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drawings/drawing4.xml" ContentType="application/vnd.openxmlformats-officedocument.drawing+xml"/>
  <Override PartName="/xl/embeddings/oleObject8.bin" ContentType="application/vnd.openxmlformats-officedocument.oleObject"/>
  <Override PartName="/xl/embeddings/oleObject9.bin" ContentType="application/vnd.openxmlformats-officedocument.oleObject"/>
  <Override PartName="/xl/charts/chart2.xml" ContentType="application/vnd.openxmlformats-officedocument.drawingml.chart+xml"/>
  <Override PartName="/xl/drawings/drawing5.xml" ContentType="application/vnd.openxmlformats-officedocument.drawingml.chartshapes+xml"/>
  <Override PartName="/xl/charts/chart3.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embeddings/oleObject10.bin" ContentType="application/vnd.openxmlformats-officedocument.oleObject"/>
  <Override PartName="/xl/charts/chart4.xml" ContentType="application/vnd.openxmlformats-officedocument.drawingml.chart+xml"/>
  <Override PartName="/xl/drawings/drawing8.xml" ContentType="application/vnd.openxmlformats-officedocument.drawingml.chartshapes+xml"/>
  <Override PartName="/xl/charts/chart5.xml" ContentType="application/vnd.openxmlformats-officedocument.drawingml.chart+xml"/>
  <Override PartName="/xl/drawings/drawing9.xml" ContentType="application/vnd.openxmlformats-officedocument.drawingml.chartshapes+xml"/>
  <Override PartName="/xl/charts/chart6.xml" ContentType="application/vnd.openxmlformats-officedocument.drawingml.chart+xml"/>
  <Override PartName="/xl/drawings/drawing10.xml" ContentType="application/vnd.openxmlformats-officedocument.drawingml.chartshapes+xml"/>
  <Override PartName="/xl/charts/chart7.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8.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charts/chart9.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5.xml" ContentType="application/vnd.openxmlformats-officedocument.drawingml.chartshapes+xml"/>
  <Override PartName="/xl/charts/chart10.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6.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2"/>
  <workbookPr defaultThemeVersion="124226"/>
  <mc:AlternateContent xmlns:mc="http://schemas.openxmlformats.org/markup-compatibility/2006">
    <mc:Choice Requires="x15">
      <x15ac:absPath xmlns:x15ac="http://schemas.microsoft.com/office/spreadsheetml/2010/11/ac" url="C:\Users\paint\Documents\prwTEACHING\00 Short Courses\USU Short Course\2024\Provo Delta Problem\ProvoDelta2Students\"/>
    </mc:Choice>
  </mc:AlternateContent>
  <xr:revisionPtr revIDLastSave="0" documentId="13_ncr:1_{53B5D171-C61B-4288-AE2D-F29945A5AD76}" xr6:coauthVersionLast="36" xr6:coauthVersionMax="36" xr10:uidLastSave="{00000000-0000-0000-0000-000000000000}"/>
  <bookViews>
    <workbookView xWindow="0" yWindow="0" windowWidth="25600" windowHeight="12970" activeTab="2" xr2:uid="{B63980EE-553A-4111-8AA5-8F3B894B26A6}"/>
  </bookViews>
  <sheets>
    <sheet name="Start Here" sheetId="6" r:id="rId1"/>
    <sheet name="GrainStress" sheetId="5" r:id="rId2"/>
    <sheet name="VaryWidth" sheetId="2" r:id="rId3"/>
    <sheet name="Uncertainty" sheetId="7" r:id="rId4"/>
    <sheet name="Peak Flow" sheetId="8" r:id="rId5"/>
    <sheet name="Flow Duration Curve" sheetId="9" r:id="rId6"/>
  </sheets>
  <definedNames>
    <definedName name="Bnot" localSheetId="1">GrainStress!$B$13</definedName>
    <definedName name="Bnot" localSheetId="3">Uncertainty!$I$8</definedName>
    <definedName name="D">Uncertainty!$D$33:$D$1032</definedName>
    <definedName name="D_50" localSheetId="1">GrainStress!$B$5</definedName>
    <definedName name="D_50" localSheetId="3">Uncertainty!$I$6</definedName>
    <definedName name="D_50" localSheetId="2">VaryWidth!$B$5</definedName>
    <definedName name="D_50">#REF!</definedName>
    <definedName name="D_84" localSheetId="1">GrainStress!$B$6</definedName>
    <definedName name="D_84" localSheetId="2">VaryWidth!$B$6</definedName>
    <definedName name="DownCred">Uncertainty!$O$26</definedName>
    <definedName name="Flow">'Flow Duration Curve'!$B$6:$B$9137</definedName>
    <definedName name="m" localSheetId="1">GrainStress!$B$7</definedName>
    <definedName name="m" localSheetId="3">Uncertainty!$I$7</definedName>
    <definedName name="m" localSheetId="2">VaryWidth!$B$7</definedName>
    <definedName name="n">Uncertainty!$A$33:$A$1032</definedName>
    <definedName name="nt" localSheetId="3">Uncertainty!$B$30</definedName>
    <definedName name="nt" localSheetId="2">VaryWidth!$B$8</definedName>
    <definedName name="nt">GrainStress!$B$8</definedName>
    <definedName name="ntmn">Uncertainty!$E$5</definedName>
    <definedName name="ntstd">Uncertainty!$E$6</definedName>
    <definedName name="psimn">Uncertainty!$E$9</definedName>
    <definedName name="psistd">Uncertainty!$E$10</definedName>
    <definedName name="Q" localSheetId="1">GrainStress!$B$3</definedName>
    <definedName name="Q" localSheetId="3">Uncertainty!$I$5</definedName>
    <definedName name="Q" localSheetId="2">VaryWidth!$B$3</definedName>
    <definedName name="Q">#REF!</definedName>
    <definedName name="Qc">Uncertainty!$E$42:$E$1032</definedName>
    <definedName name="S">Uncertainty!$L$33:$L$1032</definedName>
    <definedName name="Svalley">#REF!</definedName>
    <definedName name="tmn">Uncertainty!$E$7</definedName>
    <definedName name="tsc" localSheetId="1">GrainStress!$B$4</definedName>
    <definedName name="tsc" localSheetId="3">Uncertainty!$B$33:$B$1032</definedName>
    <definedName name="tsc" localSheetId="2">VaryWidth!$B$4</definedName>
    <definedName name="tstd">Uncertainty!$E$8</definedName>
    <definedName name="UpCred">Uncertainty!$O$25</definedName>
    <definedName name="Year">'Flow Duration Curve'!$C$6:$C$9137</definedName>
  </definedNames>
  <calcPr calcId="191029" calcMode="manual" iterate="1"/>
</workbook>
</file>

<file path=xl/calcChain.xml><?xml version="1.0" encoding="utf-8"?>
<calcChain xmlns="http://schemas.openxmlformats.org/spreadsheetml/2006/main">
  <c r="B13" i="2" l="1"/>
  <c r="B14" i="5"/>
  <c r="I3" i="9"/>
  <c r="C6" i="9"/>
  <c r="G6" i="9"/>
  <c r="H6" i="9"/>
  <c r="C7" i="9"/>
  <c r="F7" i="9"/>
  <c r="F8" i="9" s="1"/>
  <c r="G8" i="9" s="1"/>
  <c r="H8" i="9" s="1"/>
  <c r="G7" i="9"/>
  <c r="H7" i="9"/>
  <c r="C8" i="9"/>
  <c r="I8" i="9"/>
  <c r="I9" i="9" s="1"/>
  <c r="C9" i="9"/>
  <c r="C10" i="9"/>
  <c r="I10" i="9"/>
  <c r="I11" i="9" s="1"/>
  <c r="C11" i="9"/>
  <c r="C12" i="9"/>
  <c r="I12" i="9"/>
  <c r="I13" i="9" s="1"/>
  <c r="I14" i="9" s="1"/>
  <c r="I15" i="9" s="1"/>
  <c r="I16" i="9" s="1"/>
  <c r="I17" i="9" s="1"/>
  <c r="I18" i="9" s="1"/>
  <c r="I19" i="9" s="1"/>
  <c r="I20" i="9" s="1"/>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C358" i="9"/>
  <c r="C359" i="9"/>
  <c r="C360" i="9"/>
  <c r="C361" i="9"/>
  <c r="C362" i="9"/>
  <c r="C363" i="9"/>
  <c r="C364" i="9"/>
  <c r="C365" i="9"/>
  <c r="C366" i="9"/>
  <c r="C367" i="9"/>
  <c r="C368" i="9"/>
  <c r="C369" i="9"/>
  <c r="C370" i="9"/>
  <c r="C371" i="9"/>
  <c r="C372" i="9"/>
  <c r="C373" i="9"/>
  <c r="C374" i="9"/>
  <c r="C375" i="9"/>
  <c r="C376" i="9"/>
  <c r="C377" i="9"/>
  <c r="C378" i="9"/>
  <c r="C379" i="9"/>
  <c r="C380" i="9"/>
  <c r="C381" i="9"/>
  <c r="C382" i="9"/>
  <c r="C383" i="9"/>
  <c r="C384" i="9"/>
  <c r="C385" i="9"/>
  <c r="C386" i="9"/>
  <c r="C387" i="9"/>
  <c r="C388" i="9"/>
  <c r="C389" i="9"/>
  <c r="C390" i="9"/>
  <c r="C391" i="9"/>
  <c r="C392" i="9"/>
  <c r="C393" i="9"/>
  <c r="C394" i="9"/>
  <c r="C395" i="9"/>
  <c r="C396" i="9"/>
  <c r="C397" i="9"/>
  <c r="C398" i="9"/>
  <c r="C399" i="9"/>
  <c r="C400" i="9"/>
  <c r="C401" i="9"/>
  <c r="C402" i="9"/>
  <c r="C403" i="9"/>
  <c r="C404" i="9"/>
  <c r="C405" i="9"/>
  <c r="C406" i="9"/>
  <c r="C407" i="9"/>
  <c r="C408" i="9"/>
  <c r="C409" i="9"/>
  <c r="C410" i="9"/>
  <c r="C411" i="9"/>
  <c r="C412" i="9"/>
  <c r="C413" i="9"/>
  <c r="C414" i="9"/>
  <c r="C415" i="9"/>
  <c r="C416" i="9"/>
  <c r="C417" i="9"/>
  <c r="C418" i="9"/>
  <c r="C419" i="9"/>
  <c r="C420" i="9"/>
  <c r="C421" i="9"/>
  <c r="C422" i="9"/>
  <c r="C423" i="9"/>
  <c r="C424" i="9"/>
  <c r="C425" i="9"/>
  <c r="C426" i="9"/>
  <c r="C427" i="9"/>
  <c r="C428" i="9"/>
  <c r="C429" i="9"/>
  <c r="C430" i="9"/>
  <c r="C431" i="9"/>
  <c r="C432" i="9"/>
  <c r="C433" i="9"/>
  <c r="C434" i="9"/>
  <c r="C435" i="9"/>
  <c r="C436" i="9"/>
  <c r="C437" i="9"/>
  <c r="C438" i="9"/>
  <c r="C439" i="9"/>
  <c r="C440" i="9"/>
  <c r="C441" i="9"/>
  <c r="C442" i="9"/>
  <c r="C443" i="9"/>
  <c r="C444" i="9"/>
  <c r="C445" i="9"/>
  <c r="C446" i="9"/>
  <c r="C447" i="9"/>
  <c r="C448" i="9"/>
  <c r="C449" i="9"/>
  <c r="C450" i="9"/>
  <c r="C451" i="9"/>
  <c r="C452" i="9"/>
  <c r="C453" i="9"/>
  <c r="C454" i="9"/>
  <c r="C455" i="9"/>
  <c r="C456" i="9"/>
  <c r="C457" i="9"/>
  <c r="C458" i="9"/>
  <c r="C459" i="9"/>
  <c r="C460" i="9"/>
  <c r="C461" i="9"/>
  <c r="C462" i="9"/>
  <c r="C463" i="9"/>
  <c r="C464" i="9"/>
  <c r="C465" i="9"/>
  <c r="C466" i="9"/>
  <c r="C467" i="9"/>
  <c r="C468" i="9"/>
  <c r="C469" i="9"/>
  <c r="C470" i="9"/>
  <c r="C471" i="9"/>
  <c r="C472" i="9"/>
  <c r="C473" i="9"/>
  <c r="C474" i="9"/>
  <c r="C475" i="9"/>
  <c r="C476" i="9"/>
  <c r="C477" i="9"/>
  <c r="C478" i="9"/>
  <c r="C479" i="9"/>
  <c r="C480" i="9"/>
  <c r="C481" i="9"/>
  <c r="C482" i="9"/>
  <c r="C483" i="9"/>
  <c r="C484" i="9"/>
  <c r="C485" i="9"/>
  <c r="C486" i="9"/>
  <c r="C487" i="9"/>
  <c r="C488" i="9"/>
  <c r="C489" i="9"/>
  <c r="C490" i="9"/>
  <c r="C491" i="9"/>
  <c r="C492" i="9"/>
  <c r="C493" i="9"/>
  <c r="C494" i="9"/>
  <c r="C495" i="9"/>
  <c r="C496" i="9"/>
  <c r="C497" i="9"/>
  <c r="C498" i="9"/>
  <c r="C499" i="9"/>
  <c r="C500" i="9"/>
  <c r="C501" i="9"/>
  <c r="C502" i="9"/>
  <c r="C503" i="9"/>
  <c r="C504" i="9"/>
  <c r="C505" i="9"/>
  <c r="C506" i="9"/>
  <c r="C507" i="9"/>
  <c r="C508" i="9"/>
  <c r="C509" i="9"/>
  <c r="C510" i="9"/>
  <c r="C511" i="9"/>
  <c r="C512" i="9"/>
  <c r="C513" i="9"/>
  <c r="C514" i="9"/>
  <c r="C515" i="9"/>
  <c r="C516" i="9"/>
  <c r="C517" i="9"/>
  <c r="C518" i="9"/>
  <c r="C519" i="9"/>
  <c r="C520" i="9"/>
  <c r="C521" i="9"/>
  <c r="C522" i="9"/>
  <c r="C523" i="9"/>
  <c r="C524" i="9"/>
  <c r="C525" i="9"/>
  <c r="C526" i="9"/>
  <c r="C527" i="9"/>
  <c r="C528" i="9"/>
  <c r="C529" i="9"/>
  <c r="C530" i="9"/>
  <c r="C531" i="9"/>
  <c r="C532" i="9"/>
  <c r="C533" i="9"/>
  <c r="C534" i="9"/>
  <c r="C535" i="9"/>
  <c r="C536" i="9"/>
  <c r="C537" i="9"/>
  <c r="C538" i="9"/>
  <c r="C539" i="9"/>
  <c r="C540" i="9"/>
  <c r="C541" i="9"/>
  <c r="C542" i="9"/>
  <c r="C543" i="9"/>
  <c r="C544" i="9"/>
  <c r="C545" i="9"/>
  <c r="C546" i="9"/>
  <c r="C547" i="9"/>
  <c r="C548" i="9"/>
  <c r="C549" i="9"/>
  <c r="C550" i="9"/>
  <c r="C551" i="9"/>
  <c r="C552" i="9"/>
  <c r="C553" i="9"/>
  <c r="C554" i="9"/>
  <c r="C555" i="9"/>
  <c r="C556" i="9"/>
  <c r="C557" i="9"/>
  <c r="C558" i="9"/>
  <c r="C559" i="9"/>
  <c r="C560" i="9"/>
  <c r="C561" i="9"/>
  <c r="C562" i="9"/>
  <c r="C563" i="9"/>
  <c r="C564" i="9"/>
  <c r="C565" i="9"/>
  <c r="C566" i="9"/>
  <c r="C567" i="9"/>
  <c r="C568" i="9"/>
  <c r="C569" i="9"/>
  <c r="C570" i="9"/>
  <c r="C571" i="9"/>
  <c r="C572" i="9"/>
  <c r="C573" i="9"/>
  <c r="C574" i="9"/>
  <c r="C575" i="9"/>
  <c r="C576" i="9"/>
  <c r="C577" i="9"/>
  <c r="C578" i="9"/>
  <c r="C579" i="9"/>
  <c r="C580" i="9"/>
  <c r="C581" i="9"/>
  <c r="C582" i="9"/>
  <c r="C583" i="9"/>
  <c r="C584" i="9"/>
  <c r="C585" i="9"/>
  <c r="C586" i="9"/>
  <c r="C587" i="9"/>
  <c r="C588" i="9"/>
  <c r="C589" i="9"/>
  <c r="C590" i="9"/>
  <c r="C591" i="9"/>
  <c r="C592" i="9"/>
  <c r="C593" i="9"/>
  <c r="C594" i="9"/>
  <c r="C595" i="9"/>
  <c r="C596" i="9"/>
  <c r="C597" i="9"/>
  <c r="C598" i="9"/>
  <c r="C599" i="9"/>
  <c r="C600" i="9"/>
  <c r="C601" i="9"/>
  <c r="C602" i="9"/>
  <c r="C603" i="9"/>
  <c r="C604" i="9"/>
  <c r="C605" i="9"/>
  <c r="C606" i="9"/>
  <c r="C607" i="9"/>
  <c r="C608" i="9"/>
  <c r="C609" i="9"/>
  <c r="C610" i="9"/>
  <c r="C611" i="9"/>
  <c r="C612" i="9"/>
  <c r="C613" i="9"/>
  <c r="C614" i="9"/>
  <c r="C615" i="9"/>
  <c r="C616" i="9"/>
  <c r="C617" i="9"/>
  <c r="C618" i="9"/>
  <c r="C619" i="9"/>
  <c r="C620" i="9"/>
  <c r="C621" i="9"/>
  <c r="C622" i="9"/>
  <c r="C623" i="9"/>
  <c r="C624" i="9"/>
  <c r="C625" i="9"/>
  <c r="C626" i="9"/>
  <c r="C627" i="9"/>
  <c r="C628" i="9"/>
  <c r="C629" i="9"/>
  <c r="C630" i="9"/>
  <c r="C631" i="9"/>
  <c r="C632" i="9"/>
  <c r="C633" i="9"/>
  <c r="C634" i="9"/>
  <c r="C635" i="9"/>
  <c r="C636" i="9"/>
  <c r="C637" i="9"/>
  <c r="C638" i="9"/>
  <c r="C639" i="9"/>
  <c r="C640" i="9"/>
  <c r="C641" i="9"/>
  <c r="C642" i="9"/>
  <c r="C643" i="9"/>
  <c r="C644" i="9"/>
  <c r="C645" i="9"/>
  <c r="C646" i="9"/>
  <c r="C647" i="9"/>
  <c r="C648" i="9"/>
  <c r="C649" i="9"/>
  <c r="C650" i="9"/>
  <c r="C651" i="9"/>
  <c r="C652" i="9"/>
  <c r="C653" i="9"/>
  <c r="C654" i="9"/>
  <c r="C655" i="9"/>
  <c r="C656" i="9"/>
  <c r="C657" i="9"/>
  <c r="C658" i="9"/>
  <c r="C659" i="9"/>
  <c r="C660" i="9"/>
  <c r="C661" i="9"/>
  <c r="C662" i="9"/>
  <c r="C663" i="9"/>
  <c r="C664" i="9"/>
  <c r="C665" i="9"/>
  <c r="C666" i="9"/>
  <c r="C667" i="9"/>
  <c r="C668" i="9"/>
  <c r="C669" i="9"/>
  <c r="C670" i="9"/>
  <c r="C671" i="9"/>
  <c r="C672" i="9"/>
  <c r="C673" i="9"/>
  <c r="C674" i="9"/>
  <c r="C675" i="9"/>
  <c r="C676" i="9"/>
  <c r="C677" i="9"/>
  <c r="C678" i="9"/>
  <c r="C679" i="9"/>
  <c r="C680" i="9"/>
  <c r="C681" i="9"/>
  <c r="C682" i="9"/>
  <c r="C683" i="9"/>
  <c r="C684" i="9"/>
  <c r="C685" i="9"/>
  <c r="C686" i="9"/>
  <c r="C687" i="9"/>
  <c r="C688" i="9"/>
  <c r="C689" i="9"/>
  <c r="C690" i="9"/>
  <c r="C691" i="9"/>
  <c r="C692" i="9"/>
  <c r="C693" i="9"/>
  <c r="C694" i="9"/>
  <c r="C695" i="9"/>
  <c r="C696" i="9"/>
  <c r="C697" i="9"/>
  <c r="C698" i="9"/>
  <c r="C699" i="9"/>
  <c r="C700" i="9"/>
  <c r="C701" i="9"/>
  <c r="C702" i="9"/>
  <c r="C703" i="9"/>
  <c r="C704" i="9"/>
  <c r="C705" i="9"/>
  <c r="C706" i="9"/>
  <c r="C707" i="9"/>
  <c r="C708" i="9"/>
  <c r="C709" i="9"/>
  <c r="C710" i="9"/>
  <c r="C711" i="9"/>
  <c r="C712" i="9"/>
  <c r="C713" i="9"/>
  <c r="C714" i="9"/>
  <c r="C715" i="9"/>
  <c r="C716" i="9"/>
  <c r="C717" i="9"/>
  <c r="C718" i="9"/>
  <c r="C719" i="9"/>
  <c r="C720" i="9"/>
  <c r="C721" i="9"/>
  <c r="C722" i="9"/>
  <c r="C723" i="9"/>
  <c r="C724" i="9"/>
  <c r="C725" i="9"/>
  <c r="C726" i="9"/>
  <c r="C727" i="9"/>
  <c r="C728" i="9"/>
  <c r="C729" i="9"/>
  <c r="C730" i="9"/>
  <c r="C731" i="9"/>
  <c r="C732" i="9"/>
  <c r="C733" i="9"/>
  <c r="C734" i="9"/>
  <c r="C735" i="9"/>
  <c r="C736" i="9"/>
  <c r="C737" i="9"/>
  <c r="C738" i="9"/>
  <c r="C739" i="9"/>
  <c r="C740" i="9"/>
  <c r="C741" i="9"/>
  <c r="C742" i="9"/>
  <c r="C743" i="9"/>
  <c r="C744" i="9"/>
  <c r="C745" i="9"/>
  <c r="C746" i="9"/>
  <c r="C747" i="9"/>
  <c r="C748" i="9"/>
  <c r="C749" i="9"/>
  <c r="C750" i="9"/>
  <c r="C751" i="9"/>
  <c r="C752" i="9"/>
  <c r="C753" i="9"/>
  <c r="C754" i="9"/>
  <c r="C755" i="9"/>
  <c r="C756" i="9"/>
  <c r="C757" i="9"/>
  <c r="C758" i="9"/>
  <c r="C759" i="9"/>
  <c r="C760" i="9"/>
  <c r="C761" i="9"/>
  <c r="C762" i="9"/>
  <c r="C763" i="9"/>
  <c r="C764" i="9"/>
  <c r="C765" i="9"/>
  <c r="C766" i="9"/>
  <c r="C767" i="9"/>
  <c r="C768" i="9"/>
  <c r="C769" i="9"/>
  <c r="C770" i="9"/>
  <c r="C771" i="9"/>
  <c r="C772" i="9"/>
  <c r="C773" i="9"/>
  <c r="C774" i="9"/>
  <c r="C775" i="9"/>
  <c r="C776" i="9"/>
  <c r="C777" i="9"/>
  <c r="C778" i="9"/>
  <c r="C779" i="9"/>
  <c r="C780" i="9"/>
  <c r="C781" i="9"/>
  <c r="C782" i="9"/>
  <c r="C783" i="9"/>
  <c r="C784" i="9"/>
  <c r="C785" i="9"/>
  <c r="C786" i="9"/>
  <c r="C787" i="9"/>
  <c r="C788" i="9"/>
  <c r="C789" i="9"/>
  <c r="C790" i="9"/>
  <c r="C791" i="9"/>
  <c r="C792" i="9"/>
  <c r="C793" i="9"/>
  <c r="C794" i="9"/>
  <c r="C795" i="9"/>
  <c r="C796" i="9"/>
  <c r="C797" i="9"/>
  <c r="C798" i="9"/>
  <c r="C799" i="9"/>
  <c r="C800" i="9"/>
  <c r="C801" i="9"/>
  <c r="C802" i="9"/>
  <c r="C803" i="9"/>
  <c r="C804" i="9"/>
  <c r="C805" i="9"/>
  <c r="C806" i="9"/>
  <c r="C807" i="9"/>
  <c r="C808" i="9"/>
  <c r="C809" i="9"/>
  <c r="C810" i="9"/>
  <c r="C811" i="9"/>
  <c r="C812" i="9"/>
  <c r="C813" i="9"/>
  <c r="C814" i="9"/>
  <c r="C815" i="9"/>
  <c r="C816" i="9"/>
  <c r="C817" i="9"/>
  <c r="C818" i="9"/>
  <c r="C819" i="9"/>
  <c r="C820" i="9"/>
  <c r="C821" i="9"/>
  <c r="C822" i="9"/>
  <c r="C823" i="9"/>
  <c r="C824" i="9"/>
  <c r="C825" i="9"/>
  <c r="C826" i="9"/>
  <c r="C827" i="9"/>
  <c r="C828" i="9"/>
  <c r="C829" i="9"/>
  <c r="C830" i="9"/>
  <c r="C831" i="9"/>
  <c r="C832" i="9"/>
  <c r="C833" i="9"/>
  <c r="C834" i="9"/>
  <c r="C835" i="9"/>
  <c r="C836" i="9"/>
  <c r="C837" i="9"/>
  <c r="C838" i="9"/>
  <c r="C839" i="9"/>
  <c r="C840" i="9"/>
  <c r="C841" i="9"/>
  <c r="C842" i="9"/>
  <c r="C843" i="9"/>
  <c r="C844" i="9"/>
  <c r="C845" i="9"/>
  <c r="C846" i="9"/>
  <c r="C847" i="9"/>
  <c r="C848" i="9"/>
  <c r="C849" i="9"/>
  <c r="C850" i="9"/>
  <c r="C851" i="9"/>
  <c r="C852" i="9"/>
  <c r="C853" i="9"/>
  <c r="C854" i="9"/>
  <c r="C855" i="9"/>
  <c r="C856" i="9"/>
  <c r="C857" i="9"/>
  <c r="C858" i="9"/>
  <c r="C859" i="9"/>
  <c r="C860" i="9"/>
  <c r="C861" i="9"/>
  <c r="C862" i="9"/>
  <c r="C863" i="9"/>
  <c r="C864" i="9"/>
  <c r="C865" i="9"/>
  <c r="C866" i="9"/>
  <c r="C867" i="9"/>
  <c r="C868" i="9"/>
  <c r="C869" i="9"/>
  <c r="C870" i="9"/>
  <c r="C871" i="9"/>
  <c r="C872" i="9"/>
  <c r="C873" i="9"/>
  <c r="C874" i="9"/>
  <c r="C875" i="9"/>
  <c r="C876" i="9"/>
  <c r="C877" i="9"/>
  <c r="C878" i="9"/>
  <c r="C879" i="9"/>
  <c r="C880" i="9"/>
  <c r="C881" i="9"/>
  <c r="C882" i="9"/>
  <c r="C883" i="9"/>
  <c r="C884" i="9"/>
  <c r="C885" i="9"/>
  <c r="C886" i="9"/>
  <c r="C887" i="9"/>
  <c r="C888" i="9"/>
  <c r="C889" i="9"/>
  <c r="C890" i="9"/>
  <c r="C891" i="9"/>
  <c r="C892" i="9"/>
  <c r="C893" i="9"/>
  <c r="C894" i="9"/>
  <c r="C895" i="9"/>
  <c r="C896" i="9"/>
  <c r="C897" i="9"/>
  <c r="C898" i="9"/>
  <c r="C899" i="9"/>
  <c r="C900" i="9"/>
  <c r="C901" i="9"/>
  <c r="C902" i="9"/>
  <c r="C903" i="9"/>
  <c r="C904" i="9"/>
  <c r="C905" i="9"/>
  <c r="C906" i="9"/>
  <c r="C907" i="9"/>
  <c r="C908" i="9"/>
  <c r="C909" i="9"/>
  <c r="C910" i="9"/>
  <c r="C911" i="9"/>
  <c r="C912" i="9"/>
  <c r="C913" i="9"/>
  <c r="C914" i="9"/>
  <c r="C915" i="9"/>
  <c r="C916" i="9"/>
  <c r="C917" i="9"/>
  <c r="C918" i="9"/>
  <c r="C919" i="9"/>
  <c r="C920" i="9"/>
  <c r="C921" i="9"/>
  <c r="C922" i="9"/>
  <c r="C923" i="9"/>
  <c r="C924" i="9"/>
  <c r="C925" i="9"/>
  <c r="C926" i="9"/>
  <c r="C927" i="9"/>
  <c r="C928" i="9"/>
  <c r="C929" i="9"/>
  <c r="C930" i="9"/>
  <c r="C931" i="9"/>
  <c r="C932" i="9"/>
  <c r="C933" i="9"/>
  <c r="C934" i="9"/>
  <c r="C935" i="9"/>
  <c r="C936" i="9"/>
  <c r="C937" i="9"/>
  <c r="C938" i="9"/>
  <c r="C939" i="9"/>
  <c r="C940" i="9"/>
  <c r="C941" i="9"/>
  <c r="C942" i="9"/>
  <c r="C943" i="9"/>
  <c r="C944" i="9"/>
  <c r="C945" i="9"/>
  <c r="C946" i="9"/>
  <c r="C947" i="9"/>
  <c r="C948" i="9"/>
  <c r="C949" i="9"/>
  <c r="C950" i="9"/>
  <c r="C951" i="9"/>
  <c r="C952" i="9"/>
  <c r="C953" i="9"/>
  <c r="C954" i="9"/>
  <c r="C955" i="9"/>
  <c r="C956" i="9"/>
  <c r="C957" i="9"/>
  <c r="C958" i="9"/>
  <c r="C959" i="9"/>
  <c r="C960" i="9"/>
  <c r="C961" i="9"/>
  <c r="C962" i="9"/>
  <c r="C963" i="9"/>
  <c r="C964" i="9"/>
  <c r="C965" i="9"/>
  <c r="C966" i="9"/>
  <c r="C967" i="9"/>
  <c r="C968" i="9"/>
  <c r="C969" i="9"/>
  <c r="C970" i="9"/>
  <c r="C971" i="9"/>
  <c r="C972" i="9"/>
  <c r="C973" i="9"/>
  <c r="C974" i="9"/>
  <c r="C975" i="9"/>
  <c r="C976" i="9"/>
  <c r="C977" i="9"/>
  <c r="C978" i="9"/>
  <c r="C979" i="9"/>
  <c r="C980" i="9"/>
  <c r="C981" i="9"/>
  <c r="C982" i="9"/>
  <c r="C983" i="9"/>
  <c r="C984" i="9"/>
  <c r="C985" i="9"/>
  <c r="C986" i="9"/>
  <c r="C987" i="9"/>
  <c r="C988" i="9"/>
  <c r="C989" i="9"/>
  <c r="C990" i="9"/>
  <c r="C991" i="9"/>
  <c r="C992" i="9"/>
  <c r="C993" i="9"/>
  <c r="C994" i="9"/>
  <c r="C995" i="9"/>
  <c r="C996" i="9"/>
  <c r="C997" i="9"/>
  <c r="C998" i="9"/>
  <c r="C999" i="9"/>
  <c r="C1000" i="9"/>
  <c r="C1001" i="9"/>
  <c r="C1002" i="9"/>
  <c r="C1003" i="9"/>
  <c r="C1004" i="9"/>
  <c r="C1005" i="9"/>
  <c r="C1006" i="9"/>
  <c r="C1007" i="9"/>
  <c r="C1008" i="9"/>
  <c r="C1009" i="9"/>
  <c r="C1010" i="9"/>
  <c r="C1011" i="9"/>
  <c r="C1012" i="9"/>
  <c r="C1013" i="9"/>
  <c r="C1014" i="9"/>
  <c r="C1015" i="9"/>
  <c r="C1016" i="9"/>
  <c r="C1017" i="9"/>
  <c r="C1018" i="9"/>
  <c r="C1019" i="9"/>
  <c r="C1020" i="9"/>
  <c r="C1021" i="9"/>
  <c r="C1022" i="9"/>
  <c r="C1023" i="9"/>
  <c r="C1024" i="9"/>
  <c r="C1025" i="9"/>
  <c r="C1026" i="9"/>
  <c r="C1027" i="9"/>
  <c r="C1028" i="9"/>
  <c r="C1029" i="9"/>
  <c r="C1030" i="9"/>
  <c r="C1031" i="9"/>
  <c r="C1032" i="9"/>
  <c r="C1033" i="9"/>
  <c r="C1034" i="9"/>
  <c r="C1035" i="9"/>
  <c r="C1036" i="9"/>
  <c r="C1037" i="9"/>
  <c r="C1038" i="9"/>
  <c r="C1039" i="9"/>
  <c r="C1040" i="9"/>
  <c r="C1041" i="9"/>
  <c r="C1042" i="9"/>
  <c r="C1043" i="9"/>
  <c r="C1044" i="9"/>
  <c r="C1045" i="9"/>
  <c r="C1046" i="9"/>
  <c r="C1047" i="9"/>
  <c r="C1048" i="9"/>
  <c r="C1049" i="9"/>
  <c r="C1050" i="9"/>
  <c r="C1051" i="9"/>
  <c r="C1052" i="9"/>
  <c r="C1053" i="9"/>
  <c r="C1054" i="9"/>
  <c r="C1055" i="9"/>
  <c r="C1056" i="9"/>
  <c r="C1057" i="9"/>
  <c r="C1058" i="9"/>
  <c r="C1059" i="9"/>
  <c r="C1060" i="9"/>
  <c r="C1061" i="9"/>
  <c r="C1062" i="9"/>
  <c r="C1063" i="9"/>
  <c r="C1064" i="9"/>
  <c r="C1065" i="9"/>
  <c r="C1066" i="9"/>
  <c r="C1067" i="9"/>
  <c r="C1068" i="9"/>
  <c r="C1069" i="9"/>
  <c r="C1070" i="9"/>
  <c r="C1071" i="9"/>
  <c r="C1072" i="9"/>
  <c r="C1073" i="9"/>
  <c r="C1074" i="9"/>
  <c r="C1075" i="9"/>
  <c r="C1076" i="9"/>
  <c r="C1077" i="9"/>
  <c r="C1078" i="9"/>
  <c r="C1079" i="9"/>
  <c r="C1080" i="9"/>
  <c r="C1081" i="9"/>
  <c r="C1082" i="9"/>
  <c r="C1083" i="9"/>
  <c r="C1084" i="9"/>
  <c r="C1085" i="9"/>
  <c r="C1086" i="9"/>
  <c r="C1087" i="9"/>
  <c r="C1088" i="9"/>
  <c r="C1089" i="9"/>
  <c r="C1090" i="9"/>
  <c r="C1091" i="9"/>
  <c r="C1092" i="9"/>
  <c r="C1093" i="9"/>
  <c r="C1094" i="9"/>
  <c r="C1095" i="9"/>
  <c r="C1096" i="9"/>
  <c r="C1097" i="9"/>
  <c r="C1098" i="9"/>
  <c r="C1099" i="9"/>
  <c r="C1100" i="9"/>
  <c r="C1101" i="9"/>
  <c r="C1102" i="9"/>
  <c r="C1103" i="9"/>
  <c r="C1104" i="9"/>
  <c r="C1105" i="9"/>
  <c r="C1106" i="9"/>
  <c r="C1107" i="9"/>
  <c r="C1108" i="9"/>
  <c r="C1109" i="9"/>
  <c r="C1110" i="9"/>
  <c r="C1111" i="9"/>
  <c r="C1112" i="9"/>
  <c r="C1113" i="9"/>
  <c r="C1114" i="9"/>
  <c r="C1115" i="9"/>
  <c r="C1116" i="9"/>
  <c r="C1117" i="9"/>
  <c r="C1118" i="9"/>
  <c r="C1119" i="9"/>
  <c r="C1120" i="9"/>
  <c r="C1121" i="9"/>
  <c r="C1122" i="9"/>
  <c r="C1123" i="9"/>
  <c r="C1124" i="9"/>
  <c r="C1125" i="9"/>
  <c r="C1126" i="9"/>
  <c r="C1127" i="9"/>
  <c r="C1128" i="9"/>
  <c r="C1129" i="9"/>
  <c r="C1130" i="9"/>
  <c r="C1131" i="9"/>
  <c r="C1132" i="9"/>
  <c r="C1133" i="9"/>
  <c r="C1134" i="9"/>
  <c r="C1135" i="9"/>
  <c r="C1136" i="9"/>
  <c r="C1137" i="9"/>
  <c r="C1138" i="9"/>
  <c r="C1139" i="9"/>
  <c r="C1140" i="9"/>
  <c r="C1141" i="9"/>
  <c r="C1142" i="9"/>
  <c r="C1143" i="9"/>
  <c r="C1144" i="9"/>
  <c r="C1145" i="9"/>
  <c r="C1146" i="9"/>
  <c r="C1147" i="9"/>
  <c r="C1148" i="9"/>
  <c r="C1149" i="9"/>
  <c r="C1150" i="9"/>
  <c r="C1151" i="9"/>
  <c r="C1152" i="9"/>
  <c r="C1153" i="9"/>
  <c r="C1154" i="9"/>
  <c r="C1155" i="9"/>
  <c r="C1156" i="9"/>
  <c r="C1157" i="9"/>
  <c r="C1158" i="9"/>
  <c r="C1159" i="9"/>
  <c r="C1160" i="9"/>
  <c r="C1161" i="9"/>
  <c r="C1162" i="9"/>
  <c r="C1163" i="9"/>
  <c r="C1164" i="9"/>
  <c r="C1165" i="9"/>
  <c r="C1166" i="9"/>
  <c r="C1167" i="9"/>
  <c r="C1168" i="9"/>
  <c r="C1169" i="9"/>
  <c r="C1170" i="9"/>
  <c r="C1171" i="9"/>
  <c r="C1172" i="9"/>
  <c r="C1173" i="9"/>
  <c r="C1174" i="9"/>
  <c r="C1175" i="9"/>
  <c r="C1176" i="9"/>
  <c r="C1177" i="9"/>
  <c r="C1178" i="9"/>
  <c r="C1179" i="9"/>
  <c r="C1180" i="9"/>
  <c r="C1181" i="9"/>
  <c r="C1182" i="9"/>
  <c r="C1183" i="9"/>
  <c r="C1184" i="9"/>
  <c r="C1185" i="9"/>
  <c r="C1186" i="9"/>
  <c r="C1187" i="9"/>
  <c r="C1188" i="9"/>
  <c r="C1189" i="9"/>
  <c r="C1190" i="9"/>
  <c r="C1191" i="9"/>
  <c r="C1192" i="9"/>
  <c r="C1193" i="9"/>
  <c r="C1194" i="9"/>
  <c r="C1195" i="9"/>
  <c r="C1196" i="9"/>
  <c r="C1197" i="9"/>
  <c r="C1198" i="9"/>
  <c r="C1199" i="9"/>
  <c r="C1200" i="9"/>
  <c r="C1201" i="9"/>
  <c r="C1202" i="9"/>
  <c r="C1203" i="9"/>
  <c r="C1204" i="9"/>
  <c r="C1205" i="9"/>
  <c r="C1206" i="9"/>
  <c r="C1207" i="9"/>
  <c r="C1208" i="9"/>
  <c r="C1209" i="9"/>
  <c r="C1210" i="9"/>
  <c r="C1211" i="9"/>
  <c r="C1212" i="9"/>
  <c r="C1213" i="9"/>
  <c r="C1214" i="9"/>
  <c r="C1215" i="9"/>
  <c r="C1216" i="9"/>
  <c r="C1217" i="9"/>
  <c r="C1218" i="9"/>
  <c r="C1219" i="9"/>
  <c r="C1220" i="9"/>
  <c r="C1221" i="9"/>
  <c r="C1222" i="9"/>
  <c r="C1223" i="9"/>
  <c r="C1224" i="9"/>
  <c r="C1225" i="9"/>
  <c r="C1226" i="9"/>
  <c r="C1227" i="9"/>
  <c r="C1228" i="9"/>
  <c r="C1229" i="9"/>
  <c r="C1230" i="9"/>
  <c r="C1231" i="9"/>
  <c r="C1232" i="9"/>
  <c r="C1233" i="9"/>
  <c r="C1234" i="9"/>
  <c r="C1235" i="9"/>
  <c r="C1236" i="9"/>
  <c r="C1237" i="9"/>
  <c r="C1238" i="9"/>
  <c r="C1239" i="9"/>
  <c r="C1240" i="9"/>
  <c r="C1241" i="9"/>
  <c r="C1242" i="9"/>
  <c r="C1243" i="9"/>
  <c r="C1244" i="9"/>
  <c r="C1245" i="9"/>
  <c r="C1246" i="9"/>
  <c r="C1247" i="9"/>
  <c r="C1248" i="9"/>
  <c r="C1249" i="9"/>
  <c r="C1250" i="9"/>
  <c r="C1251" i="9"/>
  <c r="C1252" i="9"/>
  <c r="C1253" i="9"/>
  <c r="C1254" i="9"/>
  <c r="C1255" i="9"/>
  <c r="C1256" i="9"/>
  <c r="C1257" i="9"/>
  <c r="C1258" i="9"/>
  <c r="C1259" i="9"/>
  <c r="C1260" i="9"/>
  <c r="C1261" i="9"/>
  <c r="C1262" i="9"/>
  <c r="C1263" i="9"/>
  <c r="C1264" i="9"/>
  <c r="C1265" i="9"/>
  <c r="C1266" i="9"/>
  <c r="C1267" i="9"/>
  <c r="C1268" i="9"/>
  <c r="C1269" i="9"/>
  <c r="C1270" i="9"/>
  <c r="C1271" i="9"/>
  <c r="C1272" i="9"/>
  <c r="C1273" i="9"/>
  <c r="C1274" i="9"/>
  <c r="C1275" i="9"/>
  <c r="C1276" i="9"/>
  <c r="C1277" i="9"/>
  <c r="C1278" i="9"/>
  <c r="C1279" i="9"/>
  <c r="C1280" i="9"/>
  <c r="C1281" i="9"/>
  <c r="C1282" i="9"/>
  <c r="C1283" i="9"/>
  <c r="C1284" i="9"/>
  <c r="C1285" i="9"/>
  <c r="C1286" i="9"/>
  <c r="C1287" i="9"/>
  <c r="C1288" i="9"/>
  <c r="C1289" i="9"/>
  <c r="C1290" i="9"/>
  <c r="C1291" i="9"/>
  <c r="C1292" i="9"/>
  <c r="C1293" i="9"/>
  <c r="C1294" i="9"/>
  <c r="C1295" i="9"/>
  <c r="C1296" i="9"/>
  <c r="C1297" i="9"/>
  <c r="C1298" i="9"/>
  <c r="C1299" i="9"/>
  <c r="C1300" i="9"/>
  <c r="C1301" i="9"/>
  <c r="C1302" i="9"/>
  <c r="C1303" i="9"/>
  <c r="C1304" i="9"/>
  <c r="C1305" i="9"/>
  <c r="C1306" i="9"/>
  <c r="C1307" i="9"/>
  <c r="C1308" i="9"/>
  <c r="C1309" i="9"/>
  <c r="C1310" i="9"/>
  <c r="C1311" i="9"/>
  <c r="C1312" i="9"/>
  <c r="C1313" i="9"/>
  <c r="C1314" i="9"/>
  <c r="C1315" i="9"/>
  <c r="C1316" i="9"/>
  <c r="C1317" i="9"/>
  <c r="C1318" i="9"/>
  <c r="C1319" i="9"/>
  <c r="C1320" i="9"/>
  <c r="C1321" i="9"/>
  <c r="C1322" i="9"/>
  <c r="C1323" i="9"/>
  <c r="C1324" i="9"/>
  <c r="C1325" i="9"/>
  <c r="C1326" i="9"/>
  <c r="C1327" i="9"/>
  <c r="C1328" i="9"/>
  <c r="C1329" i="9"/>
  <c r="C1330" i="9"/>
  <c r="C1331" i="9"/>
  <c r="C1332" i="9"/>
  <c r="C1333" i="9"/>
  <c r="C1334" i="9"/>
  <c r="C1335" i="9"/>
  <c r="C1336" i="9"/>
  <c r="C1337" i="9"/>
  <c r="C1338" i="9"/>
  <c r="C1339" i="9"/>
  <c r="C1340" i="9"/>
  <c r="C1341" i="9"/>
  <c r="C1342" i="9"/>
  <c r="C1343" i="9"/>
  <c r="C1344" i="9"/>
  <c r="C1345" i="9"/>
  <c r="C1346" i="9"/>
  <c r="C1347" i="9"/>
  <c r="C1348" i="9"/>
  <c r="C1349" i="9"/>
  <c r="C1350" i="9"/>
  <c r="C1351" i="9"/>
  <c r="C1352" i="9"/>
  <c r="C1353" i="9"/>
  <c r="C1354" i="9"/>
  <c r="C1355" i="9"/>
  <c r="C1356" i="9"/>
  <c r="C1357" i="9"/>
  <c r="C1358" i="9"/>
  <c r="C1359" i="9"/>
  <c r="C1360" i="9"/>
  <c r="C1361" i="9"/>
  <c r="C1362" i="9"/>
  <c r="C1363" i="9"/>
  <c r="C1364" i="9"/>
  <c r="C1365" i="9"/>
  <c r="C1366" i="9"/>
  <c r="C1367" i="9"/>
  <c r="C1368" i="9"/>
  <c r="C1369" i="9"/>
  <c r="C1370" i="9"/>
  <c r="C1371" i="9"/>
  <c r="C1372" i="9"/>
  <c r="C1373" i="9"/>
  <c r="C1374" i="9"/>
  <c r="C1375" i="9"/>
  <c r="C1376" i="9"/>
  <c r="C1377" i="9"/>
  <c r="C1378" i="9"/>
  <c r="C1379" i="9"/>
  <c r="C1380" i="9"/>
  <c r="C1381" i="9"/>
  <c r="C1382" i="9"/>
  <c r="C1383" i="9"/>
  <c r="C1384" i="9"/>
  <c r="C1385" i="9"/>
  <c r="C1386" i="9"/>
  <c r="C1387" i="9"/>
  <c r="C1388" i="9"/>
  <c r="C1389" i="9"/>
  <c r="C1390" i="9"/>
  <c r="C1391" i="9"/>
  <c r="C1392" i="9"/>
  <c r="C1393" i="9"/>
  <c r="C1394" i="9"/>
  <c r="C1395" i="9"/>
  <c r="C1396" i="9"/>
  <c r="C1397" i="9"/>
  <c r="C1398" i="9"/>
  <c r="C1399" i="9"/>
  <c r="C1400" i="9"/>
  <c r="C1401" i="9"/>
  <c r="C1402" i="9"/>
  <c r="C1403" i="9"/>
  <c r="C1404" i="9"/>
  <c r="C1405" i="9"/>
  <c r="C1406" i="9"/>
  <c r="C1407" i="9"/>
  <c r="C1408" i="9"/>
  <c r="C1409" i="9"/>
  <c r="C1410" i="9"/>
  <c r="C1411" i="9"/>
  <c r="C1412" i="9"/>
  <c r="C1413" i="9"/>
  <c r="C1414" i="9"/>
  <c r="C1415" i="9"/>
  <c r="C1416" i="9"/>
  <c r="C1417" i="9"/>
  <c r="C1418" i="9"/>
  <c r="C1419" i="9"/>
  <c r="C1420" i="9"/>
  <c r="C1421" i="9"/>
  <c r="C1422" i="9"/>
  <c r="C1423" i="9"/>
  <c r="C1424" i="9"/>
  <c r="C1425" i="9"/>
  <c r="C1426" i="9"/>
  <c r="C1427" i="9"/>
  <c r="C1428" i="9"/>
  <c r="C1429" i="9"/>
  <c r="C1430" i="9"/>
  <c r="C1431" i="9"/>
  <c r="C1432" i="9"/>
  <c r="C1433" i="9"/>
  <c r="C1434" i="9"/>
  <c r="C1435" i="9"/>
  <c r="C1436" i="9"/>
  <c r="C1437" i="9"/>
  <c r="C1438" i="9"/>
  <c r="C1439" i="9"/>
  <c r="C1440" i="9"/>
  <c r="C1441" i="9"/>
  <c r="C1442" i="9"/>
  <c r="C1443" i="9"/>
  <c r="C1444" i="9"/>
  <c r="C1445" i="9"/>
  <c r="C1446" i="9"/>
  <c r="C1447" i="9"/>
  <c r="C1448" i="9"/>
  <c r="C1449" i="9"/>
  <c r="C1450" i="9"/>
  <c r="C1451" i="9"/>
  <c r="C1452" i="9"/>
  <c r="C1453" i="9"/>
  <c r="C1454" i="9"/>
  <c r="C1455" i="9"/>
  <c r="C1456" i="9"/>
  <c r="C1457" i="9"/>
  <c r="C1458" i="9"/>
  <c r="C1459" i="9"/>
  <c r="C1460" i="9"/>
  <c r="C1461" i="9"/>
  <c r="C1462" i="9"/>
  <c r="C1463" i="9"/>
  <c r="C1464" i="9"/>
  <c r="C1465" i="9"/>
  <c r="C1466" i="9"/>
  <c r="C1467" i="9"/>
  <c r="C1468" i="9"/>
  <c r="C1469" i="9"/>
  <c r="C1470" i="9"/>
  <c r="C1471" i="9"/>
  <c r="C1472" i="9"/>
  <c r="C1473" i="9"/>
  <c r="C1474" i="9"/>
  <c r="C1475" i="9"/>
  <c r="C1476" i="9"/>
  <c r="C1477" i="9"/>
  <c r="C1478" i="9"/>
  <c r="C1479" i="9"/>
  <c r="C1480" i="9"/>
  <c r="C1481" i="9"/>
  <c r="C1482" i="9"/>
  <c r="C1483" i="9"/>
  <c r="C1484" i="9"/>
  <c r="C1485" i="9"/>
  <c r="C1486" i="9"/>
  <c r="C1487" i="9"/>
  <c r="C1488" i="9"/>
  <c r="C1489" i="9"/>
  <c r="C1490" i="9"/>
  <c r="C1491" i="9"/>
  <c r="C1492" i="9"/>
  <c r="C1493" i="9"/>
  <c r="C1494" i="9"/>
  <c r="C1495" i="9"/>
  <c r="C1496" i="9"/>
  <c r="C1497" i="9"/>
  <c r="C1498" i="9"/>
  <c r="C1499" i="9"/>
  <c r="C1500" i="9"/>
  <c r="C1501" i="9"/>
  <c r="C1502" i="9"/>
  <c r="C1503" i="9"/>
  <c r="C1504" i="9"/>
  <c r="C1505" i="9"/>
  <c r="C1506" i="9"/>
  <c r="C1507" i="9"/>
  <c r="C1508" i="9"/>
  <c r="C1509" i="9"/>
  <c r="C1510" i="9"/>
  <c r="C1511" i="9"/>
  <c r="C1512" i="9"/>
  <c r="C1513" i="9"/>
  <c r="C1514" i="9"/>
  <c r="C1515" i="9"/>
  <c r="C1516" i="9"/>
  <c r="C1517" i="9"/>
  <c r="C1518" i="9"/>
  <c r="C1519" i="9"/>
  <c r="C1520" i="9"/>
  <c r="C1521" i="9"/>
  <c r="C1522" i="9"/>
  <c r="C1523" i="9"/>
  <c r="C1524" i="9"/>
  <c r="C1525" i="9"/>
  <c r="C1526" i="9"/>
  <c r="C1527" i="9"/>
  <c r="C1528" i="9"/>
  <c r="C1529" i="9"/>
  <c r="C1530" i="9"/>
  <c r="C1531" i="9"/>
  <c r="C1532" i="9"/>
  <c r="C1533" i="9"/>
  <c r="C1534" i="9"/>
  <c r="C1535" i="9"/>
  <c r="C1536" i="9"/>
  <c r="C1537" i="9"/>
  <c r="C1538" i="9"/>
  <c r="C1539" i="9"/>
  <c r="C1540" i="9"/>
  <c r="C1541" i="9"/>
  <c r="C1542" i="9"/>
  <c r="C1543" i="9"/>
  <c r="C1544" i="9"/>
  <c r="C1545" i="9"/>
  <c r="C1546" i="9"/>
  <c r="C1547" i="9"/>
  <c r="C1548" i="9"/>
  <c r="C1549" i="9"/>
  <c r="C1550" i="9"/>
  <c r="C1551" i="9"/>
  <c r="C1552" i="9"/>
  <c r="C1553" i="9"/>
  <c r="C1554" i="9"/>
  <c r="C1555" i="9"/>
  <c r="C1556" i="9"/>
  <c r="C1557" i="9"/>
  <c r="C1558" i="9"/>
  <c r="C1559" i="9"/>
  <c r="C1560" i="9"/>
  <c r="C1561" i="9"/>
  <c r="C1562" i="9"/>
  <c r="C1563" i="9"/>
  <c r="C1564" i="9"/>
  <c r="C1565" i="9"/>
  <c r="C1566" i="9"/>
  <c r="C1567" i="9"/>
  <c r="C1568" i="9"/>
  <c r="C1569" i="9"/>
  <c r="C1570" i="9"/>
  <c r="C1571" i="9"/>
  <c r="C1572" i="9"/>
  <c r="C1573" i="9"/>
  <c r="C1574" i="9"/>
  <c r="C1575" i="9"/>
  <c r="C1576" i="9"/>
  <c r="C1577" i="9"/>
  <c r="C1578" i="9"/>
  <c r="C1579" i="9"/>
  <c r="C1580" i="9"/>
  <c r="C1581" i="9"/>
  <c r="C1582" i="9"/>
  <c r="C1583" i="9"/>
  <c r="C1584" i="9"/>
  <c r="C1585" i="9"/>
  <c r="C1586" i="9"/>
  <c r="C1587" i="9"/>
  <c r="C1588" i="9"/>
  <c r="C1589" i="9"/>
  <c r="C1590" i="9"/>
  <c r="C1591" i="9"/>
  <c r="C1592" i="9"/>
  <c r="C1593" i="9"/>
  <c r="C1594" i="9"/>
  <c r="C1595" i="9"/>
  <c r="C1596" i="9"/>
  <c r="C1597" i="9"/>
  <c r="C1598" i="9"/>
  <c r="C1599" i="9"/>
  <c r="C1600" i="9"/>
  <c r="C1601" i="9"/>
  <c r="C1602" i="9"/>
  <c r="C1603" i="9"/>
  <c r="C1604" i="9"/>
  <c r="C1605" i="9"/>
  <c r="C1606" i="9"/>
  <c r="C1607" i="9"/>
  <c r="C1608" i="9"/>
  <c r="C1609" i="9"/>
  <c r="C1610" i="9"/>
  <c r="C1611" i="9"/>
  <c r="C1612" i="9"/>
  <c r="C1613" i="9"/>
  <c r="C1614" i="9"/>
  <c r="C1615" i="9"/>
  <c r="C1616" i="9"/>
  <c r="C1617" i="9"/>
  <c r="C1618" i="9"/>
  <c r="C1619" i="9"/>
  <c r="C1620" i="9"/>
  <c r="C1621" i="9"/>
  <c r="C1622" i="9"/>
  <c r="C1623" i="9"/>
  <c r="C1624" i="9"/>
  <c r="C1625" i="9"/>
  <c r="C1626" i="9"/>
  <c r="C1627" i="9"/>
  <c r="C1628" i="9"/>
  <c r="C1629" i="9"/>
  <c r="C1630" i="9"/>
  <c r="C1631" i="9"/>
  <c r="C1632" i="9"/>
  <c r="C1633" i="9"/>
  <c r="C1634" i="9"/>
  <c r="C1635" i="9"/>
  <c r="C1636" i="9"/>
  <c r="C1637" i="9"/>
  <c r="C1638" i="9"/>
  <c r="C1639" i="9"/>
  <c r="C1640" i="9"/>
  <c r="C1641" i="9"/>
  <c r="C1642" i="9"/>
  <c r="C1643" i="9"/>
  <c r="C1644" i="9"/>
  <c r="C1645" i="9"/>
  <c r="C1646" i="9"/>
  <c r="C1647" i="9"/>
  <c r="C1648" i="9"/>
  <c r="C1649" i="9"/>
  <c r="C1650" i="9"/>
  <c r="C1651" i="9"/>
  <c r="C1652" i="9"/>
  <c r="C1653" i="9"/>
  <c r="C1654" i="9"/>
  <c r="C1655" i="9"/>
  <c r="C1656" i="9"/>
  <c r="C1657" i="9"/>
  <c r="C1658" i="9"/>
  <c r="C1659" i="9"/>
  <c r="C1660" i="9"/>
  <c r="C1661" i="9"/>
  <c r="C1662" i="9"/>
  <c r="C1663" i="9"/>
  <c r="C1664" i="9"/>
  <c r="C1665" i="9"/>
  <c r="C1666" i="9"/>
  <c r="C1667" i="9"/>
  <c r="C1668" i="9"/>
  <c r="C1669" i="9"/>
  <c r="C1670" i="9"/>
  <c r="C1671" i="9"/>
  <c r="C1672" i="9"/>
  <c r="C1673" i="9"/>
  <c r="C1674" i="9"/>
  <c r="C1675" i="9"/>
  <c r="C1676" i="9"/>
  <c r="C1677" i="9"/>
  <c r="C1678" i="9"/>
  <c r="C1679" i="9"/>
  <c r="C1680" i="9"/>
  <c r="C1681" i="9"/>
  <c r="C1682" i="9"/>
  <c r="C1683" i="9"/>
  <c r="C1684" i="9"/>
  <c r="C1685" i="9"/>
  <c r="C1686" i="9"/>
  <c r="C1687" i="9"/>
  <c r="C1688" i="9"/>
  <c r="C1689" i="9"/>
  <c r="C1690" i="9"/>
  <c r="C1691" i="9"/>
  <c r="C1692" i="9"/>
  <c r="C1693" i="9"/>
  <c r="C1694" i="9"/>
  <c r="C1695" i="9"/>
  <c r="C1696" i="9"/>
  <c r="C1697" i="9"/>
  <c r="C1698" i="9"/>
  <c r="C1699" i="9"/>
  <c r="C1700" i="9"/>
  <c r="C1701" i="9"/>
  <c r="C1702" i="9"/>
  <c r="C1703" i="9"/>
  <c r="C1704" i="9"/>
  <c r="C1705" i="9"/>
  <c r="C1706" i="9"/>
  <c r="C1707" i="9"/>
  <c r="C1708" i="9"/>
  <c r="C1709" i="9"/>
  <c r="C1710" i="9"/>
  <c r="C1711" i="9"/>
  <c r="C1712" i="9"/>
  <c r="C1713" i="9"/>
  <c r="C1714" i="9"/>
  <c r="C1715" i="9"/>
  <c r="C1716" i="9"/>
  <c r="C1717" i="9"/>
  <c r="C1718" i="9"/>
  <c r="C1719" i="9"/>
  <c r="C1720" i="9"/>
  <c r="C1721" i="9"/>
  <c r="C1722" i="9"/>
  <c r="C1723" i="9"/>
  <c r="C1724" i="9"/>
  <c r="C1725" i="9"/>
  <c r="C1726" i="9"/>
  <c r="C1727" i="9"/>
  <c r="C1728" i="9"/>
  <c r="C1729" i="9"/>
  <c r="C1730" i="9"/>
  <c r="C1731" i="9"/>
  <c r="C1732" i="9"/>
  <c r="C1733" i="9"/>
  <c r="C1734" i="9"/>
  <c r="C1735" i="9"/>
  <c r="C1736" i="9"/>
  <c r="C1737" i="9"/>
  <c r="C1738" i="9"/>
  <c r="C1739" i="9"/>
  <c r="C1740" i="9"/>
  <c r="C1741" i="9"/>
  <c r="C1742" i="9"/>
  <c r="C1743" i="9"/>
  <c r="C1744" i="9"/>
  <c r="C1745" i="9"/>
  <c r="C1746" i="9"/>
  <c r="C1747" i="9"/>
  <c r="C1748" i="9"/>
  <c r="C1749" i="9"/>
  <c r="C1750" i="9"/>
  <c r="C1751" i="9"/>
  <c r="C1752" i="9"/>
  <c r="C1753" i="9"/>
  <c r="C1754" i="9"/>
  <c r="C1755" i="9"/>
  <c r="C1756" i="9"/>
  <c r="C1757" i="9"/>
  <c r="C1758" i="9"/>
  <c r="C1759" i="9"/>
  <c r="C1760" i="9"/>
  <c r="C1761" i="9"/>
  <c r="C1762" i="9"/>
  <c r="C1763" i="9"/>
  <c r="C1764" i="9"/>
  <c r="C1765" i="9"/>
  <c r="C1766" i="9"/>
  <c r="C1767" i="9"/>
  <c r="C1768" i="9"/>
  <c r="C1769" i="9"/>
  <c r="C1770" i="9"/>
  <c r="C1771" i="9"/>
  <c r="C1772" i="9"/>
  <c r="C1773" i="9"/>
  <c r="C1774" i="9"/>
  <c r="C1775" i="9"/>
  <c r="C1776" i="9"/>
  <c r="C1777" i="9"/>
  <c r="C1778" i="9"/>
  <c r="C1779" i="9"/>
  <c r="C1780" i="9"/>
  <c r="C1781" i="9"/>
  <c r="C1782" i="9"/>
  <c r="C1783" i="9"/>
  <c r="C1784" i="9"/>
  <c r="C1785" i="9"/>
  <c r="C1786" i="9"/>
  <c r="C1787" i="9"/>
  <c r="C1788" i="9"/>
  <c r="C1789" i="9"/>
  <c r="C1790" i="9"/>
  <c r="C1791" i="9"/>
  <c r="C1792" i="9"/>
  <c r="C1793" i="9"/>
  <c r="C1794" i="9"/>
  <c r="C1795" i="9"/>
  <c r="C1796" i="9"/>
  <c r="C1797" i="9"/>
  <c r="C1798" i="9"/>
  <c r="C1799" i="9"/>
  <c r="C1800" i="9"/>
  <c r="C1801" i="9"/>
  <c r="C1802" i="9"/>
  <c r="C1803" i="9"/>
  <c r="C1804" i="9"/>
  <c r="C1805" i="9"/>
  <c r="C1806" i="9"/>
  <c r="C1807" i="9"/>
  <c r="C1808" i="9"/>
  <c r="C1809" i="9"/>
  <c r="C1810" i="9"/>
  <c r="C1811" i="9"/>
  <c r="C1812" i="9"/>
  <c r="C1813" i="9"/>
  <c r="C1814" i="9"/>
  <c r="C1815" i="9"/>
  <c r="C1816" i="9"/>
  <c r="C1817" i="9"/>
  <c r="C1818" i="9"/>
  <c r="C1819" i="9"/>
  <c r="C1820" i="9"/>
  <c r="C1821" i="9"/>
  <c r="C1822" i="9"/>
  <c r="C1823" i="9"/>
  <c r="C1824" i="9"/>
  <c r="C1825" i="9"/>
  <c r="C1826" i="9"/>
  <c r="C1827" i="9"/>
  <c r="C1828" i="9"/>
  <c r="C1829" i="9"/>
  <c r="C1830" i="9"/>
  <c r="C1831" i="9"/>
  <c r="C1832" i="9"/>
  <c r="C1833" i="9"/>
  <c r="C1834" i="9"/>
  <c r="C1835" i="9"/>
  <c r="C1836" i="9"/>
  <c r="C1837" i="9"/>
  <c r="C1838" i="9"/>
  <c r="C1839" i="9"/>
  <c r="C1840" i="9"/>
  <c r="C1841" i="9"/>
  <c r="C1842" i="9"/>
  <c r="C1843" i="9"/>
  <c r="C1844" i="9"/>
  <c r="C1845" i="9"/>
  <c r="C1846" i="9"/>
  <c r="C1847" i="9"/>
  <c r="C1848" i="9"/>
  <c r="C1849" i="9"/>
  <c r="C1850" i="9"/>
  <c r="C1851" i="9"/>
  <c r="C1852" i="9"/>
  <c r="C1853" i="9"/>
  <c r="C1854" i="9"/>
  <c r="C1855" i="9"/>
  <c r="C1856" i="9"/>
  <c r="C1857" i="9"/>
  <c r="C1858" i="9"/>
  <c r="C1859" i="9"/>
  <c r="C1860" i="9"/>
  <c r="C1861" i="9"/>
  <c r="C1862" i="9"/>
  <c r="C1863" i="9"/>
  <c r="C1864" i="9"/>
  <c r="C1865" i="9"/>
  <c r="C1866" i="9"/>
  <c r="C1867" i="9"/>
  <c r="C1868" i="9"/>
  <c r="C1869" i="9"/>
  <c r="C1870" i="9"/>
  <c r="C1871" i="9"/>
  <c r="C1872" i="9"/>
  <c r="C1873" i="9"/>
  <c r="C1874" i="9"/>
  <c r="C1875" i="9"/>
  <c r="C1876" i="9"/>
  <c r="C1877" i="9"/>
  <c r="C1878" i="9"/>
  <c r="C1879" i="9"/>
  <c r="C1880" i="9"/>
  <c r="C1881" i="9"/>
  <c r="C1882" i="9"/>
  <c r="C1883" i="9"/>
  <c r="C1884" i="9"/>
  <c r="C1885" i="9"/>
  <c r="C1886" i="9"/>
  <c r="C1887" i="9"/>
  <c r="C1888" i="9"/>
  <c r="C1889" i="9"/>
  <c r="C1890" i="9"/>
  <c r="C1891" i="9"/>
  <c r="C1892" i="9"/>
  <c r="C1893" i="9"/>
  <c r="C1894" i="9"/>
  <c r="C1895" i="9"/>
  <c r="C1896" i="9"/>
  <c r="C1897" i="9"/>
  <c r="C1898" i="9"/>
  <c r="C1899" i="9"/>
  <c r="C1900" i="9"/>
  <c r="C1901" i="9"/>
  <c r="C1902" i="9"/>
  <c r="C1903" i="9"/>
  <c r="C1904" i="9"/>
  <c r="C1905" i="9"/>
  <c r="C1906" i="9"/>
  <c r="C1907" i="9"/>
  <c r="C1908" i="9"/>
  <c r="C1909" i="9"/>
  <c r="C1910" i="9"/>
  <c r="C1911" i="9"/>
  <c r="C1912" i="9"/>
  <c r="C1913" i="9"/>
  <c r="C1914" i="9"/>
  <c r="C1915" i="9"/>
  <c r="C1916" i="9"/>
  <c r="C1917" i="9"/>
  <c r="C1918" i="9"/>
  <c r="C1919" i="9"/>
  <c r="C1920" i="9"/>
  <c r="C1921" i="9"/>
  <c r="C1922" i="9"/>
  <c r="C1923" i="9"/>
  <c r="C1924" i="9"/>
  <c r="C1925" i="9"/>
  <c r="C1926" i="9"/>
  <c r="C1927" i="9"/>
  <c r="C1928" i="9"/>
  <c r="C1929" i="9"/>
  <c r="C1930" i="9"/>
  <c r="C1931" i="9"/>
  <c r="C1932" i="9"/>
  <c r="C1933" i="9"/>
  <c r="C1934" i="9"/>
  <c r="C1935" i="9"/>
  <c r="C1936" i="9"/>
  <c r="C1937" i="9"/>
  <c r="C1938" i="9"/>
  <c r="C1939" i="9"/>
  <c r="C1940" i="9"/>
  <c r="C1941" i="9"/>
  <c r="C1942" i="9"/>
  <c r="C1943" i="9"/>
  <c r="C1944" i="9"/>
  <c r="C1945" i="9"/>
  <c r="C1946" i="9"/>
  <c r="C1947" i="9"/>
  <c r="C1948" i="9"/>
  <c r="C1949" i="9"/>
  <c r="C1950" i="9"/>
  <c r="C1951" i="9"/>
  <c r="C1952" i="9"/>
  <c r="C1953" i="9"/>
  <c r="C1954" i="9"/>
  <c r="C1955" i="9"/>
  <c r="C1956" i="9"/>
  <c r="C1957" i="9"/>
  <c r="C1958" i="9"/>
  <c r="C1959" i="9"/>
  <c r="C1960" i="9"/>
  <c r="C1961" i="9"/>
  <c r="C1962" i="9"/>
  <c r="C1963" i="9"/>
  <c r="C1964" i="9"/>
  <c r="C1965" i="9"/>
  <c r="C1966" i="9"/>
  <c r="C1967" i="9"/>
  <c r="C1968" i="9"/>
  <c r="C1969" i="9"/>
  <c r="C1970" i="9"/>
  <c r="C1971" i="9"/>
  <c r="C1972" i="9"/>
  <c r="C1973" i="9"/>
  <c r="C1974" i="9"/>
  <c r="C1975" i="9"/>
  <c r="C1976" i="9"/>
  <c r="C1977" i="9"/>
  <c r="C1978" i="9"/>
  <c r="C1979" i="9"/>
  <c r="C1980" i="9"/>
  <c r="C1981" i="9"/>
  <c r="C1982" i="9"/>
  <c r="C1983" i="9"/>
  <c r="C1984" i="9"/>
  <c r="C1985" i="9"/>
  <c r="C1986" i="9"/>
  <c r="C1987" i="9"/>
  <c r="C1988" i="9"/>
  <c r="C1989" i="9"/>
  <c r="C1990" i="9"/>
  <c r="C1991" i="9"/>
  <c r="C1992" i="9"/>
  <c r="C1993" i="9"/>
  <c r="C1994" i="9"/>
  <c r="C1995" i="9"/>
  <c r="C1996" i="9"/>
  <c r="C1997" i="9"/>
  <c r="C1998" i="9"/>
  <c r="C1999" i="9"/>
  <c r="C2000" i="9"/>
  <c r="C2001" i="9"/>
  <c r="C2002" i="9"/>
  <c r="C2003" i="9"/>
  <c r="C2004" i="9"/>
  <c r="C2005" i="9"/>
  <c r="C2006" i="9"/>
  <c r="C2007" i="9"/>
  <c r="C2008" i="9"/>
  <c r="C2009" i="9"/>
  <c r="C2010" i="9"/>
  <c r="C2011" i="9"/>
  <c r="C2012" i="9"/>
  <c r="C2013" i="9"/>
  <c r="C2014" i="9"/>
  <c r="C2015" i="9"/>
  <c r="C2016" i="9"/>
  <c r="C2017" i="9"/>
  <c r="C2018" i="9"/>
  <c r="C2019" i="9"/>
  <c r="C2020" i="9"/>
  <c r="C2021" i="9"/>
  <c r="C2022" i="9"/>
  <c r="C2023" i="9"/>
  <c r="C2024" i="9"/>
  <c r="C2025" i="9"/>
  <c r="C2026" i="9"/>
  <c r="C2027" i="9"/>
  <c r="C2028" i="9"/>
  <c r="C2029" i="9"/>
  <c r="C2030" i="9"/>
  <c r="C2031" i="9"/>
  <c r="C2032" i="9"/>
  <c r="C2033" i="9"/>
  <c r="C2034" i="9"/>
  <c r="C2035" i="9"/>
  <c r="C2036" i="9"/>
  <c r="C2037" i="9"/>
  <c r="C2038" i="9"/>
  <c r="C2039" i="9"/>
  <c r="C2040" i="9"/>
  <c r="C2041" i="9"/>
  <c r="C2042" i="9"/>
  <c r="C2043" i="9"/>
  <c r="C2044" i="9"/>
  <c r="C2045" i="9"/>
  <c r="C2046" i="9"/>
  <c r="C2047" i="9"/>
  <c r="C2048" i="9"/>
  <c r="C2049" i="9"/>
  <c r="C2050" i="9"/>
  <c r="C2051" i="9"/>
  <c r="C2052" i="9"/>
  <c r="C2053" i="9"/>
  <c r="C2054" i="9"/>
  <c r="C2055" i="9"/>
  <c r="C2056" i="9"/>
  <c r="C2057" i="9"/>
  <c r="C2058" i="9"/>
  <c r="C2059" i="9"/>
  <c r="C2060" i="9"/>
  <c r="C2061" i="9"/>
  <c r="C2062" i="9"/>
  <c r="C2063" i="9"/>
  <c r="C2064" i="9"/>
  <c r="C2065" i="9"/>
  <c r="C2066" i="9"/>
  <c r="C2067" i="9"/>
  <c r="C2068" i="9"/>
  <c r="C2069" i="9"/>
  <c r="C2070" i="9"/>
  <c r="C2071" i="9"/>
  <c r="C2072" i="9"/>
  <c r="C2073" i="9"/>
  <c r="C2074" i="9"/>
  <c r="C2075" i="9"/>
  <c r="C2076" i="9"/>
  <c r="C2077" i="9"/>
  <c r="C2078" i="9"/>
  <c r="C2079" i="9"/>
  <c r="C2080" i="9"/>
  <c r="C2081" i="9"/>
  <c r="C2082" i="9"/>
  <c r="C2083" i="9"/>
  <c r="C2084" i="9"/>
  <c r="C2085" i="9"/>
  <c r="C2086" i="9"/>
  <c r="C2087" i="9"/>
  <c r="C2088" i="9"/>
  <c r="C2089" i="9"/>
  <c r="C2090" i="9"/>
  <c r="C2091" i="9"/>
  <c r="C2092" i="9"/>
  <c r="C2093" i="9"/>
  <c r="C2094" i="9"/>
  <c r="C2095" i="9"/>
  <c r="C2096" i="9"/>
  <c r="C2097" i="9"/>
  <c r="C2098" i="9"/>
  <c r="C2099" i="9"/>
  <c r="C2100" i="9"/>
  <c r="C2101" i="9"/>
  <c r="C2102" i="9"/>
  <c r="C2103" i="9"/>
  <c r="C2104" i="9"/>
  <c r="C2105" i="9"/>
  <c r="C2106" i="9"/>
  <c r="C2107" i="9"/>
  <c r="C2108" i="9"/>
  <c r="C2109" i="9"/>
  <c r="C2110" i="9"/>
  <c r="C2111" i="9"/>
  <c r="C2112" i="9"/>
  <c r="C2113" i="9"/>
  <c r="C2114" i="9"/>
  <c r="C2115" i="9"/>
  <c r="C2116" i="9"/>
  <c r="C2117" i="9"/>
  <c r="C2118" i="9"/>
  <c r="C2119" i="9"/>
  <c r="C2120" i="9"/>
  <c r="C2121" i="9"/>
  <c r="C2122" i="9"/>
  <c r="C2123" i="9"/>
  <c r="C2124" i="9"/>
  <c r="C2125" i="9"/>
  <c r="C2126" i="9"/>
  <c r="C2127" i="9"/>
  <c r="C2128" i="9"/>
  <c r="C2129" i="9"/>
  <c r="C2130" i="9"/>
  <c r="C2131" i="9"/>
  <c r="C2132" i="9"/>
  <c r="C2133" i="9"/>
  <c r="C2134" i="9"/>
  <c r="C2135" i="9"/>
  <c r="C2136" i="9"/>
  <c r="C2137" i="9"/>
  <c r="C2138" i="9"/>
  <c r="C2139" i="9"/>
  <c r="C2140" i="9"/>
  <c r="C2141" i="9"/>
  <c r="C2142" i="9"/>
  <c r="C2143" i="9"/>
  <c r="C2144" i="9"/>
  <c r="C2145" i="9"/>
  <c r="C2146" i="9"/>
  <c r="C2147" i="9"/>
  <c r="C2148" i="9"/>
  <c r="C2149" i="9"/>
  <c r="C2150" i="9"/>
  <c r="C2151" i="9"/>
  <c r="C2152" i="9"/>
  <c r="C2153" i="9"/>
  <c r="C2154" i="9"/>
  <c r="C2155" i="9"/>
  <c r="C2156" i="9"/>
  <c r="C2157" i="9"/>
  <c r="C2158" i="9"/>
  <c r="C2159" i="9"/>
  <c r="C2160" i="9"/>
  <c r="C2161" i="9"/>
  <c r="C2162" i="9"/>
  <c r="C2163" i="9"/>
  <c r="C2164" i="9"/>
  <c r="C2165" i="9"/>
  <c r="C2166" i="9"/>
  <c r="C2167" i="9"/>
  <c r="C2168" i="9"/>
  <c r="C2169" i="9"/>
  <c r="C2170" i="9"/>
  <c r="C2171" i="9"/>
  <c r="C2172" i="9"/>
  <c r="C2173" i="9"/>
  <c r="C2174" i="9"/>
  <c r="C2175" i="9"/>
  <c r="C2176" i="9"/>
  <c r="C2177" i="9"/>
  <c r="C2178" i="9"/>
  <c r="C2179" i="9"/>
  <c r="C2180" i="9"/>
  <c r="C2181" i="9"/>
  <c r="C2182" i="9"/>
  <c r="C2183" i="9"/>
  <c r="C2184" i="9"/>
  <c r="C2185" i="9"/>
  <c r="C2186" i="9"/>
  <c r="C2187" i="9"/>
  <c r="C2188" i="9"/>
  <c r="C2189" i="9"/>
  <c r="C2190" i="9"/>
  <c r="C2191" i="9"/>
  <c r="C2192" i="9"/>
  <c r="C2193" i="9"/>
  <c r="C2194" i="9"/>
  <c r="C2195" i="9"/>
  <c r="C2196" i="9"/>
  <c r="C2197" i="9"/>
  <c r="C2198" i="9"/>
  <c r="C2199" i="9"/>
  <c r="C2200" i="9"/>
  <c r="C2201" i="9"/>
  <c r="C2202" i="9"/>
  <c r="C2203" i="9"/>
  <c r="C2204" i="9"/>
  <c r="C2205" i="9"/>
  <c r="C2206" i="9"/>
  <c r="C2207" i="9"/>
  <c r="C2208" i="9"/>
  <c r="C2209" i="9"/>
  <c r="C2210" i="9"/>
  <c r="C2211" i="9"/>
  <c r="C2212" i="9"/>
  <c r="C2213" i="9"/>
  <c r="C2214" i="9"/>
  <c r="C2215" i="9"/>
  <c r="C2216" i="9"/>
  <c r="C2217" i="9"/>
  <c r="C2218" i="9"/>
  <c r="C2219" i="9"/>
  <c r="C2220" i="9"/>
  <c r="C2221" i="9"/>
  <c r="C2222" i="9"/>
  <c r="C2223" i="9"/>
  <c r="C2224" i="9"/>
  <c r="C2225" i="9"/>
  <c r="C2226" i="9"/>
  <c r="C2227" i="9"/>
  <c r="C2228" i="9"/>
  <c r="C2229" i="9"/>
  <c r="C2230" i="9"/>
  <c r="C2231" i="9"/>
  <c r="C2232" i="9"/>
  <c r="C2233" i="9"/>
  <c r="C2234" i="9"/>
  <c r="C2235" i="9"/>
  <c r="C2236" i="9"/>
  <c r="C2237" i="9"/>
  <c r="C2238" i="9"/>
  <c r="C2239" i="9"/>
  <c r="C2240" i="9"/>
  <c r="C2241" i="9"/>
  <c r="C2242" i="9"/>
  <c r="C2243" i="9"/>
  <c r="C2244" i="9"/>
  <c r="C2245" i="9"/>
  <c r="C2246" i="9"/>
  <c r="C2247" i="9"/>
  <c r="C2248" i="9"/>
  <c r="C2249" i="9"/>
  <c r="C2250" i="9"/>
  <c r="C2251" i="9"/>
  <c r="C2252" i="9"/>
  <c r="C2253" i="9"/>
  <c r="C2254" i="9"/>
  <c r="C2255" i="9"/>
  <c r="C2256" i="9"/>
  <c r="C2257" i="9"/>
  <c r="C2258" i="9"/>
  <c r="C2259" i="9"/>
  <c r="C2260" i="9"/>
  <c r="C2261" i="9"/>
  <c r="C2262" i="9"/>
  <c r="C2263" i="9"/>
  <c r="C2264" i="9"/>
  <c r="C2265" i="9"/>
  <c r="C2266" i="9"/>
  <c r="C2267" i="9"/>
  <c r="C2268" i="9"/>
  <c r="C2269" i="9"/>
  <c r="C2270" i="9"/>
  <c r="C2271" i="9"/>
  <c r="C2272" i="9"/>
  <c r="C2273" i="9"/>
  <c r="C2274" i="9"/>
  <c r="C2275" i="9"/>
  <c r="C2276" i="9"/>
  <c r="C2277" i="9"/>
  <c r="C2278" i="9"/>
  <c r="C2279" i="9"/>
  <c r="C2280" i="9"/>
  <c r="C2281" i="9"/>
  <c r="C2282" i="9"/>
  <c r="C2283" i="9"/>
  <c r="C2284" i="9"/>
  <c r="C2285" i="9"/>
  <c r="C2286" i="9"/>
  <c r="C2287" i="9"/>
  <c r="C2288" i="9"/>
  <c r="C2289" i="9"/>
  <c r="C2290" i="9"/>
  <c r="C2291" i="9"/>
  <c r="C2292" i="9"/>
  <c r="C2293" i="9"/>
  <c r="C2294" i="9"/>
  <c r="C2295" i="9"/>
  <c r="C2296" i="9"/>
  <c r="C2297" i="9"/>
  <c r="C2298" i="9"/>
  <c r="C2299" i="9"/>
  <c r="C2300" i="9"/>
  <c r="C2301" i="9"/>
  <c r="C2302" i="9"/>
  <c r="C2303" i="9"/>
  <c r="C2304" i="9"/>
  <c r="C2305" i="9"/>
  <c r="C2306" i="9"/>
  <c r="C2307" i="9"/>
  <c r="C2308" i="9"/>
  <c r="C2309" i="9"/>
  <c r="C2310" i="9"/>
  <c r="C2311" i="9"/>
  <c r="C2312" i="9"/>
  <c r="C2313" i="9"/>
  <c r="C2314" i="9"/>
  <c r="C2315" i="9"/>
  <c r="C2316" i="9"/>
  <c r="C2317" i="9"/>
  <c r="C2318" i="9"/>
  <c r="C2319" i="9"/>
  <c r="C2320" i="9"/>
  <c r="C2321" i="9"/>
  <c r="C2322" i="9"/>
  <c r="C2323" i="9"/>
  <c r="C2324" i="9"/>
  <c r="C2325" i="9"/>
  <c r="C2326" i="9"/>
  <c r="C2327" i="9"/>
  <c r="C2328" i="9"/>
  <c r="C2329" i="9"/>
  <c r="C2330" i="9"/>
  <c r="C2331" i="9"/>
  <c r="C2332" i="9"/>
  <c r="C2333" i="9"/>
  <c r="C2334" i="9"/>
  <c r="C2335" i="9"/>
  <c r="C2336" i="9"/>
  <c r="C2337" i="9"/>
  <c r="C2338" i="9"/>
  <c r="C2339" i="9"/>
  <c r="C2340" i="9"/>
  <c r="C2341" i="9"/>
  <c r="C2342" i="9"/>
  <c r="C2343" i="9"/>
  <c r="C2344" i="9"/>
  <c r="C2345" i="9"/>
  <c r="C2346" i="9"/>
  <c r="C2347" i="9"/>
  <c r="C2348" i="9"/>
  <c r="C2349" i="9"/>
  <c r="C2350" i="9"/>
  <c r="C2351" i="9"/>
  <c r="C2352" i="9"/>
  <c r="C2353" i="9"/>
  <c r="C2354" i="9"/>
  <c r="C2355" i="9"/>
  <c r="C2356" i="9"/>
  <c r="C2357" i="9"/>
  <c r="C2358" i="9"/>
  <c r="C2359" i="9"/>
  <c r="C2360" i="9"/>
  <c r="C2361" i="9"/>
  <c r="C2362" i="9"/>
  <c r="C2363" i="9"/>
  <c r="C2364" i="9"/>
  <c r="C2365" i="9"/>
  <c r="C2366" i="9"/>
  <c r="C2367" i="9"/>
  <c r="C2368" i="9"/>
  <c r="C2369" i="9"/>
  <c r="C2370" i="9"/>
  <c r="C2371" i="9"/>
  <c r="C2372" i="9"/>
  <c r="C2373" i="9"/>
  <c r="C2374" i="9"/>
  <c r="C2375" i="9"/>
  <c r="C2376" i="9"/>
  <c r="C2377" i="9"/>
  <c r="C2378" i="9"/>
  <c r="C2379" i="9"/>
  <c r="C2380" i="9"/>
  <c r="C2381" i="9"/>
  <c r="C2382" i="9"/>
  <c r="C2383" i="9"/>
  <c r="C2384" i="9"/>
  <c r="C2385" i="9"/>
  <c r="C2386" i="9"/>
  <c r="C2387" i="9"/>
  <c r="C2388" i="9"/>
  <c r="C2389" i="9"/>
  <c r="C2390" i="9"/>
  <c r="C2391" i="9"/>
  <c r="C2392" i="9"/>
  <c r="C2393" i="9"/>
  <c r="C2394" i="9"/>
  <c r="C2395" i="9"/>
  <c r="C2396" i="9"/>
  <c r="C2397" i="9"/>
  <c r="C2398" i="9"/>
  <c r="C2399" i="9"/>
  <c r="C2400" i="9"/>
  <c r="C2401" i="9"/>
  <c r="C2402" i="9"/>
  <c r="C2403" i="9"/>
  <c r="C2404" i="9"/>
  <c r="C2405" i="9"/>
  <c r="C2406" i="9"/>
  <c r="C2407" i="9"/>
  <c r="C2408" i="9"/>
  <c r="C2409" i="9"/>
  <c r="C2410" i="9"/>
  <c r="C2411" i="9"/>
  <c r="C2412" i="9"/>
  <c r="C2413" i="9"/>
  <c r="C2414" i="9"/>
  <c r="C2415" i="9"/>
  <c r="C2416" i="9"/>
  <c r="C2417" i="9"/>
  <c r="C2418" i="9"/>
  <c r="C2419" i="9"/>
  <c r="C2420" i="9"/>
  <c r="C2421" i="9"/>
  <c r="C2422" i="9"/>
  <c r="C2423" i="9"/>
  <c r="C2424" i="9"/>
  <c r="C2425" i="9"/>
  <c r="C2426" i="9"/>
  <c r="C2427" i="9"/>
  <c r="C2428" i="9"/>
  <c r="C2429" i="9"/>
  <c r="C2430" i="9"/>
  <c r="C2431" i="9"/>
  <c r="C2432" i="9"/>
  <c r="C2433" i="9"/>
  <c r="C2434" i="9"/>
  <c r="C2435" i="9"/>
  <c r="C2436" i="9"/>
  <c r="C2437" i="9"/>
  <c r="C2438" i="9"/>
  <c r="C2439" i="9"/>
  <c r="C2440" i="9"/>
  <c r="C2441" i="9"/>
  <c r="C2442" i="9"/>
  <c r="C2443" i="9"/>
  <c r="C2444" i="9"/>
  <c r="C2445" i="9"/>
  <c r="C2446" i="9"/>
  <c r="C2447" i="9"/>
  <c r="C2448" i="9"/>
  <c r="C2449" i="9"/>
  <c r="C2450" i="9"/>
  <c r="C2451" i="9"/>
  <c r="C2452" i="9"/>
  <c r="C2453" i="9"/>
  <c r="C2454" i="9"/>
  <c r="C2455" i="9"/>
  <c r="C2456" i="9"/>
  <c r="C2457" i="9"/>
  <c r="C2458" i="9"/>
  <c r="C2459" i="9"/>
  <c r="C2460" i="9"/>
  <c r="C2461" i="9"/>
  <c r="C2462" i="9"/>
  <c r="C2463" i="9"/>
  <c r="C2464" i="9"/>
  <c r="C2465" i="9"/>
  <c r="C2466" i="9"/>
  <c r="C2467" i="9"/>
  <c r="C2468" i="9"/>
  <c r="C2469" i="9"/>
  <c r="C2470" i="9"/>
  <c r="C2471" i="9"/>
  <c r="C2472" i="9"/>
  <c r="C2473" i="9"/>
  <c r="C2474" i="9"/>
  <c r="C2475" i="9"/>
  <c r="C2476" i="9"/>
  <c r="C2477" i="9"/>
  <c r="C2478" i="9"/>
  <c r="C2479" i="9"/>
  <c r="C2480" i="9"/>
  <c r="C2481" i="9"/>
  <c r="C2482" i="9"/>
  <c r="C2483" i="9"/>
  <c r="C2484" i="9"/>
  <c r="C2485" i="9"/>
  <c r="C2486" i="9"/>
  <c r="C2487" i="9"/>
  <c r="C2488" i="9"/>
  <c r="C2489" i="9"/>
  <c r="C2490" i="9"/>
  <c r="C2491" i="9"/>
  <c r="C2492" i="9"/>
  <c r="C2493" i="9"/>
  <c r="C2494" i="9"/>
  <c r="C2495" i="9"/>
  <c r="C2496" i="9"/>
  <c r="C2497" i="9"/>
  <c r="C2498" i="9"/>
  <c r="C2499" i="9"/>
  <c r="C2500" i="9"/>
  <c r="C2501" i="9"/>
  <c r="C2502" i="9"/>
  <c r="C2503" i="9"/>
  <c r="C2504" i="9"/>
  <c r="C2505" i="9"/>
  <c r="C2506" i="9"/>
  <c r="C2507" i="9"/>
  <c r="C2508" i="9"/>
  <c r="C2509" i="9"/>
  <c r="C2510" i="9"/>
  <c r="C2511" i="9"/>
  <c r="C2512" i="9"/>
  <c r="C2513" i="9"/>
  <c r="C2514" i="9"/>
  <c r="C2515" i="9"/>
  <c r="C2516" i="9"/>
  <c r="C2517" i="9"/>
  <c r="C2518" i="9"/>
  <c r="C2519" i="9"/>
  <c r="C2520" i="9"/>
  <c r="C2521" i="9"/>
  <c r="C2522" i="9"/>
  <c r="C2523" i="9"/>
  <c r="C2524" i="9"/>
  <c r="C2525" i="9"/>
  <c r="C2526" i="9"/>
  <c r="C2527" i="9"/>
  <c r="C2528" i="9"/>
  <c r="C2529" i="9"/>
  <c r="C2530" i="9"/>
  <c r="C2531" i="9"/>
  <c r="C2532" i="9"/>
  <c r="C2533" i="9"/>
  <c r="C2534" i="9"/>
  <c r="C2535" i="9"/>
  <c r="C2536" i="9"/>
  <c r="C2537" i="9"/>
  <c r="C2538" i="9"/>
  <c r="C2539" i="9"/>
  <c r="C2540" i="9"/>
  <c r="C2541" i="9"/>
  <c r="C2542" i="9"/>
  <c r="C2543" i="9"/>
  <c r="C2544" i="9"/>
  <c r="C2545" i="9"/>
  <c r="C2546" i="9"/>
  <c r="C2547" i="9"/>
  <c r="C2548" i="9"/>
  <c r="C2549" i="9"/>
  <c r="C2550" i="9"/>
  <c r="C2551" i="9"/>
  <c r="C2552" i="9"/>
  <c r="C2553" i="9"/>
  <c r="C2554" i="9"/>
  <c r="C2555" i="9"/>
  <c r="C2556" i="9"/>
  <c r="C2557" i="9"/>
  <c r="C2558" i="9"/>
  <c r="C2559" i="9"/>
  <c r="C2560" i="9"/>
  <c r="C2561" i="9"/>
  <c r="C2562" i="9"/>
  <c r="C2563" i="9"/>
  <c r="C2564" i="9"/>
  <c r="C2565" i="9"/>
  <c r="C2566" i="9"/>
  <c r="C2567" i="9"/>
  <c r="C2568" i="9"/>
  <c r="C2569" i="9"/>
  <c r="C2570" i="9"/>
  <c r="C2571" i="9"/>
  <c r="C2572" i="9"/>
  <c r="C2573" i="9"/>
  <c r="C2574" i="9"/>
  <c r="C2575" i="9"/>
  <c r="C2576" i="9"/>
  <c r="C2577" i="9"/>
  <c r="C2578" i="9"/>
  <c r="C2579" i="9"/>
  <c r="C2580" i="9"/>
  <c r="C2581" i="9"/>
  <c r="C2582" i="9"/>
  <c r="C2583" i="9"/>
  <c r="C2584" i="9"/>
  <c r="C2585" i="9"/>
  <c r="C2586" i="9"/>
  <c r="C2587" i="9"/>
  <c r="C2588" i="9"/>
  <c r="C2589" i="9"/>
  <c r="C2590" i="9"/>
  <c r="C2591" i="9"/>
  <c r="C2592" i="9"/>
  <c r="C2593" i="9"/>
  <c r="C2594" i="9"/>
  <c r="C2595" i="9"/>
  <c r="C2596" i="9"/>
  <c r="C2597" i="9"/>
  <c r="C2598" i="9"/>
  <c r="C2599" i="9"/>
  <c r="C2600" i="9"/>
  <c r="C2601" i="9"/>
  <c r="C2602" i="9"/>
  <c r="C2603" i="9"/>
  <c r="C2604" i="9"/>
  <c r="C2605" i="9"/>
  <c r="C2606" i="9"/>
  <c r="C2607" i="9"/>
  <c r="C2608" i="9"/>
  <c r="C2609" i="9"/>
  <c r="C2610" i="9"/>
  <c r="C2611" i="9"/>
  <c r="C2612" i="9"/>
  <c r="C2613" i="9"/>
  <c r="C2614" i="9"/>
  <c r="C2615" i="9"/>
  <c r="C2616" i="9"/>
  <c r="C2617" i="9"/>
  <c r="C2618" i="9"/>
  <c r="C2619" i="9"/>
  <c r="C2620" i="9"/>
  <c r="C2621" i="9"/>
  <c r="C2622" i="9"/>
  <c r="C2623" i="9"/>
  <c r="C2624" i="9"/>
  <c r="C2625" i="9"/>
  <c r="C2626" i="9"/>
  <c r="C2627" i="9"/>
  <c r="C2628" i="9"/>
  <c r="C2629" i="9"/>
  <c r="C2630" i="9"/>
  <c r="C2631" i="9"/>
  <c r="C2632" i="9"/>
  <c r="C2633" i="9"/>
  <c r="C2634" i="9"/>
  <c r="C2635" i="9"/>
  <c r="C2636" i="9"/>
  <c r="C2637" i="9"/>
  <c r="C2638" i="9"/>
  <c r="C2639" i="9"/>
  <c r="C2640" i="9"/>
  <c r="C2641" i="9"/>
  <c r="C2642" i="9"/>
  <c r="C2643" i="9"/>
  <c r="C2644" i="9"/>
  <c r="C2645" i="9"/>
  <c r="C2646" i="9"/>
  <c r="C2647" i="9"/>
  <c r="C2648" i="9"/>
  <c r="C2649" i="9"/>
  <c r="C2650" i="9"/>
  <c r="C2651" i="9"/>
  <c r="C2652" i="9"/>
  <c r="C2653" i="9"/>
  <c r="C2654" i="9"/>
  <c r="C2655" i="9"/>
  <c r="C2656" i="9"/>
  <c r="C2657" i="9"/>
  <c r="C2658" i="9"/>
  <c r="C2659" i="9"/>
  <c r="C2660" i="9"/>
  <c r="C2661" i="9"/>
  <c r="C2662" i="9"/>
  <c r="C2663" i="9"/>
  <c r="C2664" i="9"/>
  <c r="C2665" i="9"/>
  <c r="C2666" i="9"/>
  <c r="C2667" i="9"/>
  <c r="C2668" i="9"/>
  <c r="C2669" i="9"/>
  <c r="C2670" i="9"/>
  <c r="C2671" i="9"/>
  <c r="C2672" i="9"/>
  <c r="C2673" i="9"/>
  <c r="C2674" i="9"/>
  <c r="C2675" i="9"/>
  <c r="C2676" i="9"/>
  <c r="C2677" i="9"/>
  <c r="C2678" i="9"/>
  <c r="C2679" i="9"/>
  <c r="C2680" i="9"/>
  <c r="C2681" i="9"/>
  <c r="C2682" i="9"/>
  <c r="C2683" i="9"/>
  <c r="C2684" i="9"/>
  <c r="C2685" i="9"/>
  <c r="C2686" i="9"/>
  <c r="C2687" i="9"/>
  <c r="C2688" i="9"/>
  <c r="C2689" i="9"/>
  <c r="C2690" i="9"/>
  <c r="C2691" i="9"/>
  <c r="C2692" i="9"/>
  <c r="C2693" i="9"/>
  <c r="C2694" i="9"/>
  <c r="C2695" i="9"/>
  <c r="C2696" i="9"/>
  <c r="C2697" i="9"/>
  <c r="C2698" i="9"/>
  <c r="C2699" i="9"/>
  <c r="C2700" i="9"/>
  <c r="C2701" i="9"/>
  <c r="C2702" i="9"/>
  <c r="C2703" i="9"/>
  <c r="C2704" i="9"/>
  <c r="C2705" i="9"/>
  <c r="C2706" i="9"/>
  <c r="C2707" i="9"/>
  <c r="C2708" i="9"/>
  <c r="C2709" i="9"/>
  <c r="C2710" i="9"/>
  <c r="C2711" i="9"/>
  <c r="C2712" i="9"/>
  <c r="C2713" i="9"/>
  <c r="C2714" i="9"/>
  <c r="C2715" i="9"/>
  <c r="C2716" i="9"/>
  <c r="C2717" i="9"/>
  <c r="C2718" i="9"/>
  <c r="C2719" i="9"/>
  <c r="C2720" i="9"/>
  <c r="C2721" i="9"/>
  <c r="C2722" i="9"/>
  <c r="C2723" i="9"/>
  <c r="C2724" i="9"/>
  <c r="C2725" i="9"/>
  <c r="C2726" i="9"/>
  <c r="C2727" i="9"/>
  <c r="C2728" i="9"/>
  <c r="C2729" i="9"/>
  <c r="C2730" i="9"/>
  <c r="C2731" i="9"/>
  <c r="C2732" i="9"/>
  <c r="C2733" i="9"/>
  <c r="C2734" i="9"/>
  <c r="C2735" i="9"/>
  <c r="C2736" i="9"/>
  <c r="C2737" i="9"/>
  <c r="C2738" i="9"/>
  <c r="C2739" i="9"/>
  <c r="C2740" i="9"/>
  <c r="C2741" i="9"/>
  <c r="C2742" i="9"/>
  <c r="C2743" i="9"/>
  <c r="C2744" i="9"/>
  <c r="C2745" i="9"/>
  <c r="C2746" i="9"/>
  <c r="C2747" i="9"/>
  <c r="C2748" i="9"/>
  <c r="C2749" i="9"/>
  <c r="C2750" i="9"/>
  <c r="C2751" i="9"/>
  <c r="C2752" i="9"/>
  <c r="C2753" i="9"/>
  <c r="C2754" i="9"/>
  <c r="C2755" i="9"/>
  <c r="C2756" i="9"/>
  <c r="C2757" i="9"/>
  <c r="C2758" i="9"/>
  <c r="C2759" i="9"/>
  <c r="C2760" i="9"/>
  <c r="C2761" i="9"/>
  <c r="C2762" i="9"/>
  <c r="C2763" i="9"/>
  <c r="C2764" i="9"/>
  <c r="C2765" i="9"/>
  <c r="C2766" i="9"/>
  <c r="C2767" i="9"/>
  <c r="C2768" i="9"/>
  <c r="C2769" i="9"/>
  <c r="C2770" i="9"/>
  <c r="C2771" i="9"/>
  <c r="C2772" i="9"/>
  <c r="C2773" i="9"/>
  <c r="C2774" i="9"/>
  <c r="C2775" i="9"/>
  <c r="C2776" i="9"/>
  <c r="C2777" i="9"/>
  <c r="C2778" i="9"/>
  <c r="C2779" i="9"/>
  <c r="C2780" i="9"/>
  <c r="C2781" i="9"/>
  <c r="C2782" i="9"/>
  <c r="C2783" i="9"/>
  <c r="C2784" i="9"/>
  <c r="C2785" i="9"/>
  <c r="C2786" i="9"/>
  <c r="C2787" i="9"/>
  <c r="C2788" i="9"/>
  <c r="C2789" i="9"/>
  <c r="C2790" i="9"/>
  <c r="C2791" i="9"/>
  <c r="C2792" i="9"/>
  <c r="C2793" i="9"/>
  <c r="C2794" i="9"/>
  <c r="C2795" i="9"/>
  <c r="C2796" i="9"/>
  <c r="C2797" i="9"/>
  <c r="C2798" i="9"/>
  <c r="C2799" i="9"/>
  <c r="C2800" i="9"/>
  <c r="C2801" i="9"/>
  <c r="C2802" i="9"/>
  <c r="C2803" i="9"/>
  <c r="C2804" i="9"/>
  <c r="C2805" i="9"/>
  <c r="C2806" i="9"/>
  <c r="C2807" i="9"/>
  <c r="C2808" i="9"/>
  <c r="C2809" i="9"/>
  <c r="C2810" i="9"/>
  <c r="C2811" i="9"/>
  <c r="C2812" i="9"/>
  <c r="C2813" i="9"/>
  <c r="C2814" i="9"/>
  <c r="C2815" i="9"/>
  <c r="C2816" i="9"/>
  <c r="C2817" i="9"/>
  <c r="C2818" i="9"/>
  <c r="C2819" i="9"/>
  <c r="C2820" i="9"/>
  <c r="C2821" i="9"/>
  <c r="C2822" i="9"/>
  <c r="C2823" i="9"/>
  <c r="C2824" i="9"/>
  <c r="C2825" i="9"/>
  <c r="C2826" i="9"/>
  <c r="C2827" i="9"/>
  <c r="C2828" i="9"/>
  <c r="C2829" i="9"/>
  <c r="C2830" i="9"/>
  <c r="C2831" i="9"/>
  <c r="C2832" i="9"/>
  <c r="C2833" i="9"/>
  <c r="C2834" i="9"/>
  <c r="C2835" i="9"/>
  <c r="C2836" i="9"/>
  <c r="C2837" i="9"/>
  <c r="C2838" i="9"/>
  <c r="C2839" i="9"/>
  <c r="C2840" i="9"/>
  <c r="C2841" i="9"/>
  <c r="C2842" i="9"/>
  <c r="C2843" i="9"/>
  <c r="C2844" i="9"/>
  <c r="C2845" i="9"/>
  <c r="C2846" i="9"/>
  <c r="C2847" i="9"/>
  <c r="C2848" i="9"/>
  <c r="C2849" i="9"/>
  <c r="C2850" i="9"/>
  <c r="C2851" i="9"/>
  <c r="C2852" i="9"/>
  <c r="C2853" i="9"/>
  <c r="C2854" i="9"/>
  <c r="C2855" i="9"/>
  <c r="C2856" i="9"/>
  <c r="C2857" i="9"/>
  <c r="C2858" i="9"/>
  <c r="C2859" i="9"/>
  <c r="C2860" i="9"/>
  <c r="C2861" i="9"/>
  <c r="C2862" i="9"/>
  <c r="C2863" i="9"/>
  <c r="C2864" i="9"/>
  <c r="C2865" i="9"/>
  <c r="C2866" i="9"/>
  <c r="C2867" i="9"/>
  <c r="C2868" i="9"/>
  <c r="C2869" i="9"/>
  <c r="C2870" i="9"/>
  <c r="C2871" i="9"/>
  <c r="C2872" i="9"/>
  <c r="C2873" i="9"/>
  <c r="C2874" i="9"/>
  <c r="C2875" i="9"/>
  <c r="C2876" i="9"/>
  <c r="C2877" i="9"/>
  <c r="C2878" i="9"/>
  <c r="C2879" i="9"/>
  <c r="C2880" i="9"/>
  <c r="C2881" i="9"/>
  <c r="C2882" i="9"/>
  <c r="C2883" i="9"/>
  <c r="C2884" i="9"/>
  <c r="C2885" i="9"/>
  <c r="C2886" i="9"/>
  <c r="C2887" i="9"/>
  <c r="C2888" i="9"/>
  <c r="C2889" i="9"/>
  <c r="C2890" i="9"/>
  <c r="C2891" i="9"/>
  <c r="C2892" i="9"/>
  <c r="C2893" i="9"/>
  <c r="C2894" i="9"/>
  <c r="C2895" i="9"/>
  <c r="C2896" i="9"/>
  <c r="C2897" i="9"/>
  <c r="C2898" i="9"/>
  <c r="C2899" i="9"/>
  <c r="C2900" i="9"/>
  <c r="C2901" i="9"/>
  <c r="C2902" i="9"/>
  <c r="C2903" i="9"/>
  <c r="C2904" i="9"/>
  <c r="C2905" i="9"/>
  <c r="C2906" i="9"/>
  <c r="C2907" i="9"/>
  <c r="C2908" i="9"/>
  <c r="C2909" i="9"/>
  <c r="C2910" i="9"/>
  <c r="C2911" i="9"/>
  <c r="C2912" i="9"/>
  <c r="C2913" i="9"/>
  <c r="C2914" i="9"/>
  <c r="C2915" i="9"/>
  <c r="C2916" i="9"/>
  <c r="C2917" i="9"/>
  <c r="C2918" i="9"/>
  <c r="C2919" i="9"/>
  <c r="C2920" i="9"/>
  <c r="C2921" i="9"/>
  <c r="C2922" i="9"/>
  <c r="C2923" i="9"/>
  <c r="C2924" i="9"/>
  <c r="C2925" i="9"/>
  <c r="C2926" i="9"/>
  <c r="C2927" i="9"/>
  <c r="C2928" i="9"/>
  <c r="C2929" i="9"/>
  <c r="C2930" i="9"/>
  <c r="C2931" i="9"/>
  <c r="C2932" i="9"/>
  <c r="C2933" i="9"/>
  <c r="C2934" i="9"/>
  <c r="C2935" i="9"/>
  <c r="C2936" i="9"/>
  <c r="C2937" i="9"/>
  <c r="C2938" i="9"/>
  <c r="C2939" i="9"/>
  <c r="C2940" i="9"/>
  <c r="C2941" i="9"/>
  <c r="C2942" i="9"/>
  <c r="C2943" i="9"/>
  <c r="C2944" i="9"/>
  <c r="C2945" i="9"/>
  <c r="C2946" i="9"/>
  <c r="C2947" i="9"/>
  <c r="C2948" i="9"/>
  <c r="C2949" i="9"/>
  <c r="C2950" i="9"/>
  <c r="C2951" i="9"/>
  <c r="C2952" i="9"/>
  <c r="C2953" i="9"/>
  <c r="C2954" i="9"/>
  <c r="C2955" i="9"/>
  <c r="C2956" i="9"/>
  <c r="C2957" i="9"/>
  <c r="C2958" i="9"/>
  <c r="C2959" i="9"/>
  <c r="C2960" i="9"/>
  <c r="C2961" i="9"/>
  <c r="C2962" i="9"/>
  <c r="C2963" i="9"/>
  <c r="C2964" i="9"/>
  <c r="C2965" i="9"/>
  <c r="C2966" i="9"/>
  <c r="C2967" i="9"/>
  <c r="C2968" i="9"/>
  <c r="C2969" i="9"/>
  <c r="C2970" i="9"/>
  <c r="C2971" i="9"/>
  <c r="C2972" i="9"/>
  <c r="C2973" i="9"/>
  <c r="C2974" i="9"/>
  <c r="C2975" i="9"/>
  <c r="C2976" i="9"/>
  <c r="C2977" i="9"/>
  <c r="C2978" i="9"/>
  <c r="C2979" i="9"/>
  <c r="C2980" i="9"/>
  <c r="C2981" i="9"/>
  <c r="C2982" i="9"/>
  <c r="C2983" i="9"/>
  <c r="C2984" i="9"/>
  <c r="C2985" i="9"/>
  <c r="C2986" i="9"/>
  <c r="C2987" i="9"/>
  <c r="C2988" i="9"/>
  <c r="C2989" i="9"/>
  <c r="C2990" i="9"/>
  <c r="C2991" i="9"/>
  <c r="C2992" i="9"/>
  <c r="C2993" i="9"/>
  <c r="C2994" i="9"/>
  <c r="C2995" i="9"/>
  <c r="C2996" i="9"/>
  <c r="C2997" i="9"/>
  <c r="C2998" i="9"/>
  <c r="C2999" i="9"/>
  <c r="C3000" i="9"/>
  <c r="C3001" i="9"/>
  <c r="C3002" i="9"/>
  <c r="C3003" i="9"/>
  <c r="C3004" i="9"/>
  <c r="C3005" i="9"/>
  <c r="C3006" i="9"/>
  <c r="C3007" i="9"/>
  <c r="C3008" i="9"/>
  <c r="C3009" i="9"/>
  <c r="C3010" i="9"/>
  <c r="C3011" i="9"/>
  <c r="C3012" i="9"/>
  <c r="C3013" i="9"/>
  <c r="C3014" i="9"/>
  <c r="C3015" i="9"/>
  <c r="C3016" i="9"/>
  <c r="C3017" i="9"/>
  <c r="C3018" i="9"/>
  <c r="C3019" i="9"/>
  <c r="C3020" i="9"/>
  <c r="C3021" i="9"/>
  <c r="C3022" i="9"/>
  <c r="C3023" i="9"/>
  <c r="C3024" i="9"/>
  <c r="C3025" i="9"/>
  <c r="C3026" i="9"/>
  <c r="C3027" i="9"/>
  <c r="C3028" i="9"/>
  <c r="C3029" i="9"/>
  <c r="C3030" i="9"/>
  <c r="C3031" i="9"/>
  <c r="C3032" i="9"/>
  <c r="C3033" i="9"/>
  <c r="C3034" i="9"/>
  <c r="C3035" i="9"/>
  <c r="C3036" i="9"/>
  <c r="C3037" i="9"/>
  <c r="C3038" i="9"/>
  <c r="C3039" i="9"/>
  <c r="C3040" i="9"/>
  <c r="C3041" i="9"/>
  <c r="C3042" i="9"/>
  <c r="C3043" i="9"/>
  <c r="C3044" i="9"/>
  <c r="C3045" i="9"/>
  <c r="C3046" i="9"/>
  <c r="C3047" i="9"/>
  <c r="C3048" i="9"/>
  <c r="C3049" i="9"/>
  <c r="C3050" i="9"/>
  <c r="C3051" i="9"/>
  <c r="C3052" i="9"/>
  <c r="C3053" i="9"/>
  <c r="C3054" i="9"/>
  <c r="C3055" i="9"/>
  <c r="C3056" i="9"/>
  <c r="C3057" i="9"/>
  <c r="C3058" i="9"/>
  <c r="C3059" i="9"/>
  <c r="C3060" i="9"/>
  <c r="C3061" i="9"/>
  <c r="C3062" i="9"/>
  <c r="C3063" i="9"/>
  <c r="C3064" i="9"/>
  <c r="C3065" i="9"/>
  <c r="C3066" i="9"/>
  <c r="C3067" i="9"/>
  <c r="C3068" i="9"/>
  <c r="C3069" i="9"/>
  <c r="C3070" i="9"/>
  <c r="C3071" i="9"/>
  <c r="C3072" i="9"/>
  <c r="C3073" i="9"/>
  <c r="C3074" i="9"/>
  <c r="C3075" i="9"/>
  <c r="C3076" i="9"/>
  <c r="C3077" i="9"/>
  <c r="C3078" i="9"/>
  <c r="C3079" i="9"/>
  <c r="C3080" i="9"/>
  <c r="C3081" i="9"/>
  <c r="C3082" i="9"/>
  <c r="C3083" i="9"/>
  <c r="C3084" i="9"/>
  <c r="C3085" i="9"/>
  <c r="C3086" i="9"/>
  <c r="C3087" i="9"/>
  <c r="C3088" i="9"/>
  <c r="C3089" i="9"/>
  <c r="C3090" i="9"/>
  <c r="C3091" i="9"/>
  <c r="C3092" i="9"/>
  <c r="C3093" i="9"/>
  <c r="C3094" i="9"/>
  <c r="C3095" i="9"/>
  <c r="C3096" i="9"/>
  <c r="C3097" i="9"/>
  <c r="C3098" i="9"/>
  <c r="C3099" i="9"/>
  <c r="C3100" i="9"/>
  <c r="C3101" i="9"/>
  <c r="C3102" i="9"/>
  <c r="C3103" i="9"/>
  <c r="C3104" i="9"/>
  <c r="C3105" i="9"/>
  <c r="C3106" i="9"/>
  <c r="C3107" i="9"/>
  <c r="C3108" i="9"/>
  <c r="C3109" i="9"/>
  <c r="C3110" i="9"/>
  <c r="C3111" i="9"/>
  <c r="C3112" i="9"/>
  <c r="C3113" i="9"/>
  <c r="C3114" i="9"/>
  <c r="C3115" i="9"/>
  <c r="C3116" i="9"/>
  <c r="C3117" i="9"/>
  <c r="C3118" i="9"/>
  <c r="C3119" i="9"/>
  <c r="C3120" i="9"/>
  <c r="C3121" i="9"/>
  <c r="C3122" i="9"/>
  <c r="C3123" i="9"/>
  <c r="C3124" i="9"/>
  <c r="C3125" i="9"/>
  <c r="C3126" i="9"/>
  <c r="C3127" i="9"/>
  <c r="C3128" i="9"/>
  <c r="C3129" i="9"/>
  <c r="C3130" i="9"/>
  <c r="C3131" i="9"/>
  <c r="C3132" i="9"/>
  <c r="C3133" i="9"/>
  <c r="C3134" i="9"/>
  <c r="C3135" i="9"/>
  <c r="C3136" i="9"/>
  <c r="C3137" i="9"/>
  <c r="C3138" i="9"/>
  <c r="C3139" i="9"/>
  <c r="C3140" i="9"/>
  <c r="C3141" i="9"/>
  <c r="C3142" i="9"/>
  <c r="C3143" i="9"/>
  <c r="C3144" i="9"/>
  <c r="C3145" i="9"/>
  <c r="C3146" i="9"/>
  <c r="C3147" i="9"/>
  <c r="C3148" i="9"/>
  <c r="C3149" i="9"/>
  <c r="C3150" i="9"/>
  <c r="C3151" i="9"/>
  <c r="C3152" i="9"/>
  <c r="C3153" i="9"/>
  <c r="C3154" i="9"/>
  <c r="C3155" i="9"/>
  <c r="C3156" i="9"/>
  <c r="C3157" i="9"/>
  <c r="C3158" i="9"/>
  <c r="C3159" i="9"/>
  <c r="C3160" i="9"/>
  <c r="C3161" i="9"/>
  <c r="C3162" i="9"/>
  <c r="C3163" i="9"/>
  <c r="C3164" i="9"/>
  <c r="C3165" i="9"/>
  <c r="C3166" i="9"/>
  <c r="C3167" i="9"/>
  <c r="C3168" i="9"/>
  <c r="C3169" i="9"/>
  <c r="C3170" i="9"/>
  <c r="C3171" i="9"/>
  <c r="C3172" i="9"/>
  <c r="C3173" i="9"/>
  <c r="C3174" i="9"/>
  <c r="C3175" i="9"/>
  <c r="C3176" i="9"/>
  <c r="C3177" i="9"/>
  <c r="C3178" i="9"/>
  <c r="C3179" i="9"/>
  <c r="C3180" i="9"/>
  <c r="C3181" i="9"/>
  <c r="C3182" i="9"/>
  <c r="C3183" i="9"/>
  <c r="C3184" i="9"/>
  <c r="C3185" i="9"/>
  <c r="C3186" i="9"/>
  <c r="C3187" i="9"/>
  <c r="C3188" i="9"/>
  <c r="C3189" i="9"/>
  <c r="C3190" i="9"/>
  <c r="C3191" i="9"/>
  <c r="C3192" i="9"/>
  <c r="C3193" i="9"/>
  <c r="C3194" i="9"/>
  <c r="C3195" i="9"/>
  <c r="C3196" i="9"/>
  <c r="C3197" i="9"/>
  <c r="C3198" i="9"/>
  <c r="C3199" i="9"/>
  <c r="C3200" i="9"/>
  <c r="C3201" i="9"/>
  <c r="C3202" i="9"/>
  <c r="C3203" i="9"/>
  <c r="C3204" i="9"/>
  <c r="C3205" i="9"/>
  <c r="C3206" i="9"/>
  <c r="C3207" i="9"/>
  <c r="C3208" i="9"/>
  <c r="C3209" i="9"/>
  <c r="C3210" i="9"/>
  <c r="C3211" i="9"/>
  <c r="C3212" i="9"/>
  <c r="C3213" i="9"/>
  <c r="C3214" i="9"/>
  <c r="C3215" i="9"/>
  <c r="C3216" i="9"/>
  <c r="C3217" i="9"/>
  <c r="C3218" i="9"/>
  <c r="C3219" i="9"/>
  <c r="C3220" i="9"/>
  <c r="C3221" i="9"/>
  <c r="C3222" i="9"/>
  <c r="C3223" i="9"/>
  <c r="C3224" i="9"/>
  <c r="C3225" i="9"/>
  <c r="C3226" i="9"/>
  <c r="C3227" i="9"/>
  <c r="C3228" i="9"/>
  <c r="C3229" i="9"/>
  <c r="C3230" i="9"/>
  <c r="C3231" i="9"/>
  <c r="C3232" i="9"/>
  <c r="C3233" i="9"/>
  <c r="C3234" i="9"/>
  <c r="C3235" i="9"/>
  <c r="C3236" i="9"/>
  <c r="C3237" i="9"/>
  <c r="C3238" i="9"/>
  <c r="C3239" i="9"/>
  <c r="C3240" i="9"/>
  <c r="C3241" i="9"/>
  <c r="C3242" i="9"/>
  <c r="C3243" i="9"/>
  <c r="C3244" i="9"/>
  <c r="C3245" i="9"/>
  <c r="C3246" i="9"/>
  <c r="C3247" i="9"/>
  <c r="C3248" i="9"/>
  <c r="C3249" i="9"/>
  <c r="C3250" i="9"/>
  <c r="C3251" i="9"/>
  <c r="C3252" i="9"/>
  <c r="C3253" i="9"/>
  <c r="C3254" i="9"/>
  <c r="C3255" i="9"/>
  <c r="C3256" i="9"/>
  <c r="C3257" i="9"/>
  <c r="C3258" i="9"/>
  <c r="C3259" i="9"/>
  <c r="C3260" i="9"/>
  <c r="C3261" i="9"/>
  <c r="C3262" i="9"/>
  <c r="C3263" i="9"/>
  <c r="C3264" i="9"/>
  <c r="C3265" i="9"/>
  <c r="C3266" i="9"/>
  <c r="C3267" i="9"/>
  <c r="C3268" i="9"/>
  <c r="C3269" i="9"/>
  <c r="C3270" i="9"/>
  <c r="C3271" i="9"/>
  <c r="C3272" i="9"/>
  <c r="C3273" i="9"/>
  <c r="C3274" i="9"/>
  <c r="C3275" i="9"/>
  <c r="C3276" i="9"/>
  <c r="C3277" i="9"/>
  <c r="C3278" i="9"/>
  <c r="C3279" i="9"/>
  <c r="C3280" i="9"/>
  <c r="C3281" i="9"/>
  <c r="C3282" i="9"/>
  <c r="C3283" i="9"/>
  <c r="C3284" i="9"/>
  <c r="C3285" i="9"/>
  <c r="C3286" i="9"/>
  <c r="C3287" i="9"/>
  <c r="C3288" i="9"/>
  <c r="C3289" i="9"/>
  <c r="C3290" i="9"/>
  <c r="C3291" i="9"/>
  <c r="C3292" i="9"/>
  <c r="C3293" i="9"/>
  <c r="C3294" i="9"/>
  <c r="C3295" i="9"/>
  <c r="C3296" i="9"/>
  <c r="C3297" i="9"/>
  <c r="C3298" i="9"/>
  <c r="C3299" i="9"/>
  <c r="C3300" i="9"/>
  <c r="C3301" i="9"/>
  <c r="C3302" i="9"/>
  <c r="C3303" i="9"/>
  <c r="C3304" i="9"/>
  <c r="C3305" i="9"/>
  <c r="C3306" i="9"/>
  <c r="C3307" i="9"/>
  <c r="C3308" i="9"/>
  <c r="C3309" i="9"/>
  <c r="C3310" i="9"/>
  <c r="C3311" i="9"/>
  <c r="C3312" i="9"/>
  <c r="C3313" i="9"/>
  <c r="C3314" i="9"/>
  <c r="C3315" i="9"/>
  <c r="C3316" i="9"/>
  <c r="C3317" i="9"/>
  <c r="C3318" i="9"/>
  <c r="C3319" i="9"/>
  <c r="C3320" i="9"/>
  <c r="C3321" i="9"/>
  <c r="C3322" i="9"/>
  <c r="C3323" i="9"/>
  <c r="C3324" i="9"/>
  <c r="C3325" i="9"/>
  <c r="C3326" i="9"/>
  <c r="C3327" i="9"/>
  <c r="C3328" i="9"/>
  <c r="C3329" i="9"/>
  <c r="C3330" i="9"/>
  <c r="C3331" i="9"/>
  <c r="C3332" i="9"/>
  <c r="C3333" i="9"/>
  <c r="C3334" i="9"/>
  <c r="C3335" i="9"/>
  <c r="C3336" i="9"/>
  <c r="C3337" i="9"/>
  <c r="C3338" i="9"/>
  <c r="C3339" i="9"/>
  <c r="C3340" i="9"/>
  <c r="C3341" i="9"/>
  <c r="C3342" i="9"/>
  <c r="C3343" i="9"/>
  <c r="C3344" i="9"/>
  <c r="C3345" i="9"/>
  <c r="C3346" i="9"/>
  <c r="C3347" i="9"/>
  <c r="C3348" i="9"/>
  <c r="C3349" i="9"/>
  <c r="C3350" i="9"/>
  <c r="C3351" i="9"/>
  <c r="C3352" i="9"/>
  <c r="C3353" i="9"/>
  <c r="C3354" i="9"/>
  <c r="C3355" i="9"/>
  <c r="C3356" i="9"/>
  <c r="C3357" i="9"/>
  <c r="C3358" i="9"/>
  <c r="C3359" i="9"/>
  <c r="C3360" i="9"/>
  <c r="C3361" i="9"/>
  <c r="C3362" i="9"/>
  <c r="C3363" i="9"/>
  <c r="C3364" i="9"/>
  <c r="C3365" i="9"/>
  <c r="C3366" i="9"/>
  <c r="C3367" i="9"/>
  <c r="C3368" i="9"/>
  <c r="C3369" i="9"/>
  <c r="C3370" i="9"/>
  <c r="C3371" i="9"/>
  <c r="C3372" i="9"/>
  <c r="C3373" i="9"/>
  <c r="C3374" i="9"/>
  <c r="C3375" i="9"/>
  <c r="C3376" i="9"/>
  <c r="C3377" i="9"/>
  <c r="C3378" i="9"/>
  <c r="C3379" i="9"/>
  <c r="C3380" i="9"/>
  <c r="C3381" i="9"/>
  <c r="C3382" i="9"/>
  <c r="C3383" i="9"/>
  <c r="C3384" i="9"/>
  <c r="C3385" i="9"/>
  <c r="C3386" i="9"/>
  <c r="C3387" i="9"/>
  <c r="C3388" i="9"/>
  <c r="C3389" i="9"/>
  <c r="C3390" i="9"/>
  <c r="C3391" i="9"/>
  <c r="C3392" i="9"/>
  <c r="C3393" i="9"/>
  <c r="C3394" i="9"/>
  <c r="C3395" i="9"/>
  <c r="C3396" i="9"/>
  <c r="C3397" i="9"/>
  <c r="C3398" i="9"/>
  <c r="C3399" i="9"/>
  <c r="C3400" i="9"/>
  <c r="C3401" i="9"/>
  <c r="C3402" i="9"/>
  <c r="C3403" i="9"/>
  <c r="C3404" i="9"/>
  <c r="C3405" i="9"/>
  <c r="C3406" i="9"/>
  <c r="C3407" i="9"/>
  <c r="C3408" i="9"/>
  <c r="C3409" i="9"/>
  <c r="C3410" i="9"/>
  <c r="C3411" i="9"/>
  <c r="C3412" i="9"/>
  <c r="C3413" i="9"/>
  <c r="C3414" i="9"/>
  <c r="C3415" i="9"/>
  <c r="C3416" i="9"/>
  <c r="C3417" i="9"/>
  <c r="C3418" i="9"/>
  <c r="C3419" i="9"/>
  <c r="C3420" i="9"/>
  <c r="C3421" i="9"/>
  <c r="C3422" i="9"/>
  <c r="C3423" i="9"/>
  <c r="C3424" i="9"/>
  <c r="C3425" i="9"/>
  <c r="C3426" i="9"/>
  <c r="C3427" i="9"/>
  <c r="C3428" i="9"/>
  <c r="C3429" i="9"/>
  <c r="C3430" i="9"/>
  <c r="C3431" i="9"/>
  <c r="C3432" i="9"/>
  <c r="C3433" i="9"/>
  <c r="C3434" i="9"/>
  <c r="C3435" i="9"/>
  <c r="C3436" i="9"/>
  <c r="C3437" i="9"/>
  <c r="C3438" i="9"/>
  <c r="C3439" i="9"/>
  <c r="C3440" i="9"/>
  <c r="C3441" i="9"/>
  <c r="C3442" i="9"/>
  <c r="C3443" i="9"/>
  <c r="C3444" i="9"/>
  <c r="C3445" i="9"/>
  <c r="C3446" i="9"/>
  <c r="C3447" i="9"/>
  <c r="C3448" i="9"/>
  <c r="C3449" i="9"/>
  <c r="C3450" i="9"/>
  <c r="C3451" i="9"/>
  <c r="C3452" i="9"/>
  <c r="C3453" i="9"/>
  <c r="C3454" i="9"/>
  <c r="C3455" i="9"/>
  <c r="C3456" i="9"/>
  <c r="C3457" i="9"/>
  <c r="C3458" i="9"/>
  <c r="C3459" i="9"/>
  <c r="C3460" i="9"/>
  <c r="C3461" i="9"/>
  <c r="C3462" i="9"/>
  <c r="C3463" i="9"/>
  <c r="C3464" i="9"/>
  <c r="C3465" i="9"/>
  <c r="C3466" i="9"/>
  <c r="C3467" i="9"/>
  <c r="C3468" i="9"/>
  <c r="C3469" i="9"/>
  <c r="C3470" i="9"/>
  <c r="C3471" i="9"/>
  <c r="C3472" i="9"/>
  <c r="C3473" i="9"/>
  <c r="C3474" i="9"/>
  <c r="C3475" i="9"/>
  <c r="C3476" i="9"/>
  <c r="C3477" i="9"/>
  <c r="C3478" i="9"/>
  <c r="C3479" i="9"/>
  <c r="C3480" i="9"/>
  <c r="C3481" i="9"/>
  <c r="C3482" i="9"/>
  <c r="C3483" i="9"/>
  <c r="C3484" i="9"/>
  <c r="C3485" i="9"/>
  <c r="C3486" i="9"/>
  <c r="C3487" i="9"/>
  <c r="C3488" i="9"/>
  <c r="C3489" i="9"/>
  <c r="C3490" i="9"/>
  <c r="C3491" i="9"/>
  <c r="C3492" i="9"/>
  <c r="C3493" i="9"/>
  <c r="C3494" i="9"/>
  <c r="C3495" i="9"/>
  <c r="C3496" i="9"/>
  <c r="C3497" i="9"/>
  <c r="C3498" i="9"/>
  <c r="C3499" i="9"/>
  <c r="C3500" i="9"/>
  <c r="C3501" i="9"/>
  <c r="C3502" i="9"/>
  <c r="C3503" i="9"/>
  <c r="C3504" i="9"/>
  <c r="C3505" i="9"/>
  <c r="C3506" i="9"/>
  <c r="C3507" i="9"/>
  <c r="C3508" i="9"/>
  <c r="C3509" i="9"/>
  <c r="C3510" i="9"/>
  <c r="C3511" i="9"/>
  <c r="C3512" i="9"/>
  <c r="C3513" i="9"/>
  <c r="C3514" i="9"/>
  <c r="C3515" i="9"/>
  <c r="C3516" i="9"/>
  <c r="C3517" i="9"/>
  <c r="C3518" i="9"/>
  <c r="C3519" i="9"/>
  <c r="C3520" i="9"/>
  <c r="C3521" i="9"/>
  <c r="C3522" i="9"/>
  <c r="C3523" i="9"/>
  <c r="C3524" i="9"/>
  <c r="C3525" i="9"/>
  <c r="C3526" i="9"/>
  <c r="C3527" i="9"/>
  <c r="C3528" i="9"/>
  <c r="C3529" i="9"/>
  <c r="C3530" i="9"/>
  <c r="C3531" i="9"/>
  <c r="C3532" i="9"/>
  <c r="C3533" i="9"/>
  <c r="C3534" i="9"/>
  <c r="C3535" i="9"/>
  <c r="C3536" i="9"/>
  <c r="C3537" i="9"/>
  <c r="C3538" i="9"/>
  <c r="C3539" i="9"/>
  <c r="C3540" i="9"/>
  <c r="C3541" i="9"/>
  <c r="C3542" i="9"/>
  <c r="C3543" i="9"/>
  <c r="C3544" i="9"/>
  <c r="C3545" i="9"/>
  <c r="C3546" i="9"/>
  <c r="C3547" i="9"/>
  <c r="C3548" i="9"/>
  <c r="C3549" i="9"/>
  <c r="C3550" i="9"/>
  <c r="C3551" i="9"/>
  <c r="C3552" i="9"/>
  <c r="C3553" i="9"/>
  <c r="C3554" i="9"/>
  <c r="C3555" i="9"/>
  <c r="C3556" i="9"/>
  <c r="C3557" i="9"/>
  <c r="C3558" i="9"/>
  <c r="C3559" i="9"/>
  <c r="C3560" i="9"/>
  <c r="C3561" i="9"/>
  <c r="C3562" i="9"/>
  <c r="C3563" i="9"/>
  <c r="C3564" i="9"/>
  <c r="C3565" i="9"/>
  <c r="C3566" i="9"/>
  <c r="C3567" i="9"/>
  <c r="C3568" i="9"/>
  <c r="C3569" i="9"/>
  <c r="C3570" i="9"/>
  <c r="C3571" i="9"/>
  <c r="C3572" i="9"/>
  <c r="C3573" i="9"/>
  <c r="C3574" i="9"/>
  <c r="C3575" i="9"/>
  <c r="C3576" i="9"/>
  <c r="C3577" i="9"/>
  <c r="C3578" i="9"/>
  <c r="C3579" i="9"/>
  <c r="C3580" i="9"/>
  <c r="C3581" i="9"/>
  <c r="C3582" i="9"/>
  <c r="C3583" i="9"/>
  <c r="C3584" i="9"/>
  <c r="C3585" i="9"/>
  <c r="C3586" i="9"/>
  <c r="C3587" i="9"/>
  <c r="C3588" i="9"/>
  <c r="C3589" i="9"/>
  <c r="C3590" i="9"/>
  <c r="C3591" i="9"/>
  <c r="C3592" i="9"/>
  <c r="C3593" i="9"/>
  <c r="C3594" i="9"/>
  <c r="C3595" i="9"/>
  <c r="C3596" i="9"/>
  <c r="C3597" i="9"/>
  <c r="C3598" i="9"/>
  <c r="C3599" i="9"/>
  <c r="C3600" i="9"/>
  <c r="C3601" i="9"/>
  <c r="C3602" i="9"/>
  <c r="C3603" i="9"/>
  <c r="C3604" i="9"/>
  <c r="C3605" i="9"/>
  <c r="C3606" i="9"/>
  <c r="C3607" i="9"/>
  <c r="C3608" i="9"/>
  <c r="C3609" i="9"/>
  <c r="C3610" i="9"/>
  <c r="C3611" i="9"/>
  <c r="C3612" i="9"/>
  <c r="C3613" i="9"/>
  <c r="C3614" i="9"/>
  <c r="C3615" i="9"/>
  <c r="C3616" i="9"/>
  <c r="C3617" i="9"/>
  <c r="C3618" i="9"/>
  <c r="C3619" i="9"/>
  <c r="C3620" i="9"/>
  <c r="C3621" i="9"/>
  <c r="C3622" i="9"/>
  <c r="C3623" i="9"/>
  <c r="C3624" i="9"/>
  <c r="C3625" i="9"/>
  <c r="C3626" i="9"/>
  <c r="C3627" i="9"/>
  <c r="C3628" i="9"/>
  <c r="C3629" i="9"/>
  <c r="C3630" i="9"/>
  <c r="C3631" i="9"/>
  <c r="C3632" i="9"/>
  <c r="C3633" i="9"/>
  <c r="C3634" i="9"/>
  <c r="C3635" i="9"/>
  <c r="C3636" i="9"/>
  <c r="C3637" i="9"/>
  <c r="C3638" i="9"/>
  <c r="C3639" i="9"/>
  <c r="C3640" i="9"/>
  <c r="C3641" i="9"/>
  <c r="C3642" i="9"/>
  <c r="C3643" i="9"/>
  <c r="C3644" i="9"/>
  <c r="C3645" i="9"/>
  <c r="C3646" i="9"/>
  <c r="C3647" i="9"/>
  <c r="C3648" i="9"/>
  <c r="C3649" i="9"/>
  <c r="C3650" i="9"/>
  <c r="C3651" i="9"/>
  <c r="C3652" i="9"/>
  <c r="C3653" i="9"/>
  <c r="C3654" i="9"/>
  <c r="C3655" i="9"/>
  <c r="C3656" i="9"/>
  <c r="C3657" i="9"/>
  <c r="C3658" i="9"/>
  <c r="C3659" i="9"/>
  <c r="C3660" i="9"/>
  <c r="C3661" i="9"/>
  <c r="C3662" i="9"/>
  <c r="C3663" i="9"/>
  <c r="C3664" i="9"/>
  <c r="C3665" i="9"/>
  <c r="C3666" i="9"/>
  <c r="C3667" i="9"/>
  <c r="C3668" i="9"/>
  <c r="C3669" i="9"/>
  <c r="C3670" i="9"/>
  <c r="C3671" i="9"/>
  <c r="C3672" i="9"/>
  <c r="C3673" i="9"/>
  <c r="C3674" i="9"/>
  <c r="C3675" i="9"/>
  <c r="C3676" i="9"/>
  <c r="C3677" i="9"/>
  <c r="C3678" i="9"/>
  <c r="C3679" i="9"/>
  <c r="C3680" i="9"/>
  <c r="C3681" i="9"/>
  <c r="C3682" i="9"/>
  <c r="C3683" i="9"/>
  <c r="C3684" i="9"/>
  <c r="C3685" i="9"/>
  <c r="C3686" i="9"/>
  <c r="C3687" i="9"/>
  <c r="C3688" i="9"/>
  <c r="C3689" i="9"/>
  <c r="C3690" i="9"/>
  <c r="C3691" i="9"/>
  <c r="C3692" i="9"/>
  <c r="C3693" i="9"/>
  <c r="C3694" i="9"/>
  <c r="C3695" i="9"/>
  <c r="C3696" i="9"/>
  <c r="C3697" i="9"/>
  <c r="C3698" i="9"/>
  <c r="C3699" i="9"/>
  <c r="C3700" i="9"/>
  <c r="C3701" i="9"/>
  <c r="C3702" i="9"/>
  <c r="C3703" i="9"/>
  <c r="C3704" i="9"/>
  <c r="C3705" i="9"/>
  <c r="C3706" i="9"/>
  <c r="C3707" i="9"/>
  <c r="C3708" i="9"/>
  <c r="C3709" i="9"/>
  <c r="C3710" i="9"/>
  <c r="C3711" i="9"/>
  <c r="C3712" i="9"/>
  <c r="C3713" i="9"/>
  <c r="C3714" i="9"/>
  <c r="C3715" i="9"/>
  <c r="C3716" i="9"/>
  <c r="C3717" i="9"/>
  <c r="C3718" i="9"/>
  <c r="C3719" i="9"/>
  <c r="C3720" i="9"/>
  <c r="C3721" i="9"/>
  <c r="C3722" i="9"/>
  <c r="C3723" i="9"/>
  <c r="C3724" i="9"/>
  <c r="C3725" i="9"/>
  <c r="C3726" i="9"/>
  <c r="C3727" i="9"/>
  <c r="C3728" i="9"/>
  <c r="C3729" i="9"/>
  <c r="C3730" i="9"/>
  <c r="C3731" i="9"/>
  <c r="C3732" i="9"/>
  <c r="C3733" i="9"/>
  <c r="C3734" i="9"/>
  <c r="C3735" i="9"/>
  <c r="C3736" i="9"/>
  <c r="C3737" i="9"/>
  <c r="C3738" i="9"/>
  <c r="C3739" i="9"/>
  <c r="C3740" i="9"/>
  <c r="C3741" i="9"/>
  <c r="C3742" i="9"/>
  <c r="C3743" i="9"/>
  <c r="C3744" i="9"/>
  <c r="C3745" i="9"/>
  <c r="C3746" i="9"/>
  <c r="C3747" i="9"/>
  <c r="C3748" i="9"/>
  <c r="C3749" i="9"/>
  <c r="C3750" i="9"/>
  <c r="C3751" i="9"/>
  <c r="C3752" i="9"/>
  <c r="C3753" i="9"/>
  <c r="C3754" i="9"/>
  <c r="C3755" i="9"/>
  <c r="C3756" i="9"/>
  <c r="C3757" i="9"/>
  <c r="C3758" i="9"/>
  <c r="C3759" i="9"/>
  <c r="C3760" i="9"/>
  <c r="C3761" i="9"/>
  <c r="C3762" i="9"/>
  <c r="C3763" i="9"/>
  <c r="C3764" i="9"/>
  <c r="C3765" i="9"/>
  <c r="C3766" i="9"/>
  <c r="C3767" i="9"/>
  <c r="C3768" i="9"/>
  <c r="C3769" i="9"/>
  <c r="C3770" i="9"/>
  <c r="C3771" i="9"/>
  <c r="C3772" i="9"/>
  <c r="C3773" i="9"/>
  <c r="C3774" i="9"/>
  <c r="C3775" i="9"/>
  <c r="C3776" i="9"/>
  <c r="C3777" i="9"/>
  <c r="C3778" i="9"/>
  <c r="C3779" i="9"/>
  <c r="C3780" i="9"/>
  <c r="C3781" i="9"/>
  <c r="C3782" i="9"/>
  <c r="C3783" i="9"/>
  <c r="C3784" i="9"/>
  <c r="C3785" i="9"/>
  <c r="C3786" i="9"/>
  <c r="C3787" i="9"/>
  <c r="C3788" i="9"/>
  <c r="C3789" i="9"/>
  <c r="C3790" i="9"/>
  <c r="C3791" i="9"/>
  <c r="C3792" i="9"/>
  <c r="C3793" i="9"/>
  <c r="C3794" i="9"/>
  <c r="C3795" i="9"/>
  <c r="C3796" i="9"/>
  <c r="C3797" i="9"/>
  <c r="C3798" i="9"/>
  <c r="C3799" i="9"/>
  <c r="C3800" i="9"/>
  <c r="C3801" i="9"/>
  <c r="C3802" i="9"/>
  <c r="C3803" i="9"/>
  <c r="C3804" i="9"/>
  <c r="C3805" i="9"/>
  <c r="C3806" i="9"/>
  <c r="C3807" i="9"/>
  <c r="C3808" i="9"/>
  <c r="C3809" i="9"/>
  <c r="C3810" i="9"/>
  <c r="C3811" i="9"/>
  <c r="C3812" i="9"/>
  <c r="C3813" i="9"/>
  <c r="C3814" i="9"/>
  <c r="C3815" i="9"/>
  <c r="C3816" i="9"/>
  <c r="C3817" i="9"/>
  <c r="C3818" i="9"/>
  <c r="C3819" i="9"/>
  <c r="C3820" i="9"/>
  <c r="C3821" i="9"/>
  <c r="C3822" i="9"/>
  <c r="C3823" i="9"/>
  <c r="C3824" i="9"/>
  <c r="C3825" i="9"/>
  <c r="C3826" i="9"/>
  <c r="C3827" i="9"/>
  <c r="C3828" i="9"/>
  <c r="C3829" i="9"/>
  <c r="C3830" i="9"/>
  <c r="C3831" i="9"/>
  <c r="C3832" i="9"/>
  <c r="C3833" i="9"/>
  <c r="C3834" i="9"/>
  <c r="C3835" i="9"/>
  <c r="C3836" i="9"/>
  <c r="C3837" i="9"/>
  <c r="C3838" i="9"/>
  <c r="C3839" i="9"/>
  <c r="C3840" i="9"/>
  <c r="C3841" i="9"/>
  <c r="C3842" i="9"/>
  <c r="C3843" i="9"/>
  <c r="C3844" i="9"/>
  <c r="C3845" i="9"/>
  <c r="C3846" i="9"/>
  <c r="C3847" i="9"/>
  <c r="C3848" i="9"/>
  <c r="C3849" i="9"/>
  <c r="C3850" i="9"/>
  <c r="C3851" i="9"/>
  <c r="C3852" i="9"/>
  <c r="C3853" i="9"/>
  <c r="C3854" i="9"/>
  <c r="C3855" i="9"/>
  <c r="C3856" i="9"/>
  <c r="C3857" i="9"/>
  <c r="C3858" i="9"/>
  <c r="C3859" i="9"/>
  <c r="C3860" i="9"/>
  <c r="C3861" i="9"/>
  <c r="C3862" i="9"/>
  <c r="C3863" i="9"/>
  <c r="C3864" i="9"/>
  <c r="C3865" i="9"/>
  <c r="C3866" i="9"/>
  <c r="C3867" i="9"/>
  <c r="C3868" i="9"/>
  <c r="C3869" i="9"/>
  <c r="C3870" i="9"/>
  <c r="C3871" i="9"/>
  <c r="C3872" i="9"/>
  <c r="C3873" i="9"/>
  <c r="C3874" i="9"/>
  <c r="C3875" i="9"/>
  <c r="C3876" i="9"/>
  <c r="C3877" i="9"/>
  <c r="C3878" i="9"/>
  <c r="C3879" i="9"/>
  <c r="C3880" i="9"/>
  <c r="C3881" i="9"/>
  <c r="C3882" i="9"/>
  <c r="C3883" i="9"/>
  <c r="C3884" i="9"/>
  <c r="C3885" i="9"/>
  <c r="C3886" i="9"/>
  <c r="C3887" i="9"/>
  <c r="C3888" i="9"/>
  <c r="C3889" i="9"/>
  <c r="C3890" i="9"/>
  <c r="C3891" i="9"/>
  <c r="C3892" i="9"/>
  <c r="C3893" i="9"/>
  <c r="C3894" i="9"/>
  <c r="C3895" i="9"/>
  <c r="C3896" i="9"/>
  <c r="C3897" i="9"/>
  <c r="C3898" i="9"/>
  <c r="C3899" i="9"/>
  <c r="C3900" i="9"/>
  <c r="C3901" i="9"/>
  <c r="C3902" i="9"/>
  <c r="C3903" i="9"/>
  <c r="C3904" i="9"/>
  <c r="C3905" i="9"/>
  <c r="C3906" i="9"/>
  <c r="C3907" i="9"/>
  <c r="C3908" i="9"/>
  <c r="C3909" i="9"/>
  <c r="C3910" i="9"/>
  <c r="C3911" i="9"/>
  <c r="C3912" i="9"/>
  <c r="C3913" i="9"/>
  <c r="C3914" i="9"/>
  <c r="C3915" i="9"/>
  <c r="C3916" i="9"/>
  <c r="C3917" i="9"/>
  <c r="C3918" i="9"/>
  <c r="C3919" i="9"/>
  <c r="C3920" i="9"/>
  <c r="C3921" i="9"/>
  <c r="C3922" i="9"/>
  <c r="C3923" i="9"/>
  <c r="C3924" i="9"/>
  <c r="C3925" i="9"/>
  <c r="C3926" i="9"/>
  <c r="C3927" i="9"/>
  <c r="C3928" i="9"/>
  <c r="C3929" i="9"/>
  <c r="C3930" i="9"/>
  <c r="C3931" i="9"/>
  <c r="C3932" i="9"/>
  <c r="C3933" i="9"/>
  <c r="C3934" i="9"/>
  <c r="C3935" i="9"/>
  <c r="C3936" i="9"/>
  <c r="C3937" i="9"/>
  <c r="C3938" i="9"/>
  <c r="C3939" i="9"/>
  <c r="C3940" i="9"/>
  <c r="C3941" i="9"/>
  <c r="C3942" i="9"/>
  <c r="C3943" i="9"/>
  <c r="C3944" i="9"/>
  <c r="C3945" i="9"/>
  <c r="C3946" i="9"/>
  <c r="C3947" i="9"/>
  <c r="C3948" i="9"/>
  <c r="C3949" i="9"/>
  <c r="C3950" i="9"/>
  <c r="C3951" i="9"/>
  <c r="C3952" i="9"/>
  <c r="C3953" i="9"/>
  <c r="C3954" i="9"/>
  <c r="C3955" i="9"/>
  <c r="C3956" i="9"/>
  <c r="C3957" i="9"/>
  <c r="C3958" i="9"/>
  <c r="C3959" i="9"/>
  <c r="C3960" i="9"/>
  <c r="C3961" i="9"/>
  <c r="C3962" i="9"/>
  <c r="C3963" i="9"/>
  <c r="C3964" i="9"/>
  <c r="C3965" i="9"/>
  <c r="C3966" i="9"/>
  <c r="C3967" i="9"/>
  <c r="C3968" i="9"/>
  <c r="C3969" i="9"/>
  <c r="C3970" i="9"/>
  <c r="C3971" i="9"/>
  <c r="C3972" i="9"/>
  <c r="C3973" i="9"/>
  <c r="C3974" i="9"/>
  <c r="C3975" i="9"/>
  <c r="C3976" i="9"/>
  <c r="C3977" i="9"/>
  <c r="C3978" i="9"/>
  <c r="C3979" i="9"/>
  <c r="C3980" i="9"/>
  <c r="C3981" i="9"/>
  <c r="C3982" i="9"/>
  <c r="C3983" i="9"/>
  <c r="C3984" i="9"/>
  <c r="C3985" i="9"/>
  <c r="C3986" i="9"/>
  <c r="C3987" i="9"/>
  <c r="C3988" i="9"/>
  <c r="C3989" i="9"/>
  <c r="C3990" i="9"/>
  <c r="C3991" i="9"/>
  <c r="C3992" i="9"/>
  <c r="C3993" i="9"/>
  <c r="C3994" i="9"/>
  <c r="C3995" i="9"/>
  <c r="C3996" i="9"/>
  <c r="C3997" i="9"/>
  <c r="C3998" i="9"/>
  <c r="C3999" i="9"/>
  <c r="C4000" i="9"/>
  <c r="C4001" i="9"/>
  <c r="C4002" i="9"/>
  <c r="C4003" i="9"/>
  <c r="C4004" i="9"/>
  <c r="C4005" i="9"/>
  <c r="C4006" i="9"/>
  <c r="C4007" i="9"/>
  <c r="C4008" i="9"/>
  <c r="C4009" i="9"/>
  <c r="C4010" i="9"/>
  <c r="C4011" i="9"/>
  <c r="C4012" i="9"/>
  <c r="C4013" i="9"/>
  <c r="C4014" i="9"/>
  <c r="C4015" i="9"/>
  <c r="C4016" i="9"/>
  <c r="C4017" i="9"/>
  <c r="C4018" i="9"/>
  <c r="C4019" i="9"/>
  <c r="C4020" i="9"/>
  <c r="C4021" i="9"/>
  <c r="C4022" i="9"/>
  <c r="C4023" i="9"/>
  <c r="C4024" i="9"/>
  <c r="C4025" i="9"/>
  <c r="C4026" i="9"/>
  <c r="C4027" i="9"/>
  <c r="C4028" i="9"/>
  <c r="C4029" i="9"/>
  <c r="C4030" i="9"/>
  <c r="C4031" i="9"/>
  <c r="C4032" i="9"/>
  <c r="C4033" i="9"/>
  <c r="C4034" i="9"/>
  <c r="C4035" i="9"/>
  <c r="C4036" i="9"/>
  <c r="C4037" i="9"/>
  <c r="C4038" i="9"/>
  <c r="C4039" i="9"/>
  <c r="C4040" i="9"/>
  <c r="C4041" i="9"/>
  <c r="C4042" i="9"/>
  <c r="C4043" i="9"/>
  <c r="C4044" i="9"/>
  <c r="C4045" i="9"/>
  <c r="C4046" i="9"/>
  <c r="C4047" i="9"/>
  <c r="C4048" i="9"/>
  <c r="C4049" i="9"/>
  <c r="C4050" i="9"/>
  <c r="C4051" i="9"/>
  <c r="C4052" i="9"/>
  <c r="C4053" i="9"/>
  <c r="C4054" i="9"/>
  <c r="C4055" i="9"/>
  <c r="C4056" i="9"/>
  <c r="C4057" i="9"/>
  <c r="C4058" i="9"/>
  <c r="C4059" i="9"/>
  <c r="C4060" i="9"/>
  <c r="C4061" i="9"/>
  <c r="C4062" i="9"/>
  <c r="C4063" i="9"/>
  <c r="C4064" i="9"/>
  <c r="C4065" i="9"/>
  <c r="C4066" i="9"/>
  <c r="C4067" i="9"/>
  <c r="C4068" i="9"/>
  <c r="C4069" i="9"/>
  <c r="C4070" i="9"/>
  <c r="C4071" i="9"/>
  <c r="C4072" i="9"/>
  <c r="C4073" i="9"/>
  <c r="C4074" i="9"/>
  <c r="C4075" i="9"/>
  <c r="C4076" i="9"/>
  <c r="C4077" i="9"/>
  <c r="C4078" i="9"/>
  <c r="C4079" i="9"/>
  <c r="C4080" i="9"/>
  <c r="C4081" i="9"/>
  <c r="C4082" i="9"/>
  <c r="C4083" i="9"/>
  <c r="C4084" i="9"/>
  <c r="C4085" i="9"/>
  <c r="C4086" i="9"/>
  <c r="C4087" i="9"/>
  <c r="C4088" i="9"/>
  <c r="C4089" i="9"/>
  <c r="C4090" i="9"/>
  <c r="C4091" i="9"/>
  <c r="C4092" i="9"/>
  <c r="C4093" i="9"/>
  <c r="C4094" i="9"/>
  <c r="C4095" i="9"/>
  <c r="C4096" i="9"/>
  <c r="C4097" i="9"/>
  <c r="C4098" i="9"/>
  <c r="C4099" i="9"/>
  <c r="C4100" i="9"/>
  <c r="C4101" i="9"/>
  <c r="C4102" i="9"/>
  <c r="C4103" i="9"/>
  <c r="C4104" i="9"/>
  <c r="C4105" i="9"/>
  <c r="C4106" i="9"/>
  <c r="C4107" i="9"/>
  <c r="C4108" i="9"/>
  <c r="C4109" i="9"/>
  <c r="C4110" i="9"/>
  <c r="C4111" i="9"/>
  <c r="C4112" i="9"/>
  <c r="C4113" i="9"/>
  <c r="C4114" i="9"/>
  <c r="C4115" i="9"/>
  <c r="C4116" i="9"/>
  <c r="C4117" i="9"/>
  <c r="C4118" i="9"/>
  <c r="C4119" i="9"/>
  <c r="C4120" i="9"/>
  <c r="C4121" i="9"/>
  <c r="C4122" i="9"/>
  <c r="C4123" i="9"/>
  <c r="C4124" i="9"/>
  <c r="C4125" i="9"/>
  <c r="C4126" i="9"/>
  <c r="C4127" i="9"/>
  <c r="C4128" i="9"/>
  <c r="C4129" i="9"/>
  <c r="C4130" i="9"/>
  <c r="C4131" i="9"/>
  <c r="C4132" i="9"/>
  <c r="C4133" i="9"/>
  <c r="C4134" i="9"/>
  <c r="C4135" i="9"/>
  <c r="C4136" i="9"/>
  <c r="C4137" i="9"/>
  <c r="C4138" i="9"/>
  <c r="C4139" i="9"/>
  <c r="C4140" i="9"/>
  <c r="C4141" i="9"/>
  <c r="C4142" i="9"/>
  <c r="C4143" i="9"/>
  <c r="C4144" i="9"/>
  <c r="C4145" i="9"/>
  <c r="C4146" i="9"/>
  <c r="C4147" i="9"/>
  <c r="C4148" i="9"/>
  <c r="C4149" i="9"/>
  <c r="C4150" i="9"/>
  <c r="C4151" i="9"/>
  <c r="C4152" i="9"/>
  <c r="C4153" i="9"/>
  <c r="C4154" i="9"/>
  <c r="C4155" i="9"/>
  <c r="C4156" i="9"/>
  <c r="C4157" i="9"/>
  <c r="C4158" i="9"/>
  <c r="C4159" i="9"/>
  <c r="C4160" i="9"/>
  <c r="C4161" i="9"/>
  <c r="C4162" i="9"/>
  <c r="C4163" i="9"/>
  <c r="C4164" i="9"/>
  <c r="C4165" i="9"/>
  <c r="C4166" i="9"/>
  <c r="C4167" i="9"/>
  <c r="C4168" i="9"/>
  <c r="C4169" i="9"/>
  <c r="C4170" i="9"/>
  <c r="C4171" i="9"/>
  <c r="C4172" i="9"/>
  <c r="C4173" i="9"/>
  <c r="C4174" i="9"/>
  <c r="C4175" i="9"/>
  <c r="C4176" i="9"/>
  <c r="C4177" i="9"/>
  <c r="C4178" i="9"/>
  <c r="C4179" i="9"/>
  <c r="C4180" i="9"/>
  <c r="C4181" i="9"/>
  <c r="C4182" i="9"/>
  <c r="C4183" i="9"/>
  <c r="C4184" i="9"/>
  <c r="C4185" i="9"/>
  <c r="C4186" i="9"/>
  <c r="C4187" i="9"/>
  <c r="C4188" i="9"/>
  <c r="C4189" i="9"/>
  <c r="C4190" i="9"/>
  <c r="C4191" i="9"/>
  <c r="C4192" i="9"/>
  <c r="C4193" i="9"/>
  <c r="C4194" i="9"/>
  <c r="C4195" i="9"/>
  <c r="C4196" i="9"/>
  <c r="C4197" i="9"/>
  <c r="C4198" i="9"/>
  <c r="C4199" i="9"/>
  <c r="C4200" i="9"/>
  <c r="C4201" i="9"/>
  <c r="C4202" i="9"/>
  <c r="C4203" i="9"/>
  <c r="C4204" i="9"/>
  <c r="C4205" i="9"/>
  <c r="C4206" i="9"/>
  <c r="C4207" i="9"/>
  <c r="C4208" i="9"/>
  <c r="C4209" i="9"/>
  <c r="C4210" i="9"/>
  <c r="C4211" i="9"/>
  <c r="C4212" i="9"/>
  <c r="C4213" i="9"/>
  <c r="C4214" i="9"/>
  <c r="C4215" i="9"/>
  <c r="C4216" i="9"/>
  <c r="C4217" i="9"/>
  <c r="C4218" i="9"/>
  <c r="C4219" i="9"/>
  <c r="C4220" i="9"/>
  <c r="C4221" i="9"/>
  <c r="C4222" i="9"/>
  <c r="C4223" i="9"/>
  <c r="C4224" i="9"/>
  <c r="C4225" i="9"/>
  <c r="C4226" i="9"/>
  <c r="C4227" i="9"/>
  <c r="C4228" i="9"/>
  <c r="C4229" i="9"/>
  <c r="C4230" i="9"/>
  <c r="C4231" i="9"/>
  <c r="C4232" i="9"/>
  <c r="C4233" i="9"/>
  <c r="C4234" i="9"/>
  <c r="C4235" i="9"/>
  <c r="C4236" i="9"/>
  <c r="C4237" i="9"/>
  <c r="C4238" i="9"/>
  <c r="C4239" i="9"/>
  <c r="C4240" i="9"/>
  <c r="C4241" i="9"/>
  <c r="C4242" i="9"/>
  <c r="C4243" i="9"/>
  <c r="C4244" i="9"/>
  <c r="C4245" i="9"/>
  <c r="C4246" i="9"/>
  <c r="C4247" i="9"/>
  <c r="C4248" i="9"/>
  <c r="C4249" i="9"/>
  <c r="C4250" i="9"/>
  <c r="C4251" i="9"/>
  <c r="C4252" i="9"/>
  <c r="C4253" i="9"/>
  <c r="C4254" i="9"/>
  <c r="C4255" i="9"/>
  <c r="C4256" i="9"/>
  <c r="C4257" i="9"/>
  <c r="C4258" i="9"/>
  <c r="C4259" i="9"/>
  <c r="C4260" i="9"/>
  <c r="C4261" i="9"/>
  <c r="C4262" i="9"/>
  <c r="C4263" i="9"/>
  <c r="C4264" i="9"/>
  <c r="C4265" i="9"/>
  <c r="C4266" i="9"/>
  <c r="C4267" i="9"/>
  <c r="C4268" i="9"/>
  <c r="C4269" i="9"/>
  <c r="C4270" i="9"/>
  <c r="C4271" i="9"/>
  <c r="C4272" i="9"/>
  <c r="C4273" i="9"/>
  <c r="C4274" i="9"/>
  <c r="C4275" i="9"/>
  <c r="C4276" i="9"/>
  <c r="C4277" i="9"/>
  <c r="C4278" i="9"/>
  <c r="C4279" i="9"/>
  <c r="C4280" i="9"/>
  <c r="C4281" i="9"/>
  <c r="C4282" i="9"/>
  <c r="C4283" i="9"/>
  <c r="C4284" i="9"/>
  <c r="C4285" i="9"/>
  <c r="C4286" i="9"/>
  <c r="C4287" i="9"/>
  <c r="C4288" i="9"/>
  <c r="C4289" i="9"/>
  <c r="C4290" i="9"/>
  <c r="C4291" i="9"/>
  <c r="C4292" i="9"/>
  <c r="C4293" i="9"/>
  <c r="C4294" i="9"/>
  <c r="C4295" i="9"/>
  <c r="C4296" i="9"/>
  <c r="C4297" i="9"/>
  <c r="C4298" i="9"/>
  <c r="C4299" i="9"/>
  <c r="C4300" i="9"/>
  <c r="C4301" i="9"/>
  <c r="C4302" i="9"/>
  <c r="C4303" i="9"/>
  <c r="C4304" i="9"/>
  <c r="C4305" i="9"/>
  <c r="C4306" i="9"/>
  <c r="C4307" i="9"/>
  <c r="C4308" i="9"/>
  <c r="C4309" i="9"/>
  <c r="C4310" i="9"/>
  <c r="C4311" i="9"/>
  <c r="C4312" i="9"/>
  <c r="C4313" i="9"/>
  <c r="C4314" i="9"/>
  <c r="C4315" i="9"/>
  <c r="C4316" i="9"/>
  <c r="C4317" i="9"/>
  <c r="C4318" i="9"/>
  <c r="C4319" i="9"/>
  <c r="C4320" i="9"/>
  <c r="C4321" i="9"/>
  <c r="C4322" i="9"/>
  <c r="C4323" i="9"/>
  <c r="C4324" i="9"/>
  <c r="C4325" i="9"/>
  <c r="C4326" i="9"/>
  <c r="C4327" i="9"/>
  <c r="C4328" i="9"/>
  <c r="C4329" i="9"/>
  <c r="C4330" i="9"/>
  <c r="C4331" i="9"/>
  <c r="C4332" i="9"/>
  <c r="C4333" i="9"/>
  <c r="C4334" i="9"/>
  <c r="C4335" i="9"/>
  <c r="C4336" i="9"/>
  <c r="C4337" i="9"/>
  <c r="C4338" i="9"/>
  <c r="C4339" i="9"/>
  <c r="C4340" i="9"/>
  <c r="C4341" i="9"/>
  <c r="C4342" i="9"/>
  <c r="C4343" i="9"/>
  <c r="C4344" i="9"/>
  <c r="C4345" i="9"/>
  <c r="C4346" i="9"/>
  <c r="C4347" i="9"/>
  <c r="C4348" i="9"/>
  <c r="C4349" i="9"/>
  <c r="C4350" i="9"/>
  <c r="C4351" i="9"/>
  <c r="C4352" i="9"/>
  <c r="C4353" i="9"/>
  <c r="C4354" i="9"/>
  <c r="C4355" i="9"/>
  <c r="C4356" i="9"/>
  <c r="C4357" i="9"/>
  <c r="C4358" i="9"/>
  <c r="C4359" i="9"/>
  <c r="C4360" i="9"/>
  <c r="C4361" i="9"/>
  <c r="C4362" i="9"/>
  <c r="C4363" i="9"/>
  <c r="C4364" i="9"/>
  <c r="C4365" i="9"/>
  <c r="C4366" i="9"/>
  <c r="C4367" i="9"/>
  <c r="C4368" i="9"/>
  <c r="C4369" i="9"/>
  <c r="C4370" i="9"/>
  <c r="C4371" i="9"/>
  <c r="C4372" i="9"/>
  <c r="C4373" i="9"/>
  <c r="C4374" i="9"/>
  <c r="C4375" i="9"/>
  <c r="C4376" i="9"/>
  <c r="C4377" i="9"/>
  <c r="C4378" i="9"/>
  <c r="C4379" i="9"/>
  <c r="C4380" i="9"/>
  <c r="C4381" i="9"/>
  <c r="C4382" i="9"/>
  <c r="C4383" i="9"/>
  <c r="C4384" i="9"/>
  <c r="C4385" i="9"/>
  <c r="C4386" i="9"/>
  <c r="C4387" i="9"/>
  <c r="C4388" i="9"/>
  <c r="C4389" i="9"/>
  <c r="C4390" i="9"/>
  <c r="C4391" i="9"/>
  <c r="C4392" i="9"/>
  <c r="C4393" i="9"/>
  <c r="C4394" i="9"/>
  <c r="C4395" i="9"/>
  <c r="C4396" i="9"/>
  <c r="C4397" i="9"/>
  <c r="C4398" i="9"/>
  <c r="C4399" i="9"/>
  <c r="C4400" i="9"/>
  <c r="C4401" i="9"/>
  <c r="C4402" i="9"/>
  <c r="C4403" i="9"/>
  <c r="C4404" i="9"/>
  <c r="C4405" i="9"/>
  <c r="C4406" i="9"/>
  <c r="C4407" i="9"/>
  <c r="C4408" i="9"/>
  <c r="C4409" i="9"/>
  <c r="C4410" i="9"/>
  <c r="C4411" i="9"/>
  <c r="C4412" i="9"/>
  <c r="C4413" i="9"/>
  <c r="C4414" i="9"/>
  <c r="C4415" i="9"/>
  <c r="C4416" i="9"/>
  <c r="C4417" i="9"/>
  <c r="C4418" i="9"/>
  <c r="C4419" i="9"/>
  <c r="C4420" i="9"/>
  <c r="C4421" i="9"/>
  <c r="C4422" i="9"/>
  <c r="C4423" i="9"/>
  <c r="C4424" i="9"/>
  <c r="C4425" i="9"/>
  <c r="C4426" i="9"/>
  <c r="C4427" i="9"/>
  <c r="C4428" i="9"/>
  <c r="C4429" i="9"/>
  <c r="C4430" i="9"/>
  <c r="C4431" i="9"/>
  <c r="C4432" i="9"/>
  <c r="C4433" i="9"/>
  <c r="C4434" i="9"/>
  <c r="C4435" i="9"/>
  <c r="C4436" i="9"/>
  <c r="C4437" i="9"/>
  <c r="C4438" i="9"/>
  <c r="C4439" i="9"/>
  <c r="C4440" i="9"/>
  <c r="C4441" i="9"/>
  <c r="C4442" i="9"/>
  <c r="C4443" i="9"/>
  <c r="C4444" i="9"/>
  <c r="C4445" i="9"/>
  <c r="C4446" i="9"/>
  <c r="C4447" i="9"/>
  <c r="C4448" i="9"/>
  <c r="C4449" i="9"/>
  <c r="C4450" i="9"/>
  <c r="C4451" i="9"/>
  <c r="C4452" i="9"/>
  <c r="C4453" i="9"/>
  <c r="C4454" i="9"/>
  <c r="C4455" i="9"/>
  <c r="C4456" i="9"/>
  <c r="C4457" i="9"/>
  <c r="C4458" i="9"/>
  <c r="C4459" i="9"/>
  <c r="C4460" i="9"/>
  <c r="C4461" i="9"/>
  <c r="C4462" i="9"/>
  <c r="C4463" i="9"/>
  <c r="C4464" i="9"/>
  <c r="C4465" i="9"/>
  <c r="C4466" i="9"/>
  <c r="C4467" i="9"/>
  <c r="C4468" i="9"/>
  <c r="C4469" i="9"/>
  <c r="C4470" i="9"/>
  <c r="C4471" i="9"/>
  <c r="C4472" i="9"/>
  <c r="C4473" i="9"/>
  <c r="C4474" i="9"/>
  <c r="C4475" i="9"/>
  <c r="C4476" i="9"/>
  <c r="C4477" i="9"/>
  <c r="C4478" i="9"/>
  <c r="C4479" i="9"/>
  <c r="C4480" i="9"/>
  <c r="C4481" i="9"/>
  <c r="C4482" i="9"/>
  <c r="C4483" i="9"/>
  <c r="C4484" i="9"/>
  <c r="C4485" i="9"/>
  <c r="C4486" i="9"/>
  <c r="C4487" i="9"/>
  <c r="C4488" i="9"/>
  <c r="C4489" i="9"/>
  <c r="C4490" i="9"/>
  <c r="C4491" i="9"/>
  <c r="C4492" i="9"/>
  <c r="C4493" i="9"/>
  <c r="C4494" i="9"/>
  <c r="C4495" i="9"/>
  <c r="C4496" i="9"/>
  <c r="C4497" i="9"/>
  <c r="C4498" i="9"/>
  <c r="C4499" i="9"/>
  <c r="C4500" i="9"/>
  <c r="C4501" i="9"/>
  <c r="C4502" i="9"/>
  <c r="C4503" i="9"/>
  <c r="C4504" i="9"/>
  <c r="C4505" i="9"/>
  <c r="C4506" i="9"/>
  <c r="C4507" i="9"/>
  <c r="C4508" i="9"/>
  <c r="C4509" i="9"/>
  <c r="C4510" i="9"/>
  <c r="C4511" i="9"/>
  <c r="C4512" i="9"/>
  <c r="C4513" i="9"/>
  <c r="C4514" i="9"/>
  <c r="C4515" i="9"/>
  <c r="C4516" i="9"/>
  <c r="C4517" i="9"/>
  <c r="C4518" i="9"/>
  <c r="C4519" i="9"/>
  <c r="C4520" i="9"/>
  <c r="C4521" i="9"/>
  <c r="C4522" i="9"/>
  <c r="C4523" i="9"/>
  <c r="C4524" i="9"/>
  <c r="C4525" i="9"/>
  <c r="C4526" i="9"/>
  <c r="C4527" i="9"/>
  <c r="C4528" i="9"/>
  <c r="C4529" i="9"/>
  <c r="C4530" i="9"/>
  <c r="C4531" i="9"/>
  <c r="C4532" i="9"/>
  <c r="C4533" i="9"/>
  <c r="C4534" i="9"/>
  <c r="C4535" i="9"/>
  <c r="C4536" i="9"/>
  <c r="C4537" i="9"/>
  <c r="C4538" i="9"/>
  <c r="C4539" i="9"/>
  <c r="C4540" i="9"/>
  <c r="C4541" i="9"/>
  <c r="C4542" i="9"/>
  <c r="C4543" i="9"/>
  <c r="C4544" i="9"/>
  <c r="C4545" i="9"/>
  <c r="C4546" i="9"/>
  <c r="C4547" i="9"/>
  <c r="C4548" i="9"/>
  <c r="C4549" i="9"/>
  <c r="C4550" i="9"/>
  <c r="C4551" i="9"/>
  <c r="C4552" i="9"/>
  <c r="C4553" i="9"/>
  <c r="C4554" i="9"/>
  <c r="C4555" i="9"/>
  <c r="C4556" i="9"/>
  <c r="C4557" i="9"/>
  <c r="C4558" i="9"/>
  <c r="C4559" i="9"/>
  <c r="C4560" i="9"/>
  <c r="C4561" i="9"/>
  <c r="C4562" i="9"/>
  <c r="C4563" i="9"/>
  <c r="C4564" i="9"/>
  <c r="C4565" i="9"/>
  <c r="C4566" i="9"/>
  <c r="C4567" i="9"/>
  <c r="C4568" i="9"/>
  <c r="C4569" i="9"/>
  <c r="C4570" i="9"/>
  <c r="C4571" i="9"/>
  <c r="C4572" i="9"/>
  <c r="C4573" i="9"/>
  <c r="C4574" i="9"/>
  <c r="C4575" i="9"/>
  <c r="C4576" i="9"/>
  <c r="C4577" i="9"/>
  <c r="C4578" i="9"/>
  <c r="C4579" i="9"/>
  <c r="C4580" i="9"/>
  <c r="C4581" i="9"/>
  <c r="C4582" i="9"/>
  <c r="C4583" i="9"/>
  <c r="C4584" i="9"/>
  <c r="C4585" i="9"/>
  <c r="C4586" i="9"/>
  <c r="C4587" i="9"/>
  <c r="C4588" i="9"/>
  <c r="C4589" i="9"/>
  <c r="C4590" i="9"/>
  <c r="C4591" i="9"/>
  <c r="C4592" i="9"/>
  <c r="C4593" i="9"/>
  <c r="C4594" i="9"/>
  <c r="C4595" i="9"/>
  <c r="C4596" i="9"/>
  <c r="C4597" i="9"/>
  <c r="C4598" i="9"/>
  <c r="C4599" i="9"/>
  <c r="C4600" i="9"/>
  <c r="C4601" i="9"/>
  <c r="C4602" i="9"/>
  <c r="C4603" i="9"/>
  <c r="C4604" i="9"/>
  <c r="C4605" i="9"/>
  <c r="C4606" i="9"/>
  <c r="C4607" i="9"/>
  <c r="C4608" i="9"/>
  <c r="C4609" i="9"/>
  <c r="C4610" i="9"/>
  <c r="C4611" i="9"/>
  <c r="C4612" i="9"/>
  <c r="C4613" i="9"/>
  <c r="C4614" i="9"/>
  <c r="C4615" i="9"/>
  <c r="C4616" i="9"/>
  <c r="C4617" i="9"/>
  <c r="C4618" i="9"/>
  <c r="C4619" i="9"/>
  <c r="C4620" i="9"/>
  <c r="C4621" i="9"/>
  <c r="C4622" i="9"/>
  <c r="C4623" i="9"/>
  <c r="C4624" i="9"/>
  <c r="C4625" i="9"/>
  <c r="C4626" i="9"/>
  <c r="C4627" i="9"/>
  <c r="C4628" i="9"/>
  <c r="C4629" i="9"/>
  <c r="C4630" i="9"/>
  <c r="C4631" i="9"/>
  <c r="C4632" i="9"/>
  <c r="C4633" i="9"/>
  <c r="C4634" i="9"/>
  <c r="C4635" i="9"/>
  <c r="C4636" i="9"/>
  <c r="C4637" i="9"/>
  <c r="C4638" i="9"/>
  <c r="C4639" i="9"/>
  <c r="C4640" i="9"/>
  <c r="C4641" i="9"/>
  <c r="C4642" i="9"/>
  <c r="C4643" i="9"/>
  <c r="C4644" i="9"/>
  <c r="C4645" i="9"/>
  <c r="C4646" i="9"/>
  <c r="C4647" i="9"/>
  <c r="C4648" i="9"/>
  <c r="C4649" i="9"/>
  <c r="C4650" i="9"/>
  <c r="C4651" i="9"/>
  <c r="C4652" i="9"/>
  <c r="C4653" i="9"/>
  <c r="C4654" i="9"/>
  <c r="C4655" i="9"/>
  <c r="C4656" i="9"/>
  <c r="C4657" i="9"/>
  <c r="C4658" i="9"/>
  <c r="C4659" i="9"/>
  <c r="C4660" i="9"/>
  <c r="C4661" i="9"/>
  <c r="C4662" i="9"/>
  <c r="C4663" i="9"/>
  <c r="C4664" i="9"/>
  <c r="C4665" i="9"/>
  <c r="C4666" i="9"/>
  <c r="C4667" i="9"/>
  <c r="C4668" i="9"/>
  <c r="C4669" i="9"/>
  <c r="C4670" i="9"/>
  <c r="C4671" i="9"/>
  <c r="C4672" i="9"/>
  <c r="C4673" i="9"/>
  <c r="C4674" i="9"/>
  <c r="C4675" i="9"/>
  <c r="C4676" i="9"/>
  <c r="C4677" i="9"/>
  <c r="C4678" i="9"/>
  <c r="C4679" i="9"/>
  <c r="C4680" i="9"/>
  <c r="C4681" i="9"/>
  <c r="C4682" i="9"/>
  <c r="C4683" i="9"/>
  <c r="C4684" i="9"/>
  <c r="C4685" i="9"/>
  <c r="C4686" i="9"/>
  <c r="C4687" i="9"/>
  <c r="C4688" i="9"/>
  <c r="C4689" i="9"/>
  <c r="C4690" i="9"/>
  <c r="C4691" i="9"/>
  <c r="C4692" i="9"/>
  <c r="C4693" i="9"/>
  <c r="C4694" i="9"/>
  <c r="C4695" i="9"/>
  <c r="C4696" i="9"/>
  <c r="C4697" i="9"/>
  <c r="C4698" i="9"/>
  <c r="C4699" i="9"/>
  <c r="C4700" i="9"/>
  <c r="C4701" i="9"/>
  <c r="C4702" i="9"/>
  <c r="C4703" i="9"/>
  <c r="C4704" i="9"/>
  <c r="C4705" i="9"/>
  <c r="C4706" i="9"/>
  <c r="C4707" i="9"/>
  <c r="C4708" i="9"/>
  <c r="C4709" i="9"/>
  <c r="C4710" i="9"/>
  <c r="C4711" i="9"/>
  <c r="C4712" i="9"/>
  <c r="C4713" i="9"/>
  <c r="C4714" i="9"/>
  <c r="C4715" i="9"/>
  <c r="C4716" i="9"/>
  <c r="C4717" i="9"/>
  <c r="C4718" i="9"/>
  <c r="C4719" i="9"/>
  <c r="C4720" i="9"/>
  <c r="C4721" i="9"/>
  <c r="C4722" i="9"/>
  <c r="C4723" i="9"/>
  <c r="C4724" i="9"/>
  <c r="C4725" i="9"/>
  <c r="C4726" i="9"/>
  <c r="C4727" i="9"/>
  <c r="C4728" i="9"/>
  <c r="C4729" i="9"/>
  <c r="C4730" i="9"/>
  <c r="C4731" i="9"/>
  <c r="C4732" i="9"/>
  <c r="C4733" i="9"/>
  <c r="C4734" i="9"/>
  <c r="C4735" i="9"/>
  <c r="C4736" i="9"/>
  <c r="C4737" i="9"/>
  <c r="C4738" i="9"/>
  <c r="C4739" i="9"/>
  <c r="C4740" i="9"/>
  <c r="C4741" i="9"/>
  <c r="C4742" i="9"/>
  <c r="C4743" i="9"/>
  <c r="C4744" i="9"/>
  <c r="C4745" i="9"/>
  <c r="C4746" i="9"/>
  <c r="C4747" i="9"/>
  <c r="C4748" i="9"/>
  <c r="C4749" i="9"/>
  <c r="C4750" i="9"/>
  <c r="C4751" i="9"/>
  <c r="C4752" i="9"/>
  <c r="C4753" i="9"/>
  <c r="C4754" i="9"/>
  <c r="C4755" i="9"/>
  <c r="C4756" i="9"/>
  <c r="C4757" i="9"/>
  <c r="C4758" i="9"/>
  <c r="C4759" i="9"/>
  <c r="C4760" i="9"/>
  <c r="C4761" i="9"/>
  <c r="C4762" i="9"/>
  <c r="C4763" i="9"/>
  <c r="C4764" i="9"/>
  <c r="C4765" i="9"/>
  <c r="C4766" i="9"/>
  <c r="C4767" i="9"/>
  <c r="C4768" i="9"/>
  <c r="C4769" i="9"/>
  <c r="C4770" i="9"/>
  <c r="C4771" i="9"/>
  <c r="C4772" i="9"/>
  <c r="C4773" i="9"/>
  <c r="C4774" i="9"/>
  <c r="C4775" i="9"/>
  <c r="C4776" i="9"/>
  <c r="C4777" i="9"/>
  <c r="C4778" i="9"/>
  <c r="C4779" i="9"/>
  <c r="C4780" i="9"/>
  <c r="C4781" i="9"/>
  <c r="C4782" i="9"/>
  <c r="C4783" i="9"/>
  <c r="C4784" i="9"/>
  <c r="C4785" i="9"/>
  <c r="C4786" i="9"/>
  <c r="C4787" i="9"/>
  <c r="C4788" i="9"/>
  <c r="C4789" i="9"/>
  <c r="C4790" i="9"/>
  <c r="C4791" i="9"/>
  <c r="C4792" i="9"/>
  <c r="C4793" i="9"/>
  <c r="C4794" i="9"/>
  <c r="C4795" i="9"/>
  <c r="C4796" i="9"/>
  <c r="C4797" i="9"/>
  <c r="C4798" i="9"/>
  <c r="C4799" i="9"/>
  <c r="C4800" i="9"/>
  <c r="C4801" i="9"/>
  <c r="C4802" i="9"/>
  <c r="C4803" i="9"/>
  <c r="C4804" i="9"/>
  <c r="C4805" i="9"/>
  <c r="C4806" i="9"/>
  <c r="C4807" i="9"/>
  <c r="C4808" i="9"/>
  <c r="C4809" i="9"/>
  <c r="C4810" i="9"/>
  <c r="C4811" i="9"/>
  <c r="C4812" i="9"/>
  <c r="C4813" i="9"/>
  <c r="C4814" i="9"/>
  <c r="C4815" i="9"/>
  <c r="C4816" i="9"/>
  <c r="C4817" i="9"/>
  <c r="C4818" i="9"/>
  <c r="C4819" i="9"/>
  <c r="C4820" i="9"/>
  <c r="C4821" i="9"/>
  <c r="C4822" i="9"/>
  <c r="C4823" i="9"/>
  <c r="C4824" i="9"/>
  <c r="C4825" i="9"/>
  <c r="C4826" i="9"/>
  <c r="C4827" i="9"/>
  <c r="C4828" i="9"/>
  <c r="C4829" i="9"/>
  <c r="C4830" i="9"/>
  <c r="C4831" i="9"/>
  <c r="C4832" i="9"/>
  <c r="C4833" i="9"/>
  <c r="C4834" i="9"/>
  <c r="C4835" i="9"/>
  <c r="C4836" i="9"/>
  <c r="C4837" i="9"/>
  <c r="C4838" i="9"/>
  <c r="C4839" i="9"/>
  <c r="C4840" i="9"/>
  <c r="C4841" i="9"/>
  <c r="C4842" i="9"/>
  <c r="C4843" i="9"/>
  <c r="C4844" i="9"/>
  <c r="C4845" i="9"/>
  <c r="C4846" i="9"/>
  <c r="C4847" i="9"/>
  <c r="C4848" i="9"/>
  <c r="C4849" i="9"/>
  <c r="C4850" i="9"/>
  <c r="C4851" i="9"/>
  <c r="C4852" i="9"/>
  <c r="C4853" i="9"/>
  <c r="C4854" i="9"/>
  <c r="C4855" i="9"/>
  <c r="C4856" i="9"/>
  <c r="C4857" i="9"/>
  <c r="C4858" i="9"/>
  <c r="C4859" i="9"/>
  <c r="C4860" i="9"/>
  <c r="C4861" i="9"/>
  <c r="C4862" i="9"/>
  <c r="C4863" i="9"/>
  <c r="C4864" i="9"/>
  <c r="C4865" i="9"/>
  <c r="C4866" i="9"/>
  <c r="C4867" i="9"/>
  <c r="C4868" i="9"/>
  <c r="C4869" i="9"/>
  <c r="C4870" i="9"/>
  <c r="C4871" i="9"/>
  <c r="C4872" i="9"/>
  <c r="C4873" i="9"/>
  <c r="C4874" i="9"/>
  <c r="C4875" i="9"/>
  <c r="C4876" i="9"/>
  <c r="C4877" i="9"/>
  <c r="C4878" i="9"/>
  <c r="C4879" i="9"/>
  <c r="C4880" i="9"/>
  <c r="C4881" i="9"/>
  <c r="C4882" i="9"/>
  <c r="C4883" i="9"/>
  <c r="C4884" i="9"/>
  <c r="C4885" i="9"/>
  <c r="C4886" i="9"/>
  <c r="C4887" i="9"/>
  <c r="C4888" i="9"/>
  <c r="C4889" i="9"/>
  <c r="C4890" i="9"/>
  <c r="C4891" i="9"/>
  <c r="C4892" i="9"/>
  <c r="C4893" i="9"/>
  <c r="C4894" i="9"/>
  <c r="C4895" i="9"/>
  <c r="C4896" i="9"/>
  <c r="C4897" i="9"/>
  <c r="C4898" i="9"/>
  <c r="C4899" i="9"/>
  <c r="C4900" i="9"/>
  <c r="C4901" i="9"/>
  <c r="C4902" i="9"/>
  <c r="C4903" i="9"/>
  <c r="C4904" i="9"/>
  <c r="C4905" i="9"/>
  <c r="C4906" i="9"/>
  <c r="C4907" i="9"/>
  <c r="C4908" i="9"/>
  <c r="C4909" i="9"/>
  <c r="C4910" i="9"/>
  <c r="C4911" i="9"/>
  <c r="C4912" i="9"/>
  <c r="C4913" i="9"/>
  <c r="C4914" i="9"/>
  <c r="C4915" i="9"/>
  <c r="C4916" i="9"/>
  <c r="C4917" i="9"/>
  <c r="C4918" i="9"/>
  <c r="C4919" i="9"/>
  <c r="C4920" i="9"/>
  <c r="C4921" i="9"/>
  <c r="C4922" i="9"/>
  <c r="C4923" i="9"/>
  <c r="C4924" i="9"/>
  <c r="C4925" i="9"/>
  <c r="C4926" i="9"/>
  <c r="C4927" i="9"/>
  <c r="C4928" i="9"/>
  <c r="C4929" i="9"/>
  <c r="C4930" i="9"/>
  <c r="C4931" i="9"/>
  <c r="C4932" i="9"/>
  <c r="C4933" i="9"/>
  <c r="C4934" i="9"/>
  <c r="C4935" i="9"/>
  <c r="C4936" i="9"/>
  <c r="C4937" i="9"/>
  <c r="C4938" i="9"/>
  <c r="C4939" i="9"/>
  <c r="C4940" i="9"/>
  <c r="C4941" i="9"/>
  <c r="C4942" i="9"/>
  <c r="C4943" i="9"/>
  <c r="C4944" i="9"/>
  <c r="C4945" i="9"/>
  <c r="C4946" i="9"/>
  <c r="C4947" i="9"/>
  <c r="C4948" i="9"/>
  <c r="C4949" i="9"/>
  <c r="C4950" i="9"/>
  <c r="C4951" i="9"/>
  <c r="C4952" i="9"/>
  <c r="C4953" i="9"/>
  <c r="C4954" i="9"/>
  <c r="C4955" i="9"/>
  <c r="C4956" i="9"/>
  <c r="C4957" i="9"/>
  <c r="C4958" i="9"/>
  <c r="C4959" i="9"/>
  <c r="C4960" i="9"/>
  <c r="C4961" i="9"/>
  <c r="C4962" i="9"/>
  <c r="C4963" i="9"/>
  <c r="C4964" i="9"/>
  <c r="C4965" i="9"/>
  <c r="C4966" i="9"/>
  <c r="C4967" i="9"/>
  <c r="C4968" i="9"/>
  <c r="C4969" i="9"/>
  <c r="C4970" i="9"/>
  <c r="C4971" i="9"/>
  <c r="C4972" i="9"/>
  <c r="C4973" i="9"/>
  <c r="C4974" i="9"/>
  <c r="C4975" i="9"/>
  <c r="C4976" i="9"/>
  <c r="C4977" i="9"/>
  <c r="C4978" i="9"/>
  <c r="C4979" i="9"/>
  <c r="C4980" i="9"/>
  <c r="C4981" i="9"/>
  <c r="C4982" i="9"/>
  <c r="C4983" i="9"/>
  <c r="C4984" i="9"/>
  <c r="C4985" i="9"/>
  <c r="C4986" i="9"/>
  <c r="C4987" i="9"/>
  <c r="C4988" i="9"/>
  <c r="C4989" i="9"/>
  <c r="C4990" i="9"/>
  <c r="C4991" i="9"/>
  <c r="C4992" i="9"/>
  <c r="C4993" i="9"/>
  <c r="C4994" i="9"/>
  <c r="C4995" i="9"/>
  <c r="C4996" i="9"/>
  <c r="C4997" i="9"/>
  <c r="C4998" i="9"/>
  <c r="C4999" i="9"/>
  <c r="C5000" i="9"/>
  <c r="C5001" i="9"/>
  <c r="C5002" i="9"/>
  <c r="C5003" i="9"/>
  <c r="C5004" i="9"/>
  <c r="C5005" i="9"/>
  <c r="C5006" i="9"/>
  <c r="C5007" i="9"/>
  <c r="C5008" i="9"/>
  <c r="C5009" i="9"/>
  <c r="C5010" i="9"/>
  <c r="C5011" i="9"/>
  <c r="C5012" i="9"/>
  <c r="C5013" i="9"/>
  <c r="C5014" i="9"/>
  <c r="C5015" i="9"/>
  <c r="C5016" i="9"/>
  <c r="C5017" i="9"/>
  <c r="C5018" i="9"/>
  <c r="C5019" i="9"/>
  <c r="C5020" i="9"/>
  <c r="C5021" i="9"/>
  <c r="C5022" i="9"/>
  <c r="C5023" i="9"/>
  <c r="C5024" i="9"/>
  <c r="C5025" i="9"/>
  <c r="C5026" i="9"/>
  <c r="C5027" i="9"/>
  <c r="C5028" i="9"/>
  <c r="C5029" i="9"/>
  <c r="C5030" i="9"/>
  <c r="C5031" i="9"/>
  <c r="C5032" i="9"/>
  <c r="C5033" i="9"/>
  <c r="C5034" i="9"/>
  <c r="C5035" i="9"/>
  <c r="C5036" i="9"/>
  <c r="C5037" i="9"/>
  <c r="C5038" i="9"/>
  <c r="C5039" i="9"/>
  <c r="C5040" i="9"/>
  <c r="C5041" i="9"/>
  <c r="C5042" i="9"/>
  <c r="C5043" i="9"/>
  <c r="C5044" i="9"/>
  <c r="C5045" i="9"/>
  <c r="C5046" i="9"/>
  <c r="C5047" i="9"/>
  <c r="C5048" i="9"/>
  <c r="C5049" i="9"/>
  <c r="C5050" i="9"/>
  <c r="C5051" i="9"/>
  <c r="C5052" i="9"/>
  <c r="C5053" i="9"/>
  <c r="C5054" i="9"/>
  <c r="C5055" i="9"/>
  <c r="C5056" i="9"/>
  <c r="C5057" i="9"/>
  <c r="C5058" i="9"/>
  <c r="C5059" i="9"/>
  <c r="C5060" i="9"/>
  <c r="C5061" i="9"/>
  <c r="C5062" i="9"/>
  <c r="C5063" i="9"/>
  <c r="C5064" i="9"/>
  <c r="C5065" i="9"/>
  <c r="C5066" i="9"/>
  <c r="C5067" i="9"/>
  <c r="C5068" i="9"/>
  <c r="C5069" i="9"/>
  <c r="C5070" i="9"/>
  <c r="C5071" i="9"/>
  <c r="C5072" i="9"/>
  <c r="C5073" i="9"/>
  <c r="C5074" i="9"/>
  <c r="C5075" i="9"/>
  <c r="C5076" i="9"/>
  <c r="C5077" i="9"/>
  <c r="C5078" i="9"/>
  <c r="C5079" i="9"/>
  <c r="C5080" i="9"/>
  <c r="C5081" i="9"/>
  <c r="C5082" i="9"/>
  <c r="C5083" i="9"/>
  <c r="C5084" i="9"/>
  <c r="C5085" i="9"/>
  <c r="C5086" i="9"/>
  <c r="C5087" i="9"/>
  <c r="C5088" i="9"/>
  <c r="C5089" i="9"/>
  <c r="C5090" i="9"/>
  <c r="C5091" i="9"/>
  <c r="C5092" i="9"/>
  <c r="C5093" i="9"/>
  <c r="C5094" i="9"/>
  <c r="C5095" i="9"/>
  <c r="C5096" i="9"/>
  <c r="C5097" i="9"/>
  <c r="C5098" i="9"/>
  <c r="C5099" i="9"/>
  <c r="C5100" i="9"/>
  <c r="C5101" i="9"/>
  <c r="C5102" i="9"/>
  <c r="C5103" i="9"/>
  <c r="C5104" i="9"/>
  <c r="C5105" i="9"/>
  <c r="C5106" i="9"/>
  <c r="C5107" i="9"/>
  <c r="C5108" i="9"/>
  <c r="C5109" i="9"/>
  <c r="C5110" i="9"/>
  <c r="C5111" i="9"/>
  <c r="C5112" i="9"/>
  <c r="C5113" i="9"/>
  <c r="C5114" i="9"/>
  <c r="C5115" i="9"/>
  <c r="C5116" i="9"/>
  <c r="C5117" i="9"/>
  <c r="C5118" i="9"/>
  <c r="C5119" i="9"/>
  <c r="C5120" i="9"/>
  <c r="C5121" i="9"/>
  <c r="C5122" i="9"/>
  <c r="C5123" i="9"/>
  <c r="C5124" i="9"/>
  <c r="C5125" i="9"/>
  <c r="C5126" i="9"/>
  <c r="C5127" i="9"/>
  <c r="C5128" i="9"/>
  <c r="C5129" i="9"/>
  <c r="C5130" i="9"/>
  <c r="C5131" i="9"/>
  <c r="C5132" i="9"/>
  <c r="C5133" i="9"/>
  <c r="C5134" i="9"/>
  <c r="C5135" i="9"/>
  <c r="C5136" i="9"/>
  <c r="C5137" i="9"/>
  <c r="C5138" i="9"/>
  <c r="C5139" i="9"/>
  <c r="C5140" i="9"/>
  <c r="C5141" i="9"/>
  <c r="C5142" i="9"/>
  <c r="C5143" i="9"/>
  <c r="C5144" i="9"/>
  <c r="C5145" i="9"/>
  <c r="C5146" i="9"/>
  <c r="C5147" i="9"/>
  <c r="C5148" i="9"/>
  <c r="C5149" i="9"/>
  <c r="C5150" i="9"/>
  <c r="C5151" i="9"/>
  <c r="C5152" i="9"/>
  <c r="C5153" i="9"/>
  <c r="C5154" i="9"/>
  <c r="C5155" i="9"/>
  <c r="C5156" i="9"/>
  <c r="C5157" i="9"/>
  <c r="C5158" i="9"/>
  <c r="C5159" i="9"/>
  <c r="C5160" i="9"/>
  <c r="C5161" i="9"/>
  <c r="C5162" i="9"/>
  <c r="C5163" i="9"/>
  <c r="C5164" i="9"/>
  <c r="C5165" i="9"/>
  <c r="C5166" i="9"/>
  <c r="C5167" i="9"/>
  <c r="C5168" i="9"/>
  <c r="C5169" i="9"/>
  <c r="C5170" i="9"/>
  <c r="C5171" i="9"/>
  <c r="C5172" i="9"/>
  <c r="C5173" i="9"/>
  <c r="C5174" i="9"/>
  <c r="C5175" i="9"/>
  <c r="C5176" i="9"/>
  <c r="C5177" i="9"/>
  <c r="C5178" i="9"/>
  <c r="C5179" i="9"/>
  <c r="C5180" i="9"/>
  <c r="C5181" i="9"/>
  <c r="C5182" i="9"/>
  <c r="C5183" i="9"/>
  <c r="C5184" i="9"/>
  <c r="C5185" i="9"/>
  <c r="C5186" i="9"/>
  <c r="C5187" i="9"/>
  <c r="C5188" i="9"/>
  <c r="C5189" i="9"/>
  <c r="C5190" i="9"/>
  <c r="C5191" i="9"/>
  <c r="C5192" i="9"/>
  <c r="C5193" i="9"/>
  <c r="C5194" i="9"/>
  <c r="C5195" i="9"/>
  <c r="C5196" i="9"/>
  <c r="C5197" i="9"/>
  <c r="C5198" i="9"/>
  <c r="C5199" i="9"/>
  <c r="C5200" i="9"/>
  <c r="C5201" i="9"/>
  <c r="C5202" i="9"/>
  <c r="C5203" i="9"/>
  <c r="C5204" i="9"/>
  <c r="C5205" i="9"/>
  <c r="C5206" i="9"/>
  <c r="C5207" i="9"/>
  <c r="C5208" i="9"/>
  <c r="C5209" i="9"/>
  <c r="C5210" i="9"/>
  <c r="C5211" i="9"/>
  <c r="C5212" i="9"/>
  <c r="C5213" i="9"/>
  <c r="C5214" i="9"/>
  <c r="C5215" i="9"/>
  <c r="C5216" i="9"/>
  <c r="C5217" i="9"/>
  <c r="C5218" i="9"/>
  <c r="C5219" i="9"/>
  <c r="C5220" i="9"/>
  <c r="C5221" i="9"/>
  <c r="C5222" i="9"/>
  <c r="C5223" i="9"/>
  <c r="C5224" i="9"/>
  <c r="C5225" i="9"/>
  <c r="C5226" i="9"/>
  <c r="C5227" i="9"/>
  <c r="C5228" i="9"/>
  <c r="C5229" i="9"/>
  <c r="C5230" i="9"/>
  <c r="C5231" i="9"/>
  <c r="C5232" i="9"/>
  <c r="C5233" i="9"/>
  <c r="C5234" i="9"/>
  <c r="C5235" i="9"/>
  <c r="C5236" i="9"/>
  <c r="C5237" i="9"/>
  <c r="C5238" i="9"/>
  <c r="C5239" i="9"/>
  <c r="C5240" i="9"/>
  <c r="C5241" i="9"/>
  <c r="C5242" i="9"/>
  <c r="C5243" i="9"/>
  <c r="C5244" i="9"/>
  <c r="C5245" i="9"/>
  <c r="C5246" i="9"/>
  <c r="C5247" i="9"/>
  <c r="C5248" i="9"/>
  <c r="C5249" i="9"/>
  <c r="C5250" i="9"/>
  <c r="C5251" i="9"/>
  <c r="C5252" i="9"/>
  <c r="C5253" i="9"/>
  <c r="C5254" i="9"/>
  <c r="C5255" i="9"/>
  <c r="C5256" i="9"/>
  <c r="C5257" i="9"/>
  <c r="C5258" i="9"/>
  <c r="C5259" i="9"/>
  <c r="C5260" i="9"/>
  <c r="C5261" i="9"/>
  <c r="C5262" i="9"/>
  <c r="C5263" i="9"/>
  <c r="C5264" i="9"/>
  <c r="C5265" i="9"/>
  <c r="C5266" i="9"/>
  <c r="C5267" i="9"/>
  <c r="C5268" i="9"/>
  <c r="C5269" i="9"/>
  <c r="C5270" i="9"/>
  <c r="C5271" i="9"/>
  <c r="C5272" i="9"/>
  <c r="C5273" i="9"/>
  <c r="C5274" i="9"/>
  <c r="C5275" i="9"/>
  <c r="C5276" i="9"/>
  <c r="C5277" i="9"/>
  <c r="C5278" i="9"/>
  <c r="C5279" i="9"/>
  <c r="C5280" i="9"/>
  <c r="C5281" i="9"/>
  <c r="C5282" i="9"/>
  <c r="C5283" i="9"/>
  <c r="C5284" i="9"/>
  <c r="C5285" i="9"/>
  <c r="C5286" i="9"/>
  <c r="C5287" i="9"/>
  <c r="C5288" i="9"/>
  <c r="C5289" i="9"/>
  <c r="C5290" i="9"/>
  <c r="C5291" i="9"/>
  <c r="C5292" i="9"/>
  <c r="C5293" i="9"/>
  <c r="C5294" i="9"/>
  <c r="C5295" i="9"/>
  <c r="C5296" i="9"/>
  <c r="C5297" i="9"/>
  <c r="C5298" i="9"/>
  <c r="C5299" i="9"/>
  <c r="C5300" i="9"/>
  <c r="C5301" i="9"/>
  <c r="C5302" i="9"/>
  <c r="C5303" i="9"/>
  <c r="C5304" i="9"/>
  <c r="C5305" i="9"/>
  <c r="C5306" i="9"/>
  <c r="C5307" i="9"/>
  <c r="C5308" i="9"/>
  <c r="C5309" i="9"/>
  <c r="C5310" i="9"/>
  <c r="C5311" i="9"/>
  <c r="C5312" i="9"/>
  <c r="C5313" i="9"/>
  <c r="C5314" i="9"/>
  <c r="C5315" i="9"/>
  <c r="C5316" i="9"/>
  <c r="C5317" i="9"/>
  <c r="C5318" i="9"/>
  <c r="C5319" i="9"/>
  <c r="C5320" i="9"/>
  <c r="C5321" i="9"/>
  <c r="C5322" i="9"/>
  <c r="C5323" i="9"/>
  <c r="C5324" i="9"/>
  <c r="C5325" i="9"/>
  <c r="C5326" i="9"/>
  <c r="C5327" i="9"/>
  <c r="C5328" i="9"/>
  <c r="C5329" i="9"/>
  <c r="C5330" i="9"/>
  <c r="C5331" i="9"/>
  <c r="C5332" i="9"/>
  <c r="C5333" i="9"/>
  <c r="C5334" i="9"/>
  <c r="C5335" i="9"/>
  <c r="C5336" i="9"/>
  <c r="C5337" i="9"/>
  <c r="C5338" i="9"/>
  <c r="C5339" i="9"/>
  <c r="C5340" i="9"/>
  <c r="C5341" i="9"/>
  <c r="C5342" i="9"/>
  <c r="C5343" i="9"/>
  <c r="C5344" i="9"/>
  <c r="C5345" i="9"/>
  <c r="C5346" i="9"/>
  <c r="C5347" i="9"/>
  <c r="C5348" i="9"/>
  <c r="C5349" i="9"/>
  <c r="C5350" i="9"/>
  <c r="C5351" i="9"/>
  <c r="C5352" i="9"/>
  <c r="C5353" i="9"/>
  <c r="C5354" i="9"/>
  <c r="C5355" i="9"/>
  <c r="C5356" i="9"/>
  <c r="C5357" i="9"/>
  <c r="C5358" i="9"/>
  <c r="C5359" i="9"/>
  <c r="C5360" i="9"/>
  <c r="C5361" i="9"/>
  <c r="C5362" i="9"/>
  <c r="C5363" i="9"/>
  <c r="C5364" i="9"/>
  <c r="C5365" i="9"/>
  <c r="C5366" i="9"/>
  <c r="C5367" i="9"/>
  <c r="C5368" i="9"/>
  <c r="C5369" i="9"/>
  <c r="C5370" i="9"/>
  <c r="C5371" i="9"/>
  <c r="C5372" i="9"/>
  <c r="C5373" i="9"/>
  <c r="C5374" i="9"/>
  <c r="C5375" i="9"/>
  <c r="C5376" i="9"/>
  <c r="C5377" i="9"/>
  <c r="C5378" i="9"/>
  <c r="C5379" i="9"/>
  <c r="C5380" i="9"/>
  <c r="C5381" i="9"/>
  <c r="C5382" i="9"/>
  <c r="C5383" i="9"/>
  <c r="C5384" i="9"/>
  <c r="C5385" i="9"/>
  <c r="C5386" i="9"/>
  <c r="C5387" i="9"/>
  <c r="C5388" i="9"/>
  <c r="C5389" i="9"/>
  <c r="C5390" i="9"/>
  <c r="C5391" i="9"/>
  <c r="C5392" i="9"/>
  <c r="C5393" i="9"/>
  <c r="C5394" i="9"/>
  <c r="C5395" i="9"/>
  <c r="C5396" i="9"/>
  <c r="C5397" i="9"/>
  <c r="C5398" i="9"/>
  <c r="C5399" i="9"/>
  <c r="C5400" i="9"/>
  <c r="C5401" i="9"/>
  <c r="C5402" i="9"/>
  <c r="C5403" i="9"/>
  <c r="C5404" i="9"/>
  <c r="C5405" i="9"/>
  <c r="C5406" i="9"/>
  <c r="C5407" i="9"/>
  <c r="C5408" i="9"/>
  <c r="C5409" i="9"/>
  <c r="C5410" i="9"/>
  <c r="C5411" i="9"/>
  <c r="C5412" i="9"/>
  <c r="C5413" i="9"/>
  <c r="C5414" i="9"/>
  <c r="C5415" i="9"/>
  <c r="C5416" i="9"/>
  <c r="C5417" i="9"/>
  <c r="C5418" i="9"/>
  <c r="C5419" i="9"/>
  <c r="C5420" i="9"/>
  <c r="C5421" i="9"/>
  <c r="C5422" i="9"/>
  <c r="C5423" i="9"/>
  <c r="C5424" i="9"/>
  <c r="C5425" i="9"/>
  <c r="C5426" i="9"/>
  <c r="C5427" i="9"/>
  <c r="C5428" i="9"/>
  <c r="C5429" i="9"/>
  <c r="C5430" i="9"/>
  <c r="C5431" i="9"/>
  <c r="C5432" i="9"/>
  <c r="C5433" i="9"/>
  <c r="C5434" i="9"/>
  <c r="C5435" i="9"/>
  <c r="C5436" i="9"/>
  <c r="C5437" i="9"/>
  <c r="C5438" i="9"/>
  <c r="C5439" i="9"/>
  <c r="C5440" i="9"/>
  <c r="C5441" i="9"/>
  <c r="C5442" i="9"/>
  <c r="C5443" i="9"/>
  <c r="C5444" i="9"/>
  <c r="C5445" i="9"/>
  <c r="C5446" i="9"/>
  <c r="C5447" i="9"/>
  <c r="C5448" i="9"/>
  <c r="C5449" i="9"/>
  <c r="C5450" i="9"/>
  <c r="C5451" i="9"/>
  <c r="C5452" i="9"/>
  <c r="C5453" i="9"/>
  <c r="C5454" i="9"/>
  <c r="C5455" i="9"/>
  <c r="C5456" i="9"/>
  <c r="C5457" i="9"/>
  <c r="C5458" i="9"/>
  <c r="C5459" i="9"/>
  <c r="C5460" i="9"/>
  <c r="C5461" i="9"/>
  <c r="C5462" i="9"/>
  <c r="C5463" i="9"/>
  <c r="C5464" i="9"/>
  <c r="C5465" i="9"/>
  <c r="C5466" i="9"/>
  <c r="C5467" i="9"/>
  <c r="C5468" i="9"/>
  <c r="C5469" i="9"/>
  <c r="C5470" i="9"/>
  <c r="C5471" i="9"/>
  <c r="C5472" i="9"/>
  <c r="C5473" i="9"/>
  <c r="C5474" i="9"/>
  <c r="C5475" i="9"/>
  <c r="C5476" i="9"/>
  <c r="C5477" i="9"/>
  <c r="C5478" i="9"/>
  <c r="C5479" i="9"/>
  <c r="C5480" i="9"/>
  <c r="C5481" i="9"/>
  <c r="C5482" i="9"/>
  <c r="C5483" i="9"/>
  <c r="C5484" i="9"/>
  <c r="C5485" i="9"/>
  <c r="C5486" i="9"/>
  <c r="C5487" i="9"/>
  <c r="C5488" i="9"/>
  <c r="C5489" i="9"/>
  <c r="C5490" i="9"/>
  <c r="C5491" i="9"/>
  <c r="C5492" i="9"/>
  <c r="C5493" i="9"/>
  <c r="C5494" i="9"/>
  <c r="C5495" i="9"/>
  <c r="C5496" i="9"/>
  <c r="C5497" i="9"/>
  <c r="C5498" i="9"/>
  <c r="C5499" i="9"/>
  <c r="C5500" i="9"/>
  <c r="C5501" i="9"/>
  <c r="C5502" i="9"/>
  <c r="C5503" i="9"/>
  <c r="C5504" i="9"/>
  <c r="C5505" i="9"/>
  <c r="C5506" i="9"/>
  <c r="C5507" i="9"/>
  <c r="C5508" i="9"/>
  <c r="C5509" i="9"/>
  <c r="C5510" i="9"/>
  <c r="C5511" i="9"/>
  <c r="C5512" i="9"/>
  <c r="C5513" i="9"/>
  <c r="C5514" i="9"/>
  <c r="C5515" i="9"/>
  <c r="C5516" i="9"/>
  <c r="C5517" i="9"/>
  <c r="C5518" i="9"/>
  <c r="C5519" i="9"/>
  <c r="C5520" i="9"/>
  <c r="C5521" i="9"/>
  <c r="C5522" i="9"/>
  <c r="C5523" i="9"/>
  <c r="C5524" i="9"/>
  <c r="C5525" i="9"/>
  <c r="C5526" i="9"/>
  <c r="C5527" i="9"/>
  <c r="C5528" i="9"/>
  <c r="C5529" i="9"/>
  <c r="C5530" i="9"/>
  <c r="C5531" i="9"/>
  <c r="C5532" i="9"/>
  <c r="C5533" i="9"/>
  <c r="C5534" i="9"/>
  <c r="C5535" i="9"/>
  <c r="C5536" i="9"/>
  <c r="C5537" i="9"/>
  <c r="C5538" i="9"/>
  <c r="C5539" i="9"/>
  <c r="C5540" i="9"/>
  <c r="C5541" i="9"/>
  <c r="C5542" i="9"/>
  <c r="C5543" i="9"/>
  <c r="C5544" i="9"/>
  <c r="C5545" i="9"/>
  <c r="C5546" i="9"/>
  <c r="C5547" i="9"/>
  <c r="C5548" i="9"/>
  <c r="C5549" i="9"/>
  <c r="C5550" i="9"/>
  <c r="C5551" i="9"/>
  <c r="C5552" i="9"/>
  <c r="C5553" i="9"/>
  <c r="C5554" i="9"/>
  <c r="C5555" i="9"/>
  <c r="C5556" i="9"/>
  <c r="C5557" i="9"/>
  <c r="C5558" i="9"/>
  <c r="C5559" i="9"/>
  <c r="C5560" i="9"/>
  <c r="C5561" i="9"/>
  <c r="C5562" i="9"/>
  <c r="C5563" i="9"/>
  <c r="C5564" i="9"/>
  <c r="C5565" i="9"/>
  <c r="C5566" i="9"/>
  <c r="C5567" i="9"/>
  <c r="C5568" i="9"/>
  <c r="C5569" i="9"/>
  <c r="C5570" i="9"/>
  <c r="C5571" i="9"/>
  <c r="C5572" i="9"/>
  <c r="C5573" i="9"/>
  <c r="C5574" i="9"/>
  <c r="C5575" i="9"/>
  <c r="C5576" i="9"/>
  <c r="C5577" i="9"/>
  <c r="C5578" i="9"/>
  <c r="C5579" i="9"/>
  <c r="C5580" i="9"/>
  <c r="C5581" i="9"/>
  <c r="C5582" i="9"/>
  <c r="C5583" i="9"/>
  <c r="C5584" i="9"/>
  <c r="C5585" i="9"/>
  <c r="C5586" i="9"/>
  <c r="C5587" i="9"/>
  <c r="C5588" i="9"/>
  <c r="C5589" i="9"/>
  <c r="C5590" i="9"/>
  <c r="C5591" i="9"/>
  <c r="C5592" i="9"/>
  <c r="C5593" i="9"/>
  <c r="C5594" i="9"/>
  <c r="C5595" i="9"/>
  <c r="C5596" i="9"/>
  <c r="C5597" i="9"/>
  <c r="C5598" i="9"/>
  <c r="C5599" i="9"/>
  <c r="C5600" i="9"/>
  <c r="C5601" i="9"/>
  <c r="C5602" i="9"/>
  <c r="C5603" i="9"/>
  <c r="C5604" i="9"/>
  <c r="C5605" i="9"/>
  <c r="C5606" i="9"/>
  <c r="C5607" i="9"/>
  <c r="C5608" i="9"/>
  <c r="C5609" i="9"/>
  <c r="C5610" i="9"/>
  <c r="C5611" i="9"/>
  <c r="C5612" i="9"/>
  <c r="C5613" i="9"/>
  <c r="C5614" i="9"/>
  <c r="C5615" i="9"/>
  <c r="C5616" i="9"/>
  <c r="C5617" i="9"/>
  <c r="C5618" i="9"/>
  <c r="C5619" i="9"/>
  <c r="C5620" i="9"/>
  <c r="C5621" i="9"/>
  <c r="C5622" i="9"/>
  <c r="C5623" i="9"/>
  <c r="C5624" i="9"/>
  <c r="C5625" i="9"/>
  <c r="C5626" i="9"/>
  <c r="C5627" i="9"/>
  <c r="C5628" i="9"/>
  <c r="C5629" i="9"/>
  <c r="C5630" i="9"/>
  <c r="C5631" i="9"/>
  <c r="C5632" i="9"/>
  <c r="C5633" i="9"/>
  <c r="C5634" i="9"/>
  <c r="C5635" i="9"/>
  <c r="C5636" i="9"/>
  <c r="C5637" i="9"/>
  <c r="C5638" i="9"/>
  <c r="C5639" i="9"/>
  <c r="C5640" i="9"/>
  <c r="C5641" i="9"/>
  <c r="C5642" i="9"/>
  <c r="C5643" i="9"/>
  <c r="C5644" i="9"/>
  <c r="C5645" i="9"/>
  <c r="C5646" i="9"/>
  <c r="C5647" i="9"/>
  <c r="C5648" i="9"/>
  <c r="C5649" i="9"/>
  <c r="C5650" i="9"/>
  <c r="C5651" i="9"/>
  <c r="C5652" i="9"/>
  <c r="C5653" i="9"/>
  <c r="C5654" i="9"/>
  <c r="C5655" i="9"/>
  <c r="C5656" i="9"/>
  <c r="C5657" i="9"/>
  <c r="C5658" i="9"/>
  <c r="C5659" i="9"/>
  <c r="C5660" i="9"/>
  <c r="C5661" i="9"/>
  <c r="C5662" i="9"/>
  <c r="C5663" i="9"/>
  <c r="C5664" i="9"/>
  <c r="C5665" i="9"/>
  <c r="C5666" i="9"/>
  <c r="C5667" i="9"/>
  <c r="C5668" i="9"/>
  <c r="C5669" i="9"/>
  <c r="C5670" i="9"/>
  <c r="C5671" i="9"/>
  <c r="C5672" i="9"/>
  <c r="C5673" i="9"/>
  <c r="C5674" i="9"/>
  <c r="C5675" i="9"/>
  <c r="C5676" i="9"/>
  <c r="C5677" i="9"/>
  <c r="C5678" i="9"/>
  <c r="C5679" i="9"/>
  <c r="C5680" i="9"/>
  <c r="C5681" i="9"/>
  <c r="C5682" i="9"/>
  <c r="C5683" i="9"/>
  <c r="C5684" i="9"/>
  <c r="C5685" i="9"/>
  <c r="C5686" i="9"/>
  <c r="C5687" i="9"/>
  <c r="C5688" i="9"/>
  <c r="C5689" i="9"/>
  <c r="C5690" i="9"/>
  <c r="C5691" i="9"/>
  <c r="C5692" i="9"/>
  <c r="C5693" i="9"/>
  <c r="C5694" i="9"/>
  <c r="C5695" i="9"/>
  <c r="C5696" i="9"/>
  <c r="C5697" i="9"/>
  <c r="C5698" i="9"/>
  <c r="C5699" i="9"/>
  <c r="C5700" i="9"/>
  <c r="C5701" i="9"/>
  <c r="C5702" i="9"/>
  <c r="C5703" i="9"/>
  <c r="C5704" i="9"/>
  <c r="C5705" i="9"/>
  <c r="C5706" i="9"/>
  <c r="C5707" i="9"/>
  <c r="C5708" i="9"/>
  <c r="C5709" i="9"/>
  <c r="C5710" i="9"/>
  <c r="C5711" i="9"/>
  <c r="C5712" i="9"/>
  <c r="C5713" i="9"/>
  <c r="C5714" i="9"/>
  <c r="C5715" i="9"/>
  <c r="C5716" i="9"/>
  <c r="C5717" i="9"/>
  <c r="C5718" i="9"/>
  <c r="C5719" i="9"/>
  <c r="C5720" i="9"/>
  <c r="C5721" i="9"/>
  <c r="C5722" i="9"/>
  <c r="C5723" i="9"/>
  <c r="C5724" i="9"/>
  <c r="C5725" i="9"/>
  <c r="C5726" i="9"/>
  <c r="C5727" i="9"/>
  <c r="C5728" i="9"/>
  <c r="C5729" i="9"/>
  <c r="C5730" i="9"/>
  <c r="C5731" i="9"/>
  <c r="C5732" i="9"/>
  <c r="C5733" i="9"/>
  <c r="C5734" i="9"/>
  <c r="C5735" i="9"/>
  <c r="C5736" i="9"/>
  <c r="C5737" i="9"/>
  <c r="C5738" i="9"/>
  <c r="C5739" i="9"/>
  <c r="C5740" i="9"/>
  <c r="C5741" i="9"/>
  <c r="C5742" i="9"/>
  <c r="C5743" i="9"/>
  <c r="C5744" i="9"/>
  <c r="C5745" i="9"/>
  <c r="C5746" i="9"/>
  <c r="C5747" i="9"/>
  <c r="C5748" i="9"/>
  <c r="C5749" i="9"/>
  <c r="C5750" i="9"/>
  <c r="C5751" i="9"/>
  <c r="C5752" i="9"/>
  <c r="C5753" i="9"/>
  <c r="C5754" i="9"/>
  <c r="C5755" i="9"/>
  <c r="C5756" i="9"/>
  <c r="C5757" i="9"/>
  <c r="C5758" i="9"/>
  <c r="C5759" i="9"/>
  <c r="C5760" i="9"/>
  <c r="C5761" i="9"/>
  <c r="C5762" i="9"/>
  <c r="C5763" i="9"/>
  <c r="C5764" i="9"/>
  <c r="C5765" i="9"/>
  <c r="C5766" i="9"/>
  <c r="C5767" i="9"/>
  <c r="C5768" i="9"/>
  <c r="C5769" i="9"/>
  <c r="C5770" i="9"/>
  <c r="C5771" i="9"/>
  <c r="C5772" i="9"/>
  <c r="C5773" i="9"/>
  <c r="C5774" i="9"/>
  <c r="C5775" i="9"/>
  <c r="C5776" i="9"/>
  <c r="C5777" i="9"/>
  <c r="C5778" i="9"/>
  <c r="C5779" i="9"/>
  <c r="C5780" i="9"/>
  <c r="C5781" i="9"/>
  <c r="C5782" i="9"/>
  <c r="C5783" i="9"/>
  <c r="C5784" i="9"/>
  <c r="C5785" i="9"/>
  <c r="C5786" i="9"/>
  <c r="C5787" i="9"/>
  <c r="C5788" i="9"/>
  <c r="C5789" i="9"/>
  <c r="C5790" i="9"/>
  <c r="C5791" i="9"/>
  <c r="C5792" i="9"/>
  <c r="C5793" i="9"/>
  <c r="C5794" i="9"/>
  <c r="C5795" i="9"/>
  <c r="C5796" i="9"/>
  <c r="C5797" i="9"/>
  <c r="C5798" i="9"/>
  <c r="C5799" i="9"/>
  <c r="C5800" i="9"/>
  <c r="C5801" i="9"/>
  <c r="C5802" i="9"/>
  <c r="C5803" i="9"/>
  <c r="C5804" i="9"/>
  <c r="C5805" i="9"/>
  <c r="C5806" i="9"/>
  <c r="C5807" i="9"/>
  <c r="C5808" i="9"/>
  <c r="C5809" i="9"/>
  <c r="C5810" i="9"/>
  <c r="C5811" i="9"/>
  <c r="C5812" i="9"/>
  <c r="C5813" i="9"/>
  <c r="C5814" i="9"/>
  <c r="C5815" i="9"/>
  <c r="C5816" i="9"/>
  <c r="C5817" i="9"/>
  <c r="C5818" i="9"/>
  <c r="C5819" i="9"/>
  <c r="C5820" i="9"/>
  <c r="C5821" i="9"/>
  <c r="C5822" i="9"/>
  <c r="C5823" i="9"/>
  <c r="C5824" i="9"/>
  <c r="C5825" i="9"/>
  <c r="C5826" i="9"/>
  <c r="C5827" i="9"/>
  <c r="C5828" i="9"/>
  <c r="C5829" i="9"/>
  <c r="C5830" i="9"/>
  <c r="C5831" i="9"/>
  <c r="C5832" i="9"/>
  <c r="C5833" i="9"/>
  <c r="C5834" i="9"/>
  <c r="C5835" i="9"/>
  <c r="C5836" i="9"/>
  <c r="C5837" i="9"/>
  <c r="C5838" i="9"/>
  <c r="C5839" i="9"/>
  <c r="C5840" i="9"/>
  <c r="C5841" i="9"/>
  <c r="C5842" i="9"/>
  <c r="C5843" i="9"/>
  <c r="C5844" i="9"/>
  <c r="C5845" i="9"/>
  <c r="C5846" i="9"/>
  <c r="C5847" i="9"/>
  <c r="C5848" i="9"/>
  <c r="C5849" i="9"/>
  <c r="C5850" i="9"/>
  <c r="C5851" i="9"/>
  <c r="C5852" i="9"/>
  <c r="C5853" i="9"/>
  <c r="C5854" i="9"/>
  <c r="C5855" i="9"/>
  <c r="C5856" i="9"/>
  <c r="C5857" i="9"/>
  <c r="C5858" i="9"/>
  <c r="C5859" i="9"/>
  <c r="C5860" i="9"/>
  <c r="C5861" i="9"/>
  <c r="C5862" i="9"/>
  <c r="C5863" i="9"/>
  <c r="C5864" i="9"/>
  <c r="C5865" i="9"/>
  <c r="C5866" i="9"/>
  <c r="C5867" i="9"/>
  <c r="C5868" i="9"/>
  <c r="C5869" i="9"/>
  <c r="C5870" i="9"/>
  <c r="C5871" i="9"/>
  <c r="C5872" i="9"/>
  <c r="C5873" i="9"/>
  <c r="C5874" i="9"/>
  <c r="C5875" i="9"/>
  <c r="C5876" i="9"/>
  <c r="C5877" i="9"/>
  <c r="C5878" i="9"/>
  <c r="C5879" i="9"/>
  <c r="C5880" i="9"/>
  <c r="C5881" i="9"/>
  <c r="C5882" i="9"/>
  <c r="C5883" i="9"/>
  <c r="C5884" i="9"/>
  <c r="C5885" i="9"/>
  <c r="C5886" i="9"/>
  <c r="C5887" i="9"/>
  <c r="C5888" i="9"/>
  <c r="C5889" i="9"/>
  <c r="C5890" i="9"/>
  <c r="C5891" i="9"/>
  <c r="C5892" i="9"/>
  <c r="C5893" i="9"/>
  <c r="C5894" i="9"/>
  <c r="C5895" i="9"/>
  <c r="C5896" i="9"/>
  <c r="C5897" i="9"/>
  <c r="C5898" i="9"/>
  <c r="C5899" i="9"/>
  <c r="C5900" i="9"/>
  <c r="C5901" i="9"/>
  <c r="C5902" i="9"/>
  <c r="C5903" i="9"/>
  <c r="C5904" i="9"/>
  <c r="C5905" i="9"/>
  <c r="C5906" i="9"/>
  <c r="C5907" i="9"/>
  <c r="C5908" i="9"/>
  <c r="C5909" i="9"/>
  <c r="C5910" i="9"/>
  <c r="C5911" i="9"/>
  <c r="C5912" i="9"/>
  <c r="C5913" i="9"/>
  <c r="C5914" i="9"/>
  <c r="C5915" i="9"/>
  <c r="C5916" i="9"/>
  <c r="C5917" i="9"/>
  <c r="C5918" i="9"/>
  <c r="C5919" i="9"/>
  <c r="C5920" i="9"/>
  <c r="C5921" i="9"/>
  <c r="C5922" i="9"/>
  <c r="C5923" i="9"/>
  <c r="C5924" i="9"/>
  <c r="C5925" i="9"/>
  <c r="C5926" i="9"/>
  <c r="C5927" i="9"/>
  <c r="C5928" i="9"/>
  <c r="C5929" i="9"/>
  <c r="C5930" i="9"/>
  <c r="C5931" i="9"/>
  <c r="C5932" i="9"/>
  <c r="C5933" i="9"/>
  <c r="C5934" i="9"/>
  <c r="C5935" i="9"/>
  <c r="C5936" i="9"/>
  <c r="C5937" i="9"/>
  <c r="C5938" i="9"/>
  <c r="C5939" i="9"/>
  <c r="C5940" i="9"/>
  <c r="C5941" i="9"/>
  <c r="C5942" i="9"/>
  <c r="C5943" i="9"/>
  <c r="C5944" i="9"/>
  <c r="C5945" i="9"/>
  <c r="C5946" i="9"/>
  <c r="C5947" i="9"/>
  <c r="C5948" i="9"/>
  <c r="C5949" i="9"/>
  <c r="C5950" i="9"/>
  <c r="C5951" i="9"/>
  <c r="C5952" i="9"/>
  <c r="C5953" i="9"/>
  <c r="C5954" i="9"/>
  <c r="C5955" i="9"/>
  <c r="C5956" i="9"/>
  <c r="C5957" i="9"/>
  <c r="C5958" i="9"/>
  <c r="C5959" i="9"/>
  <c r="C5960" i="9"/>
  <c r="C5961" i="9"/>
  <c r="C5962" i="9"/>
  <c r="C5963" i="9"/>
  <c r="C5964" i="9"/>
  <c r="C5965" i="9"/>
  <c r="C5966" i="9"/>
  <c r="C5967" i="9"/>
  <c r="C5968" i="9"/>
  <c r="C5969" i="9"/>
  <c r="C5970" i="9"/>
  <c r="C5971" i="9"/>
  <c r="C5972" i="9"/>
  <c r="C5973" i="9"/>
  <c r="C5974" i="9"/>
  <c r="C5975" i="9"/>
  <c r="C5976" i="9"/>
  <c r="C5977" i="9"/>
  <c r="C5978" i="9"/>
  <c r="C5979" i="9"/>
  <c r="C5980" i="9"/>
  <c r="C5981" i="9"/>
  <c r="C5982" i="9"/>
  <c r="C5983" i="9"/>
  <c r="C5984" i="9"/>
  <c r="C5985" i="9"/>
  <c r="C5986" i="9"/>
  <c r="C5987" i="9"/>
  <c r="C5988" i="9"/>
  <c r="C5989" i="9"/>
  <c r="C5990" i="9"/>
  <c r="C5991" i="9"/>
  <c r="C5992" i="9"/>
  <c r="C5993" i="9"/>
  <c r="C5994" i="9"/>
  <c r="C5995" i="9"/>
  <c r="C5996" i="9"/>
  <c r="C5997" i="9"/>
  <c r="C5998" i="9"/>
  <c r="C5999" i="9"/>
  <c r="C6000" i="9"/>
  <c r="C6001" i="9"/>
  <c r="C6002" i="9"/>
  <c r="C6003" i="9"/>
  <c r="C6004" i="9"/>
  <c r="C6005" i="9"/>
  <c r="C6006" i="9"/>
  <c r="C6007" i="9"/>
  <c r="C6008" i="9"/>
  <c r="C6009" i="9"/>
  <c r="C6010" i="9"/>
  <c r="C6011" i="9"/>
  <c r="C6012" i="9"/>
  <c r="C6013" i="9"/>
  <c r="C6014" i="9"/>
  <c r="C6015" i="9"/>
  <c r="C6016" i="9"/>
  <c r="C6017" i="9"/>
  <c r="C6018" i="9"/>
  <c r="C6019" i="9"/>
  <c r="C6020" i="9"/>
  <c r="C6021" i="9"/>
  <c r="C6022" i="9"/>
  <c r="C6023" i="9"/>
  <c r="C6024" i="9"/>
  <c r="C6025" i="9"/>
  <c r="C6026" i="9"/>
  <c r="C6027" i="9"/>
  <c r="C6028" i="9"/>
  <c r="C6029" i="9"/>
  <c r="C6030" i="9"/>
  <c r="C6031" i="9"/>
  <c r="C6032" i="9"/>
  <c r="C6033" i="9"/>
  <c r="C6034" i="9"/>
  <c r="C6035" i="9"/>
  <c r="C6036" i="9"/>
  <c r="C6037" i="9"/>
  <c r="C6038" i="9"/>
  <c r="C6039" i="9"/>
  <c r="C6040" i="9"/>
  <c r="C6041" i="9"/>
  <c r="C6042" i="9"/>
  <c r="C6043" i="9"/>
  <c r="C6044" i="9"/>
  <c r="C6045" i="9"/>
  <c r="C6046" i="9"/>
  <c r="C6047" i="9"/>
  <c r="C6048" i="9"/>
  <c r="C6049" i="9"/>
  <c r="C6050" i="9"/>
  <c r="C6051" i="9"/>
  <c r="C6052" i="9"/>
  <c r="C6053" i="9"/>
  <c r="C6054" i="9"/>
  <c r="C6055" i="9"/>
  <c r="C6056" i="9"/>
  <c r="C6057" i="9"/>
  <c r="C6058" i="9"/>
  <c r="C6059" i="9"/>
  <c r="C6060" i="9"/>
  <c r="C6061" i="9"/>
  <c r="C6062" i="9"/>
  <c r="C6063" i="9"/>
  <c r="C6064" i="9"/>
  <c r="C6065" i="9"/>
  <c r="C6066" i="9"/>
  <c r="C6067" i="9"/>
  <c r="C6068" i="9"/>
  <c r="C6069" i="9"/>
  <c r="C6070" i="9"/>
  <c r="C6071" i="9"/>
  <c r="C6072" i="9"/>
  <c r="C6073" i="9"/>
  <c r="C6074" i="9"/>
  <c r="C6075" i="9"/>
  <c r="C6076" i="9"/>
  <c r="C6077" i="9"/>
  <c r="C6078" i="9"/>
  <c r="C6079" i="9"/>
  <c r="C6080" i="9"/>
  <c r="C6081" i="9"/>
  <c r="C6082" i="9"/>
  <c r="C6083" i="9"/>
  <c r="C6084" i="9"/>
  <c r="C6085" i="9"/>
  <c r="C6086" i="9"/>
  <c r="C6087" i="9"/>
  <c r="C6088" i="9"/>
  <c r="C6089" i="9"/>
  <c r="C6090" i="9"/>
  <c r="C6091" i="9"/>
  <c r="C6092" i="9"/>
  <c r="C6093" i="9"/>
  <c r="C6094" i="9"/>
  <c r="C6095" i="9"/>
  <c r="C6096" i="9"/>
  <c r="C6097" i="9"/>
  <c r="C6098" i="9"/>
  <c r="C6099" i="9"/>
  <c r="C6100" i="9"/>
  <c r="C6101" i="9"/>
  <c r="C6102" i="9"/>
  <c r="C6103" i="9"/>
  <c r="C6104" i="9"/>
  <c r="C6105" i="9"/>
  <c r="C6106" i="9"/>
  <c r="C6107" i="9"/>
  <c r="C6108" i="9"/>
  <c r="C6109" i="9"/>
  <c r="C6110" i="9"/>
  <c r="C6111" i="9"/>
  <c r="C6112" i="9"/>
  <c r="C6113" i="9"/>
  <c r="C6114" i="9"/>
  <c r="C6115" i="9"/>
  <c r="C6116" i="9"/>
  <c r="C6117" i="9"/>
  <c r="C6118" i="9"/>
  <c r="C6119" i="9"/>
  <c r="C6120" i="9"/>
  <c r="C6121" i="9"/>
  <c r="C6122" i="9"/>
  <c r="C6123" i="9"/>
  <c r="C6124" i="9"/>
  <c r="C6125" i="9"/>
  <c r="C6126" i="9"/>
  <c r="C6127" i="9"/>
  <c r="C6128" i="9"/>
  <c r="C6129" i="9"/>
  <c r="C6130" i="9"/>
  <c r="C6131" i="9"/>
  <c r="C6132" i="9"/>
  <c r="C6133" i="9"/>
  <c r="C6134" i="9"/>
  <c r="C6135" i="9"/>
  <c r="C6136" i="9"/>
  <c r="C6137" i="9"/>
  <c r="C6138" i="9"/>
  <c r="C6139" i="9"/>
  <c r="C6140" i="9"/>
  <c r="C6141" i="9"/>
  <c r="C6142" i="9"/>
  <c r="C6143" i="9"/>
  <c r="C6144" i="9"/>
  <c r="C6145" i="9"/>
  <c r="C6146" i="9"/>
  <c r="C6147" i="9"/>
  <c r="C6148" i="9"/>
  <c r="C6149" i="9"/>
  <c r="C6150" i="9"/>
  <c r="C6151" i="9"/>
  <c r="C6152" i="9"/>
  <c r="C6153" i="9"/>
  <c r="C6154" i="9"/>
  <c r="C6155" i="9"/>
  <c r="C6156" i="9"/>
  <c r="C6157" i="9"/>
  <c r="C6158" i="9"/>
  <c r="C6159" i="9"/>
  <c r="C6160" i="9"/>
  <c r="C6161" i="9"/>
  <c r="C6162" i="9"/>
  <c r="C6163" i="9"/>
  <c r="C6164" i="9"/>
  <c r="C6165" i="9"/>
  <c r="C6166" i="9"/>
  <c r="C6167" i="9"/>
  <c r="C6168" i="9"/>
  <c r="C6169" i="9"/>
  <c r="C6170" i="9"/>
  <c r="C6171" i="9"/>
  <c r="C6172" i="9"/>
  <c r="C6173" i="9"/>
  <c r="C6174" i="9"/>
  <c r="C6175" i="9"/>
  <c r="C6176" i="9"/>
  <c r="C6177" i="9"/>
  <c r="C6178" i="9"/>
  <c r="C6179" i="9"/>
  <c r="C6180" i="9"/>
  <c r="C6181" i="9"/>
  <c r="C6182" i="9"/>
  <c r="C6183" i="9"/>
  <c r="C6184" i="9"/>
  <c r="C6185" i="9"/>
  <c r="C6186" i="9"/>
  <c r="C6187" i="9"/>
  <c r="C6188" i="9"/>
  <c r="C6189" i="9"/>
  <c r="C6190" i="9"/>
  <c r="C6191" i="9"/>
  <c r="C6192" i="9"/>
  <c r="C6193" i="9"/>
  <c r="C6194" i="9"/>
  <c r="C6195" i="9"/>
  <c r="C6196" i="9"/>
  <c r="C6197" i="9"/>
  <c r="C6198" i="9"/>
  <c r="C6199" i="9"/>
  <c r="C6200" i="9"/>
  <c r="C6201" i="9"/>
  <c r="C6202" i="9"/>
  <c r="C6203" i="9"/>
  <c r="C6204" i="9"/>
  <c r="C6205" i="9"/>
  <c r="C6206" i="9"/>
  <c r="C6207" i="9"/>
  <c r="C6208" i="9"/>
  <c r="C6209" i="9"/>
  <c r="C6210" i="9"/>
  <c r="C6211" i="9"/>
  <c r="C6212" i="9"/>
  <c r="C6213" i="9"/>
  <c r="C6214" i="9"/>
  <c r="C6215" i="9"/>
  <c r="C6216" i="9"/>
  <c r="C6217" i="9"/>
  <c r="C6218" i="9"/>
  <c r="C6219" i="9"/>
  <c r="C6220" i="9"/>
  <c r="C6221" i="9"/>
  <c r="C6222" i="9"/>
  <c r="C6223" i="9"/>
  <c r="C6224" i="9"/>
  <c r="C6225" i="9"/>
  <c r="C6226" i="9"/>
  <c r="C6227" i="9"/>
  <c r="C6228" i="9"/>
  <c r="C6229" i="9"/>
  <c r="C6230" i="9"/>
  <c r="C6231" i="9"/>
  <c r="C6232" i="9"/>
  <c r="C6233" i="9"/>
  <c r="C6234" i="9"/>
  <c r="C6235" i="9"/>
  <c r="C6236" i="9"/>
  <c r="C6237" i="9"/>
  <c r="C6238" i="9"/>
  <c r="C6239" i="9"/>
  <c r="C6240" i="9"/>
  <c r="C6241" i="9"/>
  <c r="C6242" i="9"/>
  <c r="C6243" i="9"/>
  <c r="C6244" i="9"/>
  <c r="C6245" i="9"/>
  <c r="C6246" i="9"/>
  <c r="C6247" i="9"/>
  <c r="C6248" i="9"/>
  <c r="C6249" i="9"/>
  <c r="C6250" i="9"/>
  <c r="C6251" i="9"/>
  <c r="C6252" i="9"/>
  <c r="C6253" i="9"/>
  <c r="C6254" i="9"/>
  <c r="C6255" i="9"/>
  <c r="C6256" i="9"/>
  <c r="C6257" i="9"/>
  <c r="C6258" i="9"/>
  <c r="C6259" i="9"/>
  <c r="C6260" i="9"/>
  <c r="C6261" i="9"/>
  <c r="C6262" i="9"/>
  <c r="C6263" i="9"/>
  <c r="C6264" i="9"/>
  <c r="C6265" i="9"/>
  <c r="C6266" i="9"/>
  <c r="C6267" i="9"/>
  <c r="C6268" i="9"/>
  <c r="C6269" i="9"/>
  <c r="C6270" i="9"/>
  <c r="C6271" i="9"/>
  <c r="C6272" i="9"/>
  <c r="C6273" i="9"/>
  <c r="C6274" i="9"/>
  <c r="C6275" i="9"/>
  <c r="C6276" i="9"/>
  <c r="C6277" i="9"/>
  <c r="C6278" i="9"/>
  <c r="C6279" i="9"/>
  <c r="C6280" i="9"/>
  <c r="C6281" i="9"/>
  <c r="C6282" i="9"/>
  <c r="C6283" i="9"/>
  <c r="C6284" i="9"/>
  <c r="C6285" i="9"/>
  <c r="C6286" i="9"/>
  <c r="C6287" i="9"/>
  <c r="C6288" i="9"/>
  <c r="C6289" i="9"/>
  <c r="C6290" i="9"/>
  <c r="C6291" i="9"/>
  <c r="C6292" i="9"/>
  <c r="C6293" i="9"/>
  <c r="C6294" i="9"/>
  <c r="C6295" i="9"/>
  <c r="C6296" i="9"/>
  <c r="C6297" i="9"/>
  <c r="C6298" i="9"/>
  <c r="C6299" i="9"/>
  <c r="C6300" i="9"/>
  <c r="C6301" i="9"/>
  <c r="C6302" i="9"/>
  <c r="C6303" i="9"/>
  <c r="C6304" i="9"/>
  <c r="C6305" i="9"/>
  <c r="C6306" i="9"/>
  <c r="C6307" i="9"/>
  <c r="C6308" i="9"/>
  <c r="C6309" i="9"/>
  <c r="C6310" i="9"/>
  <c r="C6311" i="9"/>
  <c r="C6312" i="9"/>
  <c r="C6313" i="9"/>
  <c r="C6314" i="9"/>
  <c r="C6315" i="9"/>
  <c r="C6316" i="9"/>
  <c r="C6317" i="9"/>
  <c r="C6318" i="9"/>
  <c r="C6319" i="9"/>
  <c r="C6320" i="9"/>
  <c r="C6321" i="9"/>
  <c r="C6322" i="9"/>
  <c r="C6323" i="9"/>
  <c r="C6324" i="9"/>
  <c r="C6325" i="9"/>
  <c r="C6326" i="9"/>
  <c r="C6327" i="9"/>
  <c r="C6328" i="9"/>
  <c r="C6329" i="9"/>
  <c r="C6330" i="9"/>
  <c r="C6331" i="9"/>
  <c r="C6332" i="9"/>
  <c r="C6333" i="9"/>
  <c r="C6334" i="9"/>
  <c r="C6335" i="9"/>
  <c r="C6336" i="9"/>
  <c r="C6337" i="9"/>
  <c r="C6338" i="9"/>
  <c r="C6339" i="9"/>
  <c r="C6340" i="9"/>
  <c r="C6341" i="9"/>
  <c r="C6342" i="9"/>
  <c r="C6343" i="9"/>
  <c r="C6344" i="9"/>
  <c r="C6345" i="9"/>
  <c r="C6346" i="9"/>
  <c r="C6347" i="9"/>
  <c r="C6348" i="9"/>
  <c r="C6349" i="9"/>
  <c r="C6350" i="9"/>
  <c r="C6351" i="9"/>
  <c r="C6352" i="9"/>
  <c r="C6353" i="9"/>
  <c r="C6354" i="9"/>
  <c r="C6355" i="9"/>
  <c r="C6356" i="9"/>
  <c r="C6357" i="9"/>
  <c r="C6358" i="9"/>
  <c r="C6359" i="9"/>
  <c r="C6360" i="9"/>
  <c r="C6361" i="9"/>
  <c r="C6362" i="9"/>
  <c r="C6363" i="9"/>
  <c r="C6364" i="9"/>
  <c r="C6365" i="9"/>
  <c r="C6366" i="9"/>
  <c r="C6367" i="9"/>
  <c r="C6368" i="9"/>
  <c r="C6369" i="9"/>
  <c r="C6370" i="9"/>
  <c r="C6371" i="9"/>
  <c r="C6372" i="9"/>
  <c r="C6373" i="9"/>
  <c r="C6374" i="9"/>
  <c r="C6375" i="9"/>
  <c r="C6376" i="9"/>
  <c r="C6377" i="9"/>
  <c r="C6378" i="9"/>
  <c r="C6379" i="9"/>
  <c r="C6380" i="9"/>
  <c r="C6381" i="9"/>
  <c r="C6382" i="9"/>
  <c r="C6383" i="9"/>
  <c r="C6384" i="9"/>
  <c r="C6385" i="9"/>
  <c r="C6386" i="9"/>
  <c r="C6387" i="9"/>
  <c r="C6388" i="9"/>
  <c r="C6389" i="9"/>
  <c r="C6390" i="9"/>
  <c r="C6391" i="9"/>
  <c r="C6392" i="9"/>
  <c r="C6393" i="9"/>
  <c r="C6394" i="9"/>
  <c r="C6395" i="9"/>
  <c r="C6396" i="9"/>
  <c r="C6397" i="9"/>
  <c r="C6398" i="9"/>
  <c r="C6399" i="9"/>
  <c r="C6400" i="9"/>
  <c r="C6401" i="9"/>
  <c r="C6402" i="9"/>
  <c r="C6403" i="9"/>
  <c r="C6404" i="9"/>
  <c r="C6405" i="9"/>
  <c r="C6406" i="9"/>
  <c r="C6407" i="9"/>
  <c r="C6408" i="9"/>
  <c r="C6409" i="9"/>
  <c r="C6410" i="9"/>
  <c r="C6411" i="9"/>
  <c r="C6412" i="9"/>
  <c r="C6413" i="9"/>
  <c r="C6414" i="9"/>
  <c r="C6415" i="9"/>
  <c r="C6416" i="9"/>
  <c r="C6417" i="9"/>
  <c r="C6418" i="9"/>
  <c r="C6419" i="9"/>
  <c r="C6420" i="9"/>
  <c r="C6421" i="9"/>
  <c r="C6422" i="9"/>
  <c r="C6423" i="9"/>
  <c r="C6424" i="9"/>
  <c r="C6425" i="9"/>
  <c r="C6426" i="9"/>
  <c r="C6427" i="9"/>
  <c r="C6428" i="9"/>
  <c r="C6429" i="9"/>
  <c r="C6430" i="9"/>
  <c r="C6431" i="9"/>
  <c r="C6432" i="9"/>
  <c r="C6433" i="9"/>
  <c r="C6434" i="9"/>
  <c r="C6435" i="9"/>
  <c r="C6436" i="9"/>
  <c r="C6437" i="9"/>
  <c r="C6438" i="9"/>
  <c r="C6439" i="9"/>
  <c r="C6440" i="9"/>
  <c r="C6441" i="9"/>
  <c r="C6442" i="9"/>
  <c r="C6443" i="9"/>
  <c r="C6444" i="9"/>
  <c r="C6445" i="9"/>
  <c r="C6446" i="9"/>
  <c r="C6447" i="9"/>
  <c r="C6448" i="9"/>
  <c r="C6449" i="9"/>
  <c r="C6450" i="9"/>
  <c r="C6451" i="9"/>
  <c r="C6452" i="9"/>
  <c r="C6453" i="9"/>
  <c r="C6454" i="9"/>
  <c r="C6455" i="9"/>
  <c r="C6456" i="9"/>
  <c r="C6457" i="9"/>
  <c r="C6458" i="9"/>
  <c r="C6459" i="9"/>
  <c r="C6460" i="9"/>
  <c r="C6461" i="9"/>
  <c r="C6462" i="9"/>
  <c r="C6463" i="9"/>
  <c r="C6464" i="9"/>
  <c r="C6465" i="9"/>
  <c r="C6466" i="9"/>
  <c r="C6467" i="9"/>
  <c r="C6468" i="9"/>
  <c r="C6469" i="9"/>
  <c r="C6470" i="9"/>
  <c r="C6471" i="9"/>
  <c r="C6472" i="9"/>
  <c r="C6473" i="9"/>
  <c r="C6474" i="9"/>
  <c r="C6475" i="9"/>
  <c r="C6476" i="9"/>
  <c r="C6477" i="9"/>
  <c r="C6478" i="9"/>
  <c r="C6479" i="9"/>
  <c r="C6480" i="9"/>
  <c r="C6481" i="9"/>
  <c r="C6482" i="9"/>
  <c r="C6483" i="9"/>
  <c r="C6484" i="9"/>
  <c r="C6485" i="9"/>
  <c r="C6486" i="9"/>
  <c r="C6487" i="9"/>
  <c r="C6488" i="9"/>
  <c r="C6489" i="9"/>
  <c r="C6490" i="9"/>
  <c r="C6491" i="9"/>
  <c r="C6492" i="9"/>
  <c r="C6493" i="9"/>
  <c r="C6494" i="9"/>
  <c r="C6495" i="9"/>
  <c r="C6496" i="9"/>
  <c r="C6497" i="9"/>
  <c r="C6498" i="9"/>
  <c r="C6499" i="9"/>
  <c r="C6500" i="9"/>
  <c r="C6501" i="9"/>
  <c r="C6502" i="9"/>
  <c r="C6503" i="9"/>
  <c r="C6504" i="9"/>
  <c r="C6505" i="9"/>
  <c r="C6506" i="9"/>
  <c r="C6507" i="9"/>
  <c r="C6508" i="9"/>
  <c r="C6509" i="9"/>
  <c r="C6510" i="9"/>
  <c r="C6511" i="9"/>
  <c r="C6512" i="9"/>
  <c r="C6513" i="9"/>
  <c r="C6514" i="9"/>
  <c r="C6515" i="9"/>
  <c r="C6516" i="9"/>
  <c r="C6517" i="9"/>
  <c r="C6518" i="9"/>
  <c r="C6519" i="9"/>
  <c r="C6520" i="9"/>
  <c r="C6521" i="9"/>
  <c r="C6522" i="9"/>
  <c r="C6523" i="9"/>
  <c r="C6524" i="9"/>
  <c r="C6525" i="9"/>
  <c r="C6526" i="9"/>
  <c r="C6527" i="9"/>
  <c r="C6528" i="9"/>
  <c r="C6529" i="9"/>
  <c r="C6530" i="9"/>
  <c r="C6531" i="9"/>
  <c r="C6532" i="9"/>
  <c r="C6533" i="9"/>
  <c r="C6534" i="9"/>
  <c r="C6535" i="9"/>
  <c r="C6536" i="9"/>
  <c r="C6537" i="9"/>
  <c r="C6538" i="9"/>
  <c r="C6539" i="9"/>
  <c r="C6540" i="9"/>
  <c r="C6541" i="9"/>
  <c r="C6542" i="9"/>
  <c r="C6543" i="9"/>
  <c r="C6544" i="9"/>
  <c r="C6545" i="9"/>
  <c r="C6546" i="9"/>
  <c r="C6547" i="9"/>
  <c r="C6548" i="9"/>
  <c r="C6549" i="9"/>
  <c r="C6550" i="9"/>
  <c r="C6551" i="9"/>
  <c r="C6552" i="9"/>
  <c r="C6553" i="9"/>
  <c r="C6554" i="9"/>
  <c r="C6555" i="9"/>
  <c r="C6556" i="9"/>
  <c r="C6557" i="9"/>
  <c r="C6558" i="9"/>
  <c r="C6559" i="9"/>
  <c r="C6560" i="9"/>
  <c r="C6561" i="9"/>
  <c r="C6562" i="9"/>
  <c r="C6563" i="9"/>
  <c r="C6564" i="9"/>
  <c r="C6565" i="9"/>
  <c r="C6566" i="9"/>
  <c r="C6567" i="9"/>
  <c r="C6568" i="9"/>
  <c r="C6569" i="9"/>
  <c r="C6570" i="9"/>
  <c r="C6571" i="9"/>
  <c r="C6572" i="9"/>
  <c r="C6573" i="9"/>
  <c r="C6574" i="9"/>
  <c r="C6575" i="9"/>
  <c r="C6576" i="9"/>
  <c r="C6577" i="9"/>
  <c r="C6578" i="9"/>
  <c r="C6579" i="9"/>
  <c r="C6580" i="9"/>
  <c r="C6581" i="9"/>
  <c r="C6582" i="9"/>
  <c r="C6583" i="9"/>
  <c r="C6584" i="9"/>
  <c r="C6585" i="9"/>
  <c r="C6586" i="9"/>
  <c r="C6587" i="9"/>
  <c r="C6588" i="9"/>
  <c r="C6589" i="9"/>
  <c r="C6590" i="9"/>
  <c r="C6591" i="9"/>
  <c r="C6592" i="9"/>
  <c r="C6593" i="9"/>
  <c r="C6594" i="9"/>
  <c r="C6595" i="9"/>
  <c r="C6596" i="9"/>
  <c r="C6597" i="9"/>
  <c r="C6598" i="9"/>
  <c r="C6599" i="9"/>
  <c r="C6600" i="9"/>
  <c r="C6601" i="9"/>
  <c r="C6602" i="9"/>
  <c r="C6603" i="9"/>
  <c r="C6604" i="9"/>
  <c r="C6605" i="9"/>
  <c r="C6606" i="9"/>
  <c r="C6607" i="9"/>
  <c r="C6608" i="9"/>
  <c r="C6609" i="9"/>
  <c r="C6610" i="9"/>
  <c r="C6611" i="9"/>
  <c r="C6612" i="9"/>
  <c r="C6613" i="9"/>
  <c r="C6614" i="9"/>
  <c r="C6615" i="9"/>
  <c r="C6616" i="9"/>
  <c r="C6617" i="9"/>
  <c r="C6618" i="9"/>
  <c r="C6619" i="9"/>
  <c r="C6620" i="9"/>
  <c r="C6621" i="9"/>
  <c r="C6622" i="9"/>
  <c r="C6623" i="9"/>
  <c r="C6624" i="9"/>
  <c r="C6625" i="9"/>
  <c r="C6626" i="9"/>
  <c r="C6627" i="9"/>
  <c r="C6628" i="9"/>
  <c r="C6629" i="9"/>
  <c r="C6630" i="9"/>
  <c r="C6631" i="9"/>
  <c r="C6632" i="9"/>
  <c r="C6633" i="9"/>
  <c r="C6634" i="9"/>
  <c r="C6635" i="9"/>
  <c r="C6636" i="9"/>
  <c r="C6637" i="9"/>
  <c r="C6638" i="9"/>
  <c r="C6639" i="9"/>
  <c r="C6640" i="9"/>
  <c r="C6641" i="9"/>
  <c r="C6642" i="9"/>
  <c r="C6643" i="9"/>
  <c r="C6644" i="9"/>
  <c r="C6645" i="9"/>
  <c r="C6646" i="9"/>
  <c r="C6647" i="9"/>
  <c r="C6648" i="9"/>
  <c r="C6649" i="9"/>
  <c r="C6650" i="9"/>
  <c r="C6651" i="9"/>
  <c r="C6652" i="9"/>
  <c r="C6653" i="9"/>
  <c r="C6654" i="9"/>
  <c r="C6655" i="9"/>
  <c r="C6656" i="9"/>
  <c r="C6657" i="9"/>
  <c r="C6658" i="9"/>
  <c r="C6659" i="9"/>
  <c r="C6660" i="9"/>
  <c r="C6661" i="9"/>
  <c r="C6662" i="9"/>
  <c r="C6663" i="9"/>
  <c r="C6664" i="9"/>
  <c r="C6665" i="9"/>
  <c r="C6666" i="9"/>
  <c r="C6667" i="9"/>
  <c r="C6668" i="9"/>
  <c r="C6669" i="9"/>
  <c r="C6670" i="9"/>
  <c r="C6671" i="9"/>
  <c r="C6672" i="9"/>
  <c r="C6673" i="9"/>
  <c r="C6674" i="9"/>
  <c r="C6675" i="9"/>
  <c r="C6676" i="9"/>
  <c r="C6677" i="9"/>
  <c r="C6678" i="9"/>
  <c r="C6679" i="9"/>
  <c r="C6680" i="9"/>
  <c r="C6681" i="9"/>
  <c r="C6682" i="9"/>
  <c r="C6683" i="9"/>
  <c r="C6684" i="9"/>
  <c r="C6685" i="9"/>
  <c r="C6686" i="9"/>
  <c r="C6687" i="9"/>
  <c r="C6688" i="9"/>
  <c r="C6689" i="9"/>
  <c r="C6690" i="9"/>
  <c r="C6691" i="9"/>
  <c r="C6692" i="9"/>
  <c r="C6693" i="9"/>
  <c r="C6694" i="9"/>
  <c r="C6695" i="9"/>
  <c r="C6696" i="9"/>
  <c r="C6697" i="9"/>
  <c r="C6698" i="9"/>
  <c r="C6699" i="9"/>
  <c r="C6700" i="9"/>
  <c r="C6701" i="9"/>
  <c r="C6702" i="9"/>
  <c r="C6703" i="9"/>
  <c r="C6704" i="9"/>
  <c r="C6705" i="9"/>
  <c r="C6706" i="9"/>
  <c r="C6707" i="9"/>
  <c r="C6708" i="9"/>
  <c r="C6709" i="9"/>
  <c r="C6710" i="9"/>
  <c r="C6711" i="9"/>
  <c r="C6712" i="9"/>
  <c r="C6713" i="9"/>
  <c r="C6714" i="9"/>
  <c r="C6715" i="9"/>
  <c r="C6716" i="9"/>
  <c r="C6717" i="9"/>
  <c r="C6718" i="9"/>
  <c r="C6719" i="9"/>
  <c r="C6720" i="9"/>
  <c r="C6721" i="9"/>
  <c r="C6722" i="9"/>
  <c r="C6723" i="9"/>
  <c r="C6724" i="9"/>
  <c r="C6725" i="9"/>
  <c r="C6726" i="9"/>
  <c r="C6727" i="9"/>
  <c r="C6728" i="9"/>
  <c r="C6729" i="9"/>
  <c r="C6730" i="9"/>
  <c r="C6731" i="9"/>
  <c r="C6732" i="9"/>
  <c r="C6733" i="9"/>
  <c r="C6734" i="9"/>
  <c r="C6735" i="9"/>
  <c r="C6736" i="9"/>
  <c r="C6737" i="9"/>
  <c r="C6738" i="9"/>
  <c r="C6739" i="9"/>
  <c r="C6740" i="9"/>
  <c r="C6741" i="9"/>
  <c r="C6742" i="9"/>
  <c r="C6743" i="9"/>
  <c r="C6744" i="9"/>
  <c r="C6745" i="9"/>
  <c r="C6746" i="9"/>
  <c r="C6747" i="9"/>
  <c r="C6748" i="9"/>
  <c r="C6749" i="9"/>
  <c r="C6750" i="9"/>
  <c r="C6751" i="9"/>
  <c r="C6752" i="9"/>
  <c r="C6753" i="9"/>
  <c r="C6754" i="9"/>
  <c r="C6755" i="9"/>
  <c r="C6756" i="9"/>
  <c r="C6757" i="9"/>
  <c r="C6758" i="9"/>
  <c r="C6759" i="9"/>
  <c r="C6760" i="9"/>
  <c r="C6761" i="9"/>
  <c r="C6762" i="9"/>
  <c r="C6763" i="9"/>
  <c r="C6764" i="9"/>
  <c r="C6765" i="9"/>
  <c r="C6766" i="9"/>
  <c r="C6767" i="9"/>
  <c r="C6768" i="9"/>
  <c r="C6769" i="9"/>
  <c r="C6770" i="9"/>
  <c r="C6771" i="9"/>
  <c r="C6772" i="9"/>
  <c r="C6773" i="9"/>
  <c r="C6774" i="9"/>
  <c r="C6775" i="9"/>
  <c r="C6776" i="9"/>
  <c r="C6777" i="9"/>
  <c r="C6778" i="9"/>
  <c r="C6779" i="9"/>
  <c r="C6780" i="9"/>
  <c r="C6781" i="9"/>
  <c r="C6782" i="9"/>
  <c r="C6783" i="9"/>
  <c r="C6784" i="9"/>
  <c r="C6785" i="9"/>
  <c r="C6786" i="9"/>
  <c r="C6787" i="9"/>
  <c r="C6788" i="9"/>
  <c r="C6789" i="9"/>
  <c r="C6790" i="9"/>
  <c r="C6791" i="9"/>
  <c r="C6792" i="9"/>
  <c r="C6793" i="9"/>
  <c r="C6794" i="9"/>
  <c r="C6795" i="9"/>
  <c r="C6796" i="9"/>
  <c r="C6797" i="9"/>
  <c r="C6798" i="9"/>
  <c r="C6799" i="9"/>
  <c r="C6800" i="9"/>
  <c r="C6801" i="9"/>
  <c r="C6802" i="9"/>
  <c r="C6803" i="9"/>
  <c r="C6804" i="9"/>
  <c r="C6805" i="9"/>
  <c r="C6806" i="9"/>
  <c r="C6807" i="9"/>
  <c r="C6808" i="9"/>
  <c r="C6809" i="9"/>
  <c r="C6810" i="9"/>
  <c r="C6811" i="9"/>
  <c r="C6812" i="9"/>
  <c r="C6813" i="9"/>
  <c r="C6814" i="9"/>
  <c r="C6815" i="9"/>
  <c r="C6816" i="9"/>
  <c r="C6817" i="9"/>
  <c r="C6818" i="9"/>
  <c r="C6819" i="9"/>
  <c r="C6820" i="9"/>
  <c r="C6821" i="9"/>
  <c r="C6822" i="9"/>
  <c r="C6823" i="9"/>
  <c r="C6824" i="9"/>
  <c r="C6825" i="9"/>
  <c r="C6826" i="9"/>
  <c r="C6827" i="9"/>
  <c r="C6828" i="9"/>
  <c r="C6829" i="9"/>
  <c r="C6830" i="9"/>
  <c r="C6831" i="9"/>
  <c r="C6832" i="9"/>
  <c r="C6833" i="9"/>
  <c r="C6834" i="9"/>
  <c r="C6835" i="9"/>
  <c r="C6836" i="9"/>
  <c r="C6837" i="9"/>
  <c r="C6838" i="9"/>
  <c r="C6839" i="9"/>
  <c r="C6840" i="9"/>
  <c r="C6841" i="9"/>
  <c r="C6842" i="9"/>
  <c r="C6843" i="9"/>
  <c r="C6844" i="9"/>
  <c r="C6845" i="9"/>
  <c r="C6846" i="9"/>
  <c r="C6847" i="9"/>
  <c r="C6848" i="9"/>
  <c r="C6849" i="9"/>
  <c r="C6850" i="9"/>
  <c r="C6851" i="9"/>
  <c r="C6852" i="9"/>
  <c r="C6853" i="9"/>
  <c r="C6854" i="9"/>
  <c r="C6855" i="9"/>
  <c r="C6856" i="9"/>
  <c r="C6857" i="9"/>
  <c r="C6858" i="9"/>
  <c r="C6859" i="9"/>
  <c r="C6860" i="9"/>
  <c r="C6861" i="9"/>
  <c r="C6862" i="9"/>
  <c r="C6863" i="9"/>
  <c r="C6864" i="9"/>
  <c r="C6865" i="9"/>
  <c r="C6866" i="9"/>
  <c r="C6867" i="9"/>
  <c r="C6868" i="9"/>
  <c r="C6869" i="9"/>
  <c r="C6870" i="9"/>
  <c r="C6871" i="9"/>
  <c r="C6872" i="9"/>
  <c r="C6873" i="9"/>
  <c r="C6874" i="9"/>
  <c r="C6875" i="9"/>
  <c r="C6876" i="9"/>
  <c r="C6877" i="9"/>
  <c r="C6878" i="9"/>
  <c r="C6879" i="9"/>
  <c r="C6880" i="9"/>
  <c r="C6881" i="9"/>
  <c r="C6882" i="9"/>
  <c r="C6883" i="9"/>
  <c r="C6884" i="9"/>
  <c r="C6885" i="9"/>
  <c r="C6886" i="9"/>
  <c r="C6887" i="9"/>
  <c r="C6888" i="9"/>
  <c r="C6889" i="9"/>
  <c r="C6890" i="9"/>
  <c r="C6891" i="9"/>
  <c r="C6892" i="9"/>
  <c r="C6893" i="9"/>
  <c r="C6894" i="9"/>
  <c r="C6895" i="9"/>
  <c r="C6896" i="9"/>
  <c r="C6897" i="9"/>
  <c r="C6898" i="9"/>
  <c r="C6899" i="9"/>
  <c r="C6900" i="9"/>
  <c r="C6901" i="9"/>
  <c r="C6902" i="9"/>
  <c r="C6903" i="9"/>
  <c r="C6904" i="9"/>
  <c r="C6905" i="9"/>
  <c r="C6906" i="9"/>
  <c r="C6907" i="9"/>
  <c r="C6908" i="9"/>
  <c r="C6909" i="9"/>
  <c r="C6910" i="9"/>
  <c r="C6911" i="9"/>
  <c r="C6912" i="9"/>
  <c r="C6913" i="9"/>
  <c r="C6914" i="9"/>
  <c r="C6915" i="9"/>
  <c r="C6916" i="9"/>
  <c r="C6917" i="9"/>
  <c r="C6918" i="9"/>
  <c r="C6919" i="9"/>
  <c r="C6920" i="9"/>
  <c r="C6921" i="9"/>
  <c r="C6922" i="9"/>
  <c r="C6923" i="9"/>
  <c r="C6924" i="9"/>
  <c r="C6925" i="9"/>
  <c r="C6926" i="9"/>
  <c r="C6927" i="9"/>
  <c r="C6928" i="9"/>
  <c r="C6929" i="9"/>
  <c r="C6930" i="9"/>
  <c r="C6931" i="9"/>
  <c r="C6932" i="9"/>
  <c r="C6933" i="9"/>
  <c r="C6934" i="9"/>
  <c r="C6935" i="9"/>
  <c r="C6936" i="9"/>
  <c r="C6937" i="9"/>
  <c r="C6938" i="9"/>
  <c r="C6939" i="9"/>
  <c r="C6940" i="9"/>
  <c r="C6941" i="9"/>
  <c r="C6942" i="9"/>
  <c r="C6943" i="9"/>
  <c r="C6944" i="9"/>
  <c r="C6945" i="9"/>
  <c r="C6946" i="9"/>
  <c r="C6947" i="9"/>
  <c r="C6948" i="9"/>
  <c r="C6949" i="9"/>
  <c r="C6950" i="9"/>
  <c r="C6951" i="9"/>
  <c r="C6952" i="9"/>
  <c r="C6953" i="9"/>
  <c r="C6954" i="9"/>
  <c r="C6955" i="9"/>
  <c r="C6956" i="9"/>
  <c r="C6957" i="9"/>
  <c r="C6958" i="9"/>
  <c r="C6959" i="9"/>
  <c r="C6960" i="9"/>
  <c r="C6961" i="9"/>
  <c r="C6962" i="9"/>
  <c r="C6963" i="9"/>
  <c r="C6964" i="9"/>
  <c r="C6965" i="9"/>
  <c r="C6966" i="9"/>
  <c r="C6967" i="9"/>
  <c r="C6968" i="9"/>
  <c r="C6969" i="9"/>
  <c r="C6970" i="9"/>
  <c r="C6971" i="9"/>
  <c r="C6972" i="9"/>
  <c r="C6973" i="9"/>
  <c r="C6974" i="9"/>
  <c r="C6975" i="9"/>
  <c r="C6976" i="9"/>
  <c r="C6977" i="9"/>
  <c r="C6978" i="9"/>
  <c r="C6979" i="9"/>
  <c r="C6980" i="9"/>
  <c r="C6981" i="9"/>
  <c r="C6982" i="9"/>
  <c r="C6983" i="9"/>
  <c r="C6984" i="9"/>
  <c r="C6985" i="9"/>
  <c r="C6986" i="9"/>
  <c r="C6987" i="9"/>
  <c r="C6988" i="9"/>
  <c r="C6989" i="9"/>
  <c r="C6990" i="9"/>
  <c r="C6991" i="9"/>
  <c r="C6992" i="9"/>
  <c r="C6993" i="9"/>
  <c r="C6994" i="9"/>
  <c r="C6995" i="9"/>
  <c r="C6996" i="9"/>
  <c r="C6997" i="9"/>
  <c r="C6998" i="9"/>
  <c r="C6999" i="9"/>
  <c r="C7000" i="9"/>
  <c r="C7001" i="9"/>
  <c r="C7002" i="9"/>
  <c r="C7003" i="9"/>
  <c r="C7004" i="9"/>
  <c r="C7005" i="9"/>
  <c r="C7006" i="9"/>
  <c r="C7007" i="9"/>
  <c r="C7008" i="9"/>
  <c r="C7009" i="9"/>
  <c r="C7010" i="9"/>
  <c r="C7011" i="9"/>
  <c r="C7012" i="9"/>
  <c r="C7013" i="9"/>
  <c r="C7014" i="9"/>
  <c r="C7015" i="9"/>
  <c r="C7016" i="9"/>
  <c r="C7017" i="9"/>
  <c r="C7018" i="9"/>
  <c r="C7019" i="9"/>
  <c r="C7020" i="9"/>
  <c r="C7021" i="9"/>
  <c r="C7022" i="9"/>
  <c r="C7023" i="9"/>
  <c r="C7024" i="9"/>
  <c r="C7025" i="9"/>
  <c r="C7026" i="9"/>
  <c r="C7027" i="9"/>
  <c r="C7028" i="9"/>
  <c r="C7029" i="9"/>
  <c r="C7030" i="9"/>
  <c r="C7031" i="9"/>
  <c r="C7032" i="9"/>
  <c r="C7033" i="9"/>
  <c r="C7034" i="9"/>
  <c r="C7035" i="9"/>
  <c r="C7036" i="9"/>
  <c r="C7037" i="9"/>
  <c r="C7038" i="9"/>
  <c r="C7039" i="9"/>
  <c r="C7040" i="9"/>
  <c r="C7041" i="9"/>
  <c r="C7042" i="9"/>
  <c r="C7043" i="9"/>
  <c r="C7044" i="9"/>
  <c r="C7045" i="9"/>
  <c r="C7046" i="9"/>
  <c r="C7047" i="9"/>
  <c r="C7048" i="9"/>
  <c r="C7049" i="9"/>
  <c r="C7050" i="9"/>
  <c r="C7051" i="9"/>
  <c r="C7052" i="9"/>
  <c r="C7053" i="9"/>
  <c r="C7054" i="9"/>
  <c r="C7055" i="9"/>
  <c r="C7056" i="9"/>
  <c r="C7057" i="9"/>
  <c r="C7058" i="9"/>
  <c r="C7059" i="9"/>
  <c r="C7060" i="9"/>
  <c r="C7061" i="9"/>
  <c r="C7062" i="9"/>
  <c r="C7063" i="9"/>
  <c r="C7064" i="9"/>
  <c r="C7065" i="9"/>
  <c r="C7066" i="9"/>
  <c r="C7067" i="9"/>
  <c r="C7068" i="9"/>
  <c r="C7069" i="9"/>
  <c r="C7070" i="9"/>
  <c r="C7071" i="9"/>
  <c r="C7072" i="9"/>
  <c r="C7073" i="9"/>
  <c r="C7074" i="9"/>
  <c r="C7075" i="9"/>
  <c r="C7076" i="9"/>
  <c r="C7077" i="9"/>
  <c r="C7078" i="9"/>
  <c r="C7079" i="9"/>
  <c r="C7080" i="9"/>
  <c r="C7081" i="9"/>
  <c r="C7082" i="9"/>
  <c r="C7083" i="9"/>
  <c r="C7084" i="9"/>
  <c r="C7085" i="9"/>
  <c r="C7086" i="9"/>
  <c r="C7087" i="9"/>
  <c r="C7088" i="9"/>
  <c r="C7089" i="9"/>
  <c r="C7090" i="9"/>
  <c r="C7091" i="9"/>
  <c r="C7092" i="9"/>
  <c r="C7093" i="9"/>
  <c r="C7094" i="9"/>
  <c r="C7095" i="9"/>
  <c r="C7096" i="9"/>
  <c r="C7097" i="9"/>
  <c r="C7098" i="9"/>
  <c r="C7099" i="9"/>
  <c r="C7100" i="9"/>
  <c r="C7101" i="9"/>
  <c r="C7102" i="9"/>
  <c r="C7103" i="9"/>
  <c r="C7104" i="9"/>
  <c r="C7105" i="9"/>
  <c r="C7106" i="9"/>
  <c r="C7107" i="9"/>
  <c r="C7108" i="9"/>
  <c r="C7109" i="9"/>
  <c r="C7110" i="9"/>
  <c r="C7111" i="9"/>
  <c r="C7112" i="9"/>
  <c r="C7113" i="9"/>
  <c r="C7114" i="9"/>
  <c r="C7115" i="9"/>
  <c r="C7116" i="9"/>
  <c r="C7117" i="9"/>
  <c r="C7118" i="9"/>
  <c r="C7119" i="9"/>
  <c r="C7120" i="9"/>
  <c r="C7121" i="9"/>
  <c r="C7122" i="9"/>
  <c r="C7123" i="9"/>
  <c r="C7124" i="9"/>
  <c r="C7125" i="9"/>
  <c r="C7126" i="9"/>
  <c r="C7127" i="9"/>
  <c r="C7128" i="9"/>
  <c r="C7129" i="9"/>
  <c r="C7130" i="9"/>
  <c r="C7131" i="9"/>
  <c r="C7132" i="9"/>
  <c r="C7133" i="9"/>
  <c r="C7134" i="9"/>
  <c r="C7135" i="9"/>
  <c r="C7136" i="9"/>
  <c r="C7137" i="9"/>
  <c r="C7138" i="9"/>
  <c r="C7139" i="9"/>
  <c r="C7140" i="9"/>
  <c r="C7141" i="9"/>
  <c r="C7142" i="9"/>
  <c r="C7143" i="9"/>
  <c r="C7144" i="9"/>
  <c r="C7145" i="9"/>
  <c r="C7146" i="9"/>
  <c r="C7147" i="9"/>
  <c r="C7148" i="9"/>
  <c r="C7149" i="9"/>
  <c r="C7150" i="9"/>
  <c r="C7151" i="9"/>
  <c r="C7152" i="9"/>
  <c r="C7153" i="9"/>
  <c r="C7154" i="9"/>
  <c r="C7155" i="9"/>
  <c r="C7156" i="9"/>
  <c r="C7157" i="9"/>
  <c r="C7158" i="9"/>
  <c r="C7159" i="9"/>
  <c r="C7160" i="9"/>
  <c r="C7161" i="9"/>
  <c r="C7162" i="9"/>
  <c r="C7163" i="9"/>
  <c r="C7164" i="9"/>
  <c r="C7165" i="9"/>
  <c r="C7166" i="9"/>
  <c r="C7167" i="9"/>
  <c r="C7168" i="9"/>
  <c r="C7169" i="9"/>
  <c r="C7170" i="9"/>
  <c r="C7171" i="9"/>
  <c r="C7172" i="9"/>
  <c r="C7173" i="9"/>
  <c r="C7174" i="9"/>
  <c r="C7175" i="9"/>
  <c r="C7176" i="9"/>
  <c r="C7177" i="9"/>
  <c r="C7178" i="9"/>
  <c r="C7179" i="9"/>
  <c r="C7180" i="9"/>
  <c r="C7181" i="9"/>
  <c r="C7182" i="9"/>
  <c r="C7183" i="9"/>
  <c r="C7184" i="9"/>
  <c r="C7185" i="9"/>
  <c r="C7186" i="9"/>
  <c r="C7187" i="9"/>
  <c r="C7188" i="9"/>
  <c r="C7189" i="9"/>
  <c r="C7190" i="9"/>
  <c r="C7191" i="9"/>
  <c r="C7192" i="9"/>
  <c r="C7193" i="9"/>
  <c r="C7194" i="9"/>
  <c r="C7195" i="9"/>
  <c r="C7196" i="9"/>
  <c r="C7197" i="9"/>
  <c r="C7198" i="9"/>
  <c r="C7199" i="9"/>
  <c r="C7200" i="9"/>
  <c r="C7201" i="9"/>
  <c r="C7202" i="9"/>
  <c r="C7203" i="9"/>
  <c r="C7204" i="9"/>
  <c r="C7205" i="9"/>
  <c r="C7206" i="9"/>
  <c r="C7207" i="9"/>
  <c r="C7208" i="9"/>
  <c r="C7209" i="9"/>
  <c r="C7210" i="9"/>
  <c r="C7211" i="9"/>
  <c r="C7212" i="9"/>
  <c r="C7213" i="9"/>
  <c r="C7214" i="9"/>
  <c r="C7215" i="9"/>
  <c r="C7216" i="9"/>
  <c r="C7217" i="9"/>
  <c r="C7218" i="9"/>
  <c r="C7219" i="9"/>
  <c r="C7220" i="9"/>
  <c r="C7221" i="9"/>
  <c r="C7222" i="9"/>
  <c r="C7223" i="9"/>
  <c r="C7224" i="9"/>
  <c r="C7225" i="9"/>
  <c r="C7226" i="9"/>
  <c r="C7227" i="9"/>
  <c r="C7228" i="9"/>
  <c r="C7229" i="9"/>
  <c r="C7230" i="9"/>
  <c r="C7231" i="9"/>
  <c r="C7232" i="9"/>
  <c r="C7233" i="9"/>
  <c r="C7234" i="9"/>
  <c r="C7235" i="9"/>
  <c r="C7236" i="9"/>
  <c r="C7237" i="9"/>
  <c r="C7238" i="9"/>
  <c r="C7239" i="9"/>
  <c r="C7240" i="9"/>
  <c r="C7241" i="9"/>
  <c r="C7242" i="9"/>
  <c r="C7243" i="9"/>
  <c r="C7244" i="9"/>
  <c r="C7245" i="9"/>
  <c r="C7246" i="9"/>
  <c r="C7247" i="9"/>
  <c r="C7248" i="9"/>
  <c r="C7249" i="9"/>
  <c r="C7250" i="9"/>
  <c r="C7251" i="9"/>
  <c r="C7252" i="9"/>
  <c r="C7253" i="9"/>
  <c r="C7254" i="9"/>
  <c r="C7255" i="9"/>
  <c r="C7256" i="9"/>
  <c r="C7257" i="9"/>
  <c r="C7258" i="9"/>
  <c r="C7259" i="9"/>
  <c r="C7260" i="9"/>
  <c r="C7261" i="9"/>
  <c r="C7262" i="9"/>
  <c r="C7263" i="9"/>
  <c r="C7264" i="9"/>
  <c r="C7265" i="9"/>
  <c r="C7266" i="9"/>
  <c r="C7267" i="9"/>
  <c r="C7268" i="9"/>
  <c r="C7269" i="9"/>
  <c r="C7270" i="9"/>
  <c r="C7271" i="9"/>
  <c r="C7272" i="9"/>
  <c r="C7273" i="9"/>
  <c r="C7274" i="9"/>
  <c r="C7275" i="9"/>
  <c r="C7276" i="9"/>
  <c r="C7277" i="9"/>
  <c r="C7278" i="9"/>
  <c r="C7279" i="9"/>
  <c r="C7280" i="9"/>
  <c r="C7281" i="9"/>
  <c r="C7282" i="9"/>
  <c r="C7283" i="9"/>
  <c r="C7284" i="9"/>
  <c r="C7285" i="9"/>
  <c r="C7286" i="9"/>
  <c r="C7287" i="9"/>
  <c r="C7288" i="9"/>
  <c r="C7289" i="9"/>
  <c r="C7290" i="9"/>
  <c r="C7291" i="9"/>
  <c r="C7292" i="9"/>
  <c r="C7293" i="9"/>
  <c r="C7294" i="9"/>
  <c r="C7295" i="9"/>
  <c r="C7296" i="9"/>
  <c r="C7297" i="9"/>
  <c r="C7298" i="9"/>
  <c r="C7299" i="9"/>
  <c r="C7300" i="9"/>
  <c r="C7301" i="9"/>
  <c r="C7302" i="9"/>
  <c r="C7303" i="9"/>
  <c r="C7304" i="9"/>
  <c r="C7305" i="9"/>
  <c r="C7306" i="9"/>
  <c r="C7307" i="9"/>
  <c r="C7308" i="9"/>
  <c r="C7309" i="9"/>
  <c r="C7310" i="9"/>
  <c r="C7311" i="9"/>
  <c r="C7312" i="9"/>
  <c r="C7313" i="9"/>
  <c r="C7314" i="9"/>
  <c r="C7315" i="9"/>
  <c r="C7316" i="9"/>
  <c r="C7317" i="9"/>
  <c r="C7318" i="9"/>
  <c r="C7319" i="9"/>
  <c r="C7320" i="9"/>
  <c r="C7321" i="9"/>
  <c r="C7322" i="9"/>
  <c r="C7323" i="9"/>
  <c r="C7324" i="9"/>
  <c r="C7325" i="9"/>
  <c r="C7326" i="9"/>
  <c r="C7327" i="9"/>
  <c r="C7328" i="9"/>
  <c r="C7329" i="9"/>
  <c r="C7330" i="9"/>
  <c r="C7331" i="9"/>
  <c r="C7332" i="9"/>
  <c r="C7333" i="9"/>
  <c r="C7334" i="9"/>
  <c r="C7335" i="9"/>
  <c r="C7336" i="9"/>
  <c r="C7337" i="9"/>
  <c r="C7338" i="9"/>
  <c r="C7339" i="9"/>
  <c r="C7340" i="9"/>
  <c r="C7341" i="9"/>
  <c r="C7342" i="9"/>
  <c r="C7343" i="9"/>
  <c r="C7344" i="9"/>
  <c r="C7345" i="9"/>
  <c r="C7346" i="9"/>
  <c r="C7347" i="9"/>
  <c r="C7348" i="9"/>
  <c r="C7349" i="9"/>
  <c r="C7350" i="9"/>
  <c r="C7351" i="9"/>
  <c r="C7352" i="9"/>
  <c r="C7353" i="9"/>
  <c r="C7354" i="9"/>
  <c r="C7355" i="9"/>
  <c r="C7356" i="9"/>
  <c r="C7357" i="9"/>
  <c r="C7358" i="9"/>
  <c r="C7359" i="9"/>
  <c r="C7360" i="9"/>
  <c r="C7361" i="9"/>
  <c r="C7362" i="9"/>
  <c r="C7363" i="9"/>
  <c r="C7364" i="9"/>
  <c r="C7365" i="9"/>
  <c r="C7366" i="9"/>
  <c r="C7367" i="9"/>
  <c r="C7368" i="9"/>
  <c r="C7369" i="9"/>
  <c r="C7370" i="9"/>
  <c r="C7371" i="9"/>
  <c r="C7372" i="9"/>
  <c r="C7373" i="9"/>
  <c r="C7374" i="9"/>
  <c r="C7375" i="9"/>
  <c r="C7376" i="9"/>
  <c r="C7377" i="9"/>
  <c r="C7378" i="9"/>
  <c r="C7379" i="9"/>
  <c r="C7380" i="9"/>
  <c r="C7381" i="9"/>
  <c r="C7382" i="9"/>
  <c r="C7383" i="9"/>
  <c r="C7384" i="9"/>
  <c r="C7385" i="9"/>
  <c r="C7386" i="9"/>
  <c r="C7387" i="9"/>
  <c r="C7388" i="9"/>
  <c r="C7389" i="9"/>
  <c r="C7390" i="9"/>
  <c r="C7391" i="9"/>
  <c r="C7392" i="9"/>
  <c r="C7393" i="9"/>
  <c r="C7394" i="9"/>
  <c r="C7395" i="9"/>
  <c r="C7396" i="9"/>
  <c r="C7397" i="9"/>
  <c r="C7398" i="9"/>
  <c r="C7399" i="9"/>
  <c r="C7400" i="9"/>
  <c r="C7401" i="9"/>
  <c r="C7402" i="9"/>
  <c r="C7403" i="9"/>
  <c r="C7404" i="9"/>
  <c r="C7405" i="9"/>
  <c r="C7406" i="9"/>
  <c r="C7407" i="9"/>
  <c r="C7408" i="9"/>
  <c r="C7409" i="9"/>
  <c r="C7410" i="9"/>
  <c r="C7411" i="9"/>
  <c r="C7412" i="9"/>
  <c r="C7413" i="9"/>
  <c r="C7414" i="9"/>
  <c r="C7415" i="9"/>
  <c r="C7416" i="9"/>
  <c r="C7417" i="9"/>
  <c r="C7418" i="9"/>
  <c r="C7419" i="9"/>
  <c r="C7420" i="9"/>
  <c r="C7421" i="9"/>
  <c r="C7422" i="9"/>
  <c r="C7423" i="9"/>
  <c r="C7424" i="9"/>
  <c r="C7425" i="9"/>
  <c r="C7426" i="9"/>
  <c r="C7427" i="9"/>
  <c r="C7428" i="9"/>
  <c r="C7429" i="9"/>
  <c r="C7430" i="9"/>
  <c r="C7431" i="9"/>
  <c r="C7432" i="9"/>
  <c r="C7433" i="9"/>
  <c r="C7434" i="9"/>
  <c r="C7435" i="9"/>
  <c r="C7436" i="9"/>
  <c r="C7437" i="9"/>
  <c r="C7438" i="9"/>
  <c r="C7439" i="9"/>
  <c r="C7440" i="9"/>
  <c r="C7441" i="9"/>
  <c r="C7442" i="9"/>
  <c r="C7443" i="9"/>
  <c r="C7444" i="9"/>
  <c r="C7445" i="9"/>
  <c r="C7446" i="9"/>
  <c r="C7447" i="9"/>
  <c r="C7448" i="9"/>
  <c r="C7449" i="9"/>
  <c r="C7450" i="9"/>
  <c r="C7451" i="9"/>
  <c r="C7452" i="9"/>
  <c r="C7453" i="9"/>
  <c r="C7454" i="9"/>
  <c r="C7455" i="9"/>
  <c r="C7456" i="9"/>
  <c r="C7457" i="9"/>
  <c r="C7458" i="9"/>
  <c r="C7459" i="9"/>
  <c r="C7460" i="9"/>
  <c r="C7461" i="9"/>
  <c r="C7462" i="9"/>
  <c r="C7463" i="9"/>
  <c r="C7464" i="9"/>
  <c r="C7465" i="9"/>
  <c r="C7466" i="9"/>
  <c r="C7467" i="9"/>
  <c r="C7468" i="9"/>
  <c r="C7469" i="9"/>
  <c r="C7470" i="9"/>
  <c r="C7471" i="9"/>
  <c r="C7472" i="9"/>
  <c r="C7473" i="9"/>
  <c r="C7474" i="9"/>
  <c r="C7475" i="9"/>
  <c r="C7476" i="9"/>
  <c r="C7477" i="9"/>
  <c r="C7478" i="9"/>
  <c r="C7479" i="9"/>
  <c r="C7480" i="9"/>
  <c r="C7481" i="9"/>
  <c r="C7482" i="9"/>
  <c r="C7483" i="9"/>
  <c r="C7484" i="9"/>
  <c r="C7485" i="9"/>
  <c r="C7486" i="9"/>
  <c r="C7487" i="9"/>
  <c r="C7488" i="9"/>
  <c r="C7489" i="9"/>
  <c r="C7490" i="9"/>
  <c r="C7491" i="9"/>
  <c r="C7492" i="9"/>
  <c r="C7493" i="9"/>
  <c r="C7494" i="9"/>
  <c r="C7495" i="9"/>
  <c r="C7496" i="9"/>
  <c r="C7497" i="9"/>
  <c r="C7498" i="9"/>
  <c r="C7499" i="9"/>
  <c r="C7500" i="9"/>
  <c r="C7501" i="9"/>
  <c r="C7502" i="9"/>
  <c r="C7503" i="9"/>
  <c r="C7504" i="9"/>
  <c r="C7505" i="9"/>
  <c r="C7506" i="9"/>
  <c r="C7507" i="9"/>
  <c r="C7508" i="9"/>
  <c r="C7509" i="9"/>
  <c r="C7510" i="9"/>
  <c r="C7511" i="9"/>
  <c r="C7512" i="9"/>
  <c r="C7513" i="9"/>
  <c r="C7514" i="9"/>
  <c r="C7515" i="9"/>
  <c r="C7516" i="9"/>
  <c r="C7517" i="9"/>
  <c r="C7518" i="9"/>
  <c r="C7519" i="9"/>
  <c r="C7520" i="9"/>
  <c r="C7521" i="9"/>
  <c r="C7522" i="9"/>
  <c r="C7523" i="9"/>
  <c r="C7524" i="9"/>
  <c r="C7525" i="9"/>
  <c r="C7526" i="9"/>
  <c r="C7527" i="9"/>
  <c r="C7528" i="9"/>
  <c r="C7529" i="9"/>
  <c r="C7530" i="9"/>
  <c r="C7531" i="9"/>
  <c r="C7532" i="9"/>
  <c r="C7533" i="9"/>
  <c r="C7534" i="9"/>
  <c r="C7535" i="9"/>
  <c r="C7536" i="9"/>
  <c r="C7537" i="9"/>
  <c r="C7538" i="9"/>
  <c r="C7539" i="9"/>
  <c r="C7540" i="9"/>
  <c r="C7541" i="9"/>
  <c r="C7542" i="9"/>
  <c r="C7543" i="9"/>
  <c r="C7544" i="9"/>
  <c r="C7545" i="9"/>
  <c r="C7546" i="9"/>
  <c r="C7547" i="9"/>
  <c r="C7548" i="9"/>
  <c r="C7549" i="9"/>
  <c r="C7550" i="9"/>
  <c r="C7551" i="9"/>
  <c r="C7552" i="9"/>
  <c r="C7553" i="9"/>
  <c r="C7554" i="9"/>
  <c r="C7555" i="9"/>
  <c r="C7556" i="9"/>
  <c r="C7557" i="9"/>
  <c r="C7558" i="9"/>
  <c r="C7559" i="9"/>
  <c r="C7560" i="9"/>
  <c r="C7561" i="9"/>
  <c r="C7562" i="9"/>
  <c r="C7563" i="9"/>
  <c r="C7564" i="9"/>
  <c r="C7565" i="9"/>
  <c r="C7566" i="9"/>
  <c r="C7567" i="9"/>
  <c r="C7568" i="9"/>
  <c r="C7569" i="9"/>
  <c r="C7570" i="9"/>
  <c r="C7571" i="9"/>
  <c r="C7572" i="9"/>
  <c r="C7573" i="9"/>
  <c r="C7574" i="9"/>
  <c r="C7575" i="9"/>
  <c r="C7576" i="9"/>
  <c r="C7577" i="9"/>
  <c r="C7578" i="9"/>
  <c r="C7579" i="9"/>
  <c r="C7580" i="9"/>
  <c r="C7581" i="9"/>
  <c r="C7582" i="9"/>
  <c r="C7583" i="9"/>
  <c r="C7584" i="9"/>
  <c r="C7585" i="9"/>
  <c r="C7586" i="9"/>
  <c r="C7587" i="9"/>
  <c r="C7588" i="9"/>
  <c r="C7589" i="9"/>
  <c r="C7590" i="9"/>
  <c r="C7591" i="9"/>
  <c r="C7592" i="9"/>
  <c r="C7593" i="9"/>
  <c r="C7594" i="9"/>
  <c r="C7595" i="9"/>
  <c r="C7596" i="9"/>
  <c r="C7597" i="9"/>
  <c r="C7598" i="9"/>
  <c r="C7599" i="9"/>
  <c r="C7600" i="9"/>
  <c r="C7601" i="9"/>
  <c r="C7602" i="9"/>
  <c r="C7603" i="9"/>
  <c r="C7604" i="9"/>
  <c r="C7605" i="9"/>
  <c r="C7606" i="9"/>
  <c r="C7607" i="9"/>
  <c r="C7608" i="9"/>
  <c r="C7609" i="9"/>
  <c r="C7610" i="9"/>
  <c r="C7611" i="9"/>
  <c r="C7612" i="9"/>
  <c r="C7613" i="9"/>
  <c r="C7614" i="9"/>
  <c r="C7615" i="9"/>
  <c r="C7616" i="9"/>
  <c r="C7617" i="9"/>
  <c r="C7618" i="9"/>
  <c r="C7619" i="9"/>
  <c r="C7620" i="9"/>
  <c r="C7621" i="9"/>
  <c r="C7622" i="9"/>
  <c r="C7623" i="9"/>
  <c r="C7624" i="9"/>
  <c r="C7625" i="9"/>
  <c r="C7626" i="9"/>
  <c r="C7627" i="9"/>
  <c r="C7628" i="9"/>
  <c r="C7629" i="9"/>
  <c r="C7630" i="9"/>
  <c r="C7631" i="9"/>
  <c r="C7632" i="9"/>
  <c r="C7633" i="9"/>
  <c r="C7634" i="9"/>
  <c r="C7635" i="9"/>
  <c r="C7636" i="9"/>
  <c r="C7637" i="9"/>
  <c r="C7638" i="9"/>
  <c r="C7639" i="9"/>
  <c r="C7640" i="9"/>
  <c r="C7641" i="9"/>
  <c r="C7642" i="9"/>
  <c r="C7643" i="9"/>
  <c r="C7644" i="9"/>
  <c r="C7645" i="9"/>
  <c r="C7646" i="9"/>
  <c r="C7647" i="9"/>
  <c r="C7648" i="9"/>
  <c r="C7649" i="9"/>
  <c r="C7650" i="9"/>
  <c r="C7651" i="9"/>
  <c r="C7652" i="9"/>
  <c r="C7653" i="9"/>
  <c r="C7654" i="9"/>
  <c r="C7655" i="9"/>
  <c r="C7656" i="9"/>
  <c r="C7657" i="9"/>
  <c r="C7658" i="9"/>
  <c r="C7659" i="9"/>
  <c r="C7660" i="9"/>
  <c r="C7661" i="9"/>
  <c r="C7662" i="9"/>
  <c r="C7663" i="9"/>
  <c r="C7664" i="9"/>
  <c r="C7665" i="9"/>
  <c r="C7666" i="9"/>
  <c r="C7667" i="9"/>
  <c r="C7668" i="9"/>
  <c r="C7669" i="9"/>
  <c r="C7670" i="9"/>
  <c r="C7671" i="9"/>
  <c r="C7672" i="9"/>
  <c r="C7673" i="9"/>
  <c r="C7674" i="9"/>
  <c r="C7675" i="9"/>
  <c r="C7676" i="9"/>
  <c r="C7677" i="9"/>
  <c r="C7678" i="9"/>
  <c r="C7679" i="9"/>
  <c r="C7680" i="9"/>
  <c r="C7681" i="9"/>
  <c r="C7682" i="9"/>
  <c r="C7683" i="9"/>
  <c r="C7684" i="9"/>
  <c r="C7685" i="9"/>
  <c r="C7686" i="9"/>
  <c r="C7687" i="9"/>
  <c r="C7688" i="9"/>
  <c r="C7689" i="9"/>
  <c r="C7690" i="9"/>
  <c r="C7691" i="9"/>
  <c r="C7692" i="9"/>
  <c r="C7693" i="9"/>
  <c r="C7694" i="9"/>
  <c r="C7695" i="9"/>
  <c r="C7696" i="9"/>
  <c r="C7697" i="9"/>
  <c r="C7698" i="9"/>
  <c r="C7699" i="9"/>
  <c r="C7700" i="9"/>
  <c r="C7701" i="9"/>
  <c r="C7702" i="9"/>
  <c r="C7703" i="9"/>
  <c r="C7704" i="9"/>
  <c r="C7705" i="9"/>
  <c r="C7706" i="9"/>
  <c r="C7707" i="9"/>
  <c r="C7708" i="9"/>
  <c r="C7709" i="9"/>
  <c r="C7710" i="9"/>
  <c r="C7711" i="9"/>
  <c r="C7712" i="9"/>
  <c r="C7713" i="9"/>
  <c r="C7714" i="9"/>
  <c r="C7715" i="9"/>
  <c r="C7716" i="9"/>
  <c r="C7717" i="9"/>
  <c r="C7718" i="9"/>
  <c r="C7719" i="9"/>
  <c r="C7720" i="9"/>
  <c r="C7721" i="9"/>
  <c r="C7722" i="9"/>
  <c r="C7723" i="9"/>
  <c r="C7724" i="9"/>
  <c r="C7725" i="9"/>
  <c r="C7726" i="9"/>
  <c r="C7727" i="9"/>
  <c r="C7728" i="9"/>
  <c r="C7729" i="9"/>
  <c r="C7730" i="9"/>
  <c r="C7731" i="9"/>
  <c r="C7732" i="9"/>
  <c r="C7733" i="9"/>
  <c r="C7734" i="9"/>
  <c r="C7735" i="9"/>
  <c r="C7736" i="9"/>
  <c r="C7737" i="9"/>
  <c r="C7738" i="9"/>
  <c r="C7739" i="9"/>
  <c r="C7740" i="9"/>
  <c r="C7741" i="9"/>
  <c r="C7742" i="9"/>
  <c r="C7743" i="9"/>
  <c r="C7744" i="9"/>
  <c r="C7745" i="9"/>
  <c r="C7746" i="9"/>
  <c r="C7747" i="9"/>
  <c r="C7748" i="9"/>
  <c r="C7749" i="9"/>
  <c r="C7750" i="9"/>
  <c r="C7751" i="9"/>
  <c r="C7752" i="9"/>
  <c r="C7753" i="9"/>
  <c r="C7754" i="9"/>
  <c r="C7755" i="9"/>
  <c r="C7756" i="9"/>
  <c r="C7757" i="9"/>
  <c r="C7758" i="9"/>
  <c r="C7759" i="9"/>
  <c r="C7760" i="9"/>
  <c r="C7761" i="9"/>
  <c r="C7762" i="9"/>
  <c r="C7763" i="9"/>
  <c r="C7764" i="9"/>
  <c r="C7765" i="9"/>
  <c r="C7766" i="9"/>
  <c r="C7767" i="9"/>
  <c r="C7768" i="9"/>
  <c r="C7769" i="9"/>
  <c r="C7770" i="9"/>
  <c r="C7771" i="9"/>
  <c r="C7772" i="9"/>
  <c r="C7773" i="9"/>
  <c r="C7774" i="9"/>
  <c r="C7775" i="9"/>
  <c r="C7776" i="9"/>
  <c r="C7777" i="9"/>
  <c r="C7778" i="9"/>
  <c r="C7779" i="9"/>
  <c r="C7780" i="9"/>
  <c r="C7781" i="9"/>
  <c r="C7782" i="9"/>
  <c r="C7783" i="9"/>
  <c r="C7784" i="9"/>
  <c r="C7785" i="9"/>
  <c r="C7786" i="9"/>
  <c r="C7787" i="9"/>
  <c r="C7788" i="9"/>
  <c r="C7789" i="9"/>
  <c r="C7790" i="9"/>
  <c r="C7791" i="9"/>
  <c r="C7792" i="9"/>
  <c r="C7793" i="9"/>
  <c r="C7794" i="9"/>
  <c r="C7795" i="9"/>
  <c r="C7796" i="9"/>
  <c r="C7797" i="9"/>
  <c r="C7798" i="9"/>
  <c r="C7799" i="9"/>
  <c r="C7800" i="9"/>
  <c r="C7801" i="9"/>
  <c r="C7802" i="9"/>
  <c r="C7803" i="9"/>
  <c r="C7804" i="9"/>
  <c r="C7805" i="9"/>
  <c r="C7806" i="9"/>
  <c r="C7807" i="9"/>
  <c r="C7808" i="9"/>
  <c r="C7809" i="9"/>
  <c r="C7810" i="9"/>
  <c r="C7811" i="9"/>
  <c r="C7812" i="9"/>
  <c r="C7813" i="9"/>
  <c r="C7814" i="9"/>
  <c r="C7815" i="9"/>
  <c r="C7816" i="9"/>
  <c r="C7817" i="9"/>
  <c r="C7818" i="9"/>
  <c r="C7819" i="9"/>
  <c r="C7820" i="9"/>
  <c r="C7821" i="9"/>
  <c r="C7822" i="9"/>
  <c r="C7823" i="9"/>
  <c r="C7824" i="9"/>
  <c r="C7825" i="9"/>
  <c r="C7826" i="9"/>
  <c r="C7827" i="9"/>
  <c r="C7828" i="9"/>
  <c r="C7829" i="9"/>
  <c r="C7830" i="9"/>
  <c r="C7831" i="9"/>
  <c r="C7832" i="9"/>
  <c r="C7833" i="9"/>
  <c r="C7834" i="9"/>
  <c r="C7835" i="9"/>
  <c r="C7836" i="9"/>
  <c r="C7837" i="9"/>
  <c r="C7838" i="9"/>
  <c r="C7839" i="9"/>
  <c r="C7840" i="9"/>
  <c r="C7841" i="9"/>
  <c r="C7842" i="9"/>
  <c r="C7843" i="9"/>
  <c r="C7844" i="9"/>
  <c r="C7845" i="9"/>
  <c r="C7846" i="9"/>
  <c r="C7847" i="9"/>
  <c r="C7848" i="9"/>
  <c r="C7849" i="9"/>
  <c r="C7850" i="9"/>
  <c r="C7851" i="9"/>
  <c r="C7852" i="9"/>
  <c r="C7853" i="9"/>
  <c r="C7854" i="9"/>
  <c r="C7855" i="9"/>
  <c r="C7856" i="9"/>
  <c r="C7857" i="9"/>
  <c r="C7858" i="9"/>
  <c r="C7859" i="9"/>
  <c r="C7860" i="9"/>
  <c r="C7861" i="9"/>
  <c r="C7862" i="9"/>
  <c r="C7863" i="9"/>
  <c r="C7864" i="9"/>
  <c r="C7865" i="9"/>
  <c r="C7866" i="9"/>
  <c r="C7867" i="9"/>
  <c r="C7868" i="9"/>
  <c r="C7869" i="9"/>
  <c r="C7870" i="9"/>
  <c r="C7871" i="9"/>
  <c r="C7872" i="9"/>
  <c r="C7873" i="9"/>
  <c r="C7874" i="9"/>
  <c r="C7875" i="9"/>
  <c r="C7876" i="9"/>
  <c r="C7877" i="9"/>
  <c r="C7878" i="9"/>
  <c r="C7879" i="9"/>
  <c r="C7880" i="9"/>
  <c r="C7881" i="9"/>
  <c r="C7882" i="9"/>
  <c r="C7883" i="9"/>
  <c r="C7884" i="9"/>
  <c r="C7885" i="9"/>
  <c r="C7886" i="9"/>
  <c r="C7887" i="9"/>
  <c r="C7888" i="9"/>
  <c r="C7889" i="9"/>
  <c r="C7890" i="9"/>
  <c r="C7891" i="9"/>
  <c r="C7892" i="9"/>
  <c r="C7893" i="9"/>
  <c r="C7894" i="9"/>
  <c r="C7895" i="9"/>
  <c r="C7896" i="9"/>
  <c r="C7897" i="9"/>
  <c r="C7898" i="9"/>
  <c r="C7899" i="9"/>
  <c r="C7900" i="9"/>
  <c r="C7901" i="9"/>
  <c r="C7902" i="9"/>
  <c r="C7903" i="9"/>
  <c r="C7904" i="9"/>
  <c r="C7905" i="9"/>
  <c r="C7906" i="9"/>
  <c r="C7907" i="9"/>
  <c r="C7908" i="9"/>
  <c r="C7909" i="9"/>
  <c r="C7910" i="9"/>
  <c r="C7911" i="9"/>
  <c r="C7912" i="9"/>
  <c r="C7913" i="9"/>
  <c r="C7914" i="9"/>
  <c r="C7915" i="9"/>
  <c r="C7916" i="9"/>
  <c r="C7917" i="9"/>
  <c r="C7918" i="9"/>
  <c r="C7919" i="9"/>
  <c r="C7920" i="9"/>
  <c r="C7921" i="9"/>
  <c r="C7922" i="9"/>
  <c r="C7923" i="9"/>
  <c r="C7924" i="9"/>
  <c r="C7925" i="9"/>
  <c r="C7926" i="9"/>
  <c r="C7927" i="9"/>
  <c r="C7928" i="9"/>
  <c r="C7929" i="9"/>
  <c r="C7930" i="9"/>
  <c r="C7931" i="9"/>
  <c r="C7932" i="9"/>
  <c r="C7933" i="9"/>
  <c r="C7934" i="9"/>
  <c r="C7935" i="9"/>
  <c r="C7936" i="9"/>
  <c r="C7937" i="9"/>
  <c r="C7938" i="9"/>
  <c r="C7939" i="9"/>
  <c r="C7940" i="9"/>
  <c r="C7941" i="9"/>
  <c r="C7942" i="9"/>
  <c r="C7943" i="9"/>
  <c r="C7944" i="9"/>
  <c r="C7945" i="9"/>
  <c r="C7946" i="9"/>
  <c r="C7947" i="9"/>
  <c r="C7948" i="9"/>
  <c r="C7949" i="9"/>
  <c r="C7950" i="9"/>
  <c r="C7951" i="9"/>
  <c r="C7952" i="9"/>
  <c r="C7953" i="9"/>
  <c r="C7954" i="9"/>
  <c r="C7955" i="9"/>
  <c r="C7956" i="9"/>
  <c r="C7957" i="9"/>
  <c r="C7958" i="9"/>
  <c r="C7959" i="9"/>
  <c r="C7960" i="9"/>
  <c r="C7961" i="9"/>
  <c r="C7962" i="9"/>
  <c r="C7963" i="9"/>
  <c r="C7964" i="9"/>
  <c r="C7965" i="9"/>
  <c r="C7966" i="9"/>
  <c r="C7967" i="9"/>
  <c r="C7968" i="9"/>
  <c r="C7969" i="9"/>
  <c r="C7970" i="9"/>
  <c r="C7971" i="9"/>
  <c r="C7972" i="9"/>
  <c r="C7973" i="9"/>
  <c r="C7974" i="9"/>
  <c r="C7975" i="9"/>
  <c r="C7976" i="9"/>
  <c r="C7977" i="9"/>
  <c r="C7978" i="9"/>
  <c r="C7979" i="9"/>
  <c r="C7980" i="9"/>
  <c r="C7981" i="9"/>
  <c r="C7982" i="9"/>
  <c r="C7983" i="9"/>
  <c r="C7984" i="9"/>
  <c r="C7985" i="9"/>
  <c r="C7986" i="9"/>
  <c r="C7987" i="9"/>
  <c r="C7988" i="9"/>
  <c r="C7989" i="9"/>
  <c r="C7990" i="9"/>
  <c r="C7991" i="9"/>
  <c r="C7992" i="9"/>
  <c r="C7993" i="9"/>
  <c r="C7994" i="9"/>
  <c r="C7995" i="9"/>
  <c r="C7996" i="9"/>
  <c r="C7997" i="9"/>
  <c r="C7998" i="9"/>
  <c r="C7999" i="9"/>
  <c r="C8000" i="9"/>
  <c r="C8001" i="9"/>
  <c r="C8002" i="9"/>
  <c r="C8003" i="9"/>
  <c r="C8004" i="9"/>
  <c r="C8005" i="9"/>
  <c r="C8006" i="9"/>
  <c r="C8007" i="9"/>
  <c r="C8008" i="9"/>
  <c r="C8009" i="9"/>
  <c r="C8010" i="9"/>
  <c r="C8011" i="9"/>
  <c r="C8012" i="9"/>
  <c r="C8013" i="9"/>
  <c r="C8014" i="9"/>
  <c r="C8015" i="9"/>
  <c r="C8016" i="9"/>
  <c r="C8017" i="9"/>
  <c r="C8018" i="9"/>
  <c r="C8019" i="9"/>
  <c r="C8020" i="9"/>
  <c r="C8021" i="9"/>
  <c r="C8022" i="9"/>
  <c r="C8023" i="9"/>
  <c r="C8024" i="9"/>
  <c r="C8025" i="9"/>
  <c r="C8026" i="9"/>
  <c r="C8027" i="9"/>
  <c r="C8028" i="9"/>
  <c r="C8029" i="9"/>
  <c r="C8030" i="9"/>
  <c r="C8031" i="9"/>
  <c r="C8032" i="9"/>
  <c r="C8033" i="9"/>
  <c r="C8034" i="9"/>
  <c r="C8035" i="9"/>
  <c r="C8036" i="9"/>
  <c r="C8037" i="9"/>
  <c r="C8038" i="9"/>
  <c r="C8039" i="9"/>
  <c r="C8040" i="9"/>
  <c r="C8041" i="9"/>
  <c r="C8042" i="9"/>
  <c r="C8043" i="9"/>
  <c r="C8044" i="9"/>
  <c r="C8045" i="9"/>
  <c r="C8046" i="9"/>
  <c r="C8047" i="9"/>
  <c r="C8048" i="9"/>
  <c r="C8049" i="9"/>
  <c r="C8050" i="9"/>
  <c r="C8051" i="9"/>
  <c r="C8052" i="9"/>
  <c r="C8053" i="9"/>
  <c r="C8054" i="9"/>
  <c r="C8055" i="9"/>
  <c r="C8056" i="9"/>
  <c r="C8057" i="9"/>
  <c r="C8058" i="9"/>
  <c r="C8059" i="9"/>
  <c r="C8060" i="9"/>
  <c r="C8061" i="9"/>
  <c r="C8062" i="9"/>
  <c r="C8063" i="9"/>
  <c r="C8064" i="9"/>
  <c r="C8065" i="9"/>
  <c r="C8066" i="9"/>
  <c r="C8067" i="9"/>
  <c r="C8068" i="9"/>
  <c r="C8069" i="9"/>
  <c r="C8070" i="9"/>
  <c r="C8071" i="9"/>
  <c r="C8072" i="9"/>
  <c r="C8073" i="9"/>
  <c r="C8074" i="9"/>
  <c r="C8075" i="9"/>
  <c r="C8076" i="9"/>
  <c r="C8077" i="9"/>
  <c r="C8078" i="9"/>
  <c r="C8079" i="9"/>
  <c r="C8080" i="9"/>
  <c r="C8081" i="9"/>
  <c r="C8082" i="9"/>
  <c r="C8083" i="9"/>
  <c r="C8084" i="9"/>
  <c r="C8085" i="9"/>
  <c r="C8086" i="9"/>
  <c r="C8087" i="9"/>
  <c r="C8088" i="9"/>
  <c r="C8089" i="9"/>
  <c r="C8090" i="9"/>
  <c r="C8091" i="9"/>
  <c r="C8092" i="9"/>
  <c r="C8093" i="9"/>
  <c r="C8094" i="9"/>
  <c r="C8095" i="9"/>
  <c r="C8096" i="9"/>
  <c r="C8097" i="9"/>
  <c r="C8098" i="9"/>
  <c r="C8099" i="9"/>
  <c r="C8100" i="9"/>
  <c r="C8101" i="9"/>
  <c r="C8102" i="9"/>
  <c r="C8103" i="9"/>
  <c r="C8104" i="9"/>
  <c r="C8105" i="9"/>
  <c r="C8106" i="9"/>
  <c r="C8107" i="9"/>
  <c r="C8108" i="9"/>
  <c r="C8109" i="9"/>
  <c r="C8110" i="9"/>
  <c r="C8111" i="9"/>
  <c r="C8112" i="9"/>
  <c r="C8113" i="9"/>
  <c r="C8114" i="9"/>
  <c r="C8115" i="9"/>
  <c r="C8116" i="9"/>
  <c r="C8117" i="9"/>
  <c r="C8118" i="9"/>
  <c r="C8119" i="9"/>
  <c r="C8120" i="9"/>
  <c r="C8121" i="9"/>
  <c r="C8122" i="9"/>
  <c r="C8123" i="9"/>
  <c r="C8124" i="9"/>
  <c r="C8125" i="9"/>
  <c r="C8126" i="9"/>
  <c r="C8127" i="9"/>
  <c r="C8128" i="9"/>
  <c r="C8129" i="9"/>
  <c r="C8130" i="9"/>
  <c r="C8131" i="9"/>
  <c r="C8132" i="9"/>
  <c r="C8133" i="9"/>
  <c r="C8134" i="9"/>
  <c r="C8135" i="9"/>
  <c r="C8136" i="9"/>
  <c r="C8137" i="9"/>
  <c r="C8138" i="9"/>
  <c r="C8139" i="9"/>
  <c r="C8140" i="9"/>
  <c r="C8141" i="9"/>
  <c r="C8142" i="9"/>
  <c r="C8143" i="9"/>
  <c r="C8144" i="9"/>
  <c r="C8145" i="9"/>
  <c r="C8146" i="9"/>
  <c r="C8147" i="9"/>
  <c r="C8148" i="9"/>
  <c r="C8149" i="9"/>
  <c r="C8150" i="9"/>
  <c r="C8151" i="9"/>
  <c r="C8152" i="9"/>
  <c r="C8153" i="9"/>
  <c r="C8154" i="9"/>
  <c r="C8155" i="9"/>
  <c r="C8156" i="9"/>
  <c r="C8157" i="9"/>
  <c r="C8158" i="9"/>
  <c r="C8159" i="9"/>
  <c r="C8160" i="9"/>
  <c r="C8161" i="9"/>
  <c r="C8162" i="9"/>
  <c r="C8163" i="9"/>
  <c r="C8164" i="9"/>
  <c r="C8165" i="9"/>
  <c r="C8166" i="9"/>
  <c r="C8167" i="9"/>
  <c r="C8168" i="9"/>
  <c r="C8169" i="9"/>
  <c r="C8170" i="9"/>
  <c r="C8171" i="9"/>
  <c r="C8172" i="9"/>
  <c r="C8173" i="9"/>
  <c r="C8174" i="9"/>
  <c r="C8175" i="9"/>
  <c r="C8176" i="9"/>
  <c r="C8177" i="9"/>
  <c r="C8178" i="9"/>
  <c r="C8179" i="9"/>
  <c r="C8180" i="9"/>
  <c r="C8181" i="9"/>
  <c r="C8182" i="9"/>
  <c r="C8183" i="9"/>
  <c r="C8184" i="9"/>
  <c r="C8185" i="9"/>
  <c r="C8186" i="9"/>
  <c r="C8187" i="9"/>
  <c r="C8188" i="9"/>
  <c r="C8189" i="9"/>
  <c r="C8190" i="9"/>
  <c r="C8191" i="9"/>
  <c r="C8192" i="9"/>
  <c r="C8193" i="9"/>
  <c r="C8194" i="9"/>
  <c r="C8195" i="9"/>
  <c r="C8196" i="9"/>
  <c r="C8197" i="9"/>
  <c r="C8198" i="9"/>
  <c r="C8199" i="9"/>
  <c r="C8200" i="9"/>
  <c r="C8201" i="9"/>
  <c r="C8202" i="9"/>
  <c r="C8203" i="9"/>
  <c r="C8204" i="9"/>
  <c r="C8205" i="9"/>
  <c r="C8206" i="9"/>
  <c r="C8207" i="9"/>
  <c r="C8208" i="9"/>
  <c r="C8209" i="9"/>
  <c r="C8210" i="9"/>
  <c r="C8211" i="9"/>
  <c r="C8212" i="9"/>
  <c r="C8213" i="9"/>
  <c r="C8214" i="9"/>
  <c r="C8215" i="9"/>
  <c r="C8216" i="9"/>
  <c r="C8217" i="9"/>
  <c r="C8218" i="9"/>
  <c r="C8219" i="9"/>
  <c r="C8220" i="9"/>
  <c r="C8221" i="9"/>
  <c r="C8222" i="9"/>
  <c r="C8223" i="9"/>
  <c r="C8224" i="9"/>
  <c r="C8225" i="9"/>
  <c r="C8226" i="9"/>
  <c r="C8227" i="9"/>
  <c r="C8228" i="9"/>
  <c r="C8229" i="9"/>
  <c r="C8230" i="9"/>
  <c r="C8231" i="9"/>
  <c r="C8232" i="9"/>
  <c r="C8233" i="9"/>
  <c r="C8234" i="9"/>
  <c r="C8235" i="9"/>
  <c r="C8236" i="9"/>
  <c r="C8237" i="9"/>
  <c r="C8238" i="9"/>
  <c r="C8239" i="9"/>
  <c r="C8240" i="9"/>
  <c r="C8241" i="9"/>
  <c r="C8242" i="9"/>
  <c r="C8243" i="9"/>
  <c r="C8244" i="9"/>
  <c r="C8245" i="9"/>
  <c r="C8246" i="9"/>
  <c r="C8247" i="9"/>
  <c r="C8248" i="9"/>
  <c r="C8249" i="9"/>
  <c r="C8250" i="9"/>
  <c r="C8251" i="9"/>
  <c r="C8252" i="9"/>
  <c r="C8253" i="9"/>
  <c r="C8254" i="9"/>
  <c r="C8255" i="9"/>
  <c r="C8256" i="9"/>
  <c r="C8257" i="9"/>
  <c r="C8258" i="9"/>
  <c r="C8259" i="9"/>
  <c r="C8260" i="9"/>
  <c r="C8261" i="9"/>
  <c r="C8262" i="9"/>
  <c r="C8263" i="9"/>
  <c r="C8264" i="9"/>
  <c r="C8265" i="9"/>
  <c r="C8266" i="9"/>
  <c r="C8267" i="9"/>
  <c r="C8268" i="9"/>
  <c r="C8269" i="9"/>
  <c r="C8270" i="9"/>
  <c r="C8271" i="9"/>
  <c r="C8272" i="9"/>
  <c r="C8273" i="9"/>
  <c r="C8274" i="9"/>
  <c r="C8275" i="9"/>
  <c r="C8276" i="9"/>
  <c r="C8277" i="9"/>
  <c r="C8278" i="9"/>
  <c r="C8279" i="9"/>
  <c r="C8280" i="9"/>
  <c r="C8281" i="9"/>
  <c r="C8282" i="9"/>
  <c r="C8283" i="9"/>
  <c r="C8284" i="9"/>
  <c r="C8285" i="9"/>
  <c r="C8286" i="9"/>
  <c r="C8287" i="9"/>
  <c r="C8288" i="9"/>
  <c r="C8289" i="9"/>
  <c r="C8290" i="9"/>
  <c r="C8291" i="9"/>
  <c r="C8292" i="9"/>
  <c r="C8293" i="9"/>
  <c r="C8294" i="9"/>
  <c r="C8295" i="9"/>
  <c r="C8296" i="9"/>
  <c r="C8297" i="9"/>
  <c r="C8298" i="9"/>
  <c r="C8299" i="9"/>
  <c r="C8300" i="9"/>
  <c r="C8301" i="9"/>
  <c r="C8302" i="9"/>
  <c r="C8303" i="9"/>
  <c r="C8304" i="9"/>
  <c r="C8305" i="9"/>
  <c r="C8306" i="9"/>
  <c r="C8307" i="9"/>
  <c r="C8308" i="9"/>
  <c r="C8309" i="9"/>
  <c r="C8310" i="9"/>
  <c r="C8311" i="9"/>
  <c r="C8312" i="9"/>
  <c r="C8313" i="9"/>
  <c r="C8314" i="9"/>
  <c r="C8315" i="9"/>
  <c r="C8316" i="9"/>
  <c r="C8317" i="9"/>
  <c r="C8318" i="9"/>
  <c r="C8319" i="9"/>
  <c r="C8320" i="9"/>
  <c r="C8321" i="9"/>
  <c r="C8322" i="9"/>
  <c r="C8323" i="9"/>
  <c r="C8324" i="9"/>
  <c r="C8325" i="9"/>
  <c r="C8326" i="9"/>
  <c r="C8327" i="9"/>
  <c r="C8328" i="9"/>
  <c r="C8329" i="9"/>
  <c r="C8330" i="9"/>
  <c r="C8331" i="9"/>
  <c r="C8332" i="9"/>
  <c r="C8333" i="9"/>
  <c r="C8334" i="9"/>
  <c r="C8335" i="9"/>
  <c r="C8336" i="9"/>
  <c r="C8337" i="9"/>
  <c r="C8338" i="9"/>
  <c r="C8339" i="9"/>
  <c r="C8340" i="9"/>
  <c r="C8341" i="9"/>
  <c r="C8342" i="9"/>
  <c r="C8343" i="9"/>
  <c r="C8344" i="9"/>
  <c r="C8345" i="9"/>
  <c r="C8346" i="9"/>
  <c r="C8347" i="9"/>
  <c r="C8348" i="9"/>
  <c r="C8349" i="9"/>
  <c r="C8350" i="9"/>
  <c r="C8351" i="9"/>
  <c r="C8352" i="9"/>
  <c r="C8353" i="9"/>
  <c r="C8354" i="9"/>
  <c r="C8355" i="9"/>
  <c r="C8356" i="9"/>
  <c r="C8357" i="9"/>
  <c r="C8358" i="9"/>
  <c r="C8359" i="9"/>
  <c r="C8360" i="9"/>
  <c r="C8361" i="9"/>
  <c r="C8362" i="9"/>
  <c r="C8363" i="9"/>
  <c r="C8364" i="9"/>
  <c r="C8365" i="9"/>
  <c r="C8366" i="9"/>
  <c r="C8367" i="9"/>
  <c r="C8368" i="9"/>
  <c r="C8369" i="9"/>
  <c r="C8370" i="9"/>
  <c r="C8371" i="9"/>
  <c r="C8372" i="9"/>
  <c r="C8373" i="9"/>
  <c r="C8374" i="9"/>
  <c r="C8375" i="9"/>
  <c r="C8376" i="9"/>
  <c r="C8377" i="9"/>
  <c r="C8378" i="9"/>
  <c r="C8379" i="9"/>
  <c r="C8380" i="9"/>
  <c r="C8381" i="9"/>
  <c r="C8382" i="9"/>
  <c r="C8383" i="9"/>
  <c r="C8384" i="9"/>
  <c r="C8385" i="9"/>
  <c r="C8386" i="9"/>
  <c r="C8387" i="9"/>
  <c r="C8388" i="9"/>
  <c r="C8389" i="9"/>
  <c r="C8390" i="9"/>
  <c r="C8391" i="9"/>
  <c r="C8392" i="9"/>
  <c r="C8393" i="9"/>
  <c r="C8394" i="9"/>
  <c r="C8395" i="9"/>
  <c r="C8396" i="9"/>
  <c r="C8397" i="9"/>
  <c r="C8398" i="9"/>
  <c r="C8399" i="9"/>
  <c r="C8400" i="9"/>
  <c r="C8401" i="9"/>
  <c r="C8402" i="9"/>
  <c r="C8403" i="9"/>
  <c r="C8404" i="9"/>
  <c r="C8405" i="9"/>
  <c r="C8406" i="9"/>
  <c r="C8407" i="9"/>
  <c r="C8408" i="9"/>
  <c r="C8409" i="9"/>
  <c r="C8410" i="9"/>
  <c r="C8411" i="9"/>
  <c r="C8412" i="9"/>
  <c r="C8413" i="9"/>
  <c r="C8414" i="9"/>
  <c r="C8415" i="9"/>
  <c r="C8416" i="9"/>
  <c r="C8417" i="9"/>
  <c r="C8418" i="9"/>
  <c r="C8419" i="9"/>
  <c r="C8420" i="9"/>
  <c r="C8421" i="9"/>
  <c r="C8422" i="9"/>
  <c r="C8423" i="9"/>
  <c r="C8424" i="9"/>
  <c r="C8425" i="9"/>
  <c r="C8426" i="9"/>
  <c r="C8427" i="9"/>
  <c r="C8428" i="9"/>
  <c r="C8429" i="9"/>
  <c r="C8430" i="9"/>
  <c r="C8431" i="9"/>
  <c r="C8432" i="9"/>
  <c r="C8433" i="9"/>
  <c r="C8434" i="9"/>
  <c r="C8435" i="9"/>
  <c r="C8436" i="9"/>
  <c r="C8437" i="9"/>
  <c r="C8438" i="9"/>
  <c r="C8439" i="9"/>
  <c r="C8440" i="9"/>
  <c r="C8441" i="9"/>
  <c r="C8442" i="9"/>
  <c r="C8443" i="9"/>
  <c r="C8444" i="9"/>
  <c r="C8445" i="9"/>
  <c r="C8446" i="9"/>
  <c r="C8447" i="9"/>
  <c r="C8448" i="9"/>
  <c r="C8449" i="9"/>
  <c r="C8450" i="9"/>
  <c r="C8451" i="9"/>
  <c r="C8452" i="9"/>
  <c r="C8453" i="9"/>
  <c r="C8454" i="9"/>
  <c r="C8455" i="9"/>
  <c r="C8456" i="9"/>
  <c r="C8457" i="9"/>
  <c r="C8458" i="9"/>
  <c r="C8459" i="9"/>
  <c r="C8460" i="9"/>
  <c r="C8461" i="9"/>
  <c r="C8462" i="9"/>
  <c r="C8463" i="9"/>
  <c r="C8464" i="9"/>
  <c r="C8465" i="9"/>
  <c r="C8466" i="9"/>
  <c r="C8467" i="9"/>
  <c r="C8468" i="9"/>
  <c r="C8469" i="9"/>
  <c r="C8470" i="9"/>
  <c r="C8471" i="9"/>
  <c r="C8472" i="9"/>
  <c r="C8473" i="9"/>
  <c r="C8474" i="9"/>
  <c r="C8475" i="9"/>
  <c r="C8476" i="9"/>
  <c r="C8477" i="9"/>
  <c r="C8478" i="9"/>
  <c r="C8479" i="9"/>
  <c r="C8480" i="9"/>
  <c r="C8481" i="9"/>
  <c r="C8482" i="9"/>
  <c r="C8483" i="9"/>
  <c r="C8484" i="9"/>
  <c r="C8485" i="9"/>
  <c r="C8486" i="9"/>
  <c r="C8487" i="9"/>
  <c r="C8488" i="9"/>
  <c r="C8489" i="9"/>
  <c r="C8490" i="9"/>
  <c r="C8491" i="9"/>
  <c r="C8492" i="9"/>
  <c r="C8493" i="9"/>
  <c r="C8494" i="9"/>
  <c r="C8495" i="9"/>
  <c r="C8496" i="9"/>
  <c r="C8497" i="9"/>
  <c r="C8498" i="9"/>
  <c r="C8499" i="9"/>
  <c r="C8500" i="9"/>
  <c r="C8501" i="9"/>
  <c r="C8502" i="9"/>
  <c r="C8503" i="9"/>
  <c r="C8504" i="9"/>
  <c r="C8505" i="9"/>
  <c r="C8506" i="9"/>
  <c r="C8507" i="9"/>
  <c r="C8508" i="9"/>
  <c r="C8509" i="9"/>
  <c r="C8510" i="9"/>
  <c r="C8511" i="9"/>
  <c r="C8512" i="9"/>
  <c r="C8513" i="9"/>
  <c r="C8514" i="9"/>
  <c r="C8515" i="9"/>
  <c r="C8516" i="9"/>
  <c r="C8517" i="9"/>
  <c r="C8518" i="9"/>
  <c r="C8519" i="9"/>
  <c r="C8520" i="9"/>
  <c r="C8521" i="9"/>
  <c r="C8522" i="9"/>
  <c r="C8523" i="9"/>
  <c r="C8524" i="9"/>
  <c r="C8525" i="9"/>
  <c r="C8526" i="9"/>
  <c r="C8527" i="9"/>
  <c r="C8528" i="9"/>
  <c r="C8529" i="9"/>
  <c r="C8530" i="9"/>
  <c r="C8531" i="9"/>
  <c r="C8532" i="9"/>
  <c r="C8533" i="9"/>
  <c r="C8534" i="9"/>
  <c r="C8535" i="9"/>
  <c r="C8536" i="9"/>
  <c r="C8537" i="9"/>
  <c r="C8538" i="9"/>
  <c r="C8539" i="9"/>
  <c r="C8540" i="9"/>
  <c r="C8541" i="9"/>
  <c r="C8542" i="9"/>
  <c r="C8543" i="9"/>
  <c r="C8544" i="9"/>
  <c r="C8545" i="9"/>
  <c r="C8546" i="9"/>
  <c r="C8547" i="9"/>
  <c r="C8548" i="9"/>
  <c r="C8549" i="9"/>
  <c r="C8550" i="9"/>
  <c r="C8551" i="9"/>
  <c r="C8552" i="9"/>
  <c r="C8553" i="9"/>
  <c r="C8554" i="9"/>
  <c r="C8555" i="9"/>
  <c r="C8556" i="9"/>
  <c r="C8557" i="9"/>
  <c r="C8558" i="9"/>
  <c r="C8559" i="9"/>
  <c r="C8560" i="9"/>
  <c r="C8561" i="9"/>
  <c r="C8562" i="9"/>
  <c r="C8563" i="9"/>
  <c r="C8564" i="9"/>
  <c r="C8565" i="9"/>
  <c r="C8566" i="9"/>
  <c r="C8567" i="9"/>
  <c r="C8568" i="9"/>
  <c r="C8569" i="9"/>
  <c r="C8570" i="9"/>
  <c r="C8571" i="9"/>
  <c r="C8572" i="9"/>
  <c r="C8573" i="9"/>
  <c r="C8574" i="9"/>
  <c r="C8575" i="9"/>
  <c r="C8576" i="9"/>
  <c r="C8577" i="9"/>
  <c r="C8578" i="9"/>
  <c r="C8579" i="9"/>
  <c r="C8580" i="9"/>
  <c r="C8581" i="9"/>
  <c r="C8582" i="9"/>
  <c r="C8583" i="9"/>
  <c r="C8584" i="9"/>
  <c r="C8585" i="9"/>
  <c r="C8586" i="9"/>
  <c r="C8587" i="9"/>
  <c r="C8588" i="9"/>
  <c r="C8589" i="9"/>
  <c r="C8590" i="9"/>
  <c r="C8591" i="9"/>
  <c r="C8592" i="9"/>
  <c r="C8593" i="9"/>
  <c r="C8594" i="9"/>
  <c r="C8595" i="9"/>
  <c r="C8596" i="9"/>
  <c r="C8597" i="9"/>
  <c r="C8598" i="9"/>
  <c r="C8599" i="9"/>
  <c r="C8600" i="9"/>
  <c r="C8601" i="9"/>
  <c r="C8602" i="9"/>
  <c r="C8603" i="9"/>
  <c r="C8604" i="9"/>
  <c r="C8605" i="9"/>
  <c r="C8606" i="9"/>
  <c r="C8607" i="9"/>
  <c r="C8608" i="9"/>
  <c r="C8609" i="9"/>
  <c r="C8610" i="9"/>
  <c r="C8611" i="9"/>
  <c r="C8612" i="9"/>
  <c r="C8613" i="9"/>
  <c r="C8614" i="9"/>
  <c r="C8615" i="9"/>
  <c r="C8616" i="9"/>
  <c r="C8617" i="9"/>
  <c r="C8618" i="9"/>
  <c r="C8619" i="9"/>
  <c r="C8620" i="9"/>
  <c r="C8621" i="9"/>
  <c r="C8622" i="9"/>
  <c r="C8623" i="9"/>
  <c r="C8624" i="9"/>
  <c r="C8625" i="9"/>
  <c r="C8626" i="9"/>
  <c r="C8627" i="9"/>
  <c r="C8628" i="9"/>
  <c r="C8629" i="9"/>
  <c r="C8630" i="9"/>
  <c r="C8631" i="9"/>
  <c r="C8632" i="9"/>
  <c r="C8633" i="9"/>
  <c r="C8634" i="9"/>
  <c r="C8635" i="9"/>
  <c r="C8636" i="9"/>
  <c r="C8637" i="9"/>
  <c r="C8638" i="9"/>
  <c r="C8639" i="9"/>
  <c r="C8640" i="9"/>
  <c r="C8641" i="9"/>
  <c r="C8642" i="9"/>
  <c r="C8643" i="9"/>
  <c r="C8644" i="9"/>
  <c r="C8645" i="9"/>
  <c r="C8646" i="9"/>
  <c r="C8647" i="9"/>
  <c r="C8648" i="9"/>
  <c r="C8649" i="9"/>
  <c r="C8650" i="9"/>
  <c r="C8651" i="9"/>
  <c r="C8652" i="9"/>
  <c r="C8653" i="9"/>
  <c r="C8654" i="9"/>
  <c r="C8655" i="9"/>
  <c r="C8656" i="9"/>
  <c r="C8657" i="9"/>
  <c r="C8658" i="9"/>
  <c r="C8659" i="9"/>
  <c r="C8660" i="9"/>
  <c r="C8661" i="9"/>
  <c r="C8662" i="9"/>
  <c r="C8663" i="9"/>
  <c r="C8664" i="9"/>
  <c r="C8665" i="9"/>
  <c r="C8666" i="9"/>
  <c r="C8667" i="9"/>
  <c r="C8668" i="9"/>
  <c r="C8669" i="9"/>
  <c r="C8670" i="9"/>
  <c r="C8671" i="9"/>
  <c r="C8672" i="9"/>
  <c r="C8673" i="9"/>
  <c r="C8674" i="9"/>
  <c r="C8675" i="9"/>
  <c r="C8676" i="9"/>
  <c r="C8677" i="9"/>
  <c r="C8678" i="9"/>
  <c r="C8679" i="9"/>
  <c r="C8680" i="9"/>
  <c r="C8681" i="9"/>
  <c r="C8682" i="9"/>
  <c r="C8683" i="9"/>
  <c r="C8684" i="9"/>
  <c r="C8685" i="9"/>
  <c r="C8686" i="9"/>
  <c r="C8687" i="9"/>
  <c r="C8688" i="9"/>
  <c r="C8689" i="9"/>
  <c r="C8690" i="9"/>
  <c r="C8691" i="9"/>
  <c r="C8692" i="9"/>
  <c r="C8693" i="9"/>
  <c r="C8694" i="9"/>
  <c r="C8695" i="9"/>
  <c r="C8696" i="9"/>
  <c r="C8697" i="9"/>
  <c r="C8698" i="9"/>
  <c r="C8699" i="9"/>
  <c r="C8700" i="9"/>
  <c r="C8701" i="9"/>
  <c r="C8702" i="9"/>
  <c r="C8703" i="9"/>
  <c r="C8704" i="9"/>
  <c r="C8705" i="9"/>
  <c r="C8706" i="9"/>
  <c r="C8707" i="9"/>
  <c r="C8708" i="9"/>
  <c r="C8709" i="9"/>
  <c r="C8710" i="9"/>
  <c r="C8711" i="9"/>
  <c r="C8712" i="9"/>
  <c r="C8713" i="9"/>
  <c r="C8714" i="9"/>
  <c r="C8715" i="9"/>
  <c r="C8716" i="9"/>
  <c r="C8717" i="9"/>
  <c r="C8718" i="9"/>
  <c r="C8719" i="9"/>
  <c r="C8720" i="9"/>
  <c r="C8721" i="9"/>
  <c r="C8722" i="9"/>
  <c r="C8723" i="9"/>
  <c r="C8724" i="9"/>
  <c r="C8725" i="9"/>
  <c r="C8726" i="9"/>
  <c r="C8727" i="9"/>
  <c r="C8728" i="9"/>
  <c r="C8729" i="9"/>
  <c r="C8730" i="9"/>
  <c r="C8731" i="9"/>
  <c r="C8732" i="9"/>
  <c r="C8733" i="9"/>
  <c r="C8734" i="9"/>
  <c r="C8735" i="9"/>
  <c r="C8736" i="9"/>
  <c r="C8737" i="9"/>
  <c r="C8738" i="9"/>
  <c r="C8739" i="9"/>
  <c r="C8740" i="9"/>
  <c r="C8741" i="9"/>
  <c r="C8742" i="9"/>
  <c r="C8743" i="9"/>
  <c r="C8744" i="9"/>
  <c r="C8745" i="9"/>
  <c r="C8746" i="9"/>
  <c r="C8747" i="9"/>
  <c r="C8748" i="9"/>
  <c r="C8749" i="9"/>
  <c r="C8750" i="9"/>
  <c r="C8751" i="9"/>
  <c r="C8752" i="9"/>
  <c r="C8753" i="9"/>
  <c r="C8754" i="9"/>
  <c r="C8755" i="9"/>
  <c r="C8756" i="9"/>
  <c r="C8757" i="9"/>
  <c r="C8758" i="9"/>
  <c r="C8759" i="9"/>
  <c r="C8760" i="9"/>
  <c r="C8761" i="9"/>
  <c r="C8762" i="9"/>
  <c r="C8763" i="9"/>
  <c r="C8764" i="9"/>
  <c r="C8765" i="9"/>
  <c r="C8766" i="9"/>
  <c r="C8767" i="9"/>
  <c r="C8768" i="9"/>
  <c r="C8769" i="9"/>
  <c r="C8770" i="9"/>
  <c r="C8771" i="9"/>
  <c r="C8772" i="9"/>
  <c r="C8773" i="9"/>
  <c r="C8774" i="9"/>
  <c r="C8775" i="9"/>
  <c r="C8776" i="9"/>
  <c r="C8777" i="9"/>
  <c r="C8778" i="9"/>
  <c r="C8779" i="9"/>
  <c r="C8780" i="9"/>
  <c r="C8781" i="9"/>
  <c r="C8782" i="9"/>
  <c r="C8783" i="9"/>
  <c r="C8784" i="9"/>
  <c r="C8785" i="9"/>
  <c r="C8786" i="9"/>
  <c r="C8787" i="9"/>
  <c r="C8788" i="9"/>
  <c r="C8789" i="9"/>
  <c r="C8790" i="9"/>
  <c r="C8791" i="9"/>
  <c r="C8792" i="9"/>
  <c r="C8793" i="9"/>
  <c r="C8794" i="9"/>
  <c r="C8795" i="9"/>
  <c r="C8796" i="9"/>
  <c r="C8797" i="9"/>
  <c r="C8798" i="9"/>
  <c r="C8799" i="9"/>
  <c r="C8800" i="9"/>
  <c r="C8801" i="9"/>
  <c r="C8802" i="9"/>
  <c r="C8803" i="9"/>
  <c r="C8804" i="9"/>
  <c r="C8805" i="9"/>
  <c r="C8806" i="9"/>
  <c r="C8807" i="9"/>
  <c r="C8808" i="9"/>
  <c r="C8809" i="9"/>
  <c r="C8810" i="9"/>
  <c r="C8811" i="9"/>
  <c r="C8812" i="9"/>
  <c r="C8813" i="9"/>
  <c r="C8814" i="9"/>
  <c r="C8815" i="9"/>
  <c r="C8816" i="9"/>
  <c r="C8817" i="9"/>
  <c r="C8818" i="9"/>
  <c r="C8819" i="9"/>
  <c r="C8820" i="9"/>
  <c r="C8821" i="9"/>
  <c r="C8822" i="9"/>
  <c r="C8823" i="9"/>
  <c r="C8824" i="9"/>
  <c r="C8825" i="9"/>
  <c r="C8826" i="9"/>
  <c r="C8827" i="9"/>
  <c r="C8828" i="9"/>
  <c r="C8829" i="9"/>
  <c r="C8830" i="9"/>
  <c r="C8831" i="9"/>
  <c r="C8832" i="9"/>
  <c r="C8833" i="9"/>
  <c r="C8834" i="9"/>
  <c r="C8835" i="9"/>
  <c r="C8836" i="9"/>
  <c r="C8837" i="9"/>
  <c r="C8838" i="9"/>
  <c r="C8839" i="9"/>
  <c r="C8840" i="9"/>
  <c r="C8841" i="9"/>
  <c r="C8842" i="9"/>
  <c r="C8843" i="9"/>
  <c r="C8844" i="9"/>
  <c r="C8845" i="9"/>
  <c r="C8846" i="9"/>
  <c r="C8847" i="9"/>
  <c r="C8848" i="9"/>
  <c r="C8849" i="9"/>
  <c r="C8850" i="9"/>
  <c r="C8851" i="9"/>
  <c r="C8852" i="9"/>
  <c r="C8853" i="9"/>
  <c r="C8854" i="9"/>
  <c r="C8855" i="9"/>
  <c r="C8856" i="9"/>
  <c r="C8857" i="9"/>
  <c r="C8858" i="9"/>
  <c r="C8859" i="9"/>
  <c r="C8860" i="9"/>
  <c r="C8861" i="9"/>
  <c r="C8862" i="9"/>
  <c r="C8863" i="9"/>
  <c r="C8864" i="9"/>
  <c r="C8865" i="9"/>
  <c r="C8866" i="9"/>
  <c r="C8867" i="9"/>
  <c r="C8868" i="9"/>
  <c r="C8869" i="9"/>
  <c r="C8870" i="9"/>
  <c r="C8871" i="9"/>
  <c r="C8872" i="9"/>
  <c r="C8873" i="9"/>
  <c r="C8874" i="9"/>
  <c r="C8875" i="9"/>
  <c r="C8876" i="9"/>
  <c r="C8877" i="9"/>
  <c r="C8878" i="9"/>
  <c r="C8879" i="9"/>
  <c r="C8880" i="9"/>
  <c r="C8881" i="9"/>
  <c r="C8882" i="9"/>
  <c r="C8883" i="9"/>
  <c r="C8884" i="9"/>
  <c r="C8885" i="9"/>
  <c r="C8886" i="9"/>
  <c r="C8887" i="9"/>
  <c r="C8888" i="9"/>
  <c r="C8889" i="9"/>
  <c r="C8890" i="9"/>
  <c r="C8891" i="9"/>
  <c r="C8892" i="9"/>
  <c r="C8893" i="9"/>
  <c r="C8894" i="9"/>
  <c r="C8895" i="9"/>
  <c r="C8896" i="9"/>
  <c r="C8897" i="9"/>
  <c r="C8898" i="9"/>
  <c r="C8899" i="9"/>
  <c r="C8900" i="9"/>
  <c r="C8901" i="9"/>
  <c r="C8902" i="9"/>
  <c r="C8903" i="9"/>
  <c r="C8904" i="9"/>
  <c r="C8905" i="9"/>
  <c r="C8906" i="9"/>
  <c r="C8907" i="9"/>
  <c r="C8908" i="9"/>
  <c r="C8909" i="9"/>
  <c r="C8910" i="9"/>
  <c r="C8911" i="9"/>
  <c r="C8912" i="9"/>
  <c r="C8913" i="9"/>
  <c r="C8914" i="9"/>
  <c r="C8915" i="9"/>
  <c r="C8916" i="9"/>
  <c r="C8917" i="9"/>
  <c r="C8918" i="9"/>
  <c r="C8919" i="9"/>
  <c r="C8920" i="9"/>
  <c r="C8921" i="9"/>
  <c r="C8922" i="9"/>
  <c r="C8923" i="9"/>
  <c r="C8924" i="9"/>
  <c r="C8925" i="9"/>
  <c r="C8926" i="9"/>
  <c r="C8927" i="9"/>
  <c r="C8928" i="9"/>
  <c r="C8929" i="9"/>
  <c r="C8930" i="9"/>
  <c r="C8931" i="9"/>
  <c r="C8932" i="9"/>
  <c r="C8933" i="9"/>
  <c r="C8934" i="9"/>
  <c r="C8935" i="9"/>
  <c r="C8936" i="9"/>
  <c r="C8937" i="9"/>
  <c r="C8938" i="9"/>
  <c r="C8939" i="9"/>
  <c r="C8940" i="9"/>
  <c r="C8941" i="9"/>
  <c r="C8942" i="9"/>
  <c r="C8943" i="9"/>
  <c r="C8944" i="9"/>
  <c r="C8945" i="9"/>
  <c r="C8946" i="9"/>
  <c r="C8947" i="9"/>
  <c r="C8948" i="9"/>
  <c r="C8949" i="9"/>
  <c r="C8950" i="9"/>
  <c r="C8951" i="9"/>
  <c r="C8952" i="9"/>
  <c r="C8953" i="9"/>
  <c r="C8954" i="9"/>
  <c r="C8955" i="9"/>
  <c r="C8956" i="9"/>
  <c r="C8957" i="9"/>
  <c r="C8958" i="9"/>
  <c r="C8959" i="9"/>
  <c r="C8960" i="9"/>
  <c r="C8961" i="9"/>
  <c r="C8962" i="9"/>
  <c r="C8963" i="9"/>
  <c r="C8964" i="9"/>
  <c r="C8965" i="9"/>
  <c r="C8966" i="9"/>
  <c r="C8967" i="9"/>
  <c r="C8968" i="9"/>
  <c r="C8969" i="9"/>
  <c r="C8970" i="9"/>
  <c r="C8971" i="9"/>
  <c r="C8972" i="9"/>
  <c r="C8973" i="9"/>
  <c r="C8974" i="9"/>
  <c r="C8975" i="9"/>
  <c r="C8976" i="9"/>
  <c r="C8977" i="9"/>
  <c r="C8978" i="9"/>
  <c r="C8979" i="9"/>
  <c r="C8980" i="9"/>
  <c r="C8981" i="9"/>
  <c r="C8982" i="9"/>
  <c r="C8983" i="9"/>
  <c r="C8984" i="9"/>
  <c r="C8985" i="9"/>
  <c r="C8986" i="9"/>
  <c r="C8987" i="9"/>
  <c r="C8988" i="9"/>
  <c r="C8989" i="9"/>
  <c r="C8990" i="9"/>
  <c r="C8991" i="9"/>
  <c r="C8992" i="9"/>
  <c r="C8993" i="9"/>
  <c r="C8994" i="9"/>
  <c r="C8995" i="9"/>
  <c r="C8996" i="9"/>
  <c r="C8997" i="9"/>
  <c r="C8998" i="9"/>
  <c r="C8999" i="9"/>
  <c r="C9000" i="9"/>
  <c r="C9001" i="9"/>
  <c r="C9002" i="9"/>
  <c r="C9003" i="9"/>
  <c r="C9004" i="9"/>
  <c r="C9005" i="9"/>
  <c r="C9006" i="9"/>
  <c r="C9007" i="9"/>
  <c r="C9008" i="9"/>
  <c r="C9009" i="9"/>
  <c r="C9010" i="9"/>
  <c r="C9011" i="9"/>
  <c r="C9012" i="9"/>
  <c r="C9013" i="9"/>
  <c r="C9014" i="9"/>
  <c r="C9015" i="9"/>
  <c r="C9016" i="9"/>
  <c r="C9017" i="9"/>
  <c r="C9018" i="9"/>
  <c r="C9019" i="9"/>
  <c r="C9020" i="9"/>
  <c r="C9021" i="9"/>
  <c r="C9022" i="9"/>
  <c r="C9023" i="9"/>
  <c r="C9024" i="9"/>
  <c r="C9025" i="9"/>
  <c r="C9026" i="9"/>
  <c r="C9027" i="9"/>
  <c r="C9028" i="9"/>
  <c r="C9029" i="9"/>
  <c r="C9030" i="9"/>
  <c r="C9031" i="9"/>
  <c r="C9032" i="9"/>
  <c r="C9033" i="9"/>
  <c r="C9034" i="9"/>
  <c r="C9035" i="9"/>
  <c r="C9036" i="9"/>
  <c r="C9037" i="9"/>
  <c r="C9038" i="9"/>
  <c r="C9039" i="9"/>
  <c r="C9040" i="9"/>
  <c r="C9041" i="9"/>
  <c r="C9042" i="9"/>
  <c r="C9043" i="9"/>
  <c r="C9044" i="9"/>
  <c r="C9045" i="9"/>
  <c r="C9046" i="9"/>
  <c r="C9047" i="9"/>
  <c r="C9048" i="9"/>
  <c r="C9049" i="9"/>
  <c r="C9050" i="9"/>
  <c r="C9051" i="9"/>
  <c r="C9052" i="9"/>
  <c r="C9053" i="9"/>
  <c r="C9054" i="9"/>
  <c r="C9055" i="9"/>
  <c r="C9056" i="9"/>
  <c r="C9057" i="9"/>
  <c r="C9058" i="9"/>
  <c r="C9059" i="9"/>
  <c r="C9060" i="9"/>
  <c r="C9061" i="9"/>
  <c r="C9062" i="9"/>
  <c r="C9063" i="9"/>
  <c r="C9064" i="9"/>
  <c r="C9065" i="9"/>
  <c r="C9066" i="9"/>
  <c r="C9067" i="9"/>
  <c r="C9068" i="9"/>
  <c r="C9069" i="9"/>
  <c r="C9070" i="9"/>
  <c r="C9071" i="9"/>
  <c r="C9072" i="9"/>
  <c r="C9073" i="9"/>
  <c r="C9074" i="9"/>
  <c r="C9075" i="9"/>
  <c r="C9076" i="9"/>
  <c r="C9077" i="9"/>
  <c r="C9078" i="9"/>
  <c r="C9079" i="9"/>
  <c r="C9080" i="9"/>
  <c r="C9081" i="9"/>
  <c r="C9082" i="9"/>
  <c r="C9083" i="9"/>
  <c r="C9084" i="9"/>
  <c r="C9085" i="9"/>
  <c r="C9086" i="9"/>
  <c r="C9087" i="9"/>
  <c r="C9088" i="9"/>
  <c r="C9089" i="9"/>
  <c r="C9090" i="9"/>
  <c r="C9091" i="9"/>
  <c r="C9092" i="9"/>
  <c r="C9093" i="9"/>
  <c r="C9094" i="9"/>
  <c r="C9095" i="9"/>
  <c r="C9096" i="9"/>
  <c r="C9097" i="9"/>
  <c r="C9098" i="9"/>
  <c r="C9099" i="9"/>
  <c r="C9100" i="9"/>
  <c r="C9101" i="9"/>
  <c r="C9102" i="9"/>
  <c r="C9103" i="9"/>
  <c r="C9104" i="9"/>
  <c r="C9105" i="9"/>
  <c r="C9106" i="9"/>
  <c r="C9107" i="9"/>
  <c r="C9108" i="9"/>
  <c r="C9109" i="9"/>
  <c r="C9110" i="9"/>
  <c r="C9111" i="9"/>
  <c r="C9112" i="9"/>
  <c r="C9113" i="9"/>
  <c r="C9114" i="9"/>
  <c r="C9115" i="9"/>
  <c r="C9116" i="9"/>
  <c r="C9117" i="9"/>
  <c r="C9118" i="9"/>
  <c r="C9119" i="9"/>
  <c r="C9120" i="9"/>
  <c r="C9121" i="9"/>
  <c r="C9122" i="9"/>
  <c r="C9123" i="9"/>
  <c r="C9124" i="9"/>
  <c r="C9125" i="9"/>
  <c r="C9126" i="9"/>
  <c r="C9127" i="9"/>
  <c r="C9128" i="9"/>
  <c r="C9129" i="9"/>
  <c r="C9130" i="9"/>
  <c r="C9131" i="9"/>
  <c r="C9132" i="9"/>
  <c r="C9133" i="9"/>
  <c r="C9134" i="9"/>
  <c r="C9135" i="9"/>
  <c r="C9136" i="9"/>
  <c r="C9137" i="9"/>
  <c r="N31" i="8"/>
  <c r="N32" i="8"/>
  <c r="N33" i="8"/>
  <c r="N34" i="8"/>
  <c r="N35" i="8"/>
  <c r="N36" i="8"/>
  <c r="N37" i="8"/>
  <c r="N38" i="8"/>
  <c r="N39" i="8"/>
  <c r="N40" i="8"/>
  <c r="N41" i="8"/>
  <c r="N42" i="8"/>
  <c r="N43" i="8"/>
  <c r="N44" i="8"/>
  <c r="N45" i="8"/>
  <c r="N46" i="8"/>
  <c r="N47" i="8"/>
  <c r="N48" i="8"/>
  <c r="N49" i="8"/>
  <c r="N50" i="8"/>
  <c r="N51" i="8"/>
  <c r="N52" i="8"/>
  <c r="N53" i="8"/>
  <c r="N54" i="8"/>
  <c r="N55" i="8"/>
  <c r="B3" i="5"/>
  <c r="AB28" i="9" l="1"/>
  <c r="AD30" i="9"/>
  <c r="AC16" i="9"/>
  <c r="AC18" i="9"/>
  <c r="AC12" i="9"/>
  <c r="AD10" i="9"/>
  <c r="AC14" i="9"/>
  <c r="AC28" i="9"/>
  <c r="AD26" i="9"/>
  <c r="AC24" i="9"/>
  <c r="AC25" i="9"/>
  <c r="AC22" i="9"/>
  <c r="AB11" i="9"/>
  <c r="AD14" i="9"/>
  <c r="AC10" i="9"/>
  <c r="AC8" i="9"/>
  <c r="AB23" i="9"/>
  <c r="AB21" i="9"/>
  <c r="AB19" i="9"/>
  <c r="AB16" i="9"/>
  <c r="AB27" i="9"/>
  <c r="AB15" i="9"/>
  <c r="AB32" i="9"/>
  <c r="AD29" i="9"/>
  <c r="AC29" i="9"/>
  <c r="AC11" i="9"/>
  <c r="AC15" i="9"/>
  <c r="AC19" i="9"/>
  <c r="AB26" i="9"/>
  <c r="AC27" i="9"/>
  <c r="AD28" i="9"/>
  <c r="AD19" i="9"/>
  <c r="AB20" i="9"/>
  <c r="AB22" i="9"/>
  <c r="AB24" i="9"/>
  <c r="AB25" i="9"/>
  <c r="AC26" i="9"/>
  <c r="AD27" i="9"/>
  <c r="AD8" i="9"/>
  <c r="AB9" i="9"/>
  <c r="AD12" i="9"/>
  <c r="AB13" i="9"/>
  <c r="AD16" i="9"/>
  <c r="AB17" i="9"/>
  <c r="AD20" i="9"/>
  <c r="AC21" i="9"/>
  <c r="AD22" i="9"/>
  <c r="AC23" i="9"/>
  <c r="AD24" i="9"/>
  <c r="AD25" i="9"/>
  <c r="AB31" i="9"/>
  <c r="AC32" i="9"/>
  <c r="AC9" i="9"/>
  <c r="AC13" i="9"/>
  <c r="AC17" i="9"/>
  <c r="AD21" i="9"/>
  <c r="AD23" i="9"/>
  <c r="AB30" i="9"/>
  <c r="AC31" i="9"/>
  <c r="AD32" i="9"/>
  <c r="AD9" i="9"/>
  <c r="AB10" i="9"/>
  <c r="AD13" i="9"/>
  <c r="AB14" i="9"/>
  <c r="AD17" i="9"/>
  <c r="AB18" i="9"/>
  <c r="AB29" i="9"/>
  <c r="AC30" i="9"/>
  <c r="AD31" i="9"/>
  <c r="AB8" i="9"/>
  <c r="AC20" i="9"/>
  <c r="AD18" i="9"/>
  <c r="J7" i="9" a="1"/>
  <c r="F9" i="9"/>
  <c r="AD15" i="9"/>
  <c r="AB12" i="9"/>
  <c r="AD11" i="9"/>
  <c r="W23" i="2"/>
  <c r="F10" i="9" l="1"/>
  <c r="G9" i="9"/>
  <c r="H9" i="9" s="1"/>
  <c r="J7" i="9"/>
  <c r="J21" i="9"/>
  <c r="K21" i="9" s="1"/>
  <c r="J9" i="9"/>
  <c r="K9" i="9" s="1"/>
  <c r="J13" i="9"/>
  <c r="K13" i="9" s="1"/>
  <c r="J17" i="9"/>
  <c r="K17" i="9" s="1"/>
  <c r="J10" i="9"/>
  <c r="K10" i="9" s="1"/>
  <c r="J14" i="9"/>
  <c r="K14" i="9" s="1"/>
  <c r="J18" i="9"/>
  <c r="K18" i="9" s="1"/>
  <c r="J11" i="9"/>
  <c r="K11" i="9" s="1"/>
  <c r="J15" i="9"/>
  <c r="K15" i="9" s="1"/>
  <c r="J19" i="9"/>
  <c r="K19" i="9" s="1"/>
  <c r="J8" i="9"/>
  <c r="K8" i="9" s="1"/>
  <c r="J12" i="9"/>
  <c r="K12" i="9" s="1"/>
  <c r="J20" i="9"/>
  <c r="K20" i="9" s="1"/>
  <c r="J16" i="9"/>
  <c r="K16" i="9" s="1"/>
  <c r="B3" i="2"/>
  <c r="J23" i="9" l="1"/>
  <c r="K7" i="9"/>
  <c r="K23" i="9" s="1"/>
  <c r="K25" i="9"/>
  <c r="G10" i="9"/>
  <c r="H10" i="9" s="1"/>
  <c r="F11" i="9"/>
  <c r="B35" i="7"/>
  <c r="E35" i="7" s="1"/>
  <c r="A35" i="7"/>
  <c r="F12" i="9" l="1"/>
  <c r="G11" i="9"/>
  <c r="H11" i="9" s="1"/>
  <c r="Q51" i="2"/>
  <c r="G12" i="9" l="1"/>
  <c r="H12" i="9" s="1"/>
  <c r="F13" i="9"/>
  <c r="C51" i="2"/>
  <c r="C52" i="2"/>
  <c r="C53" i="2"/>
  <c r="C54" i="2"/>
  <c r="C55" i="2"/>
  <c r="C56" i="2"/>
  <c r="C57" i="2"/>
  <c r="C58" i="2"/>
  <c r="C59" i="2"/>
  <c r="C60" i="2"/>
  <c r="C61" i="2"/>
  <c r="C62" i="2"/>
  <c r="C63" i="2"/>
  <c r="C64" i="2"/>
  <c r="C65" i="2"/>
  <c r="C66" i="2"/>
  <c r="C67" i="2"/>
  <c r="C68" i="2"/>
  <c r="C69" i="2"/>
  <c r="C70" i="2"/>
  <c r="C71" i="2"/>
  <c r="C72" i="2"/>
  <c r="C73" i="2"/>
  <c r="C74" i="2"/>
  <c r="C75" i="2"/>
  <c r="C76" i="2"/>
  <c r="C77" i="2"/>
  <c r="C78" i="2"/>
  <c r="C79" i="2"/>
  <c r="C80" i="2"/>
  <c r="C81" i="2"/>
  <c r="C82" i="2"/>
  <c r="C83" i="2"/>
  <c r="C84" i="2"/>
  <c r="C85" i="2"/>
  <c r="C86" i="2"/>
  <c r="C87" i="2"/>
  <c r="C88" i="2"/>
  <c r="C89" i="2"/>
  <c r="C90" i="2"/>
  <c r="C91" i="2"/>
  <c r="C92" i="2"/>
  <c r="C93" i="2"/>
  <c r="C94" i="2"/>
  <c r="C95" i="2"/>
  <c r="C96" i="2"/>
  <c r="C97" i="2"/>
  <c r="C98" i="2"/>
  <c r="C99" i="2"/>
  <c r="C100" i="2"/>
  <c r="C38" i="5"/>
  <c r="B38" i="5"/>
  <c r="E35" i="6"/>
  <c r="D39" i="6"/>
  <c r="E38" i="6"/>
  <c r="D38" i="6"/>
  <c r="D36" i="6"/>
  <c r="D35" i="6"/>
  <c r="G13" i="9" l="1"/>
  <c r="H13" i="9" s="1"/>
  <c r="F14" i="9"/>
  <c r="E39" i="6"/>
  <c r="E36" i="6"/>
  <c r="G14" i="9" l="1"/>
  <c r="H14" i="9" s="1"/>
  <c r="F15" i="9"/>
  <c r="K12" i="6"/>
  <c r="K13" i="6"/>
  <c r="K14" i="6"/>
  <c r="H14" i="6"/>
  <c r="G14" i="6"/>
  <c r="H13" i="6"/>
  <c r="G13" i="6"/>
  <c r="H12" i="6"/>
  <c r="G12" i="6"/>
  <c r="F16" i="9" l="1"/>
  <c r="G15" i="9"/>
  <c r="H15" i="9" s="1"/>
  <c r="A52" i="2"/>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B34" i="7"/>
  <c r="B1032" i="7"/>
  <c r="A1032" i="7"/>
  <c r="B1031" i="7"/>
  <c r="A1031" i="7"/>
  <c r="B1030" i="7"/>
  <c r="A1030" i="7"/>
  <c r="B1029" i="7"/>
  <c r="E1029" i="7" s="1"/>
  <c r="A1029" i="7"/>
  <c r="B1028" i="7"/>
  <c r="A1028" i="7"/>
  <c r="B1027" i="7"/>
  <c r="A1027" i="7"/>
  <c r="B1026" i="7"/>
  <c r="A1026" i="7"/>
  <c r="B1025" i="7"/>
  <c r="E1025" i="7" s="1"/>
  <c r="A1025" i="7"/>
  <c r="B1024" i="7"/>
  <c r="A1024" i="7"/>
  <c r="B1023" i="7"/>
  <c r="A1023" i="7"/>
  <c r="B1022" i="7"/>
  <c r="A1022" i="7"/>
  <c r="B1021" i="7"/>
  <c r="E1021" i="7" s="1"/>
  <c r="A1021" i="7"/>
  <c r="B1020" i="7"/>
  <c r="A1020" i="7"/>
  <c r="B1019" i="7"/>
  <c r="A1019" i="7"/>
  <c r="B1018" i="7"/>
  <c r="A1018" i="7"/>
  <c r="B1017" i="7"/>
  <c r="E1017" i="7" s="1"/>
  <c r="A1017" i="7"/>
  <c r="B1016" i="7"/>
  <c r="A1016" i="7"/>
  <c r="B1015" i="7"/>
  <c r="A1015" i="7"/>
  <c r="B1014" i="7"/>
  <c r="A1014" i="7"/>
  <c r="B1013" i="7"/>
  <c r="E1013" i="7" s="1"/>
  <c r="A1013" i="7"/>
  <c r="B1012" i="7"/>
  <c r="A1012" i="7"/>
  <c r="B1011" i="7"/>
  <c r="A1011" i="7"/>
  <c r="B1010" i="7"/>
  <c r="A1010" i="7"/>
  <c r="B1009" i="7"/>
  <c r="E1009" i="7" s="1"/>
  <c r="A1009" i="7"/>
  <c r="B1008" i="7"/>
  <c r="A1008" i="7"/>
  <c r="B1007" i="7"/>
  <c r="A1007" i="7"/>
  <c r="B1006" i="7"/>
  <c r="A1006" i="7"/>
  <c r="B1005" i="7"/>
  <c r="E1005" i="7" s="1"/>
  <c r="A1005" i="7"/>
  <c r="B1004" i="7"/>
  <c r="A1004" i="7"/>
  <c r="B1003" i="7"/>
  <c r="A1003" i="7"/>
  <c r="B1002" i="7"/>
  <c r="A1002" i="7"/>
  <c r="B1001" i="7"/>
  <c r="E1001" i="7" s="1"/>
  <c r="A1001" i="7"/>
  <c r="B1000" i="7"/>
  <c r="A1000" i="7"/>
  <c r="B999" i="7"/>
  <c r="A999" i="7"/>
  <c r="B998" i="7"/>
  <c r="A998" i="7"/>
  <c r="B997" i="7"/>
  <c r="E997" i="7" s="1"/>
  <c r="A997" i="7"/>
  <c r="B996" i="7"/>
  <c r="A996" i="7"/>
  <c r="B995" i="7"/>
  <c r="A995" i="7"/>
  <c r="B994" i="7"/>
  <c r="A994" i="7"/>
  <c r="B993" i="7"/>
  <c r="E993" i="7" s="1"/>
  <c r="A993" i="7"/>
  <c r="B992" i="7"/>
  <c r="A992" i="7"/>
  <c r="B991" i="7"/>
  <c r="A991" i="7"/>
  <c r="B990" i="7"/>
  <c r="A990" i="7"/>
  <c r="B989" i="7"/>
  <c r="E989" i="7" s="1"/>
  <c r="A989" i="7"/>
  <c r="B988" i="7"/>
  <c r="A988" i="7"/>
  <c r="B987" i="7"/>
  <c r="A987" i="7"/>
  <c r="B986" i="7"/>
  <c r="A986" i="7"/>
  <c r="B985" i="7"/>
  <c r="E985" i="7" s="1"/>
  <c r="A985" i="7"/>
  <c r="B984" i="7"/>
  <c r="A984" i="7"/>
  <c r="B983" i="7"/>
  <c r="A983" i="7"/>
  <c r="B982" i="7"/>
  <c r="A982" i="7"/>
  <c r="B981" i="7"/>
  <c r="E981" i="7" s="1"/>
  <c r="A981" i="7"/>
  <c r="B980" i="7"/>
  <c r="A980" i="7"/>
  <c r="B979" i="7"/>
  <c r="A979" i="7"/>
  <c r="B978" i="7"/>
  <c r="A978" i="7"/>
  <c r="B977" i="7"/>
  <c r="E977" i="7" s="1"/>
  <c r="A977" i="7"/>
  <c r="B976" i="7"/>
  <c r="A976" i="7"/>
  <c r="B975" i="7"/>
  <c r="A975" i="7"/>
  <c r="B974" i="7"/>
  <c r="A974" i="7"/>
  <c r="B973" i="7"/>
  <c r="E973" i="7" s="1"/>
  <c r="A973" i="7"/>
  <c r="B972" i="7"/>
  <c r="A972" i="7"/>
  <c r="B971" i="7"/>
  <c r="A971" i="7"/>
  <c r="B970" i="7"/>
  <c r="A970" i="7"/>
  <c r="B969" i="7"/>
  <c r="E969" i="7" s="1"/>
  <c r="A969" i="7"/>
  <c r="B968" i="7"/>
  <c r="A968" i="7"/>
  <c r="B967" i="7"/>
  <c r="A967" i="7"/>
  <c r="B966" i="7"/>
  <c r="A966" i="7"/>
  <c r="B965" i="7"/>
  <c r="E965" i="7" s="1"/>
  <c r="A965" i="7"/>
  <c r="B964" i="7"/>
  <c r="A964" i="7"/>
  <c r="B963" i="7"/>
  <c r="A963" i="7"/>
  <c r="B962" i="7"/>
  <c r="A962" i="7"/>
  <c r="B961" i="7"/>
  <c r="E961" i="7" s="1"/>
  <c r="A961" i="7"/>
  <c r="B960" i="7"/>
  <c r="A960" i="7"/>
  <c r="B959" i="7"/>
  <c r="A959" i="7"/>
  <c r="B958" i="7"/>
  <c r="A958" i="7"/>
  <c r="B957" i="7"/>
  <c r="E957" i="7" s="1"/>
  <c r="A957" i="7"/>
  <c r="B956" i="7"/>
  <c r="A956" i="7"/>
  <c r="B955" i="7"/>
  <c r="A955" i="7"/>
  <c r="B954" i="7"/>
  <c r="A954" i="7"/>
  <c r="B953" i="7"/>
  <c r="E953" i="7" s="1"/>
  <c r="A953" i="7"/>
  <c r="B952" i="7"/>
  <c r="A952" i="7"/>
  <c r="B951" i="7"/>
  <c r="A951" i="7"/>
  <c r="B950" i="7"/>
  <c r="A950" i="7"/>
  <c r="B949" i="7"/>
  <c r="E949" i="7" s="1"/>
  <c r="A949" i="7"/>
  <c r="B948" i="7"/>
  <c r="A948" i="7"/>
  <c r="B947" i="7"/>
  <c r="A947" i="7"/>
  <c r="B946" i="7"/>
  <c r="A946" i="7"/>
  <c r="B945" i="7"/>
  <c r="E945" i="7" s="1"/>
  <c r="A945" i="7"/>
  <c r="B944" i="7"/>
  <c r="A944" i="7"/>
  <c r="B943" i="7"/>
  <c r="A943" i="7"/>
  <c r="B942" i="7"/>
  <c r="A942" i="7"/>
  <c r="B941" i="7"/>
  <c r="E941" i="7" s="1"/>
  <c r="A941" i="7"/>
  <c r="B940" i="7"/>
  <c r="A940" i="7"/>
  <c r="B939" i="7"/>
  <c r="A939" i="7"/>
  <c r="B938" i="7"/>
  <c r="A938" i="7"/>
  <c r="B937" i="7"/>
  <c r="E937" i="7" s="1"/>
  <c r="A937" i="7"/>
  <c r="B936" i="7"/>
  <c r="A936" i="7"/>
  <c r="B935" i="7"/>
  <c r="A935" i="7"/>
  <c r="B934" i="7"/>
  <c r="A934" i="7"/>
  <c r="B933" i="7"/>
  <c r="E933" i="7" s="1"/>
  <c r="A933" i="7"/>
  <c r="B932" i="7"/>
  <c r="A932" i="7"/>
  <c r="B931" i="7"/>
  <c r="A931" i="7"/>
  <c r="B930" i="7"/>
  <c r="A930" i="7"/>
  <c r="B929" i="7"/>
  <c r="E929" i="7" s="1"/>
  <c r="A929" i="7"/>
  <c r="B928" i="7"/>
  <c r="A928" i="7"/>
  <c r="B927" i="7"/>
  <c r="A927" i="7"/>
  <c r="B926" i="7"/>
  <c r="A926" i="7"/>
  <c r="B925" i="7"/>
  <c r="E925" i="7" s="1"/>
  <c r="A925" i="7"/>
  <c r="B924" i="7"/>
  <c r="A924" i="7"/>
  <c r="B923" i="7"/>
  <c r="A923" i="7"/>
  <c r="B922" i="7"/>
  <c r="A922" i="7"/>
  <c r="B921" i="7"/>
  <c r="E921" i="7" s="1"/>
  <c r="A921" i="7"/>
  <c r="B920" i="7"/>
  <c r="A920" i="7"/>
  <c r="B919" i="7"/>
  <c r="A919" i="7"/>
  <c r="B918" i="7"/>
  <c r="A918" i="7"/>
  <c r="B917" i="7"/>
  <c r="E917" i="7" s="1"/>
  <c r="A917" i="7"/>
  <c r="B916" i="7"/>
  <c r="A916" i="7"/>
  <c r="B915" i="7"/>
  <c r="A915" i="7"/>
  <c r="B914" i="7"/>
  <c r="A914" i="7"/>
  <c r="B913" i="7"/>
  <c r="E913" i="7" s="1"/>
  <c r="A913" i="7"/>
  <c r="B912" i="7"/>
  <c r="A912" i="7"/>
  <c r="B911" i="7"/>
  <c r="A911" i="7"/>
  <c r="B910" i="7"/>
  <c r="A910" i="7"/>
  <c r="B909" i="7"/>
  <c r="E909" i="7" s="1"/>
  <c r="A909" i="7"/>
  <c r="B908" i="7"/>
  <c r="A908" i="7"/>
  <c r="B907" i="7"/>
  <c r="A907" i="7"/>
  <c r="B906" i="7"/>
  <c r="A906" i="7"/>
  <c r="B905" i="7"/>
  <c r="E905" i="7" s="1"/>
  <c r="A905" i="7"/>
  <c r="B904" i="7"/>
  <c r="A904" i="7"/>
  <c r="B903" i="7"/>
  <c r="A903" i="7"/>
  <c r="B902" i="7"/>
  <c r="A902" i="7"/>
  <c r="B901" i="7"/>
  <c r="E901" i="7" s="1"/>
  <c r="A901" i="7"/>
  <c r="B900" i="7"/>
  <c r="A900" i="7"/>
  <c r="B899" i="7"/>
  <c r="A899" i="7"/>
  <c r="B898" i="7"/>
  <c r="A898" i="7"/>
  <c r="B897" i="7"/>
  <c r="E897" i="7" s="1"/>
  <c r="A897" i="7"/>
  <c r="B896" i="7"/>
  <c r="A896" i="7"/>
  <c r="B895" i="7"/>
  <c r="A895" i="7"/>
  <c r="B894" i="7"/>
  <c r="A894" i="7"/>
  <c r="B893" i="7"/>
  <c r="E893" i="7" s="1"/>
  <c r="A893" i="7"/>
  <c r="B892" i="7"/>
  <c r="A892" i="7"/>
  <c r="B891" i="7"/>
  <c r="A891" i="7"/>
  <c r="B890" i="7"/>
  <c r="A890" i="7"/>
  <c r="B889" i="7"/>
  <c r="E889" i="7" s="1"/>
  <c r="A889" i="7"/>
  <c r="B888" i="7"/>
  <c r="A888" i="7"/>
  <c r="B887" i="7"/>
  <c r="A887" i="7"/>
  <c r="B886" i="7"/>
  <c r="A886" i="7"/>
  <c r="B885" i="7"/>
  <c r="E885" i="7" s="1"/>
  <c r="A885" i="7"/>
  <c r="B884" i="7"/>
  <c r="A884" i="7"/>
  <c r="B883" i="7"/>
  <c r="A883" i="7"/>
  <c r="B882" i="7"/>
  <c r="A882" i="7"/>
  <c r="B881" i="7"/>
  <c r="E881" i="7" s="1"/>
  <c r="A881" i="7"/>
  <c r="B880" i="7"/>
  <c r="A880" i="7"/>
  <c r="B879" i="7"/>
  <c r="A879" i="7"/>
  <c r="B878" i="7"/>
  <c r="A878" i="7"/>
  <c r="B877" i="7"/>
  <c r="E877" i="7" s="1"/>
  <c r="A877" i="7"/>
  <c r="B876" i="7"/>
  <c r="A876" i="7"/>
  <c r="B875" i="7"/>
  <c r="A875" i="7"/>
  <c r="B874" i="7"/>
  <c r="A874" i="7"/>
  <c r="B873" i="7"/>
  <c r="E873" i="7" s="1"/>
  <c r="A873" i="7"/>
  <c r="B872" i="7"/>
  <c r="A872" i="7"/>
  <c r="B871" i="7"/>
  <c r="A871" i="7"/>
  <c r="B870" i="7"/>
  <c r="A870" i="7"/>
  <c r="B869" i="7"/>
  <c r="E869" i="7" s="1"/>
  <c r="A869" i="7"/>
  <c r="B868" i="7"/>
  <c r="A868" i="7"/>
  <c r="B867" i="7"/>
  <c r="A867" i="7"/>
  <c r="B866" i="7"/>
  <c r="A866" i="7"/>
  <c r="B865" i="7"/>
  <c r="E865" i="7" s="1"/>
  <c r="A865" i="7"/>
  <c r="B864" i="7"/>
  <c r="A864" i="7"/>
  <c r="B863" i="7"/>
  <c r="A863" i="7"/>
  <c r="B862" i="7"/>
  <c r="A862" i="7"/>
  <c r="B861" i="7"/>
  <c r="E861" i="7" s="1"/>
  <c r="A861" i="7"/>
  <c r="B860" i="7"/>
  <c r="A860" i="7"/>
  <c r="B859" i="7"/>
  <c r="A859" i="7"/>
  <c r="B858" i="7"/>
  <c r="A858" i="7"/>
  <c r="B857" i="7"/>
  <c r="E857" i="7" s="1"/>
  <c r="A857" i="7"/>
  <c r="B856" i="7"/>
  <c r="A856" i="7"/>
  <c r="B855" i="7"/>
  <c r="A855" i="7"/>
  <c r="B854" i="7"/>
  <c r="A854" i="7"/>
  <c r="B853" i="7"/>
  <c r="E853" i="7" s="1"/>
  <c r="A853" i="7"/>
  <c r="B852" i="7"/>
  <c r="A852" i="7"/>
  <c r="B851" i="7"/>
  <c r="A851" i="7"/>
  <c r="B850" i="7"/>
  <c r="A850" i="7"/>
  <c r="B849" i="7"/>
  <c r="E849" i="7" s="1"/>
  <c r="A849" i="7"/>
  <c r="B848" i="7"/>
  <c r="A848" i="7"/>
  <c r="B847" i="7"/>
  <c r="A847" i="7"/>
  <c r="B846" i="7"/>
  <c r="A846" i="7"/>
  <c r="B845" i="7"/>
  <c r="E845" i="7" s="1"/>
  <c r="A845" i="7"/>
  <c r="B844" i="7"/>
  <c r="A844" i="7"/>
  <c r="B843" i="7"/>
  <c r="A843" i="7"/>
  <c r="B842" i="7"/>
  <c r="A842" i="7"/>
  <c r="B841" i="7"/>
  <c r="E841" i="7" s="1"/>
  <c r="A841" i="7"/>
  <c r="B840" i="7"/>
  <c r="A840" i="7"/>
  <c r="B839" i="7"/>
  <c r="A839" i="7"/>
  <c r="B838" i="7"/>
  <c r="A838" i="7"/>
  <c r="B837" i="7"/>
  <c r="E837" i="7" s="1"/>
  <c r="A837" i="7"/>
  <c r="B836" i="7"/>
  <c r="A836" i="7"/>
  <c r="B835" i="7"/>
  <c r="A835" i="7"/>
  <c r="B834" i="7"/>
  <c r="A834" i="7"/>
  <c r="B833" i="7"/>
  <c r="E833" i="7" s="1"/>
  <c r="A833" i="7"/>
  <c r="B832" i="7"/>
  <c r="A832" i="7"/>
  <c r="B831" i="7"/>
  <c r="A831" i="7"/>
  <c r="B830" i="7"/>
  <c r="A830" i="7"/>
  <c r="B829" i="7"/>
  <c r="E829" i="7" s="1"/>
  <c r="A829" i="7"/>
  <c r="B828" i="7"/>
  <c r="A828" i="7"/>
  <c r="B827" i="7"/>
  <c r="A827" i="7"/>
  <c r="B826" i="7"/>
  <c r="A826" i="7"/>
  <c r="B825" i="7"/>
  <c r="E825" i="7" s="1"/>
  <c r="A825" i="7"/>
  <c r="B824" i="7"/>
  <c r="A824" i="7"/>
  <c r="B823" i="7"/>
  <c r="A823" i="7"/>
  <c r="B822" i="7"/>
  <c r="A822" i="7"/>
  <c r="B821" i="7"/>
  <c r="E821" i="7" s="1"/>
  <c r="A821" i="7"/>
  <c r="B820" i="7"/>
  <c r="A820" i="7"/>
  <c r="B819" i="7"/>
  <c r="A819" i="7"/>
  <c r="B818" i="7"/>
  <c r="A818" i="7"/>
  <c r="B817" i="7"/>
  <c r="E817" i="7" s="1"/>
  <c r="A817" i="7"/>
  <c r="B816" i="7"/>
  <c r="A816" i="7"/>
  <c r="B815" i="7"/>
  <c r="A815" i="7"/>
  <c r="B814" i="7"/>
  <c r="A814" i="7"/>
  <c r="B813" i="7"/>
  <c r="E813" i="7" s="1"/>
  <c r="A813" i="7"/>
  <c r="B812" i="7"/>
  <c r="A812" i="7"/>
  <c r="B811" i="7"/>
  <c r="A811" i="7"/>
  <c r="B810" i="7"/>
  <c r="A810" i="7"/>
  <c r="B809" i="7"/>
  <c r="E809" i="7" s="1"/>
  <c r="A809" i="7"/>
  <c r="B808" i="7"/>
  <c r="A808" i="7"/>
  <c r="B807" i="7"/>
  <c r="A807" i="7"/>
  <c r="B806" i="7"/>
  <c r="A806" i="7"/>
  <c r="B805" i="7"/>
  <c r="E805" i="7" s="1"/>
  <c r="A805" i="7"/>
  <c r="B804" i="7"/>
  <c r="A804" i="7"/>
  <c r="B803" i="7"/>
  <c r="A803" i="7"/>
  <c r="B802" i="7"/>
  <c r="A802" i="7"/>
  <c r="B801" i="7"/>
  <c r="E801" i="7" s="1"/>
  <c r="A801" i="7"/>
  <c r="B800" i="7"/>
  <c r="A800" i="7"/>
  <c r="B799" i="7"/>
  <c r="A799" i="7"/>
  <c r="B798" i="7"/>
  <c r="A798" i="7"/>
  <c r="B797" i="7"/>
  <c r="E797" i="7" s="1"/>
  <c r="A797" i="7"/>
  <c r="B796" i="7"/>
  <c r="A796" i="7"/>
  <c r="B795" i="7"/>
  <c r="A795" i="7"/>
  <c r="B794" i="7"/>
  <c r="A794" i="7"/>
  <c r="B793" i="7"/>
  <c r="E793" i="7" s="1"/>
  <c r="A793" i="7"/>
  <c r="B792" i="7"/>
  <c r="A792" i="7"/>
  <c r="B791" i="7"/>
  <c r="A791" i="7"/>
  <c r="B790" i="7"/>
  <c r="A790" i="7"/>
  <c r="B789" i="7"/>
  <c r="E789" i="7" s="1"/>
  <c r="A789" i="7"/>
  <c r="B788" i="7"/>
  <c r="A788" i="7"/>
  <c r="B787" i="7"/>
  <c r="A787" i="7"/>
  <c r="B786" i="7"/>
  <c r="A786" i="7"/>
  <c r="B785" i="7"/>
  <c r="E785" i="7" s="1"/>
  <c r="A785" i="7"/>
  <c r="B784" i="7"/>
  <c r="A784" i="7"/>
  <c r="B783" i="7"/>
  <c r="A783" i="7"/>
  <c r="B782" i="7"/>
  <c r="A782" i="7"/>
  <c r="B781" i="7"/>
  <c r="E781" i="7" s="1"/>
  <c r="A781" i="7"/>
  <c r="B780" i="7"/>
  <c r="A780" i="7"/>
  <c r="B779" i="7"/>
  <c r="A779" i="7"/>
  <c r="B778" i="7"/>
  <c r="A778" i="7"/>
  <c r="B777" i="7"/>
  <c r="E777" i="7" s="1"/>
  <c r="A777" i="7"/>
  <c r="B776" i="7"/>
  <c r="A776" i="7"/>
  <c r="B775" i="7"/>
  <c r="A775" i="7"/>
  <c r="B774" i="7"/>
  <c r="A774" i="7"/>
  <c r="B773" i="7"/>
  <c r="E773" i="7" s="1"/>
  <c r="A773" i="7"/>
  <c r="B772" i="7"/>
  <c r="A772" i="7"/>
  <c r="B771" i="7"/>
  <c r="A771" i="7"/>
  <c r="B770" i="7"/>
  <c r="A770" i="7"/>
  <c r="B769" i="7"/>
  <c r="E769" i="7" s="1"/>
  <c r="A769" i="7"/>
  <c r="B768" i="7"/>
  <c r="A768" i="7"/>
  <c r="B767" i="7"/>
  <c r="A767" i="7"/>
  <c r="B766" i="7"/>
  <c r="A766" i="7"/>
  <c r="B765" i="7"/>
  <c r="E765" i="7" s="1"/>
  <c r="A765" i="7"/>
  <c r="B764" i="7"/>
  <c r="A764" i="7"/>
  <c r="B763" i="7"/>
  <c r="A763" i="7"/>
  <c r="B762" i="7"/>
  <c r="A762" i="7"/>
  <c r="B761" i="7"/>
  <c r="E761" i="7" s="1"/>
  <c r="A761" i="7"/>
  <c r="B760" i="7"/>
  <c r="A760" i="7"/>
  <c r="B759" i="7"/>
  <c r="A759" i="7"/>
  <c r="B758" i="7"/>
  <c r="A758" i="7"/>
  <c r="B757" i="7"/>
  <c r="E757" i="7" s="1"/>
  <c r="A757" i="7"/>
  <c r="B756" i="7"/>
  <c r="A756" i="7"/>
  <c r="B755" i="7"/>
  <c r="A755" i="7"/>
  <c r="B754" i="7"/>
  <c r="A754" i="7"/>
  <c r="B753" i="7"/>
  <c r="E753" i="7" s="1"/>
  <c r="A753" i="7"/>
  <c r="B752" i="7"/>
  <c r="A752" i="7"/>
  <c r="B751" i="7"/>
  <c r="A751" i="7"/>
  <c r="B750" i="7"/>
  <c r="A750" i="7"/>
  <c r="B749" i="7"/>
  <c r="E749" i="7" s="1"/>
  <c r="A749" i="7"/>
  <c r="B748" i="7"/>
  <c r="A748" i="7"/>
  <c r="B747" i="7"/>
  <c r="A747" i="7"/>
  <c r="B746" i="7"/>
  <c r="A746" i="7"/>
  <c r="B745" i="7"/>
  <c r="E745" i="7" s="1"/>
  <c r="A745" i="7"/>
  <c r="B744" i="7"/>
  <c r="A744" i="7"/>
  <c r="B743" i="7"/>
  <c r="A743" i="7"/>
  <c r="B742" i="7"/>
  <c r="A742" i="7"/>
  <c r="B741" i="7"/>
  <c r="E741" i="7" s="1"/>
  <c r="A741" i="7"/>
  <c r="B740" i="7"/>
  <c r="A740" i="7"/>
  <c r="B739" i="7"/>
  <c r="A739" i="7"/>
  <c r="B738" i="7"/>
  <c r="A738" i="7"/>
  <c r="B737" i="7"/>
  <c r="E737" i="7" s="1"/>
  <c r="A737" i="7"/>
  <c r="B736" i="7"/>
  <c r="A736" i="7"/>
  <c r="B735" i="7"/>
  <c r="A735" i="7"/>
  <c r="B734" i="7"/>
  <c r="A734" i="7"/>
  <c r="B733" i="7"/>
  <c r="E733" i="7" s="1"/>
  <c r="A733" i="7"/>
  <c r="B732" i="7"/>
  <c r="A732" i="7"/>
  <c r="B731" i="7"/>
  <c r="A731" i="7"/>
  <c r="B730" i="7"/>
  <c r="A730" i="7"/>
  <c r="B729" i="7"/>
  <c r="E729" i="7" s="1"/>
  <c r="A729" i="7"/>
  <c r="B728" i="7"/>
  <c r="A728" i="7"/>
  <c r="B727" i="7"/>
  <c r="A727" i="7"/>
  <c r="B726" i="7"/>
  <c r="A726" i="7"/>
  <c r="B725" i="7"/>
  <c r="E725" i="7" s="1"/>
  <c r="A725" i="7"/>
  <c r="B724" i="7"/>
  <c r="A724" i="7"/>
  <c r="B723" i="7"/>
  <c r="A723" i="7"/>
  <c r="B722" i="7"/>
  <c r="A722" i="7"/>
  <c r="B721" i="7"/>
  <c r="E721" i="7" s="1"/>
  <c r="A721" i="7"/>
  <c r="B720" i="7"/>
  <c r="A720" i="7"/>
  <c r="B719" i="7"/>
  <c r="A719" i="7"/>
  <c r="B718" i="7"/>
  <c r="A718" i="7"/>
  <c r="B717" i="7"/>
  <c r="E717" i="7" s="1"/>
  <c r="A717" i="7"/>
  <c r="B716" i="7"/>
  <c r="A716" i="7"/>
  <c r="B715" i="7"/>
  <c r="A715" i="7"/>
  <c r="B714" i="7"/>
  <c r="A714" i="7"/>
  <c r="B713" i="7"/>
  <c r="E713" i="7" s="1"/>
  <c r="A713" i="7"/>
  <c r="B712" i="7"/>
  <c r="A712" i="7"/>
  <c r="B711" i="7"/>
  <c r="A711" i="7"/>
  <c r="B710" i="7"/>
  <c r="A710" i="7"/>
  <c r="B709" i="7"/>
  <c r="E709" i="7" s="1"/>
  <c r="A709" i="7"/>
  <c r="B708" i="7"/>
  <c r="A708" i="7"/>
  <c r="B707" i="7"/>
  <c r="A707" i="7"/>
  <c r="B706" i="7"/>
  <c r="A706" i="7"/>
  <c r="B705" i="7"/>
  <c r="E705" i="7" s="1"/>
  <c r="A705" i="7"/>
  <c r="B704" i="7"/>
  <c r="A704" i="7"/>
  <c r="B703" i="7"/>
  <c r="A703" i="7"/>
  <c r="B702" i="7"/>
  <c r="A702" i="7"/>
  <c r="B701" i="7"/>
  <c r="E701" i="7" s="1"/>
  <c r="A701" i="7"/>
  <c r="B700" i="7"/>
  <c r="A700" i="7"/>
  <c r="B699" i="7"/>
  <c r="A699" i="7"/>
  <c r="B698" i="7"/>
  <c r="A698" i="7"/>
  <c r="B697" i="7"/>
  <c r="E697" i="7" s="1"/>
  <c r="A697" i="7"/>
  <c r="B696" i="7"/>
  <c r="A696" i="7"/>
  <c r="B695" i="7"/>
  <c r="A695" i="7"/>
  <c r="B694" i="7"/>
  <c r="A694" i="7"/>
  <c r="B693" i="7"/>
  <c r="E693" i="7" s="1"/>
  <c r="A693" i="7"/>
  <c r="B692" i="7"/>
  <c r="A692" i="7"/>
  <c r="B691" i="7"/>
  <c r="A691" i="7"/>
  <c r="B690" i="7"/>
  <c r="A690" i="7"/>
  <c r="B689" i="7"/>
  <c r="E689" i="7" s="1"/>
  <c r="A689" i="7"/>
  <c r="B688" i="7"/>
  <c r="A688" i="7"/>
  <c r="B687" i="7"/>
  <c r="A687" i="7"/>
  <c r="B686" i="7"/>
  <c r="A686" i="7"/>
  <c r="B685" i="7"/>
  <c r="E685" i="7" s="1"/>
  <c r="A685" i="7"/>
  <c r="B684" i="7"/>
  <c r="A684" i="7"/>
  <c r="B683" i="7"/>
  <c r="A683" i="7"/>
  <c r="B682" i="7"/>
  <c r="A682" i="7"/>
  <c r="B681" i="7"/>
  <c r="E681" i="7" s="1"/>
  <c r="A681" i="7"/>
  <c r="B680" i="7"/>
  <c r="A680" i="7"/>
  <c r="B679" i="7"/>
  <c r="A679" i="7"/>
  <c r="B678" i="7"/>
  <c r="A678" i="7"/>
  <c r="B677" i="7"/>
  <c r="E677" i="7" s="1"/>
  <c r="A677" i="7"/>
  <c r="B676" i="7"/>
  <c r="A676" i="7"/>
  <c r="B675" i="7"/>
  <c r="A675" i="7"/>
  <c r="B674" i="7"/>
  <c r="A674" i="7"/>
  <c r="B673" i="7"/>
  <c r="E673" i="7" s="1"/>
  <c r="A673" i="7"/>
  <c r="B672" i="7"/>
  <c r="A672" i="7"/>
  <c r="B671" i="7"/>
  <c r="A671" i="7"/>
  <c r="B670" i="7"/>
  <c r="A670" i="7"/>
  <c r="B669" i="7"/>
  <c r="E669" i="7" s="1"/>
  <c r="A669" i="7"/>
  <c r="B668" i="7"/>
  <c r="A668" i="7"/>
  <c r="B667" i="7"/>
  <c r="A667" i="7"/>
  <c r="B666" i="7"/>
  <c r="A666" i="7"/>
  <c r="B665" i="7"/>
  <c r="E665" i="7" s="1"/>
  <c r="A665" i="7"/>
  <c r="B664" i="7"/>
  <c r="A664" i="7"/>
  <c r="B663" i="7"/>
  <c r="A663" i="7"/>
  <c r="B662" i="7"/>
  <c r="A662" i="7"/>
  <c r="B661" i="7"/>
  <c r="E661" i="7" s="1"/>
  <c r="A661" i="7"/>
  <c r="B660" i="7"/>
  <c r="A660" i="7"/>
  <c r="B659" i="7"/>
  <c r="A659" i="7"/>
  <c r="B658" i="7"/>
  <c r="A658" i="7"/>
  <c r="B657" i="7"/>
  <c r="E657" i="7" s="1"/>
  <c r="A657" i="7"/>
  <c r="B656" i="7"/>
  <c r="A656" i="7"/>
  <c r="B655" i="7"/>
  <c r="A655" i="7"/>
  <c r="B654" i="7"/>
  <c r="A654" i="7"/>
  <c r="B653" i="7"/>
  <c r="E653" i="7" s="1"/>
  <c r="A653" i="7"/>
  <c r="B652" i="7"/>
  <c r="A652" i="7"/>
  <c r="B651" i="7"/>
  <c r="A651" i="7"/>
  <c r="B650" i="7"/>
  <c r="A650" i="7"/>
  <c r="B649" i="7"/>
  <c r="E649" i="7" s="1"/>
  <c r="A649" i="7"/>
  <c r="B648" i="7"/>
  <c r="A648" i="7"/>
  <c r="B647" i="7"/>
  <c r="A647" i="7"/>
  <c r="B646" i="7"/>
  <c r="A646" i="7"/>
  <c r="B645" i="7"/>
  <c r="E645" i="7" s="1"/>
  <c r="A645" i="7"/>
  <c r="B644" i="7"/>
  <c r="A644" i="7"/>
  <c r="B643" i="7"/>
  <c r="A643" i="7"/>
  <c r="B642" i="7"/>
  <c r="A642" i="7"/>
  <c r="B641" i="7"/>
  <c r="E641" i="7" s="1"/>
  <c r="A641" i="7"/>
  <c r="B640" i="7"/>
  <c r="A640" i="7"/>
  <c r="B639" i="7"/>
  <c r="A639" i="7"/>
  <c r="B638" i="7"/>
  <c r="A638" i="7"/>
  <c r="B637" i="7"/>
  <c r="E637" i="7" s="1"/>
  <c r="A637" i="7"/>
  <c r="B636" i="7"/>
  <c r="A636" i="7"/>
  <c r="B635" i="7"/>
  <c r="A635" i="7"/>
  <c r="B634" i="7"/>
  <c r="A634" i="7"/>
  <c r="B633" i="7"/>
  <c r="E633" i="7" s="1"/>
  <c r="A633" i="7"/>
  <c r="B632" i="7"/>
  <c r="A632" i="7"/>
  <c r="B631" i="7"/>
  <c r="A631" i="7"/>
  <c r="B630" i="7"/>
  <c r="A630" i="7"/>
  <c r="B629" i="7"/>
  <c r="E629" i="7" s="1"/>
  <c r="A629" i="7"/>
  <c r="B628" i="7"/>
  <c r="A628" i="7"/>
  <c r="B627" i="7"/>
  <c r="A627" i="7"/>
  <c r="B626" i="7"/>
  <c r="A626" i="7"/>
  <c r="B625" i="7"/>
  <c r="E625" i="7" s="1"/>
  <c r="A625" i="7"/>
  <c r="B624" i="7"/>
  <c r="A624" i="7"/>
  <c r="B623" i="7"/>
  <c r="A623" i="7"/>
  <c r="B622" i="7"/>
  <c r="A622" i="7"/>
  <c r="B621" i="7"/>
  <c r="E621" i="7" s="1"/>
  <c r="A621" i="7"/>
  <c r="B620" i="7"/>
  <c r="A620" i="7"/>
  <c r="B619" i="7"/>
  <c r="A619" i="7"/>
  <c r="B618" i="7"/>
  <c r="A618" i="7"/>
  <c r="B617" i="7"/>
  <c r="E617" i="7" s="1"/>
  <c r="A617" i="7"/>
  <c r="B616" i="7"/>
  <c r="A616" i="7"/>
  <c r="B615" i="7"/>
  <c r="A615" i="7"/>
  <c r="B614" i="7"/>
  <c r="A614" i="7"/>
  <c r="B613" i="7"/>
  <c r="E613" i="7" s="1"/>
  <c r="A613" i="7"/>
  <c r="B612" i="7"/>
  <c r="A612" i="7"/>
  <c r="B611" i="7"/>
  <c r="A611" i="7"/>
  <c r="B610" i="7"/>
  <c r="A610" i="7"/>
  <c r="B609" i="7"/>
  <c r="E609" i="7" s="1"/>
  <c r="A609" i="7"/>
  <c r="B608" i="7"/>
  <c r="A608" i="7"/>
  <c r="B607" i="7"/>
  <c r="A607" i="7"/>
  <c r="B606" i="7"/>
  <c r="A606" i="7"/>
  <c r="B605" i="7"/>
  <c r="E605" i="7" s="1"/>
  <c r="A605" i="7"/>
  <c r="B604" i="7"/>
  <c r="A604" i="7"/>
  <c r="B603" i="7"/>
  <c r="A603" i="7"/>
  <c r="B602" i="7"/>
  <c r="A602" i="7"/>
  <c r="B601" i="7"/>
  <c r="E601" i="7" s="1"/>
  <c r="A601" i="7"/>
  <c r="B600" i="7"/>
  <c r="A600" i="7"/>
  <c r="B599" i="7"/>
  <c r="A599" i="7"/>
  <c r="B598" i="7"/>
  <c r="A598" i="7"/>
  <c r="B597" i="7"/>
  <c r="E597" i="7" s="1"/>
  <c r="A597" i="7"/>
  <c r="B596" i="7"/>
  <c r="A596" i="7"/>
  <c r="B595" i="7"/>
  <c r="A595" i="7"/>
  <c r="B594" i="7"/>
  <c r="A594" i="7"/>
  <c r="B593" i="7"/>
  <c r="E593" i="7" s="1"/>
  <c r="A593" i="7"/>
  <c r="B592" i="7"/>
  <c r="A592" i="7"/>
  <c r="B591" i="7"/>
  <c r="A591" i="7"/>
  <c r="B590" i="7"/>
  <c r="A590" i="7"/>
  <c r="B589" i="7"/>
  <c r="E589" i="7" s="1"/>
  <c r="A589" i="7"/>
  <c r="B588" i="7"/>
  <c r="A588" i="7"/>
  <c r="B587" i="7"/>
  <c r="A587" i="7"/>
  <c r="B586" i="7"/>
  <c r="A586" i="7"/>
  <c r="B585" i="7"/>
  <c r="E585" i="7" s="1"/>
  <c r="A585" i="7"/>
  <c r="B584" i="7"/>
  <c r="A584" i="7"/>
  <c r="B583" i="7"/>
  <c r="A583" i="7"/>
  <c r="B582" i="7"/>
  <c r="A582" i="7"/>
  <c r="B581" i="7"/>
  <c r="E581" i="7" s="1"/>
  <c r="A581" i="7"/>
  <c r="B580" i="7"/>
  <c r="A580" i="7"/>
  <c r="B579" i="7"/>
  <c r="A579" i="7"/>
  <c r="B578" i="7"/>
  <c r="A578" i="7"/>
  <c r="B577" i="7"/>
  <c r="E577" i="7" s="1"/>
  <c r="A577" i="7"/>
  <c r="B576" i="7"/>
  <c r="A576" i="7"/>
  <c r="B575" i="7"/>
  <c r="A575" i="7"/>
  <c r="B574" i="7"/>
  <c r="A574" i="7"/>
  <c r="B573" i="7"/>
  <c r="E573" i="7" s="1"/>
  <c r="A573" i="7"/>
  <c r="B572" i="7"/>
  <c r="A572" i="7"/>
  <c r="B571" i="7"/>
  <c r="A571" i="7"/>
  <c r="B570" i="7"/>
  <c r="A570" i="7"/>
  <c r="B569" i="7"/>
  <c r="E569" i="7" s="1"/>
  <c r="A569" i="7"/>
  <c r="B568" i="7"/>
  <c r="A568" i="7"/>
  <c r="B567" i="7"/>
  <c r="A567" i="7"/>
  <c r="B566" i="7"/>
  <c r="A566" i="7"/>
  <c r="B565" i="7"/>
  <c r="E565" i="7" s="1"/>
  <c r="A565" i="7"/>
  <c r="B564" i="7"/>
  <c r="A564" i="7"/>
  <c r="B563" i="7"/>
  <c r="A563" i="7"/>
  <c r="B562" i="7"/>
  <c r="A562" i="7"/>
  <c r="B561" i="7"/>
  <c r="E561" i="7" s="1"/>
  <c r="A561" i="7"/>
  <c r="B560" i="7"/>
  <c r="A560" i="7"/>
  <c r="B559" i="7"/>
  <c r="A559" i="7"/>
  <c r="B558" i="7"/>
  <c r="A558" i="7"/>
  <c r="B557" i="7"/>
  <c r="E557" i="7" s="1"/>
  <c r="A557" i="7"/>
  <c r="B556" i="7"/>
  <c r="A556" i="7"/>
  <c r="B555" i="7"/>
  <c r="A555" i="7"/>
  <c r="B554" i="7"/>
  <c r="A554" i="7"/>
  <c r="B553" i="7"/>
  <c r="E553" i="7" s="1"/>
  <c r="A553" i="7"/>
  <c r="B552" i="7"/>
  <c r="A552" i="7"/>
  <c r="B551" i="7"/>
  <c r="A551" i="7"/>
  <c r="B550" i="7"/>
  <c r="A550" i="7"/>
  <c r="B549" i="7"/>
  <c r="E549" i="7" s="1"/>
  <c r="A549" i="7"/>
  <c r="B548" i="7"/>
  <c r="A548" i="7"/>
  <c r="B547" i="7"/>
  <c r="A547" i="7"/>
  <c r="B546" i="7"/>
  <c r="A546" i="7"/>
  <c r="B545" i="7"/>
  <c r="E545" i="7" s="1"/>
  <c r="A545" i="7"/>
  <c r="B544" i="7"/>
  <c r="A544" i="7"/>
  <c r="B543" i="7"/>
  <c r="A543" i="7"/>
  <c r="B542" i="7"/>
  <c r="A542" i="7"/>
  <c r="B541" i="7"/>
  <c r="E541" i="7" s="1"/>
  <c r="A541" i="7"/>
  <c r="B540" i="7"/>
  <c r="A540" i="7"/>
  <c r="B539" i="7"/>
  <c r="A539" i="7"/>
  <c r="B538" i="7"/>
  <c r="A538" i="7"/>
  <c r="B537" i="7"/>
  <c r="E537" i="7" s="1"/>
  <c r="A537" i="7"/>
  <c r="B536" i="7"/>
  <c r="A536" i="7"/>
  <c r="B535" i="7"/>
  <c r="A535" i="7"/>
  <c r="B534" i="7"/>
  <c r="A534" i="7"/>
  <c r="B533" i="7"/>
  <c r="E533" i="7" s="1"/>
  <c r="A533" i="7"/>
  <c r="B532" i="7"/>
  <c r="A532" i="7"/>
  <c r="B531" i="7"/>
  <c r="A531" i="7"/>
  <c r="B530" i="7"/>
  <c r="A530" i="7"/>
  <c r="B529" i="7"/>
  <c r="E529" i="7" s="1"/>
  <c r="A529" i="7"/>
  <c r="B528" i="7"/>
  <c r="A528" i="7"/>
  <c r="B527" i="7"/>
  <c r="A527" i="7"/>
  <c r="B526" i="7"/>
  <c r="A526" i="7"/>
  <c r="B525" i="7"/>
  <c r="E525" i="7" s="1"/>
  <c r="A525" i="7"/>
  <c r="B524" i="7"/>
  <c r="A524" i="7"/>
  <c r="B523" i="7"/>
  <c r="A523" i="7"/>
  <c r="B522" i="7"/>
  <c r="A522" i="7"/>
  <c r="B521" i="7"/>
  <c r="E521" i="7" s="1"/>
  <c r="A521" i="7"/>
  <c r="B520" i="7"/>
  <c r="A520" i="7"/>
  <c r="B519" i="7"/>
  <c r="A519" i="7"/>
  <c r="B518" i="7"/>
  <c r="A518" i="7"/>
  <c r="B517" i="7"/>
  <c r="E517" i="7" s="1"/>
  <c r="A517" i="7"/>
  <c r="B516" i="7"/>
  <c r="A516" i="7"/>
  <c r="B515" i="7"/>
  <c r="A515" i="7"/>
  <c r="B514" i="7"/>
  <c r="A514" i="7"/>
  <c r="B513" i="7"/>
  <c r="E513" i="7" s="1"/>
  <c r="A513" i="7"/>
  <c r="B512" i="7"/>
  <c r="A512" i="7"/>
  <c r="B511" i="7"/>
  <c r="A511" i="7"/>
  <c r="B510" i="7"/>
  <c r="A510" i="7"/>
  <c r="B509" i="7"/>
  <c r="E509" i="7" s="1"/>
  <c r="A509" i="7"/>
  <c r="B508" i="7"/>
  <c r="A508" i="7"/>
  <c r="B507" i="7"/>
  <c r="A507" i="7"/>
  <c r="B506" i="7"/>
  <c r="A506" i="7"/>
  <c r="B505" i="7"/>
  <c r="E505" i="7" s="1"/>
  <c r="A505" i="7"/>
  <c r="B504" i="7"/>
  <c r="A504" i="7"/>
  <c r="B503" i="7"/>
  <c r="A503" i="7"/>
  <c r="B502" i="7"/>
  <c r="A502" i="7"/>
  <c r="B501" i="7"/>
  <c r="E501" i="7" s="1"/>
  <c r="A501" i="7"/>
  <c r="B500" i="7"/>
  <c r="A500" i="7"/>
  <c r="B499" i="7"/>
  <c r="A499" i="7"/>
  <c r="B498" i="7"/>
  <c r="A498" i="7"/>
  <c r="B497" i="7"/>
  <c r="E497" i="7" s="1"/>
  <c r="A497" i="7"/>
  <c r="B496" i="7"/>
  <c r="A496" i="7"/>
  <c r="B495" i="7"/>
  <c r="A495" i="7"/>
  <c r="B494" i="7"/>
  <c r="A494" i="7"/>
  <c r="B493" i="7"/>
  <c r="E493" i="7" s="1"/>
  <c r="A493" i="7"/>
  <c r="B492" i="7"/>
  <c r="A492" i="7"/>
  <c r="B491" i="7"/>
  <c r="A491" i="7"/>
  <c r="B490" i="7"/>
  <c r="A490" i="7"/>
  <c r="B489" i="7"/>
  <c r="E489" i="7" s="1"/>
  <c r="A489" i="7"/>
  <c r="B488" i="7"/>
  <c r="A488" i="7"/>
  <c r="B487" i="7"/>
  <c r="A487" i="7"/>
  <c r="B486" i="7"/>
  <c r="A486" i="7"/>
  <c r="B485" i="7"/>
  <c r="E485" i="7" s="1"/>
  <c r="A485" i="7"/>
  <c r="B484" i="7"/>
  <c r="A484" i="7"/>
  <c r="B483" i="7"/>
  <c r="A483" i="7"/>
  <c r="B482" i="7"/>
  <c r="A482" i="7"/>
  <c r="B481" i="7"/>
  <c r="E481" i="7" s="1"/>
  <c r="A481" i="7"/>
  <c r="B480" i="7"/>
  <c r="A480" i="7"/>
  <c r="B479" i="7"/>
  <c r="A479" i="7"/>
  <c r="B478" i="7"/>
  <c r="A478" i="7"/>
  <c r="B477" i="7"/>
  <c r="E477" i="7" s="1"/>
  <c r="A477" i="7"/>
  <c r="B476" i="7"/>
  <c r="A476" i="7"/>
  <c r="B475" i="7"/>
  <c r="A475" i="7"/>
  <c r="B474" i="7"/>
  <c r="A474" i="7"/>
  <c r="B473" i="7"/>
  <c r="E473" i="7" s="1"/>
  <c r="A473" i="7"/>
  <c r="B472" i="7"/>
  <c r="A472" i="7"/>
  <c r="B471" i="7"/>
  <c r="A471" i="7"/>
  <c r="B470" i="7"/>
  <c r="A470" i="7"/>
  <c r="B469" i="7"/>
  <c r="E469" i="7" s="1"/>
  <c r="A469" i="7"/>
  <c r="B468" i="7"/>
  <c r="A468" i="7"/>
  <c r="B467" i="7"/>
  <c r="A467" i="7"/>
  <c r="B466" i="7"/>
  <c r="A466" i="7"/>
  <c r="B465" i="7"/>
  <c r="E465" i="7" s="1"/>
  <c r="A465" i="7"/>
  <c r="B464" i="7"/>
  <c r="A464" i="7"/>
  <c r="B463" i="7"/>
  <c r="A463" i="7"/>
  <c r="B462" i="7"/>
  <c r="A462" i="7"/>
  <c r="B461" i="7"/>
  <c r="E461" i="7" s="1"/>
  <c r="A461" i="7"/>
  <c r="B460" i="7"/>
  <c r="A460" i="7"/>
  <c r="B459" i="7"/>
  <c r="A459" i="7"/>
  <c r="B458" i="7"/>
  <c r="A458" i="7"/>
  <c r="B457" i="7"/>
  <c r="E457" i="7" s="1"/>
  <c r="A457" i="7"/>
  <c r="B456" i="7"/>
  <c r="A456" i="7"/>
  <c r="B455" i="7"/>
  <c r="A455" i="7"/>
  <c r="B454" i="7"/>
  <c r="A454" i="7"/>
  <c r="B453" i="7"/>
  <c r="E453" i="7" s="1"/>
  <c r="A453" i="7"/>
  <c r="B452" i="7"/>
  <c r="A452" i="7"/>
  <c r="B451" i="7"/>
  <c r="A451" i="7"/>
  <c r="B450" i="7"/>
  <c r="A450" i="7"/>
  <c r="B449" i="7"/>
  <c r="E449" i="7" s="1"/>
  <c r="A449" i="7"/>
  <c r="B448" i="7"/>
  <c r="A448" i="7"/>
  <c r="B447" i="7"/>
  <c r="A447" i="7"/>
  <c r="B446" i="7"/>
  <c r="A446" i="7"/>
  <c r="B445" i="7"/>
  <c r="E445" i="7" s="1"/>
  <c r="A445" i="7"/>
  <c r="B444" i="7"/>
  <c r="A444" i="7"/>
  <c r="B443" i="7"/>
  <c r="A443" i="7"/>
  <c r="B442" i="7"/>
  <c r="A442" i="7"/>
  <c r="B441" i="7"/>
  <c r="E441" i="7" s="1"/>
  <c r="A441" i="7"/>
  <c r="B440" i="7"/>
  <c r="A440" i="7"/>
  <c r="B439" i="7"/>
  <c r="A439" i="7"/>
  <c r="B438" i="7"/>
  <c r="A438" i="7"/>
  <c r="B437" i="7"/>
  <c r="E437" i="7" s="1"/>
  <c r="A437" i="7"/>
  <c r="B436" i="7"/>
  <c r="A436" i="7"/>
  <c r="B435" i="7"/>
  <c r="A435" i="7"/>
  <c r="B434" i="7"/>
  <c r="A434" i="7"/>
  <c r="B433" i="7"/>
  <c r="E433" i="7" s="1"/>
  <c r="A433" i="7"/>
  <c r="B432" i="7"/>
  <c r="A432" i="7"/>
  <c r="B431" i="7"/>
  <c r="A431" i="7"/>
  <c r="B430" i="7"/>
  <c r="A430" i="7"/>
  <c r="B429" i="7"/>
  <c r="E429" i="7" s="1"/>
  <c r="A429" i="7"/>
  <c r="B428" i="7"/>
  <c r="A428" i="7"/>
  <c r="B427" i="7"/>
  <c r="A427" i="7"/>
  <c r="B426" i="7"/>
  <c r="A426" i="7"/>
  <c r="B425" i="7"/>
  <c r="E425" i="7" s="1"/>
  <c r="A425" i="7"/>
  <c r="B424" i="7"/>
  <c r="A424" i="7"/>
  <c r="B423" i="7"/>
  <c r="A423" i="7"/>
  <c r="B422" i="7"/>
  <c r="A422" i="7"/>
  <c r="B421" i="7"/>
  <c r="E421" i="7" s="1"/>
  <c r="A421" i="7"/>
  <c r="B420" i="7"/>
  <c r="A420" i="7"/>
  <c r="B419" i="7"/>
  <c r="A419" i="7"/>
  <c r="B418" i="7"/>
  <c r="A418" i="7"/>
  <c r="B417" i="7"/>
  <c r="E417" i="7" s="1"/>
  <c r="A417" i="7"/>
  <c r="B416" i="7"/>
  <c r="A416" i="7"/>
  <c r="B415" i="7"/>
  <c r="A415" i="7"/>
  <c r="B414" i="7"/>
  <c r="A414" i="7"/>
  <c r="B413" i="7"/>
  <c r="E413" i="7" s="1"/>
  <c r="A413" i="7"/>
  <c r="B412" i="7"/>
  <c r="A412" i="7"/>
  <c r="B411" i="7"/>
  <c r="A411" i="7"/>
  <c r="B410" i="7"/>
  <c r="A410" i="7"/>
  <c r="B409" i="7"/>
  <c r="E409" i="7" s="1"/>
  <c r="A409" i="7"/>
  <c r="B408" i="7"/>
  <c r="A408" i="7"/>
  <c r="B407" i="7"/>
  <c r="A407" i="7"/>
  <c r="B406" i="7"/>
  <c r="A406" i="7"/>
  <c r="B405" i="7"/>
  <c r="E405" i="7" s="1"/>
  <c r="A405" i="7"/>
  <c r="B404" i="7"/>
  <c r="A404" i="7"/>
  <c r="B403" i="7"/>
  <c r="A403" i="7"/>
  <c r="B402" i="7"/>
  <c r="A402" i="7"/>
  <c r="B401" i="7"/>
  <c r="E401" i="7" s="1"/>
  <c r="A401" i="7"/>
  <c r="B400" i="7"/>
  <c r="A400" i="7"/>
  <c r="B399" i="7"/>
  <c r="A399" i="7"/>
  <c r="B398" i="7"/>
  <c r="A398" i="7"/>
  <c r="B397" i="7"/>
  <c r="E397" i="7" s="1"/>
  <c r="A397" i="7"/>
  <c r="B396" i="7"/>
  <c r="A396" i="7"/>
  <c r="B395" i="7"/>
  <c r="A395" i="7"/>
  <c r="B394" i="7"/>
  <c r="A394" i="7"/>
  <c r="B393" i="7"/>
  <c r="E393" i="7" s="1"/>
  <c r="A393" i="7"/>
  <c r="B392" i="7"/>
  <c r="A392" i="7"/>
  <c r="B391" i="7"/>
  <c r="A391" i="7"/>
  <c r="B390" i="7"/>
  <c r="A390" i="7"/>
  <c r="B389" i="7"/>
  <c r="E389" i="7" s="1"/>
  <c r="A389" i="7"/>
  <c r="B388" i="7"/>
  <c r="A388" i="7"/>
  <c r="B387" i="7"/>
  <c r="A387" i="7"/>
  <c r="B386" i="7"/>
  <c r="A386" i="7"/>
  <c r="B385" i="7"/>
  <c r="E385" i="7" s="1"/>
  <c r="A385" i="7"/>
  <c r="B384" i="7"/>
  <c r="A384" i="7"/>
  <c r="B383" i="7"/>
  <c r="A383" i="7"/>
  <c r="B382" i="7"/>
  <c r="A382" i="7"/>
  <c r="B381" i="7"/>
  <c r="E381" i="7" s="1"/>
  <c r="A381" i="7"/>
  <c r="B380" i="7"/>
  <c r="A380" i="7"/>
  <c r="B379" i="7"/>
  <c r="E379" i="7" s="1"/>
  <c r="A379" i="7"/>
  <c r="B378" i="7"/>
  <c r="A378" i="7"/>
  <c r="B377" i="7"/>
  <c r="E377" i="7" s="1"/>
  <c r="A377" i="7"/>
  <c r="B376" i="7"/>
  <c r="E376" i="7" s="1"/>
  <c r="A376" i="7"/>
  <c r="B375" i="7"/>
  <c r="E375" i="7" s="1"/>
  <c r="A375" i="7"/>
  <c r="B374" i="7"/>
  <c r="A374" i="7"/>
  <c r="B373" i="7"/>
  <c r="E373" i="7" s="1"/>
  <c r="A373" i="7"/>
  <c r="B372" i="7"/>
  <c r="E372" i="7" s="1"/>
  <c r="A372" i="7"/>
  <c r="B371" i="7"/>
  <c r="E371" i="7" s="1"/>
  <c r="A371" i="7"/>
  <c r="B370" i="7"/>
  <c r="A370" i="7"/>
  <c r="B369" i="7"/>
  <c r="E369" i="7" s="1"/>
  <c r="A369" i="7"/>
  <c r="B368" i="7"/>
  <c r="E368" i="7" s="1"/>
  <c r="A368" i="7"/>
  <c r="B367" i="7"/>
  <c r="E367" i="7" s="1"/>
  <c r="A367" i="7"/>
  <c r="B366" i="7"/>
  <c r="E366" i="7" s="1"/>
  <c r="A366" i="7"/>
  <c r="B365" i="7"/>
  <c r="E365" i="7" s="1"/>
  <c r="A365" i="7"/>
  <c r="B364" i="7"/>
  <c r="E364" i="7" s="1"/>
  <c r="A364" i="7"/>
  <c r="B363" i="7"/>
  <c r="E363" i="7" s="1"/>
  <c r="A363" i="7"/>
  <c r="B362" i="7"/>
  <c r="E362" i="7" s="1"/>
  <c r="A362" i="7"/>
  <c r="B361" i="7"/>
  <c r="E361" i="7" s="1"/>
  <c r="A361" i="7"/>
  <c r="B360" i="7"/>
  <c r="E360" i="7" s="1"/>
  <c r="A360" i="7"/>
  <c r="B359" i="7"/>
  <c r="E359" i="7" s="1"/>
  <c r="A359" i="7"/>
  <c r="B358" i="7"/>
  <c r="E358" i="7" s="1"/>
  <c r="A358" i="7"/>
  <c r="B357" i="7"/>
  <c r="E357" i="7" s="1"/>
  <c r="A357" i="7"/>
  <c r="B356" i="7"/>
  <c r="E356" i="7" s="1"/>
  <c r="A356" i="7"/>
  <c r="B355" i="7"/>
  <c r="E355" i="7" s="1"/>
  <c r="A355" i="7"/>
  <c r="B354" i="7"/>
  <c r="E354" i="7" s="1"/>
  <c r="A354" i="7"/>
  <c r="B353" i="7"/>
  <c r="E353" i="7" s="1"/>
  <c r="A353" i="7"/>
  <c r="B352" i="7"/>
  <c r="E352" i="7" s="1"/>
  <c r="A352" i="7"/>
  <c r="B351" i="7"/>
  <c r="E351" i="7" s="1"/>
  <c r="A351" i="7"/>
  <c r="B350" i="7"/>
  <c r="E350" i="7" s="1"/>
  <c r="A350" i="7"/>
  <c r="B349" i="7"/>
  <c r="E349" i="7" s="1"/>
  <c r="A349" i="7"/>
  <c r="B348" i="7"/>
  <c r="E348" i="7" s="1"/>
  <c r="A348" i="7"/>
  <c r="B347" i="7"/>
  <c r="E347" i="7" s="1"/>
  <c r="A347" i="7"/>
  <c r="B346" i="7"/>
  <c r="E346" i="7" s="1"/>
  <c r="A346" i="7"/>
  <c r="B345" i="7"/>
  <c r="E345" i="7" s="1"/>
  <c r="A345" i="7"/>
  <c r="B344" i="7"/>
  <c r="E344" i="7" s="1"/>
  <c r="A344" i="7"/>
  <c r="B343" i="7"/>
  <c r="E343" i="7" s="1"/>
  <c r="A343" i="7"/>
  <c r="B342" i="7"/>
  <c r="E342" i="7" s="1"/>
  <c r="A342" i="7"/>
  <c r="B341" i="7"/>
  <c r="E341" i="7" s="1"/>
  <c r="A341" i="7"/>
  <c r="B340" i="7"/>
  <c r="E340" i="7" s="1"/>
  <c r="A340" i="7"/>
  <c r="B339" i="7"/>
  <c r="E339" i="7" s="1"/>
  <c r="A339" i="7"/>
  <c r="B338" i="7"/>
  <c r="E338" i="7" s="1"/>
  <c r="A338" i="7"/>
  <c r="B337" i="7"/>
  <c r="E337" i="7" s="1"/>
  <c r="A337" i="7"/>
  <c r="B336" i="7"/>
  <c r="E336" i="7" s="1"/>
  <c r="A336" i="7"/>
  <c r="B335" i="7"/>
  <c r="E335" i="7" s="1"/>
  <c r="A335" i="7"/>
  <c r="B334" i="7"/>
  <c r="E334" i="7" s="1"/>
  <c r="A334" i="7"/>
  <c r="B333" i="7"/>
  <c r="E333" i="7" s="1"/>
  <c r="A333" i="7"/>
  <c r="B332" i="7"/>
  <c r="E332" i="7" s="1"/>
  <c r="A332" i="7"/>
  <c r="B331" i="7"/>
  <c r="E331" i="7" s="1"/>
  <c r="A331" i="7"/>
  <c r="B330" i="7"/>
  <c r="E330" i="7" s="1"/>
  <c r="A330" i="7"/>
  <c r="B329" i="7"/>
  <c r="E329" i="7" s="1"/>
  <c r="A329" i="7"/>
  <c r="B328" i="7"/>
  <c r="E328" i="7" s="1"/>
  <c r="A328" i="7"/>
  <c r="B327" i="7"/>
  <c r="E327" i="7" s="1"/>
  <c r="A327" i="7"/>
  <c r="B326" i="7"/>
  <c r="E326" i="7" s="1"/>
  <c r="A326" i="7"/>
  <c r="B325" i="7"/>
  <c r="E325" i="7" s="1"/>
  <c r="A325" i="7"/>
  <c r="B324" i="7"/>
  <c r="E324" i="7" s="1"/>
  <c r="A324" i="7"/>
  <c r="B323" i="7"/>
  <c r="E323" i="7" s="1"/>
  <c r="A323" i="7"/>
  <c r="B322" i="7"/>
  <c r="E322" i="7" s="1"/>
  <c r="A322" i="7"/>
  <c r="B321" i="7"/>
  <c r="E321" i="7" s="1"/>
  <c r="A321" i="7"/>
  <c r="B320" i="7"/>
  <c r="E320" i="7" s="1"/>
  <c r="A320" i="7"/>
  <c r="B319" i="7"/>
  <c r="E319" i="7" s="1"/>
  <c r="A319" i="7"/>
  <c r="B318" i="7"/>
  <c r="E318" i="7" s="1"/>
  <c r="A318" i="7"/>
  <c r="B317" i="7"/>
  <c r="E317" i="7" s="1"/>
  <c r="A317" i="7"/>
  <c r="B316" i="7"/>
  <c r="E316" i="7" s="1"/>
  <c r="A316" i="7"/>
  <c r="B315" i="7"/>
  <c r="E315" i="7" s="1"/>
  <c r="A315" i="7"/>
  <c r="B314" i="7"/>
  <c r="E314" i="7" s="1"/>
  <c r="A314" i="7"/>
  <c r="B313" i="7"/>
  <c r="E313" i="7" s="1"/>
  <c r="A313" i="7"/>
  <c r="B312" i="7"/>
  <c r="E312" i="7" s="1"/>
  <c r="A312" i="7"/>
  <c r="B311" i="7"/>
  <c r="E311" i="7" s="1"/>
  <c r="A311" i="7"/>
  <c r="B310" i="7"/>
  <c r="E310" i="7" s="1"/>
  <c r="A310" i="7"/>
  <c r="B309" i="7"/>
  <c r="E309" i="7" s="1"/>
  <c r="A309" i="7"/>
  <c r="B308" i="7"/>
  <c r="E308" i="7" s="1"/>
  <c r="A308" i="7"/>
  <c r="B307" i="7"/>
  <c r="E307" i="7" s="1"/>
  <c r="A307" i="7"/>
  <c r="B306" i="7"/>
  <c r="E306" i="7" s="1"/>
  <c r="A306" i="7"/>
  <c r="B305" i="7"/>
  <c r="E305" i="7" s="1"/>
  <c r="A305" i="7"/>
  <c r="B304" i="7"/>
  <c r="E304" i="7" s="1"/>
  <c r="A304" i="7"/>
  <c r="B303" i="7"/>
  <c r="E303" i="7" s="1"/>
  <c r="A303" i="7"/>
  <c r="B302" i="7"/>
  <c r="E302" i="7" s="1"/>
  <c r="A302" i="7"/>
  <c r="B301" i="7"/>
  <c r="E301" i="7" s="1"/>
  <c r="A301" i="7"/>
  <c r="B300" i="7"/>
  <c r="E300" i="7" s="1"/>
  <c r="A300" i="7"/>
  <c r="B299" i="7"/>
  <c r="E299" i="7" s="1"/>
  <c r="A299" i="7"/>
  <c r="B298" i="7"/>
  <c r="E298" i="7" s="1"/>
  <c r="A298" i="7"/>
  <c r="B297" i="7"/>
  <c r="E297" i="7" s="1"/>
  <c r="A297" i="7"/>
  <c r="B296" i="7"/>
  <c r="E296" i="7" s="1"/>
  <c r="A296" i="7"/>
  <c r="B295" i="7"/>
  <c r="E295" i="7" s="1"/>
  <c r="A295" i="7"/>
  <c r="B294" i="7"/>
  <c r="E294" i="7" s="1"/>
  <c r="A294" i="7"/>
  <c r="B293" i="7"/>
  <c r="E293" i="7" s="1"/>
  <c r="A293" i="7"/>
  <c r="B292" i="7"/>
  <c r="E292" i="7" s="1"/>
  <c r="A292" i="7"/>
  <c r="B291" i="7"/>
  <c r="E291" i="7" s="1"/>
  <c r="A291" i="7"/>
  <c r="B290" i="7"/>
  <c r="E290" i="7" s="1"/>
  <c r="A290" i="7"/>
  <c r="B289" i="7"/>
  <c r="E289" i="7" s="1"/>
  <c r="A289" i="7"/>
  <c r="B288" i="7"/>
  <c r="E288" i="7" s="1"/>
  <c r="A288" i="7"/>
  <c r="B287" i="7"/>
  <c r="E287" i="7" s="1"/>
  <c r="A287" i="7"/>
  <c r="B286" i="7"/>
  <c r="E286" i="7" s="1"/>
  <c r="A286" i="7"/>
  <c r="B285" i="7"/>
  <c r="E285" i="7" s="1"/>
  <c r="A285" i="7"/>
  <c r="B284" i="7"/>
  <c r="E284" i="7" s="1"/>
  <c r="A284" i="7"/>
  <c r="B283" i="7"/>
  <c r="E283" i="7" s="1"/>
  <c r="A283" i="7"/>
  <c r="B282" i="7"/>
  <c r="E282" i="7" s="1"/>
  <c r="A282" i="7"/>
  <c r="B281" i="7"/>
  <c r="E281" i="7" s="1"/>
  <c r="A281" i="7"/>
  <c r="B280" i="7"/>
  <c r="E280" i="7" s="1"/>
  <c r="A280" i="7"/>
  <c r="B279" i="7"/>
  <c r="E279" i="7" s="1"/>
  <c r="A279" i="7"/>
  <c r="B278" i="7"/>
  <c r="E278" i="7" s="1"/>
  <c r="A278" i="7"/>
  <c r="B277" i="7"/>
  <c r="E277" i="7" s="1"/>
  <c r="A277" i="7"/>
  <c r="B276" i="7"/>
  <c r="E276" i="7" s="1"/>
  <c r="A276" i="7"/>
  <c r="B275" i="7"/>
  <c r="E275" i="7" s="1"/>
  <c r="A275" i="7"/>
  <c r="B274" i="7"/>
  <c r="E274" i="7" s="1"/>
  <c r="A274" i="7"/>
  <c r="B273" i="7"/>
  <c r="E273" i="7" s="1"/>
  <c r="A273" i="7"/>
  <c r="B272" i="7"/>
  <c r="E272" i="7" s="1"/>
  <c r="A272" i="7"/>
  <c r="B271" i="7"/>
  <c r="E271" i="7" s="1"/>
  <c r="A271" i="7"/>
  <c r="B270" i="7"/>
  <c r="E270" i="7" s="1"/>
  <c r="A270" i="7"/>
  <c r="B269" i="7"/>
  <c r="E269" i="7" s="1"/>
  <c r="A269" i="7"/>
  <c r="B268" i="7"/>
  <c r="E268" i="7" s="1"/>
  <c r="A268" i="7"/>
  <c r="B267" i="7"/>
  <c r="E267" i="7" s="1"/>
  <c r="A267" i="7"/>
  <c r="B266" i="7"/>
  <c r="E266" i="7" s="1"/>
  <c r="A266" i="7"/>
  <c r="B265" i="7"/>
  <c r="E265" i="7" s="1"/>
  <c r="A265" i="7"/>
  <c r="B264" i="7"/>
  <c r="E264" i="7" s="1"/>
  <c r="A264" i="7"/>
  <c r="B263" i="7"/>
  <c r="E263" i="7" s="1"/>
  <c r="A263" i="7"/>
  <c r="B262" i="7"/>
  <c r="E262" i="7" s="1"/>
  <c r="A262" i="7"/>
  <c r="B261" i="7"/>
  <c r="E261" i="7" s="1"/>
  <c r="A261" i="7"/>
  <c r="B260" i="7"/>
  <c r="E260" i="7" s="1"/>
  <c r="A260" i="7"/>
  <c r="B259" i="7"/>
  <c r="E259" i="7" s="1"/>
  <c r="A259" i="7"/>
  <c r="B258" i="7"/>
  <c r="E258" i="7" s="1"/>
  <c r="A258" i="7"/>
  <c r="B257" i="7"/>
  <c r="E257" i="7" s="1"/>
  <c r="A257" i="7"/>
  <c r="B256" i="7"/>
  <c r="E256" i="7" s="1"/>
  <c r="A256" i="7"/>
  <c r="B255" i="7"/>
  <c r="E255" i="7" s="1"/>
  <c r="A255" i="7"/>
  <c r="B254" i="7"/>
  <c r="E254" i="7" s="1"/>
  <c r="A254" i="7"/>
  <c r="B253" i="7"/>
  <c r="E253" i="7" s="1"/>
  <c r="A253" i="7"/>
  <c r="B252" i="7"/>
  <c r="E252" i="7" s="1"/>
  <c r="A252" i="7"/>
  <c r="B251" i="7"/>
  <c r="E251" i="7" s="1"/>
  <c r="A251" i="7"/>
  <c r="B250" i="7"/>
  <c r="E250" i="7" s="1"/>
  <c r="A250" i="7"/>
  <c r="B249" i="7"/>
  <c r="E249" i="7" s="1"/>
  <c r="A249" i="7"/>
  <c r="B248" i="7"/>
  <c r="E248" i="7" s="1"/>
  <c r="A248" i="7"/>
  <c r="B247" i="7"/>
  <c r="E247" i="7" s="1"/>
  <c r="A247" i="7"/>
  <c r="B246" i="7"/>
  <c r="E246" i="7" s="1"/>
  <c r="A246" i="7"/>
  <c r="B245" i="7"/>
  <c r="E245" i="7" s="1"/>
  <c r="A245" i="7"/>
  <c r="B244" i="7"/>
  <c r="E244" i="7" s="1"/>
  <c r="A244" i="7"/>
  <c r="B243" i="7"/>
  <c r="E243" i="7" s="1"/>
  <c r="A243" i="7"/>
  <c r="B242" i="7"/>
  <c r="E242" i="7" s="1"/>
  <c r="A242" i="7"/>
  <c r="B241" i="7"/>
  <c r="E241" i="7" s="1"/>
  <c r="A241" i="7"/>
  <c r="B240" i="7"/>
  <c r="E240" i="7" s="1"/>
  <c r="A240" i="7"/>
  <c r="B239" i="7"/>
  <c r="E239" i="7" s="1"/>
  <c r="A239" i="7"/>
  <c r="B238" i="7"/>
  <c r="E238" i="7" s="1"/>
  <c r="A238" i="7"/>
  <c r="B237" i="7"/>
  <c r="E237" i="7" s="1"/>
  <c r="A237" i="7"/>
  <c r="B236" i="7"/>
  <c r="E236" i="7" s="1"/>
  <c r="A236" i="7"/>
  <c r="B235" i="7"/>
  <c r="E235" i="7" s="1"/>
  <c r="A235" i="7"/>
  <c r="B234" i="7"/>
  <c r="E234" i="7" s="1"/>
  <c r="A234" i="7"/>
  <c r="B233" i="7"/>
  <c r="E233" i="7" s="1"/>
  <c r="A233" i="7"/>
  <c r="B232" i="7"/>
  <c r="E232" i="7" s="1"/>
  <c r="A232" i="7"/>
  <c r="B231" i="7"/>
  <c r="E231" i="7" s="1"/>
  <c r="A231" i="7"/>
  <c r="B230" i="7"/>
  <c r="E230" i="7" s="1"/>
  <c r="A230" i="7"/>
  <c r="B229" i="7"/>
  <c r="E229" i="7" s="1"/>
  <c r="A229" i="7"/>
  <c r="B228" i="7"/>
  <c r="E228" i="7" s="1"/>
  <c r="A228" i="7"/>
  <c r="B227" i="7"/>
  <c r="E227" i="7" s="1"/>
  <c r="A227" i="7"/>
  <c r="B226" i="7"/>
  <c r="E226" i="7" s="1"/>
  <c r="A226" i="7"/>
  <c r="B225" i="7"/>
  <c r="E225" i="7" s="1"/>
  <c r="A225" i="7"/>
  <c r="B224" i="7"/>
  <c r="E224" i="7" s="1"/>
  <c r="A224" i="7"/>
  <c r="B223" i="7"/>
  <c r="E223" i="7" s="1"/>
  <c r="A223" i="7"/>
  <c r="B222" i="7"/>
  <c r="E222" i="7" s="1"/>
  <c r="A222" i="7"/>
  <c r="B221" i="7"/>
  <c r="E221" i="7" s="1"/>
  <c r="A221" i="7"/>
  <c r="B220" i="7"/>
  <c r="E220" i="7" s="1"/>
  <c r="A220" i="7"/>
  <c r="B219" i="7"/>
  <c r="E219" i="7" s="1"/>
  <c r="A219" i="7"/>
  <c r="B218" i="7"/>
  <c r="E218" i="7" s="1"/>
  <c r="A218" i="7"/>
  <c r="B217" i="7"/>
  <c r="E217" i="7" s="1"/>
  <c r="A217" i="7"/>
  <c r="B216" i="7"/>
  <c r="E216" i="7" s="1"/>
  <c r="A216" i="7"/>
  <c r="B215" i="7"/>
  <c r="E215" i="7" s="1"/>
  <c r="A215" i="7"/>
  <c r="B214" i="7"/>
  <c r="E214" i="7" s="1"/>
  <c r="A214" i="7"/>
  <c r="B213" i="7"/>
  <c r="E213" i="7" s="1"/>
  <c r="A213" i="7"/>
  <c r="B212" i="7"/>
  <c r="E212" i="7" s="1"/>
  <c r="A212" i="7"/>
  <c r="B211" i="7"/>
  <c r="E211" i="7" s="1"/>
  <c r="A211" i="7"/>
  <c r="B210" i="7"/>
  <c r="E210" i="7" s="1"/>
  <c r="A210" i="7"/>
  <c r="B209" i="7"/>
  <c r="E209" i="7" s="1"/>
  <c r="A209" i="7"/>
  <c r="B208" i="7"/>
  <c r="E208" i="7" s="1"/>
  <c r="A208" i="7"/>
  <c r="B207" i="7"/>
  <c r="E207" i="7" s="1"/>
  <c r="A207" i="7"/>
  <c r="B206" i="7"/>
  <c r="E206" i="7" s="1"/>
  <c r="A206" i="7"/>
  <c r="B205" i="7"/>
  <c r="E205" i="7" s="1"/>
  <c r="A205" i="7"/>
  <c r="B204" i="7"/>
  <c r="E204" i="7" s="1"/>
  <c r="A204" i="7"/>
  <c r="B203" i="7"/>
  <c r="E203" i="7" s="1"/>
  <c r="A203" i="7"/>
  <c r="B202" i="7"/>
  <c r="E202" i="7" s="1"/>
  <c r="A202" i="7"/>
  <c r="B201" i="7"/>
  <c r="E201" i="7" s="1"/>
  <c r="A201" i="7"/>
  <c r="B200" i="7"/>
  <c r="E200" i="7" s="1"/>
  <c r="A200" i="7"/>
  <c r="B199" i="7"/>
  <c r="E199" i="7" s="1"/>
  <c r="A199" i="7"/>
  <c r="B198" i="7"/>
  <c r="E198" i="7" s="1"/>
  <c r="A198" i="7"/>
  <c r="B197" i="7"/>
  <c r="E197" i="7" s="1"/>
  <c r="A197" i="7"/>
  <c r="B196" i="7"/>
  <c r="E196" i="7" s="1"/>
  <c r="A196" i="7"/>
  <c r="B195" i="7"/>
  <c r="E195" i="7" s="1"/>
  <c r="A195" i="7"/>
  <c r="B194" i="7"/>
  <c r="E194" i="7" s="1"/>
  <c r="A194" i="7"/>
  <c r="B193" i="7"/>
  <c r="E193" i="7" s="1"/>
  <c r="A193" i="7"/>
  <c r="B192" i="7"/>
  <c r="E192" i="7" s="1"/>
  <c r="A192" i="7"/>
  <c r="B191" i="7"/>
  <c r="E191" i="7" s="1"/>
  <c r="A191" i="7"/>
  <c r="B190" i="7"/>
  <c r="E190" i="7" s="1"/>
  <c r="A190" i="7"/>
  <c r="B189" i="7"/>
  <c r="E189" i="7" s="1"/>
  <c r="A189" i="7"/>
  <c r="B188" i="7"/>
  <c r="E188" i="7" s="1"/>
  <c r="A188" i="7"/>
  <c r="B187" i="7"/>
  <c r="E187" i="7" s="1"/>
  <c r="A187" i="7"/>
  <c r="B186" i="7"/>
  <c r="E186" i="7" s="1"/>
  <c r="A186" i="7"/>
  <c r="B185" i="7"/>
  <c r="E185" i="7" s="1"/>
  <c r="A185" i="7"/>
  <c r="B184" i="7"/>
  <c r="E184" i="7" s="1"/>
  <c r="A184" i="7"/>
  <c r="B183" i="7"/>
  <c r="E183" i="7" s="1"/>
  <c r="A183" i="7"/>
  <c r="B182" i="7"/>
  <c r="E182" i="7" s="1"/>
  <c r="A182" i="7"/>
  <c r="B181" i="7"/>
  <c r="E181" i="7" s="1"/>
  <c r="A181" i="7"/>
  <c r="B180" i="7"/>
  <c r="E180" i="7" s="1"/>
  <c r="A180" i="7"/>
  <c r="B179" i="7"/>
  <c r="E179" i="7" s="1"/>
  <c r="A179" i="7"/>
  <c r="B178" i="7"/>
  <c r="E178" i="7" s="1"/>
  <c r="A178" i="7"/>
  <c r="B177" i="7"/>
  <c r="E177" i="7" s="1"/>
  <c r="A177" i="7"/>
  <c r="B176" i="7"/>
  <c r="E176" i="7" s="1"/>
  <c r="A176" i="7"/>
  <c r="B175" i="7"/>
  <c r="E175" i="7" s="1"/>
  <c r="A175" i="7"/>
  <c r="B174" i="7"/>
  <c r="E174" i="7" s="1"/>
  <c r="A174" i="7"/>
  <c r="B173" i="7"/>
  <c r="E173" i="7" s="1"/>
  <c r="A173" i="7"/>
  <c r="B172" i="7"/>
  <c r="E172" i="7" s="1"/>
  <c r="A172" i="7"/>
  <c r="B171" i="7"/>
  <c r="E171" i="7" s="1"/>
  <c r="A171" i="7"/>
  <c r="B170" i="7"/>
  <c r="E170" i="7" s="1"/>
  <c r="A170" i="7"/>
  <c r="B169" i="7"/>
  <c r="E169" i="7" s="1"/>
  <c r="A169" i="7"/>
  <c r="B168" i="7"/>
  <c r="E168" i="7" s="1"/>
  <c r="A168" i="7"/>
  <c r="B167" i="7"/>
  <c r="E167" i="7" s="1"/>
  <c r="A167" i="7"/>
  <c r="B166" i="7"/>
  <c r="E166" i="7" s="1"/>
  <c r="A166" i="7"/>
  <c r="B165" i="7"/>
  <c r="E165" i="7" s="1"/>
  <c r="A165" i="7"/>
  <c r="B164" i="7"/>
  <c r="E164" i="7" s="1"/>
  <c r="A164" i="7"/>
  <c r="B163" i="7"/>
  <c r="E163" i="7" s="1"/>
  <c r="A163" i="7"/>
  <c r="B162" i="7"/>
  <c r="E162" i="7" s="1"/>
  <c r="A162" i="7"/>
  <c r="B161" i="7"/>
  <c r="E161" i="7" s="1"/>
  <c r="A161" i="7"/>
  <c r="B160" i="7"/>
  <c r="E160" i="7" s="1"/>
  <c r="A160" i="7"/>
  <c r="B159" i="7"/>
  <c r="E159" i="7" s="1"/>
  <c r="A159" i="7"/>
  <c r="B158" i="7"/>
  <c r="E158" i="7" s="1"/>
  <c r="A158" i="7"/>
  <c r="B157" i="7"/>
  <c r="E157" i="7" s="1"/>
  <c r="A157" i="7"/>
  <c r="B156" i="7"/>
  <c r="E156" i="7" s="1"/>
  <c r="A156" i="7"/>
  <c r="B155" i="7"/>
  <c r="E155" i="7" s="1"/>
  <c r="A155" i="7"/>
  <c r="B154" i="7"/>
  <c r="E154" i="7" s="1"/>
  <c r="A154" i="7"/>
  <c r="B153" i="7"/>
  <c r="E153" i="7" s="1"/>
  <c r="A153" i="7"/>
  <c r="B152" i="7"/>
  <c r="E152" i="7" s="1"/>
  <c r="A152" i="7"/>
  <c r="B151" i="7"/>
  <c r="E151" i="7" s="1"/>
  <c r="A151" i="7"/>
  <c r="B150" i="7"/>
  <c r="E150" i="7" s="1"/>
  <c r="A150" i="7"/>
  <c r="B149" i="7"/>
  <c r="E149" i="7" s="1"/>
  <c r="A149" i="7"/>
  <c r="B148" i="7"/>
  <c r="E148" i="7" s="1"/>
  <c r="A148" i="7"/>
  <c r="B147" i="7"/>
  <c r="E147" i="7" s="1"/>
  <c r="A147" i="7"/>
  <c r="B146" i="7"/>
  <c r="E146" i="7" s="1"/>
  <c r="A146" i="7"/>
  <c r="B145" i="7"/>
  <c r="E145" i="7" s="1"/>
  <c r="A145" i="7"/>
  <c r="B144" i="7"/>
  <c r="E144" i="7" s="1"/>
  <c r="A144" i="7"/>
  <c r="B143" i="7"/>
  <c r="E143" i="7" s="1"/>
  <c r="A143" i="7"/>
  <c r="B142" i="7"/>
  <c r="E142" i="7" s="1"/>
  <c r="A142" i="7"/>
  <c r="B141" i="7"/>
  <c r="E141" i="7" s="1"/>
  <c r="A141" i="7"/>
  <c r="B140" i="7"/>
  <c r="E140" i="7" s="1"/>
  <c r="A140" i="7"/>
  <c r="B139" i="7"/>
  <c r="E139" i="7" s="1"/>
  <c r="A139" i="7"/>
  <c r="B138" i="7"/>
  <c r="E138" i="7" s="1"/>
  <c r="A138" i="7"/>
  <c r="B137" i="7"/>
  <c r="E137" i="7" s="1"/>
  <c r="A137" i="7"/>
  <c r="B136" i="7"/>
  <c r="E136" i="7" s="1"/>
  <c r="A136" i="7"/>
  <c r="B135" i="7"/>
  <c r="E135" i="7" s="1"/>
  <c r="A135" i="7"/>
  <c r="B134" i="7"/>
  <c r="E134" i="7" s="1"/>
  <c r="A134" i="7"/>
  <c r="B133" i="7"/>
  <c r="E133" i="7" s="1"/>
  <c r="A133" i="7"/>
  <c r="B132" i="7"/>
  <c r="E132" i="7" s="1"/>
  <c r="A132" i="7"/>
  <c r="B131" i="7"/>
  <c r="E131" i="7" s="1"/>
  <c r="A131" i="7"/>
  <c r="B130" i="7"/>
  <c r="E130" i="7" s="1"/>
  <c r="A130" i="7"/>
  <c r="B129" i="7"/>
  <c r="E129" i="7" s="1"/>
  <c r="A129" i="7"/>
  <c r="B128" i="7"/>
  <c r="E128" i="7" s="1"/>
  <c r="A128" i="7"/>
  <c r="B127" i="7"/>
  <c r="E127" i="7" s="1"/>
  <c r="A127" i="7"/>
  <c r="B126" i="7"/>
  <c r="E126" i="7" s="1"/>
  <c r="A126" i="7"/>
  <c r="B125" i="7"/>
  <c r="E125" i="7" s="1"/>
  <c r="A125" i="7"/>
  <c r="B124" i="7"/>
  <c r="E124" i="7" s="1"/>
  <c r="A124" i="7"/>
  <c r="B123" i="7"/>
  <c r="E123" i="7" s="1"/>
  <c r="A123" i="7"/>
  <c r="B122" i="7"/>
  <c r="E122" i="7" s="1"/>
  <c r="A122" i="7"/>
  <c r="B121" i="7"/>
  <c r="E121" i="7" s="1"/>
  <c r="A121" i="7"/>
  <c r="B120" i="7"/>
  <c r="E120" i="7" s="1"/>
  <c r="A120" i="7"/>
  <c r="B119" i="7"/>
  <c r="E119" i="7" s="1"/>
  <c r="A119" i="7"/>
  <c r="B118" i="7"/>
  <c r="E118" i="7" s="1"/>
  <c r="A118" i="7"/>
  <c r="B117" i="7"/>
  <c r="E117" i="7" s="1"/>
  <c r="A117" i="7"/>
  <c r="B116" i="7"/>
  <c r="E116" i="7" s="1"/>
  <c r="A116" i="7"/>
  <c r="B115" i="7"/>
  <c r="E115" i="7" s="1"/>
  <c r="A115" i="7"/>
  <c r="B114" i="7"/>
  <c r="E114" i="7" s="1"/>
  <c r="A114" i="7"/>
  <c r="B113" i="7"/>
  <c r="E113" i="7" s="1"/>
  <c r="A113" i="7"/>
  <c r="B112" i="7"/>
  <c r="E112" i="7" s="1"/>
  <c r="A112" i="7"/>
  <c r="B111" i="7"/>
  <c r="E111" i="7" s="1"/>
  <c r="A111" i="7"/>
  <c r="B110" i="7"/>
  <c r="E110" i="7" s="1"/>
  <c r="A110" i="7"/>
  <c r="B109" i="7"/>
  <c r="E109" i="7" s="1"/>
  <c r="A109" i="7"/>
  <c r="B108" i="7"/>
  <c r="E108" i="7" s="1"/>
  <c r="A108" i="7"/>
  <c r="B107" i="7"/>
  <c r="E107" i="7" s="1"/>
  <c r="A107" i="7"/>
  <c r="B106" i="7"/>
  <c r="E106" i="7" s="1"/>
  <c r="A106" i="7"/>
  <c r="B105" i="7"/>
  <c r="E105" i="7" s="1"/>
  <c r="A105" i="7"/>
  <c r="B104" i="7"/>
  <c r="E104" i="7" s="1"/>
  <c r="A104" i="7"/>
  <c r="B103" i="7"/>
  <c r="E103" i="7" s="1"/>
  <c r="A103" i="7"/>
  <c r="B102" i="7"/>
  <c r="E102" i="7" s="1"/>
  <c r="A102" i="7"/>
  <c r="B101" i="7"/>
  <c r="E101" i="7" s="1"/>
  <c r="A101" i="7"/>
  <c r="B100" i="7"/>
  <c r="E100" i="7" s="1"/>
  <c r="A100" i="7"/>
  <c r="B99" i="7"/>
  <c r="E99" i="7" s="1"/>
  <c r="A99" i="7"/>
  <c r="B98" i="7"/>
  <c r="E98" i="7" s="1"/>
  <c r="A98" i="7"/>
  <c r="B97" i="7"/>
  <c r="E97" i="7" s="1"/>
  <c r="A97" i="7"/>
  <c r="B96" i="7"/>
  <c r="E96" i="7" s="1"/>
  <c r="A96" i="7"/>
  <c r="B95" i="7"/>
  <c r="E95" i="7" s="1"/>
  <c r="A95" i="7"/>
  <c r="B94" i="7"/>
  <c r="E94" i="7" s="1"/>
  <c r="A94" i="7"/>
  <c r="B93" i="7"/>
  <c r="E93" i="7" s="1"/>
  <c r="A93" i="7"/>
  <c r="B92" i="7"/>
  <c r="E92" i="7" s="1"/>
  <c r="A92" i="7"/>
  <c r="B91" i="7"/>
  <c r="E91" i="7" s="1"/>
  <c r="A91" i="7"/>
  <c r="B90" i="7"/>
  <c r="E90" i="7" s="1"/>
  <c r="A90" i="7"/>
  <c r="B89" i="7"/>
  <c r="E89" i="7" s="1"/>
  <c r="A89" i="7"/>
  <c r="B88" i="7"/>
  <c r="E88" i="7" s="1"/>
  <c r="A88" i="7"/>
  <c r="B87" i="7"/>
  <c r="E87" i="7" s="1"/>
  <c r="A87" i="7"/>
  <c r="B86" i="7"/>
  <c r="E86" i="7" s="1"/>
  <c r="A86" i="7"/>
  <c r="B85" i="7"/>
  <c r="E85" i="7" s="1"/>
  <c r="A85" i="7"/>
  <c r="B84" i="7"/>
  <c r="E84" i="7" s="1"/>
  <c r="A84" i="7"/>
  <c r="B83" i="7"/>
  <c r="E83" i="7" s="1"/>
  <c r="A83" i="7"/>
  <c r="B82" i="7"/>
  <c r="E82" i="7" s="1"/>
  <c r="A82" i="7"/>
  <c r="B81" i="7"/>
  <c r="E81" i="7" s="1"/>
  <c r="A81" i="7"/>
  <c r="B80" i="7"/>
  <c r="E80" i="7" s="1"/>
  <c r="A80" i="7"/>
  <c r="B79" i="7"/>
  <c r="E79" i="7" s="1"/>
  <c r="A79" i="7"/>
  <c r="B78" i="7"/>
  <c r="E78" i="7" s="1"/>
  <c r="A78" i="7"/>
  <c r="B77" i="7"/>
  <c r="E77" i="7" s="1"/>
  <c r="A77" i="7"/>
  <c r="B76" i="7"/>
  <c r="E76" i="7" s="1"/>
  <c r="A76" i="7"/>
  <c r="B75" i="7"/>
  <c r="E75" i="7" s="1"/>
  <c r="A75" i="7"/>
  <c r="B74" i="7"/>
  <c r="E74" i="7" s="1"/>
  <c r="A74" i="7"/>
  <c r="B73" i="7"/>
  <c r="E73" i="7" s="1"/>
  <c r="A73" i="7"/>
  <c r="B72" i="7"/>
  <c r="E72" i="7" s="1"/>
  <c r="A72" i="7"/>
  <c r="B71" i="7"/>
  <c r="E71" i="7" s="1"/>
  <c r="A71" i="7"/>
  <c r="B70" i="7"/>
  <c r="E70" i="7" s="1"/>
  <c r="A70" i="7"/>
  <c r="B69" i="7"/>
  <c r="E69" i="7" s="1"/>
  <c r="A69" i="7"/>
  <c r="B68" i="7"/>
  <c r="E68" i="7" s="1"/>
  <c r="A68" i="7"/>
  <c r="B67" i="7"/>
  <c r="E67" i="7" s="1"/>
  <c r="A67" i="7"/>
  <c r="B66" i="7"/>
  <c r="E66" i="7" s="1"/>
  <c r="A66" i="7"/>
  <c r="B65" i="7"/>
  <c r="E65" i="7" s="1"/>
  <c r="A65" i="7"/>
  <c r="B64" i="7"/>
  <c r="E64" i="7" s="1"/>
  <c r="A64" i="7"/>
  <c r="B63" i="7"/>
  <c r="E63" i="7" s="1"/>
  <c r="A63" i="7"/>
  <c r="B62" i="7"/>
  <c r="E62" i="7" s="1"/>
  <c r="A62" i="7"/>
  <c r="B61" i="7"/>
  <c r="E61" i="7" s="1"/>
  <c r="A61" i="7"/>
  <c r="B60" i="7"/>
  <c r="E60" i="7" s="1"/>
  <c r="A60" i="7"/>
  <c r="B59" i="7"/>
  <c r="E59" i="7" s="1"/>
  <c r="A59" i="7"/>
  <c r="B58" i="7"/>
  <c r="E58" i="7" s="1"/>
  <c r="A58" i="7"/>
  <c r="B57" i="7"/>
  <c r="E57" i="7" s="1"/>
  <c r="A57" i="7"/>
  <c r="B56" i="7"/>
  <c r="E56" i="7" s="1"/>
  <c r="A56" i="7"/>
  <c r="B55" i="7"/>
  <c r="E55" i="7" s="1"/>
  <c r="A55" i="7"/>
  <c r="B54" i="7"/>
  <c r="E54" i="7" s="1"/>
  <c r="A54" i="7"/>
  <c r="B53" i="7"/>
  <c r="E53" i="7" s="1"/>
  <c r="A53" i="7"/>
  <c r="B52" i="7"/>
  <c r="E52" i="7" s="1"/>
  <c r="A52" i="7"/>
  <c r="B51" i="7"/>
  <c r="E51" i="7" s="1"/>
  <c r="A51" i="7"/>
  <c r="B50" i="7"/>
  <c r="E50" i="7" s="1"/>
  <c r="A50" i="7"/>
  <c r="B49" i="7"/>
  <c r="E49" i="7" s="1"/>
  <c r="A49" i="7"/>
  <c r="B48" i="7"/>
  <c r="E48" i="7" s="1"/>
  <c r="A48" i="7"/>
  <c r="B47" i="7"/>
  <c r="E47" i="7" s="1"/>
  <c r="A47" i="7"/>
  <c r="B46" i="7"/>
  <c r="E46" i="7" s="1"/>
  <c r="A46" i="7"/>
  <c r="B45" i="7"/>
  <c r="E45" i="7" s="1"/>
  <c r="A45" i="7"/>
  <c r="B44" i="7"/>
  <c r="E44" i="7" s="1"/>
  <c r="A44" i="7"/>
  <c r="B43" i="7"/>
  <c r="E43" i="7" s="1"/>
  <c r="A43" i="7"/>
  <c r="B42" i="7"/>
  <c r="E42" i="7" s="1"/>
  <c r="A42" i="7"/>
  <c r="B41" i="7"/>
  <c r="E41" i="7" s="1"/>
  <c r="A41" i="7"/>
  <c r="B40" i="7"/>
  <c r="E40" i="7" s="1"/>
  <c r="A40" i="7"/>
  <c r="B39" i="7"/>
  <c r="E39" i="7" s="1"/>
  <c r="A39" i="7"/>
  <c r="B38" i="7"/>
  <c r="E38" i="7" s="1"/>
  <c r="A38" i="7"/>
  <c r="B37" i="7"/>
  <c r="E37" i="7" s="1"/>
  <c r="A37" i="7"/>
  <c r="B36" i="7"/>
  <c r="E36" i="7" s="1"/>
  <c r="A36" i="7"/>
  <c r="A34" i="7"/>
  <c r="B33" i="7"/>
  <c r="E33" i="7" s="1"/>
  <c r="A33" i="7"/>
  <c r="B32" i="7"/>
  <c r="E32" i="7" s="1"/>
  <c r="A32" i="7"/>
  <c r="E9" i="7"/>
  <c r="C35" i="7" s="1"/>
  <c r="D35" i="7" s="1"/>
  <c r="AA7" i="7"/>
  <c r="Y7" i="7"/>
  <c r="Y8" i="7" s="1"/>
  <c r="Y9" i="7" s="1"/>
  <c r="Y10" i="7" s="1"/>
  <c r="Y11" i="7" s="1"/>
  <c r="Y12" i="7" s="1"/>
  <c r="Y13" i="7" s="1"/>
  <c r="Y14" i="7" s="1"/>
  <c r="Y15" i="7" s="1"/>
  <c r="Y16" i="7" s="1"/>
  <c r="Y17" i="7" s="1"/>
  <c r="Y18" i="7" s="1"/>
  <c r="Y19" i="7" s="1"/>
  <c r="Y20" i="7" s="1"/>
  <c r="Y21" i="7" s="1"/>
  <c r="Y22" i="7" s="1"/>
  <c r="Y23" i="7" s="1"/>
  <c r="Y24" i="7" s="1"/>
  <c r="Y25" i="7" s="1"/>
  <c r="Y26" i="7" s="1"/>
  <c r="Y27" i="7" s="1"/>
  <c r="Y28" i="7" s="1"/>
  <c r="Y29" i="7" s="1"/>
  <c r="Y30" i="7" s="1"/>
  <c r="Y31" i="7" s="1"/>
  <c r="Y32" i="7" s="1"/>
  <c r="Y33" i="7" s="1"/>
  <c r="Y34" i="7" s="1"/>
  <c r="W7" i="7"/>
  <c r="U7" i="7"/>
  <c r="G16" i="9" l="1"/>
  <c r="H16" i="9" s="1"/>
  <c r="F17" i="9"/>
  <c r="E370" i="7"/>
  <c r="E374" i="7"/>
  <c r="E378" i="7"/>
  <c r="E382" i="7"/>
  <c r="E386" i="7"/>
  <c r="E390" i="7"/>
  <c r="E394" i="7"/>
  <c r="E398" i="7"/>
  <c r="E402" i="7"/>
  <c r="E406" i="7"/>
  <c r="E410" i="7"/>
  <c r="E414" i="7"/>
  <c r="E418" i="7"/>
  <c r="E422" i="7"/>
  <c r="E426" i="7"/>
  <c r="E430" i="7"/>
  <c r="E434" i="7"/>
  <c r="E438" i="7"/>
  <c r="E442" i="7"/>
  <c r="E446" i="7"/>
  <c r="E450" i="7"/>
  <c r="E454" i="7"/>
  <c r="E458" i="7"/>
  <c r="E462" i="7"/>
  <c r="E466" i="7"/>
  <c r="E470" i="7"/>
  <c r="E474" i="7"/>
  <c r="E478" i="7"/>
  <c r="E482" i="7"/>
  <c r="E486" i="7"/>
  <c r="E490" i="7"/>
  <c r="E494" i="7"/>
  <c r="E498" i="7"/>
  <c r="E502" i="7"/>
  <c r="E506" i="7"/>
  <c r="E510" i="7"/>
  <c r="E514" i="7"/>
  <c r="E518" i="7"/>
  <c r="E522" i="7"/>
  <c r="E526" i="7"/>
  <c r="E530" i="7"/>
  <c r="E534" i="7"/>
  <c r="E538" i="7"/>
  <c r="E542" i="7"/>
  <c r="E546" i="7"/>
  <c r="E550" i="7"/>
  <c r="E554" i="7"/>
  <c r="E558" i="7"/>
  <c r="E562" i="7"/>
  <c r="E566" i="7"/>
  <c r="E570" i="7"/>
  <c r="E574" i="7"/>
  <c r="E578" i="7"/>
  <c r="E582" i="7"/>
  <c r="E586" i="7"/>
  <c r="E590" i="7"/>
  <c r="E594" i="7"/>
  <c r="E598" i="7"/>
  <c r="E602" i="7"/>
  <c r="E606" i="7"/>
  <c r="E610" i="7"/>
  <c r="E614" i="7"/>
  <c r="E618" i="7"/>
  <c r="E622" i="7"/>
  <c r="E626" i="7"/>
  <c r="E630" i="7"/>
  <c r="E634" i="7"/>
  <c r="E638" i="7"/>
  <c r="E642" i="7"/>
  <c r="E646" i="7"/>
  <c r="E650" i="7"/>
  <c r="E654" i="7"/>
  <c r="E658" i="7"/>
  <c r="E662" i="7"/>
  <c r="E666" i="7"/>
  <c r="E670" i="7"/>
  <c r="E674" i="7"/>
  <c r="E678" i="7"/>
  <c r="E682" i="7"/>
  <c r="E686" i="7"/>
  <c r="E690" i="7"/>
  <c r="E383" i="7"/>
  <c r="E387" i="7"/>
  <c r="E391" i="7"/>
  <c r="E395" i="7"/>
  <c r="E399" i="7"/>
  <c r="E403" i="7"/>
  <c r="E407" i="7"/>
  <c r="E411" i="7"/>
  <c r="E415" i="7"/>
  <c r="E419" i="7"/>
  <c r="E423" i="7"/>
  <c r="E427" i="7"/>
  <c r="E431" i="7"/>
  <c r="E435" i="7"/>
  <c r="E439" i="7"/>
  <c r="E443" i="7"/>
  <c r="E447" i="7"/>
  <c r="E451" i="7"/>
  <c r="E455" i="7"/>
  <c r="E459" i="7"/>
  <c r="E463" i="7"/>
  <c r="E467" i="7"/>
  <c r="E471" i="7"/>
  <c r="E475" i="7"/>
  <c r="E479" i="7"/>
  <c r="E483" i="7"/>
  <c r="E487" i="7"/>
  <c r="E491" i="7"/>
  <c r="E495" i="7"/>
  <c r="E499" i="7"/>
  <c r="E503" i="7"/>
  <c r="E507" i="7"/>
  <c r="E511" i="7"/>
  <c r="E515" i="7"/>
  <c r="E519" i="7"/>
  <c r="E523" i="7"/>
  <c r="E527" i="7"/>
  <c r="E531" i="7"/>
  <c r="E535" i="7"/>
  <c r="E539" i="7"/>
  <c r="E543" i="7"/>
  <c r="E547" i="7"/>
  <c r="E551" i="7"/>
  <c r="E555" i="7"/>
  <c r="E559" i="7"/>
  <c r="E563" i="7"/>
  <c r="E567" i="7"/>
  <c r="E571" i="7"/>
  <c r="E575" i="7"/>
  <c r="E579" i="7"/>
  <c r="E583" i="7"/>
  <c r="E587" i="7"/>
  <c r="E591" i="7"/>
  <c r="E595" i="7"/>
  <c r="E599" i="7"/>
  <c r="E603" i="7"/>
  <c r="E607" i="7"/>
  <c r="E611" i="7"/>
  <c r="E615" i="7"/>
  <c r="E619" i="7"/>
  <c r="E623" i="7"/>
  <c r="E627" i="7"/>
  <c r="E631" i="7"/>
  <c r="E635" i="7"/>
  <c r="E639" i="7"/>
  <c r="E643" i="7"/>
  <c r="E647" i="7"/>
  <c r="E651" i="7"/>
  <c r="E655" i="7"/>
  <c r="E659" i="7"/>
  <c r="E663" i="7"/>
  <c r="E667" i="7"/>
  <c r="E671" i="7"/>
  <c r="E675" i="7"/>
  <c r="E679" i="7"/>
  <c r="E683" i="7"/>
  <c r="E687" i="7"/>
  <c r="E691" i="7"/>
  <c r="E695" i="7"/>
  <c r="E699" i="7"/>
  <c r="E703" i="7"/>
  <c r="E707" i="7"/>
  <c r="E711" i="7"/>
  <c r="E715" i="7"/>
  <c r="E719" i="7"/>
  <c r="E380" i="7"/>
  <c r="E384" i="7"/>
  <c r="E388" i="7"/>
  <c r="E392" i="7"/>
  <c r="E396" i="7"/>
  <c r="E400" i="7"/>
  <c r="E404" i="7"/>
  <c r="E408" i="7"/>
  <c r="E412" i="7"/>
  <c r="E416" i="7"/>
  <c r="E420" i="7"/>
  <c r="E424" i="7"/>
  <c r="E428" i="7"/>
  <c r="E432" i="7"/>
  <c r="E436" i="7"/>
  <c r="E440" i="7"/>
  <c r="E444" i="7"/>
  <c r="E448" i="7"/>
  <c r="E452" i="7"/>
  <c r="E456" i="7"/>
  <c r="E460" i="7"/>
  <c r="E464" i="7"/>
  <c r="E468" i="7"/>
  <c r="E472" i="7"/>
  <c r="E476" i="7"/>
  <c r="E480" i="7"/>
  <c r="E484" i="7"/>
  <c r="E488" i="7"/>
  <c r="E492" i="7"/>
  <c r="E496" i="7"/>
  <c r="E500" i="7"/>
  <c r="E504" i="7"/>
  <c r="E508" i="7"/>
  <c r="E512" i="7"/>
  <c r="E516" i="7"/>
  <c r="E520" i="7"/>
  <c r="E524" i="7"/>
  <c r="E528" i="7"/>
  <c r="E532" i="7"/>
  <c r="E536" i="7"/>
  <c r="E540" i="7"/>
  <c r="E544" i="7"/>
  <c r="E548" i="7"/>
  <c r="E552" i="7"/>
  <c r="E556" i="7"/>
  <c r="E560" i="7"/>
  <c r="E564" i="7"/>
  <c r="E568" i="7"/>
  <c r="E572" i="7"/>
  <c r="E576" i="7"/>
  <c r="E580" i="7"/>
  <c r="E584" i="7"/>
  <c r="E588" i="7"/>
  <c r="E592" i="7"/>
  <c r="E596" i="7"/>
  <c r="E600" i="7"/>
  <c r="E604" i="7"/>
  <c r="E608" i="7"/>
  <c r="E612" i="7"/>
  <c r="E616" i="7"/>
  <c r="E620" i="7"/>
  <c r="E624" i="7"/>
  <c r="E628" i="7"/>
  <c r="E632" i="7"/>
  <c r="E636" i="7"/>
  <c r="E640" i="7"/>
  <c r="E644" i="7"/>
  <c r="E648" i="7"/>
  <c r="E652" i="7"/>
  <c r="E656" i="7"/>
  <c r="E660" i="7"/>
  <c r="E664" i="7"/>
  <c r="E668" i="7"/>
  <c r="E672" i="7"/>
  <c r="E676" i="7"/>
  <c r="E680" i="7"/>
  <c r="E684" i="7"/>
  <c r="E688" i="7"/>
  <c r="E692" i="7"/>
  <c r="E696" i="7"/>
  <c r="E700" i="7"/>
  <c r="E704" i="7"/>
  <c r="E708" i="7"/>
  <c r="E712" i="7"/>
  <c r="E694" i="7"/>
  <c r="E698" i="7"/>
  <c r="E702" i="7"/>
  <c r="E706" i="7"/>
  <c r="E710" i="7"/>
  <c r="E714" i="7"/>
  <c r="E718" i="7"/>
  <c r="E722" i="7"/>
  <c r="E726" i="7"/>
  <c r="E730" i="7"/>
  <c r="E734" i="7"/>
  <c r="E738" i="7"/>
  <c r="E742" i="7"/>
  <c r="E746" i="7"/>
  <c r="E750" i="7"/>
  <c r="E754" i="7"/>
  <c r="E758" i="7"/>
  <c r="E762" i="7"/>
  <c r="E766" i="7"/>
  <c r="E770" i="7"/>
  <c r="E774" i="7"/>
  <c r="E778" i="7"/>
  <c r="E782" i="7"/>
  <c r="E786" i="7"/>
  <c r="E790" i="7"/>
  <c r="E794" i="7"/>
  <c r="E798" i="7"/>
  <c r="E802" i="7"/>
  <c r="E806" i="7"/>
  <c r="E810" i="7"/>
  <c r="E814" i="7"/>
  <c r="E818" i="7"/>
  <c r="E822" i="7"/>
  <c r="E826" i="7"/>
  <c r="E830" i="7"/>
  <c r="E834" i="7"/>
  <c r="E838" i="7"/>
  <c r="E842" i="7"/>
  <c r="E846" i="7"/>
  <c r="E850" i="7"/>
  <c r="E854" i="7"/>
  <c r="E858" i="7"/>
  <c r="E862" i="7"/>
  <c r="E866" i="7"/>
  <c r="E870" i="7"/>
  <c r="E874" i="7"/>
  <c r="E878" i="7"/>
  <c r="E882" i="7"/>
  <c r="E886" i="7"/>
  <c r="E890" i="7"/>
  <c r="E894" i="7"/>
  <c r="E898" i="7"/>
  <c r="E902" i="7"/>
  <c r="E906" i="7"/>
  <c r="E910" i="7"/>
  <c r="E914" i="7"/>
  <c r="E918" i="7"/>
  <c r="E922" i="7"/>
  <c r="E926" i="7"/>
  <c r="E930" i="7"/>
  <c r="E934" i="7"/>
  <c r="E938" i="7"/>
  <c r="E942" i="7"/>
  <c r="E946" i="7"/>
  <c r="E950" i="7"/>
  <c r="E954" i="7"/>
  <c r="E958" i="7"/>
  <c r="E962" i="7"/>
  <c r="E966" i="7"/>
  <c r="E970" i="7"/>
  <c r="E974" i="7"/>
  <c r="E978" i="7"/>
  <c r="E982" i="7"/>
  <c r="E986" i="7"/>
  <c r="E990" i="7"/>
  <c r="E994" i="7"/>
  <c r="E998" i="7"/>
  <c r="E1002" i="7"/>
  <c r="E1006" i="7"/>
  <c r="E1010" i="7"/>
  <c r="E1014" i="7"/>
  <c r="E1018" i="7"/>
  <c r="E1022" i="7"/>
  <c r="E1026" i="7"/>
  <c r="E1030" i="7"/>
  <c r="E723" i="7"/>
  <c r="E727" i="7"/>
  <c r="E731" i="7"/>
  <c r="E735" i="7"/>
  <c r="E739" i="7"/>
  <c r="E743" i="7"/>
  <c r="E747" i="7"/>
  <c r="E751" i="7"/>
  <c r="E755" i="7"/>
  <c r="E759" i="7"/>
  <c r="E763" i="7"/>
  <c r="E767" i="7"/>
  <c r="E771" i="7"/>
  <c r="E775" i="7"/>
  <c r="E779" i="7"/>
  <c r="E783" i="7"/>
  <c r="E787" i="7"/>
  <c r="E791" i="7"/>
  <c r="E795" i="7"/>
  <c r="E799" i="7"/>
  <c r="E803" i="7"/>
  <c r="E807" i="7"/>
  <c r="E811" i="7"/>
  <c r="E815" i="7"/>
  <c r="E819" i="7"/>
  <c r="E823" i="7"/>
  <c r="E827" i="7"/>
  <c r="E831" i="7"/>
  <c r="E835" i="7"/>
  <c r="E839" i="7"/>
  <c r="E843" i="7"/>
  <c r="E847" i="7"/>
  <c r="E851" i="7"/>
  <c r="E855" i="7"/>
  <c r="E859" i="7"/>
  <c r="E863" i="7"/>
  <c r="E867" i="7"/>
  <c r="E871" i="7"/>
  <c r="E875" i="7"/>
  <c r="E879" i="7"/>
  <c r="E883" i="7"/>
  <c r="E887" i="7"/>
  <c r="E891" i="7"/>
  <c r="E895" i="7"/>
  <c r="E899" i="7"/>
  <c r="E903" i="7"/>
  <c r="E907" i="7"/>
  <c r="E911" i="7"/>
  <c r="E915" i="7"/>
  <c r="E919" i="7"/>
  <c r="E923" i="7"/>
  <c r="E927" i="7"/>
  <c r="E931" i="7"/>
  <c r="E935" i="7"/>
  <c r="E939" i="7"/>
  <c r="E943" i="7"/>
  <c r="E947" i="7"/>
  <c r="E951" i="7"/>
  <c r="E955" i="7"/>
  <c r="E959" i="7"/>
  <c r="E963" i="7"/>
  <c r="E967" i="7"/>
  <c r="E971" i="7"/>
  <c r="E975" i="7"/>
  <c r="E979" i="7"/>
  <c r="E983" i="7"/>
  <c r="E987" i="7"/>
  <c r="E991" i="7"/>
  <c r="E995" i="7"/>
  <c r="E999" i="7"/>
  <c r="E1003" i="7"/>
  <c r="E1007" i="7"/>
  <c r="E1011" i="7"/>
  <c r="E1015" i="7"/>
  <c r="E1019" i="7"/>
  <c r="E1023" i="7"/>
  <c r="E1027" i="7"/>
  <c r="E1031" i="7"/>
  <c r="E34" i="7"/>
  <c r="E716" i="7"/>
  <c r="E720" i="7"/>
  <c r="E724" i="7"/>
  <c r="E728" i="7"/>
  <c r="E732" i="7"/>
  <c r="E736" i="7"/>
  <c r="E740" i="7"/>
  <c r="E744" i="7"/>
  <c r="E748" i="7"/>
  <c r="E752" i="7"/>
  <c r="E756" i="7"/>
  <c r="E760" i="7"/>
  <c r="E764" i="7"/>
  <c r="E768" i="7"/>
  <c r="E772" i="7"/>
  <c r="E776" i="7"/>
  <c r="E780" i="7"/>
  <c r="E784" i="7"/>
  <c r="E788" i="7"/>
  <c r="E792" i="7"/>
  <c r="E796" i="7"/>
  <c r="E800" i="7"/>
  <c r="E804" i="7"/>
  <c r="E808" i="7"/>
  <c r="E812" i="7"/>
  <c r="E816" i="7"/>
  <c r="E820" i="7"/>
  <c r="E824" i="7"/>
  <c r="E828" i="7"/>
  <c r="E832" i="7"/>
  <c r="E836" i="7"/>
  <c r="E840" i="7"/>
  <c r="E844" i="7"/>
  <c r="E848" i="7"/>
  <c r="E852" i="7"/>
  <c r="E856" i="7"/>
  <c r="E860" i="7"/>
  <c r="E864" i="7"/>
  <c r="E868" i="7"/>
  <c r="E872" i="7"/>
  <c r="E876" i="7"/>
  <c r="E880" i="7"/>
  <c r="E884" i="7"/>
  <c r="E888" i="7"/>
  <c r="E892" i="7"/>
  <c r="E896" i="7"/>
  <c r="E900" i="7"/>
  <c r="E904" i="7"/>
  <c r="E908" i="7"/>
  <c r="E912" i="7"/>
  <c r="E916" i="7"/>
  <c r="E920" i="7"/>
  <c r="E924" i="7"/>
  <c r="E928" i="7"/>
  <c r="E932" i="7"/>
  <c r="E936" i="7"/>
  <c r="E940" i="7"/>
  <c r="E944" i="7"/>
  <c r="E948" i="7"/>
  <c r="E952" i="7"/>
  <c r="E956" i="7"/>
  <c r="E960" i="7"/>
  <c r="E964" i="7"/>
  <c r="E968" i="7"/>
  <c r="E972" i="7"/>
  <c r="E976" i="7"/>
  <c r="E980" i="7"/>
  <c r="E984" i="7"/>
  <c r="E988" i="7"/>
  <c r="E992" i="7"/>
  <c r="E996" i="7"/>
  <c r="E1000" i="7"/>
  <c r="E1004" i="7"/>
  <c r="E1008" i="7"/>
  <c r="E1012" i="7"/>
  <c r="E1016" i="7"/>
  <c r="E1020" i="7"/>
  <c r="E1024" i="7"/>
  <c r="E1028" i="7"/>
  <c r="E1032" i="7"/>
  <c r="W8" i="7"/>
  <c r="W9" i="7" s="1"/>
  <c r="W10" i="7" s="1"/>
  <c r="W11" i="7" s="1"/>
  <c r="W12" i="7" s="1"/>
  <c r="W13" i="7" s="1"/>
  <c r="W14" i="7" s="1"/>
  <c r="W15" i="7" s="1"/>
  <c r="W16" i="7" s="1"/>
  <c r="W17" i="7" s="1"/>
  <c r="W18" i="7" s="1"/>
  <c r="W19" i="7" s="1"/>
  <c r="W20" i="7" s="1"/>
  <c r="W21" i="7" s="1"/>
  <c r="W22" i="7" s="1"/>
  <c r="W23" i="7" s="1"/>
  <c r="W24" i="7" s="1"/>
  <c r="W25" i="7" s="1"/>
  <c r="W26" i="7" s="1"/>
  <c r="W27" i="7" s="1"/>
  <c r="W28" i="7" s="1"/>
  <c r="W29" i="7" s="1"/>
  <c r="W30" i="7" s="1"/>
  <c r="W31" i="7" s="1"/>
  <c r="W32" i="7" s="1"/>
  <c r="W33" i="7" s="1"/>
  <c r="W34" i="7" s="1"/>
  <c r="AA8" i="7"/>
  <c r="AA9" i="7" s="1"/>
  <c r="AA10" i="7" s="1"/>
  <c r="AA11" i="7" s="1"/>
  <c r="AA12" i="7" s="1"/>
  <c r="AA13" i="7" s="1"/>
  <c r="AA14" i="7" s="1"/>
  <c r="AA15" i="7" s="1"/>
  <c r="AA16" i="7" s="1"/>
  <c r="AA17" i="7" s="1"/>
  <c r="AA18" i="7" s="1"/>
  <c r="AA19" i="7" s="1"/>
  <c r="AA20" i="7" s="1"/>
  <c r="AA21" i="7" s="1"/>
  <c r="AA22" i="7" s="1"/>
  <c r="AA23" i="7" s="1"/>
  <c r="AA24" i="7" s="1"/>
  <c r="AA25" i="7" s="1"/>
  <c r="AA26" i="7" s="1"/>
  <c r="AA27" i="7" s="1"/>
  <c r="AA28" i="7" s="1"/>
  <c r="AA29" i="7" s="1"/>
  <c r="AA30" i="7" s="1"/>
  <c r="AA31" i="7" s="1"/>
  <c r="AA32" i="7" s="1"/>
  <c r="AA33" i="7" s="1"/>
  <c r="AA34" i="7" s="1"/>
  <c r="C1032" i="7"/>
  <c r="D1032" i="7" s="1"/>
  <c r="F1032" i="7" s="1"/>
  <c r="C1031" i="7"/>
  <c r="D1031" i="7" s="1"/>
  <c r="F1031" i="7" s="1"/>
  <c r="C1030" i="7"/>
  <c r="D1030" i="7" s="1"/>
  <c r="F1030" i="7" s="1"/>
  <c r="C1029" i="7"/>
  <c r="D1029" i="7" s="1"/>
  <c r="F1029" i="7" s="1"/>
  <c r="C1028" i="7"/>
  <c r="D1028" i="7" s="1"/>
  <c r="F1028" i="7" s="1"/>
  <c r="C1027" i="7"/>
  <c r="D1027" i="7" s="1"/>
  <c r="F1027" i="7" s="1"/>
  <c r="C1026" i="7"/>
  <c r="D1026" i="7" s="1"/>
  <c r="F1026" i="7" s="1"/>
  <c r="C1025" i="7"/>
  <c r="D1025" i="7" s="1"/>
  <c r="F1025" i="7" s="1"/>
  <c r="C1024" i="7"/>
  <c r="D1024" i="7" s="1"/>
  <c r="F1024" i="7" s="1"/>
  <c r="C1023" i="7"/>
  <c r="D1023" i="7" s="1"/>
  <c r="F1023" i="7" s="1"/>
  <c r="C1022" i="7"/>
  <c r="D1022" i="7" s="1"/>
  <c r="F1022" i="7" s="1"/>
  <c r="C1021" i="7"/>
  <c r="D1021" i="7" s="1"/>
  <c r="F1021" i="7" s="1"/>
  <c r="C1020" i="7"/>
  <c r="D1020" i="7" s="1"/>
  <c r="F1020" i="7" s="1"/>
  <c r="C1019" i="7"/>
  <c r="D1019" i="7" s="1"/>
  <c r="F1019" i="7" s="1"/>
  <c r="C1018" i="7"/>
  <c r="D1018" i="7" s="1"/>
  <c r="F1018" i="7" s="1"/>
  <c r="C1017" i="7"/>
  <c r="D1017" i="7" s="1"/>
  <c r="F1017" i="7" s="1"/>
  <c r="C1016" i="7"/>
  <c r="D1016" i="7" s="1"/>
  <c r="F1016" i="7" s="1"/>
  <c r="C1015" i="7"/>
  <c r="D1015" i="7" s="1"/>
  <c r="F1015" i="7" s="1"/>
  <c r="C1014" i="7"/>
  <c r="D1014" i="7" s="1"/>
  <c r="F1014" i="7" s="1"/>
  <c r="C1013" i="7"/>
  <c r="D1013" i="7" s="1"/>
  <c r="F1013" i="7" s="1"/>
  <c r="C1012" i="7"/>
  <c r="D1012" i="7" s="1"/>
  <c r="F1012" i="7" s="1"/>
  <c r="C1011" i="7"/>
  <c r="D1011" i="7" s="1"/>
  <c r="F1011" i="7" s="1"/>
  <c r="C1010" i="7"/>
  <c r="D1010" i="7" s="1"/>
  <c r="F1010" i="7" s="1"/>
  <c r="C1009" i="7"/>
  <c r="D1009" i="7" s="1"/>
  <c r="F1009" i="7" s="1"/>
  <c r="C1008" i="7"/>
  <c r="D1008" i="7" s="1"/>
  <c r="F1008" i="7" s="1"/>
  <c r="C1007" i="7"/>
  <c r="D1007" i="7" s="1"/>
  <c r="F1007" i="7" s="1"/>
  <c r="C1006" i="7"/>
  <c r="D1006" i="7" s="1"/>
  <c r="F1006" i="7" s="1"/>
  <c r="C1005" i="7"/>
  <c r="D1005" i="7" s="1"/>
  <c r="F1005" i="7" s="1"/>
  <c r="C1004" i="7"/>
  <c r="D1004" i="7" s="1"/>
  <c r="F1004" i="7" s="1"/>
  <c r="C1003" i="7"/>
  <c r="D1003" i="7" s="1"/>
  <c r="F1003" i="7" s="1"/>
  <c r="C1002" i="7"/>
  <c r="D1002" i="7" s="1"/>
  <c r="F1002" i="7" s="1"/>
  <c r="C1001" i="7"/>
  <c r="D1001" i="7" s="1"/>
  <c r="F1001" i="7" s="1"/>
  <c r="C1000" i="7"/>
  <c r="D1000" i="7" s="1"/>
  <c r="F1000" i="7" s="1"/>
  <c r="C999" i="7"/>
  <c r="D999" i="7" s="1"/>
  <c r="F999" i="7" s="1"/>
  <c r="C998" i="7"/>
  <c r="D998" i="7" s="1"/>
  <c r="F998" i="7" s="1"/>
  <c r="C997" i="7"/>
  <c r="D997" i="7" s="1"/>
  <c r="F997" i="7" s="1"/>
  <c r="C996" i="7"/>
  <c r="D996" i="7" s="1"/>
  <c r="F996" i="7" s="1"/>
  <c r="C995" i="7"/>
  <c r="D995" i="7" s="1"/>
  <c r="F995" i="7" s="1"/>
  <c r="C994" i="7"/>
  <c r="D994" i="7" s="1"/>
  <c r="F994" i="7" s="1"/>
  <c r="C993" i="7"/>
  <c r="D993" i="7" s="1"/>
  <c r="F993" i="7" s="1"/>
  <c r="C992" i="7"/>
  <c r="D992" i="7" s="1"/>
  <c r="F992" i="7" s="1"/>
  <c r="C991" i="7"/>
  <c r="D991" i="7" s="1"/>
  <c r="F991" i="7" s="1"/>
  <c r="C990" i="7"/>
  <c r="D990" i="7" s="1"/>
  <c r="F990" i="7" s="1"/>
  <c r="C989" i="7"/>
  <c r="D989" i="7" s="1"/>
  <c r="F989" i="7" s="1"/>
  <c r="C988" i="7"/>
  <c r="D988" i="7" s="1"/>
  <c r="F988" i="7" s="1"/>
  <c r="C987" i="7"/>
  <c r="D987" i="7" s="1"/>
  <c r="F987" i="7" s="1"/>
  <c r="C986" i="7"/>
  <c r="D986" i="7" s="1"/>
  <c r="F986" i="7" s="1"/>
  <c r="C985" i="7"/>
  <c r="D985" i="7" s="1"/>
  <c r="F985" i="7" s="1"/>
  <c r="C984" i="7"/>
  <c r="D984" i="7" s="1"/>
  <c r="F984" i="7" s="1"/>
  <c r="C983" i="7"/>
  <c r="D983" i="7" s="1"/>
  <c r="F983" i="7" s="1"/>
  <c r="C982" i="7"/>
  <c r="D982" i="7" s="1"/>
  <c r="F982" i="7" s="1"/>
  <c r="C981" i="7"/>
  <c r="D981" i="7" s="1"/>
  <c r="F981" i="7" s="1"/>
  <c r="C980" i="7"/>
  <c r="D980" i="7" s="1"/>
  <c r="F980" i="7" s="1"/>
  <c r="C979" i="7"/>
  <c r="D979" i="7" s="1"/>
  <c r="F979" i="7" s="1"/>
  <c r="C978" i="7"/>
  <c r="D978" i="7" s="1"/>
  <c r="F978" i="7" s="1"/>
  <c r="C977" i="7"/>
  <c r="D977" i="7" s="1"/>
  <c r="F977" i="7" s="1"/>
  <c r="C976" i="7"/>
  <c r="D976" i="7" s="1"/>
  <c r="F976" i="7" s="1"/>
  <c r="C975" i="7"/>
  <c r="D975" i="7" s="1"/>
  <c r="F975" i="7" s="1"/>
  <c r="C974" i="7"/>
  <c r="D974" i="7" s="1"/>
  <c r="F974" i="7" s="1"/>
  <c r="C973" i="7"/>
  <c r="D973" i="7" s="1"/>
  <c r="F973" i="7" s="1"/>
  <c r="C972" i="7"/>
  <c r="D972" i="7" s="1"/>
  <c r="F972" i="7" s="1"/>
  <c r="C971" i="7"/>
  <c r="D971" i="7" s="1"/>
  <c r="F971" i="7" s="1"/>
  <c r="C970" i="7"/>
  <c r="D970" i="7" s="1"/>
  <c r="F970" i="7" s="1"/>
  <c r="C969" i="7"/>
  <c r="D969" i="7" s="1"/>
  <c r="F969" i="7" s="1"/>
  <c r="C968" i="7"/>
  <c r="D968" i="7" s="1"/>
  <c r="F968" i="7" s="1"/>
  <c r="C967" i="7"/>
  <c r="D967" i="7" s="1"/>
  <c r="F967" i="7" s="1"/>
  <c r="C966" i="7"/>
  <c r="D966" i="7" s="1"/>
  <c r="F966" i="7" s="1"/>
  <c r="C965" i="7"/>
  <c r="D965" i="7" s="1"/>
  <c r="F965" i="7" s="1"/>
  <c r="C964" i="7"/>
  <c r="D964" i="7" s="1"/>
  <c r="F964" i="7" s="1"/>
  <c r="C963" i="7"/>
  <c r="D963" i="7" s="1"/>
  <c r="F963" i="7" s="1"/>
  <c r="C962" i="7"/>
  <c r="D962" i="7" s="1"/>
  <c r="F962" i="7" s="1"/>
  <c r="C961" i="7"/>
  <c r="D961" i="7" s="1"/>
  <c r="F961" i="7" s="1"/>
  <c r="C960" i="7"/>
  <c r="D960" i="7" s="1"/>
  <c r="F960" i="7" s="1"/>
  <c r="C959" i="7"/>
  <c r="D959" i="7" s="1"/>
  <c r="F959" i="7" s="1"/>
  <c r="C958" i="7"/>
  <c r="D958" i="7" s="1"/>
  <c r="F958" i="7" s="1"/>
  <c r="C957" i="7"/>
  <c r="D957" i="7" s="1"/>
  <c r="F957" i="7" s="1"/>
  <c r="C956" i="7"/>
  <c r="D956" i="7" s="1"/>
  <c r="F956" i="7" s="1"/>
  <c r="C955" i="7"/>
  <c r="D955" i="7" s="1"/>
  <c r="F955" i="7" s="1"/>
  <c r="C954" i="7"/>
  <c r="D954" i="7" s="1"/>
  <c r="F954" i="7" s="1"/>
  <c r="C953" i="7"/>
  <c r="D953" i="7" s="1"/>
  <c r="F953" i="7" s="1"/>
  <c r="C952" i="7"/>
  <c r="D952" i="7" s="1"/>
  <c r="F952" i="7" s="1"/>
  <c r="C951" i="7"/>
  <c r="D951" i="7" s="1"/>
  <c r="F951" i="7" s="1"/>
  <c r="C950" i="7"/>
  <c r="D950" i="7" s="1"/>
  <c r="F950" i="7" s="1"/>
  <c r="C949" i="7"/>
  <c r="D949" i="7" s="1"/>
  <c r="F949" i="7" s="1"/>
  <c r="C948" i="7"/>
  <c r="D948" i="7" s="1"/>
  <c r="F948" i="7" s="1"/>
  <c r="C947" i="7"/>
  <c r="D947" i="7" s="1"/>
  <c r="F947" i="7" s="1"/>
  <c r="C946" i="7"/>
  <c r="D946" i="7" s="1"/>
  <c r="F946" i="7" s="1"/>
  <c r="C945" i="7"/>
  <c r="D945" i="7" s="1"/>
  <c r="F945" i="7" s="1"/>
  <c r="C944" i="7"/>
  <c r="D944" i="7" s="1"/>
  <c r="F944" i="7" s="1"/>
  <c r="C943" i="7"/>
  <c r="D943" i="7" s="1"/>
  <c r="F943" i="7" s="1"/>
  <c r="C942" i="7"/>
  <c r="D942" i="7" s="1"/>
  <c r="F942" i="7" s="1"/>
  <c r="C941" i="7"/>
  <c r="D941" i="7" s="1"/>
  <c r="F941" i="7" s="1"/>
  <c r="C940" i="7"/>
  <c r="D940" i="7" s="1"/>
  <c r="F940" i="7" s="1"/>
  <c r="C939" i="7"/>
  <c r="D939" i="7" s="1"/>
  <c r="F939" i="7" s="1"/>
  <c r="C938" i="7"/>
  <c r="D938" i="7" s="1"/>
  <c r="F938" i="7" s="1"/>
  <c r="C937" i="7"/>
  <c r="D937" i="7" s="1"/>
  <c r="F937" i="7" s="1"/>
  <c r="C936" i="7"/>
  <c r="D936" i="7" s="1"/>
  <c r="F936" i="7" s="1"/>
  <c r="C935" i="7"/>
  <c r="D935" i="7" s="1"/>
  <c r="F935" i="7" s="1"/>
  <c r="C934" i="7"/>
  <c r="D934" i="7" s="1"/>
  <c r="F934" i="7" s="1"/>
  <c r="C933" i="7"/>
  <c r="D933" i="7" s="1"/>
  <c r="F933" i="7" s="1"/>
  <c r="C932" i="7"/>
  <c r="D932" i="7" s="1"/>
  <c r="F932" i="7" s="1"/>
  <c r="C931" i="7"/>
  <c r="D931" i="7" s="1"/>
  <c r="F931" i="7" s="1"/>
  <c r="C930" i="7"/>
  <c r="D930" i="7" s="1"/>
  <c r="F930" i="7" s="1"/>
  <c r="C929" i="7"/>
  <c r="D929" i="7" s="1"/>
  <c r="F929" i="7" s="1"/>
  <c r="C928" i="7"/>
  <c r="D928" i="7" s="1"/>
  <c r="F928" i="7" s="1"/>
  <c r="C927" i="7"/>
  <c r="D927" i="7" s="1"/>
  <c r="F927" i="7" s="1"/>
  <c r="C926" i="7"/>
  <c r="D926" i="7" s="1"/>
  <c r="F926" i="7" s="1"/>
  <c r="C925" i="7"/>
  <c r="D925" i="7" s="1"/>
  <c r="F925" i="7" s="1"/>
  <c r="C924" i="7"/>
  <c r="D924" i="7" s="1"/>
  <c r="F924" i="7" s="1"/>
  <c r="C923" i="7"/>
  <c r="D923" i="7" s="1"/>
  <c r="F923" i="7" s="1"/>
  <c r="C922" i="7"/>
  <c r="D922" i="7" s="1"/>
  <c r="F922" i="7" s="1"/>
  <c r="C921" i="7"/>
  <c r="D921" i="7" s="1"/>
  <c r="F921" i="7" s="1"/>
  <c r="C920" i="7"/>
  <c r="D920" i="7" s="1"/>
  <c r="F920" i="7" s="1"/>
  <c r="C919" i="7"/>
  <c r="D919" i="7" s="1"/>
  <c r="F919" i="7" s="1"/>
  <c r="C918" i="7"/>
  <c r="D918" i="7" s="1"/>
  <c r="F918" i="7" s="1"/>
  <c r="C917" i="7"/>
  <c r="D917" i="7" s="1"/>
  <c r="F917" i="7" s="1"/>
  <c r="C916" i="7"/>
  <c r="D916" i="7" s="1"/>
  <c r="F916" i="7" s="1"/>
  <c r="C915" i="7"/>
  <c r="D915" i="7" s="1"/>
  <c r="F915" i="7" s="1"/>
  <c r="C914" i="7"/>
  <c r="D914" i="7" s="1"/>
  <c r="F914" i="7" s="1"/>
  <c r="C913" i="7"/>
  <c r="D913" i="7" s="1"/>
  <c r="F913" i="7" s="1"/>
  <c r="C912" i="7"/>
  <c r="D912" i="7" s="1"/>
  <c r="F912" i="7" s="1"/>
  <c r="C911" i="7"/>
  <c r="D911" i="7" s="1"/>
  <c r="F911" i="7" s="1"/>
  <c r="C910" i="7"/>
  <c r="D910" i="7" s="1"/>
  <c r="F910" i="7" s="1"/>
  <c r="C909" i="7"/>
  <c r="D909" i="7" s="1"/>
  <c r="F909" i="7" s="1"/>
  <c r="C908" i="7"/>
  <c r="D908" i="7" s="1"/>
  <c r="F908" i="7" s="1"/>
  <c r="C907" i="7"/>
  <c r="D907" i="7" s="1"/>
  <c r="F907" i="7" s="1"/>
  <c r="C906" i="7"/>
  <c r="D906" i="7" s="1"/>
  <c r="F906" i="7" s="1"/>
  <c r="C905" i="7"/>
  <c r="D905" i="7" s="1"/>
  <c r="F905" i="7" s="1"/>
  <c r="C904" i="7"/>
  <c r="D904" i="7" s="1"/>
  <c r="F904" i="7" s="1"/>
  <c r="C903" i="7"/>
  <c r="D903" i="7" s="1"/>
  <c r="F903" i="7" s="1"/>
  <c r="C902" i="7"/>
  <c r="D902" i="7" s="1"/>
  <c r="F902" i="7" s="1"/>
  <c r="C901" i="7"/>
  <c r="D901" i="7" s="1"/>
  <c r="F901" i="7" s="1"/>
  <c r="C900" i="7"/>
  <c r="D900" i="7" s="1"/>
  <c r="F900" i="7" s="1"/>
  <c r="C899" i="7"/>
  <c r="D899" i="7" s="1"/>
  <c r="F899" i="7" s="1"/>
  <c r="C898" i="7"/>
  <c r="D898" i="7" s="1"/>
  <c r="F898" i="7" s="1"/>
  <c r="C897" i="7"/>
  <c r="D897" i="7" s="1"/>
  <c r="F897" i="7" s="1"/>
  <c r="C896" i="7"/>
  <c r="D896" i="7" s="1"/>
  <c r="F896" i="7" s="1"/>
  <c r="C895" i="7"/>
  <c r="D895" i="7" s="1"/>
  <c r="F895" i="7" s="1"/>
  <c r="C894" i="7"/>
  <c r="D894" i="7" s="1"/>
  <c r="F894" i="7" s="1"/>
  <c r="C893" i="7"/>
  <c r="D893" i="7" s="1"/>
  <c r="F893" i="7" s="1"/>
  <c r="C892" i="7"/>
  <c r="D892" i="7" s="1"/>
  <c r="F892" i="7" s="1"/>
  <c r="C891" i="7"/>
  <c r="D891" i="7" s="1"/>
  <c r="F891" i="7" s="1"/>
  <c r="C890" i="7"/>
  <c r="D890" i="7" s="1"/>
  <c r="F890" i="7" s="1"/>
  <c r="C889" i="7"/>
  <c r="D889" i="7" s="1"/>
  <c r="F889" i="7" s="1"/>
  <c r="C888" i="7"/>
  <c r="D888" i="7" s="1"/>
  <c r="F888" i="7" s="1"/>
  <c r="C887" i="7"/>
  <c r="D887" i="7" s="1"/>
  <c r="F887" i="7" s="1"/>
  <c r="C886" i="7"/>
  <c r="D886" i="7" s="1"/>
  <c r="F886" i="7" s="1"/>
  <c r="C885" i="7"/>
  <c r="D885" i="7" s="1"/>
  <c r="F885" i="7" s="1"/>
  <c r="C884" i="7"/>
  <c r="D884" i="7" s="1"/>
  <c r="F884" i="7" s="1"/>
  <c r="C883" i="7"/>
  <c r="D883" i="7" s="1"/>
  <c r="F883" i="7" s="1"/>
  <c r="C882" i="7"/>
  <c r="D882" i="7" s="1"/>
  <c r="F882" i="7" s="1"/>
  <c r="C881" i="7"/>
  <c r="D881" i="7" s="1"/>
  <c r="F881" i="7" s="1"/>
  <c r="C880" i="7"/>
  <c r="D880" i="7" s="1"/>
  <c r="F880" i="7" s="1"/>
  <c r="C879" i="7"/>
  <c r="D879" i="7" s="1"/>
  <c r="F879" i="7" s="1"/>
  <c r="C878" i="7"/>
  <c r="D878" i="7" s="1"/>
  <c r="F878" i="7" s="1"/>
  <c r="C877" i="7"/>
  <c r="D877" i="7" s="1"/>
  <c r="F877" i="7" s="1"/>
  <c r="C876" i="7"/>
  <c r="D876" i="7" s="1"/>
  <c r="F876" i="7" s="1"/>
  <c r="C875" i="7"/>
  <c r="D875" i="7" s="1"/>
  <c r="F875" i="7" s="1"/>
  <c r="C874" i="7"/>
  <c r="D874" i="7" s="1"/>
  <c r="F874" i="7" s="1"/>
  <c r="C873" i="7"/>
  <c r="D873" i="7" s="1"/>
  <c r="F873" i="7" s="1"/>
  <c r="C872" i="7"/>
  <c r="D872" i="7" s="1"/>
  <c r="F872" i="7" s="1"/>
  <c r="C871" i="7"/>
  <c r="D871" i="7" s="1"/>
  <c r="F871" i="7" s="1"/>
  <c r="C870" i="7"/>
  <c r="D870" i="7" s="1"/>
  <c r="F870" i="7" s="1"/>
  <c r="C869" i="7"/>
  <c r="D869" i="7" s="1"/>
  <c r="F869" i="7" s="1"/>
  <c r="C868" i="7"/>
  <c r="D868" i="7" s="1"/>
  <c r="F868" i="7" s="1"/>
  <c r="C867" i="7"/>
  <c r="D867" i="7" s="1"/>
  <c r="F867" i="7" s="1"/>
  <c r="C866" i="7"/>
  <c r="D866" i="7" s="1"/>
  <c r="F866" i="7" s="1"/>
  <c r="C865" i="7"/>
  <c r="D865" i="7" s="1"/>
  <c r="F865" i="7" s="1"/>
  <c r="C864" i="7"/>
  <c r="D864" i="7" s="1"/>
  <c r="F864" i="7" s="1"/>
  <c r="C863" i="7"/>
  <c r="D863" i="7" s="1"/>
  <c r="F863" i="7" s="1"/>
  <c r="C862" i="7"/>
  <c r="D862" i="7" s="1"/>
  <c r="F862" i="7" s="1"/>
  <c r="C861" i="7"/>
  <c r="D861" i="7" s="1"/>
  <c r="F861" i="7" s="1"/>
  <c r="C860" i="7"/>
  <c r="D860" i="7" s="1"/>
  <c r="F860" i="7" s="1"/>
  <c r="C859" i="7"/>
  <c r="D859" i="7" s="1"/>
  <c r="F859" i="7" s="1"/>
  <c r="C858" i="7"/>
  <c r="D858" i="7" s="1"/>
  <c r="F858" i="7" s="1"/>
  <c r="C857" i="7"/>
  <c r="D857" i="7" s="1"/>
  <c r="F857" i="7" s="1"/>
  <c r="C856" i="7"/>
  <c r="D856" i="7" s="1"/>
  <c r="F856" i="7" s="1"/>
  <c r="C855" i="7"/>
  <c r="D855" i="7" s="1"/>
  <c r="F855" i="7" s="1"/>
  <c r="C854" i="7"/>
  <c r="D854" i="7" s="1"/>
  <c r="F854" i="7" s="1"/>
  <c r="C853" i="7"/>
  <c r="D853" i="7" s="1"/>
  <c r="F853" i="7" s="1"/>
  <c r="C852" i="7"/>
  <c r="D852" i="7" s="1"/>
  <c r="F852" i="7" s="1"/>
  <c r="C851" i="7"/>
  <c r="D851" i="7" s="1"/>
  <c r="F851" i="7" s="1"/>
  <c r="C850" i="7"/>
  <c r="D850" i="7" s="1"/>
  <c r="F850" i="7" s="1"/>
  <c r="C849" i="7"/>
  <c r="D849" i="7" s="1"/>
  <c r="F849" i="7" s="1"/>
  <c r="C848" i="7"/>
  <c r="D848" i="7" s="1"/>
  <c r="F848" i="7" s="1"/>
  <c r="C847" i="7"/>
  <c r="D847" i="7" s="1"/>
  <c r="F847" i="7" s="1"/>
  <c r="C846" i="7"/>
  <c r="D846" i="7" s="1"/>
  <c r="F846" i="7" s="1"/>
  <c r="C845" i="7"/>
  <c r="D845" i="7" s="1"/>
  <c r="F845" i="7" s="1"/>
  <c r="C844" i="7"/>
  <c r="D844" i="7" s="1"/>
  <c r="F844" i="7" s="1"/>
  <c r="C843" i="7"/>
  <c r="D843" i="7" s="1"/>
  <c r="F843" i="7" s="1"/>
  <c r="C842" i="7"/>
  <c r="D842" i="7" s="1"/>
  <c r="F842" i="7" s="1"/>
  <c r="C841" i="7"/>
  <c r="D841" i="7" s="1"/>
  <c r="F841" i="7" s="1"/>
  <c r="C840" i="7"/>
  <c r="D840" i="7" s="1"/>
  <c r="F840" i="7" s="1"/>
  <c r="C839" i="7"/>
  <c r="D839" i="7" s="1"/>
  <c r="F839" i="7" s="1"/>
  <c r="C838" i="7"/>
  <c r="D838" i="7" s="1"/>
  <c r="F838" i="7" s="1"/>
  <c r="C837" i="7"/>
  <c r="D837" i="7" s="1"/>
  <c r="F837" i="7" s="1"/>
  <c r="C836" i="7"/>
  <c r="D836" i="7" s="1"/>
  <c r="F836" i="7" s="1"/>
  <c r="C835" i="7"/>
  <c r="D835" i="7" s="1"/>
  <c r="F835" i="7" s="1"/>
  <c r="C834" i="7"/>
  <c r="D834" i="7" s="1"/>
  <c r="F834" i="7" s="1"/>
  <c r="C833" i="7"/>
  <c r="D833" i="7" s="1"/>
  <c r="F833" i="7" s="1"/>
  <c r="C832" i="7"/>
  <c r="D832" i="7" s="1"/>
  <c r="F832" i="7" s="1"/>
  <c r="C831" i="7"/>
  <c r="D831" i="7" s="1"/>
  <c r="F831" i="7" s="1"/>
  <c r="C830" i="7"/>
  <c r="D830" i="7" s="1"/>
  <c r="F830" i="7" s="1"/>
  <c r="C829" i="7"/>
  <c r="D829" i="7" s="1"/>
  <c r="F829" i="7" s="1"/>
  <c r="C828" i="7"/>
  <c r="D828" i="7" s="1"/>
  <c r="F828" i="7" s="1"/>
  <c r="C827" i="7"/>
  <c r="D827" i="7" s="1"/>
  <c r="F827" i="7" s="1"/>
  <c r="C826" i="7"/>
  <c r="D826" i="7" s="1"/>
  <c r="F826" i="7" s="1"/>
  <c r="C825" i="7"/>
  <c r="D825" i="7" s="1"/>
  <c r="F825" i="7" s="1"/>
  <c r="C824" i="7"/>
  <c r="D824" i="7" s="1"/>
  <c r="F824" i="7" s="1"/>
  <c r="C823" i="7"/>
  <c r="D823" i="7" s="1"/>
  <c r="F823" i="7" s="1"/>
  <c r="C822" i="7"/>
  <c r="D822" i="7" s="1"/>
  <c r="F822" i="7" s="1"/>
  <c r="C821" i="7"/>
  <c r="D821" i="7" s="1"/>
  <c r="F821" i="7" s="1"/>
  <c r="C820" i="7"/>
  <c r="D820" i="7" s="1"/>
  <c r="F820" i="7" s="1"/>
  <c r="C819" i="7"/>
  <c r="D819" i="7" s="1"/>
  <c r="F819" i="7" s="1"/>
  <c r="C818" i="7"/>
  <c r="D818" i="7" s="1"/>
  <c r="F818" i="7" s="1"/>
  <c r="C817" i="7"/>
  <c r="D817" i="7" s="1"/>
  <c r="F817" i="7" s="1"/>
  <c r="C816" i="7"/>
  <c r="D816" i="7" s="1"/>
  <c r="F816" i="7" s="1"/>
  <c r="C815" i="7"/>
  <c r="D815" i="7" s="1"/>
  <c r="F815" i="7" s="1"/>
  <c r="C814" i="7"/>
  <c r="D814" i="7" s="1"/>
  <c r="F814" i="7" s="1"/>
  <c r="C813" i="7"/>
  <c r="D813" i="7" s="1"/>
  <c r="F813" i="7" s="1"/>
  <c r="C812" i="7"/>
  <c r="D812" i="7" s="1"/>
  <c r="F812" i="7" s="1"/>
  <c r="C811" i="7"/>
  <c r="D811" i="7" s="1"/>
  <c r="F811" i="7" s="1"/>
  <c r="C810" i="7"/>
  <c r="D810" i="7" s="1"/>
  <c r="F810" i="7" s="1"/>
  <c r="C809" i="7"/>
  <c r="D809" i="7" s="1"/>
  <c r="F809" i="7" s="1"/>
  <c r="C808" i="7"/>
  <c r="D808" i="7" s="1"/>
  <c r="F808" i="7" s="1"/>
  <c r="C807" i="7"/>
  <c r="D807" i="7" s="1"/>
  <c r="F807" i="7" s="1"/>
  <c r="C806" i="7"/>
  <c r="D806" i="7" s="1"/>
  <c r="F806" i="7" s="1"/>
  <c r="C805" i="7"/>
  <c r="D805" i="7" s="1"/>
  <c r="F805" i="7" s="1"/>
  <c r="C804" i="7"/>
  <c r="D804" i="7" s="1"/>
  <c r="F804" i="7" s="1"/>
  <c r="C803" i="7"/>
  <c r="D803" i="7" s="1"/>
  <c r="F803" i="7" s="1"/>
  <c r="C802" i="7"/>
  <c r="D802" i="7" s="1"/>
  <c r="F802" i="7" s="1"/>
  <c r="C801" i="7"/>
  <c r="D801" i="7" s="1"/>
  <c r="F801" i="7" s="1"/>
  <c r="C800" i="7"/>
  <c r="D800" i="7" s="1"/>
  <c r="F800" i="7" s="1"/>
  <c r="C799" i="7"/>
  <c r="D799" i="7" s="1"/>
  <c r="F799" i="7" s="1"/>
  <c r="C798" i="7"/>
  <c r="D798" i="7" s="1"/>
  <c r="F798" i="7" s="1"/>
  <c r="C797" i="7"/>
  <c r="D797" i="7" s="1"/>
  <c r="F797" i="7" s="1"/>
  <c r="C796" i="7"/>
  <c r="D796" i="7" s="1"/>
  <c r="F796" i="7" s="1"/>
  <c r="C795" i="7"/>
  <c r="D795" i="7" s="1"/>
  <c r="F795" i="7" s="1"/>
  <c r="C794" i="7"/>
  <c r="D794" i="7" s="1"/>
  <c r="F794" i="7" s="1"/>
  <c r="C793" i="7"/>
  <c r="D793" i="7" s="1"/>
  <c r="F793" i="7" s="1"/>
  <c r="C792" i="7"/>
  <c r="D792" i="7" s="1"/>
  <c r="F792" i="7" s="1"/>
  <c r="C791" i="7"/>
  <c r="D791" i="7" s="1"/>
  <c r="F791" i="7" s="1"/>
  <c r="C790" i="7"/>
  <c r="D790" i="7" s="1"/>
  <c r="F790" i="7" s="1"/>
  <c r="C789" i="7"/>
  <c r="D789" i="7" s="1"/>
  <c r="F789" i="7" s="1"/>
  <c r="C788" i="7"/>
  <c r="D788" i="7" s="1"/>
  <c r="F788" i="7" s="1"/>
  <c r="C787" i="7"/>
  <c r="D787" i="7" s="1"/>
  <c r="F787" i="7" s="1"/>
  <c r="C786" i="7"/>
  <c r="D786" i="7" s="1"/>
  <c r="F786" i="7" s="1"/>
  <c r="C785" i="7"/>
  <c r="D785" i="7" s="1"/>
  <c r="F785" i="7" s="1"/>
  <c r="C784" i="7"/>
  <c r="D784" i="7" s="1"/>
  <c r="F784" i="7" s="1"/>
  <c r="C783" i="7"/>
  <c r="D783" i="7" s="1"/>
  <c r="F783" i="7" s="1"/>
  <c r="C782" i="7"/>
  <c r="D782" i="7" s="1"/>
  <c r="F782" i="7" s="1"/>
  <c r="C781" i="7"/>
  <c r="D781" i="7" s="1"/>
  <c r="F781" i="7" s="1"/>
  <c r="C780" i="7"/>
  <c r="D780" i="7" s="1"/>
  <c r="F780" i="7" s="1"/>
  <c r="C779" i="7"/>
  <c r="D779" i="7" s="1"/>
  <c r="F779" i="7" s="1"/>
  <c r="C778" i="7"/>
  <c r="D778" i="7" s="1"/>
  <c r="F778" i="7" s="1"/>
  <c r="C777" i="7"/>
  <c r="D777" i="7" s="1"/>
  <c r="F777" i="7" s="1"/>
  <c r="C776" i="7"/>
  <c r="D776" i="7" s="1"/>
  <c r="F776" i="7" s="1"/>
  <c r="C775" i="7"/>
  <c r="D775" i="7" s="1"/>
  <c r="F775" i="7" s="1"/>
  <c r="C774" i="7"/>
  <c r="D774" i="7" s="1"/>
  <c r="F774" i="7" s="1"/>
  <c r="C773" i="7"/>
  <c r="D773" i="7" s="1"/>
  <c r="F773" i="7" s="1"/>
  <c r="C772" i="7"/>
  <c r="D772" i="7" s="1"/>
  <c r="F772" i="7" s="1"/>
  <c r="C771" i="7"/>
  <c r="D771" i="7" s="1"/>
  <c r="F771" i="7" s="1"/>
  <c r="C770" i="7"/>
  <c r="D770" i="7" s="1"/>
  <c r="F770" i="7" s="1"/>
  <c r="C769" i="7"/>
  <c r="D769" i="7" s="1"/>
  <c r="F769" i="7" s="1"/>
  <c r="C768" i="7"/>
  <c r="D768" i="7" s="1"/>
  <c r="F768" i="7" s="1"/>
  <c r="C767" i="7"/>
  <c r="D767" i="7" s="1"/>
  <c r="F767" i="7" s="1"/>
  <c r="C766" i="7"/>
  <c r="D766" i="7" s="1"/>
  <c r="F766" i="7" s="1"/>
  <c r="C765" i="7"/>
  <c r="D765" i="7" s="1"/>
  <c r="F765" i="7" s="1"/>
  <c r="C764" i="7"/>
  <c r="D764" i="7" s="1"/>
  <c r="F764" i="7" s="1"/>
  <c r="C763" i="7"/>
  <c r="D763" i="7" s="1"/>
  <c r="F763" i="7" s="1"/>
  <c r="C762" i="7"/>
  <c r="D762" i="7" s="1"/>
  <c r="F762" i="7" s="1"/>
  <c r="C761" i="7"/>
  <c r="D761" i="7" s="1"/>
  <c r="F761" i="7" s="1"/>
  <c r="C760" i="7"/>
  <c r="D760" i="7" s="1"/>
  <c r="F760" i="7" s="1"/>
  <c r="C759" i="7"/>
  <c r="D759" i="7" s="1"/>
  <c r="F759" i="7" s="1"/>
  <c r="C758" i="7"/>
  <c r="D758" i="7" s="1"/>
  <c r="F758" i="7" s="1"/>
  <c r="C757" i="7"/>
  <c r="D757" i="7" s="1"/>
  <c r="F757" i="7" s="1"/>
  <c r="C756" i="7"/>
  <c r="D756" i="7" s="1"/>
  <c r="F756" i="7" s="1"/>
  <c r="C755" i="7"/>
  <c r="D755" i="7" s="1"/>
  <c r="F755" i="7" s="1"/>
  <c r="C754" i="7"/>
  <c r="D754" i="7" s="1"/>
  <c r="F754" i="7" s="1"/>
  <c r="C753" i="7"/>
  <c r="D753" i="7" s="1"/>
  <c r="F753" i="7" s="1"/>
  <c r="C752" i="7"/>
  <c r="D752" i="7" s="1"/>
  <c r="F752" i="7" s="1"/>
  <c r="C751" i="7"/>
  <c r="D751" i="7" s="1"/>
  <c r="F751" i="7" s="1"/>
  <c r="C750" i="7"/>
  <c r="D750" i="7" s="1"/>
  <c r="F750" i="7" s="1"/>
  <c r="C749" i="7"/>
  <c r="D749" i="7" s="1"/>
  <c r="F749" i="7" s="1"/>
  <c r="C748" i="7"/>
  <c r="D748" i="7" s="1"/>
  <c r="F748" i="7" s="1"/>
  <c r="C747" i="7"/>
  <c r="D747" i="7" s="1"/>
  <c r="F747" i="7" s="1"/>
  <c r="C746" i="7"/>
  <c r="D746" i="7" s="1"/>
  <c r="F746" i="7" s="1"/>
  <c r="C745" i="7"/>
  <c r="D745" i="7" s="1"/>
  <c r="F745" i="7" s="1"/>
  <c r="C744" i="7"/>
  <c r="D744" i="7" s="1"/>
  <c r="F744" i="7" s="1"/>
  <c r="C743" i="7"/>
  <c r="D743" i="7" s="1"/>
  <c r="F743" i="7" s="1"/>
  <c r="C742" i="7"/>
  <c r="D742" i="7" s="1"/>
  <c r="F742" i="7" s="1"/>
  <c r="C741" i="7"/>
  <c r="D741" i="7" s="1"/>
  <c r="F741" i="7" s="1"/>
  <c r="C740" i="7"/>
  <c r="D740" i="7" s="1"/>
  <c r="F740" i="7" s="1"/>
  <c r="C739" i="7"/>
  <c r="D739" i="7" s="1"/>
  <c r="F739" i="7" s="1"/>
  <c r="C738" i="7"/>
  <c r="D738" i="7" s="1"/>
  <c r="F738" i="7" s="1"/>
  <c r="C737" i="7"/>
  <c r="D737" i="7" s="1"/>
  <c r="F737" i="7" s="1"/>
  <c r="C736" i="7"/>
  <c r="D736" i="7" s="1"/>
  <c r="F736" i="7" s="1"/>
  <c r="C735" i="7"/>
  <c r="D735" i="7" s="1"/>
  <c r="F735" i="7" s="1"/>
  <c r="C734" i="7"/>
  <c r="D734" i="7" s="1"/>
  <c r="F734" i="7" s="1"/>
  <c r="C733" i="7"/>
  <c r="D733" i="7" s="1"/>
  <c r="F733" i="7" s="1"/>
  <c r="C732" i="7"/>
  <c r="D732" i="7" s="1"/>
  <c r="F732" i="7" s="1"/>
  <c r="C731" i="7"/>
  <c r="D731" i="7" s="1"/>
  <c r="F731" i="7" s="1"/>
  <c r="C730" i="7"/>
  <c r="D730" i="7" s="1"/>
  <c r="F730" i="7" s="1"/>
  <c r="C729" i="7"/>
  <c r="D729" i="7" s="1"/>
  <c r="F729" i="7" s="1"/>
  <c r="C728" i="7"/>
  <c r="D728" i="7" s="1"/>
  <c r="F728" i="7" s="1"/>
  <c r="C727" i="7"/>
  <c r="D727" i="7" s="1"/>
  <c r="F727" i="7" s="1"/>
  <c r="C726" i="7"/>
  <c r="D726" i="7" s="1"/>
  <c r="F726" i="7" s="1"/>
  <c r="C725" i="7"/>
  <c r="D725" i="7" s="1"/>
  <c r="F725" i="7" s="1"/>
  <c r="C724" i="7"/>
  <c r="D724" i="7" s="1"/>
  <c r="F724" i="7" s="1"/>
  <c r="C723" i="7"/>
  <c r="D723" i="7" s="1"/>
  <c r="F723" i="7" s="1"/>
  <c r="C722" i="7"/>
  <c r="D722" i="7" s="1"/>
  <c r="F722" i="7" s="1"/>
  <c r="C721" i="7"/>
  <c r="D721" i="7" s="1"/>
  <c r="F721" i="7" s="1"/>
  <c r="C720" i="7"/>
  <c r="D720" i="7" s="1"/>
  <c r="F720" i="7" s="1"/>
  <c r="C719" i="7"/>
  <c r="D719" i="7" s="1"/>
  <c r="F719" i="7" s="1"/>
  <c r="C718" i="7"/>
  <c r="D718" i="7" s="1"/>
  <c r="F718" i="7" s="1"/>
  <c r="C717" i="7"/>
  <c r="D717" i="7" s="1"/>
  <c r="F717" i="7" s="1"/>
  <c r="C716" i="7"/>
  <c r="D716" i="7" s="1"/>
  <c r="F716" i="7" s="1"/>
  <c r="C715" i="7"/>
  <c r="D715" i="7" s="1"/>
  <c r="F715" i="7" s="1"/>
  <c r="C714" i="7"/>
  <c r="D714" i="7" s="1"/>
  <c r="F714" i="7" s="1"/>
  <c r="C713" i="7"/>
  <c r="D713" i="7" s="1"/>
  <c r="F713" i="7" s="1"/>
  <c r="C712" i="7"/>
  <c r="D712" i="7" s="1"/>
  <c r="F712" i="7" s="1"/>
  <c r="C711" i="7"/>
  <c r="D711" i="7" s="1"/>
  <c r="F711" i="7" s="1"/>
  <c r="C710" i="7"/>
  <c r="D710" i="7" s="1"/>
  <c r="F710" i="7" s="1"/>
  <c r="C709" i="7"/>
  <c r="D709" i="7" s="1"/>
  <c r="F709" i="7" s="1"/>
  <c r="C708" i="7"/>
  <c r="D708" i="7" s="1"/>
  <c r="F708" i="7" s="1"/>
  <c r="C707" i="7"/>
  <c r="D707" i="7" s="1"/>
  <c r="F707" i="7" s="1"/>
  <c r="C706" i="7"/>
  <c r="D706" i="7" s="1"/>
  <c r="F706" i="7" s="1"/>
  <c r="C705" i="7"/>
  <c r="D705" i="7" s="1"/>
  <c r="F705" i="7" s="1"/>
  <c r="C704" i="7"/>
  <c r="D704" i="7" s="1"/>
  <c r="F704" i="7" s="1"/>
  <c r="C703" i="7"/>
  <c r="D703" i="7" s="1"/>
  <c r="F703" i="7" s="1"/>
  <c r="C702" i="7"/>
  <c r="D702" i="7" s="1"/>
  <c r="F702" i="7" s="1"/>
  <c r="C701" i="7"/>
  <c r="D701" i="7" s="1"/>
  <c r="F701" i="7" s="1"/>
  <c r="C700" i="7"/>
  <c r="D700" i="7" s="1"/>
  <c r="F700" i="7" s="1"/>
  <c r="C699" i="7"/>
  <c r="D699" i="7" s="1"/>
  <c r="F699" i="7" s="1"/>
  <c r="C698" i="7"/>
  <c r="D698" i="7" s="1"/>
  <c r="F698" i="7" s="1"/>
  <c r="C697" i="7"/>
  <c r="D697" i="7" s="1"/>
  <c r="F697" i="7" s="1"/>
  <c r="C696" i="7"/>
  <c r="D696" i="7" s="1"/>
  <c r="F696" i="7" s="1"/>
  <c r="C695" i="7"/>
  <c r="D695" i="7" s="1"/>
  <c r="F695" i="7" s="1"/>
  <c r="C694" i="7"/>
  <c r="D694" i="7" s="1"/>
  <c r="F694" i="7" s="1"/>
  <c r="C693" i="7"/>
  <c r="D693" i="7" s="1"/>
  <c r="F693" i="7" s="1"/>
  <c r="C692" i="7"/>
  <c r="D692" i="7" s="1"/>
  <c r="F692" i="7" s="1"/>
  <c r="C691" i="7"/>
  <c r="D691" i="7" s="1"/>
  <c r="F691" i="7" s="1"/>
  <c r="C690" i="7"/>
  <c r="D690" i="7" s="1"/>
  <c r="F690" i="7" s="1"/>
  <c r="C689" i="7"/>
  <c r="D689" i="7" s="1"/>
  <c r="F689" i="7" s="1"/>
  <c r="C688" i="7"/>
  <c r="D688" i="7" s="1"/>
  <c r="F688" i="7" s="1"/>
  <c r="C687" i="7"/>
  <c r="D687" i="7" s="1"/>
  <c r="F687" i="7" s="1"/>
  <c r="C686" i="7"/>
  <c r="D686" i="7" s="1"/>
  <c r="F686" i="7" s="1"/>
  <c r="C685" i="7"/>
  <c r="D685" i="7" s="1"/>
  <c r="F685" i="7" s="1"/>
  <c r="C684" i="7"/>
  <c r="D684" i="7" s="1"/>
  <c r="F684" i="7" s="1"/>
  <c r="C683" i="7"/>
  <c r="D683" i="7" s="1"/>
  <c r="F683" i="7" s="1"/>
  <c r="C682" i="7"/>
  <c r="D682" i="7" s="1"/>
  <c r="F682" i="7" s="1"/>
  <c r="C681" i="7"/>
  <c r="D681" i="7" s="1"/>
  <c r="F681" i="7" s="1"/>
  <c r="C680" i="7"/>
  <c r="D680" i="7" s="1"/>
  <c r="F680" i="7" s="1"/>
  <c r="C679" i="7"/>
  <c r="D679" i="7" s="1"/>
  <c r="F679" i="7" s="1"/>
  <c r="C678" i="7"/>
  <c r="D678" i="7" s="1"/>
  <c r="F678" i="7" s="1"/>
  <c r="C677" i="7"/>
  <c r="D677" i="7" s="1"/>
  <c r="F677" i="7" s="1"/>
  <c r="C676" i="7"/>
  <c r="D676" i="7" s="1"/>
  <c r="F676" i="7" s="1"/>
  <c r="C675" i="7"/>
  <c r="D675" i="7" s="1"/>
  <c r="F675" i="7" s="1"/>
  <c r="C674" i="7"/>
  <c r="D674" i="7" s="1"/>
  <c r="F674" i="7" s="1"/>
  <c r="C673" i="7"/>
  <c r="D673" i="7" s="1"/>
  <c r="F673" i="7" s="1"/>
  <c r="C672" i="7"/>
  <c r="D672" i="7" s="1"/>
  <c r="F672" i="7" s="1"/>
  <c r="C671" i="7"/>
  <c r="D671" i="7" s="1"/>
  <c r="F671" i="7" s="1"/>
  <c r="C670" i="7"/>
  <c r="D670" i="7" s="1"/>
  <c r="F670" i="7" s="1"/>
  <c r="C669" i="7"/>
  <c r="D669" i="7" s="1"/>
  <c r="F669" i="7" s="1"/>
  <c r="C668" i="7"/>
  <c r="D668" i="7" s="1"/>
  <c r="F668" i="7" s="1"/>
  <c r="C667" i="7"/>
  <c r="D667" i="7" s="1"/>
  <c r="F667" i="7" s="1"/>
  <c r="C666" i="7"/>
  <c r="D666" i="7" s="1"/>
  <c r="F666" i="7" s="1"/>
  <c r="C665" i="7"/>
  <c r="D665" i="7" s="1"/>
  <c r="F665" i="7" s="1"/>
  <c r="C664" i="7"/>
  <c r="D664" i="7" s="1"/>
  <c r="F664" i="7" s="1"/>
  <c r="C663" i="7"/>
  <c r="D663" i="7" s="1"/>
  <c r="F663" i="7" s="1"/>
  <c r="C662" i="7"/>
  <c r="D662" i="7" s="1"/>
  <c r="F662" i="7" s="1"/>
  <c r="C661" i="7"/>
  <c r="D661" i="7" s="1"/>
  <c r="F661" i="7" s="1"/>
  <c r="C660" i="7"/>
  <c r="D660" i="7" s="1"/>
  <c r="F660" i="7" s="1"/>
  <c r="C659" i="7"/>
  <c r="D659" i="7" s="1"/>
  <c r="F659" i="7" s="1"/>
  <c r="C658" i="7"/>
  <c r="D658" i="7" s="1"/>
  <c r="F658" i="7" s="1"/>
  <c r="C657" i="7"/>
  <c r="D657" i="7" s="1"/>
  <c r="F657" i="7" s="1"/>
  <c r="C656" i="7"/>
  <c r="D656" i="7" s="1"/>
  <c r="F656" i="7" s="1"/>
  <c r="C655" i="7"/>
  <c r="D655" i="7" s="1"/>
  <c r="F655" i="7" s="1"/>
  <c r="C654" i="7"/>
  <c r="D654" i="7" s="1"/>
  <c r="F654" i="7" s="1"/>
  <c r="C653" i="7"/>
  <c r="D653" i="7" s="1"/>
  <c r="F653" i="7" s="1"/>
  <c r="C652" i="7"/>
  <c r="D652" i="7" s="1"/>
  <c r="F652" i="7" s="1"/>
  <c r="C651" i="7"/>
  <c r="D651" i="7" s="1"/>
  <c r="F651" i="7" s="1"/>
  <c r="C650" i="7"/>
  <c r="D650" i="7" s="1"/>
  <c r="F650" i="7" s="1"/>
  <c r="C649" i="7"/>
  <c r="D649" i="7" s="1"/>
  <c r="F649" i="7" s="1"/>
  <c r="C648" i="7"/>
  <c r="D648" i="7" s="1"/>
  <c r="F648" i="7" s="1"/>
  <c r="C647" i="7"/>
  <c r="D647" i="7" s="1"/>
  <c r="F647" i="7" s="1"/>
  <c r="C646" i="7"/>
  <c r="D646" i="7" s="1"/>
  <c r="F646" i="7" s="1"/>
  <c r="C645" i="7"/>
  <c r="D645" i="7" s="1"/>
  <c r="F645" i="7" s="1"/>
  <c r="C644" i="7"/>
  <c r="D644" i="7" s="1"/>
  <c r="F644" i="7" s="1"/>
  <c r="C643" i="7"/>
  <c r="D643" i="7" s="1"/>
  <c r="F643" i="7" s="1"/>
  <c r="C642" i="7"/>
  <c r="D642" i="7" s="1"/>
  <c r="F642" i="7" s="1"/>
  <c r="C641" i="7"/>
  <c r="D641" i="7" s="1"/>
  <c r="F641" i="7" s="1"/>
  <c r="C640" i="7"/>
  <c r="D640" i="7" s="1"/>
  <c r="F640" i="7" s="1"/>
  <c r="C639" i="7"/>
  <c r="D639" i="7" s="1"/>
  <c r="F639" i="7" s="1"/>
  <c r="C638" i="7"/>
  <c r="D638" i="7" s="1"/>
  <c r="F638" i="7" s="1"/>
  <c r="C637" i="7"/>
  <c r="D637" i="7" s="1"/>
  <c r="F637" i="7" s="1"/>
  <c r="C636" i="7"/>
  <c r="D636" i="7" s="1"/>
  <c r="F636" i="7" s="1"/>
  <c r="C635" i="7"/>
  <c r="D635" i="7" s="1"/>
  <c r="F635" i="7" s="1"/>
  <c r="C634" i="7"/>
  <c r="D634" i="7" s="1"/>
  <c r="F634" i="7" s="1"/>
  <c r="C633" i="7"/>
  <c r="D633" i="7" s="1"/>
  <c r="F633" i="7" s="1"/>
  <c r="C632" i="7"/>
  <c r="D632" i="7" s="1"/>
  <c r="F632" i="7" s="1"/>
  <c r="C631" i="7"/>
  <c r="D631" i="7" s="1"/>
  <c r="F631" i="7" s="1"/>
  <c r="C630" i="7"/>
  <c r="D630" i="7" s="1"/>
  <c r="F630" i="7" s="1"/>
  <c r="C629" i="7"/>
  <c r="D629" i="7" s="1"/>
  <c r="F629" i="7" s="1"/>
  <c r="C628" i="7"/>
  <c r="D628" i="7" s="1"/>
  <c r="F628" i="7" s="1"/>
  <c r="C627" i="7"/>
  <c r="D627" i="7" s="1"/>
  <c r="F627" i="7" s="1"/>
  <c r="C626" i="7"/>
  <c r="D626" i="7" s="1"/>
  <c r="F626" i="7" s="1"/>
  <c r="C625" i="7"/>
  <c r="D625" i="7" s="1"/>
  <c r="F625" i="7" s="1"/>
  <c r="C624" i="7"/>
  <c r="D624" i="7" s="1"/>
  <c r="F624" i="7" s="1"/>
  <c r="C623" i="7"/>
  <c r="D623" i="7" s="1"/>
  <c r="F623" i="7" s="1"/>
  <c r="C622" i="7"/>
  <c r="D622" i="7" s="1"/>
  <c r="F622" i="7" s="1"/>
  <c r="C621" i="7"/>
  <c r="D621" i="7" s="1"/>
  <c r="F621" i="7" s="1"/>
  <c r="C620" i="7"/>
  <c r="D620" i="7" s="1"/>
  <c r="F620" i="7" s="1"/>
  <c r="C619" i="7"/>
  <c r="D619" i="7" s="1"/>
  <c r="F619" i="7" s="1"/>
  <c r="C618" i="7"/>
  <c r="D618" i="7" s="1"/>
  <c r="F618" i="7" s="1"/>
  <c r="C617" i="7"/>
  <c r="D617" i="7" s="1"/>
  <c r="F617" i="7" s="1"/>
  <c r="C616" i="7"/>
  <c r="D616" i="7" s="1"/>
  <c r="F616" i="7" s="1"/>
  <c r="C615" i="7"/>
  <c r="D615" i="7" s="1"/>
  <c r="F615" i="7" s="1"/>
  <c r="C614" i="7"/>
  <c r="D614" i="7" s="1"/>
  <c r="F614" i="7" s="1"/>
  <c r="C613" i="7"/>
  <c r="D613" i="7" s="1"/>
  <c r="F613" i="7" s="1"/>
  <c r="C612" i="7"/>
  <c r="D612" i="7" s="1"/>
  <c r="F612" i="7" s="1"/>
  <c r="C611" i="7"/>
  <c r="D611" i="7" s="1"/>
  <c r="F611" i="7" s="1"/>
  <c r="C610" i="7"/>
  <c r="D610" i="7" s="1"/>
  <c r="F610" i="7" s="1"/>
  <c r="C609" i="7"/>
  <c r="D609" i="7" s="1"/>
  <c r="F609" i="7" s="1"/>
  <c r="C608" i="7"/>
  <c r="D608" i="7" s="1"/>
  <c r="F608" i="7" s="1"/>
  <c r="C607" i="7"/>
  <c r="D607" i="7" s="1"/>
  <c r="F607" i="7" s="1"/>
  <c r="C606" i="7"/>
  <c r="D606" i="7" s="1"/>
  <c r="F606" i="7" s="1"/>
  <c r="C605" i="7"/>
  <c r="D605" i="7" s="1"/>
  <c r="F605" i="7" s="1"/>
  <c r="C604" i="7"/>
  <c r="D604" i="7" s="1"/>
  <c r="F604" i="7" s="1"/>
  <c r="C603" i="7"/>
  <c r="D603" i="7" s="1"/>
  <c r="F603" i="7" s="1"/>
  <c r="C602" i="7"/>
  <c r="D602" i="7" s="1"/>
  <c r="F602" i="7" s="1"/>
  <c r="C601" i="7"/>
  <c r="D601" i="7" s="1"/>
  <c r="F601" i="7" s="1"/>
  <c r="C600" i="7"/>
  <c r="D600" i="7" s="1"/>
  <c r="F600" i="7" s="1"/>
  <c r="C599" i="7"/>
  <c r="D599" i="7" s="1"/>
  <c r="F599" i="7" s="1"/>
  <c r="C598" i="7"/>
  <c r="D598" i="7" s="1"/>
  <c r="F598" i="7" s="1"/>
  <c r="C597" i="7"/>
  <c r="D597" i="7" s="1"/>
  <c r="F597" i="7" s="1"/>
  <c r="C596" i="7"/>
  <c r="D596" i="7" s="1"/>
  <c r="F596" i="7" s="1"/>
  <c r="C595" i="7"/>
  <c r="D595" i="7" s="1"/>
  <c r="F595" i="7" s="1"/>
  <c r="C594" i="7"/>
  <c r="D594" i="7" s="1"/>
  <c r="F594" i="7" s="1"/>
  <c r="C593" i="7"/>
  <c r="D593" i="7" s="1"/>
  <c r="F593" i="7" s="1"/>
  <c r="C592" i="7"/>
  <c r="D592" i="7" s="1"/>
  <c r="F592" i="7" s="1"/>
  <c r="C591" i="7"/>
  <c r="D591" i="7" s="1"/>
  <c r="F591" i="7" s="1"/>
  <c r="C590" i="7"/>
  <c r="D590" i="7" s="1"/>
  <c r="F590" i="7" s="1"/>
  <c r="C589" i="7"/>
  <c r="D589" i="7" s="1"/>
  <c r="F589" i="7" s="1"/>
  <c r="C588" i="7"/>
  <c r="D588" i="7" s="1"/>
  <c r="F588" i="7" s="1"/>
  <c r="C587" i="7"/>
  <c r="D587" i="7" s="1"/>
  <c r="F587" i="7" s="1"/>
  <c r="C586" i="7"/>
  <c r="D586" i="7" s="1"/>
  <c r="F586" i="7" s="1"/>
  <c r="C585" i="7"/>
  <c r="D585" i="7" s="1"/>
  <c r="F585" i="7" s="1"/>
  <c r="C584" i="7"/>
  <c r="D584" i="7" s="1"/>
  <c r="F584" i="7" s="1"/>
  <c r="C583" i="7"/>
  <c r="D583" i="7" s="1"/>
  <c r="F583" i="7" s="1"/>
  <c r="C582" i="7"/>
  <c r="D582" i="7" s="1"/>
  <c r="F582" i="7" s="1"/>
  <c r="C581" i="7"/>
  <c r="D581" i="7" s="1"/>
  <c r="F581" i="7" s="1"/>
  <c r="C580" i="7"/>
  <c r="D580" i="7" s="1"/>
  <c r="F580" i="7" s="1"/>
  <c r="C579" i="7"/>
  <c r="D579" i="7" s="1"/>
  <c r="F579" i="7" s="1"/>
  <c r="C578" i="7"/>
  <c r="D578" i="7" s="1"/>
  <c r="F578" i="7" s="1"/>
  <c r="C577" i="7"/>
  <c r="D577" i="7" s="1"/>
  <c r="F577" i="7" s="1"/>
  <c r="C576" i="7"/>
  <c r="D576" i="7" s="1"/>
  <c r="F576" i="7" s="1"/>
  <c r="C575" i="7"/>
  <c r="D575" i="7" s="1"/>
  <c r="F575" i="7" s="1"/>
  <c r="C574" i="7"/>
  <c r="D574" i="7" s="1"/>
  <c r="F574" i="7" s="1"/>
  <c r="C573" i="7"/>
  <c r="D573" i="7" s="1"/>
  <c r="F573" i="7" s="1"/>
  <c r="C572" i="7"/>
  <c r="D572" i="7" s="1"/>
  <c r="F572" i="7" s="1"/>
  <c r="C571" i="7"/>
  <c r="D571" i="7" s="1"/>
  <c r="F571" i="7" s="1"/>
  <c r="C570" i="7"/>
  <c r="D570" i="7" s="1"/>
  <c r="F570" i="7" s="1"/>
  <c r="C568" i="7"/>
  <c r="D568" i="7" s="1"/>
  <c r="F568" i="7" s="1"/>
  <c r="C566" i="7"/>
  <c r="D566" i="7" s="1"/>
  <c r="F566" i="7" s="1"/>
  <c r="C564" i="7"/>
  <c r="D564" i="7" s="1"/>
  <c r="F564" i="7" s="1"/>
  <c r="C562" i="7"/>
  <c r="D562" i="7" s="1"/>
  <c r="F562" i="7" s="1"/>
  <c r="C560" i="7"/>
  <c r="D560" i="7" s="1"/>
  <c r="F560" i="7" s="1"/>
  <c r="C559" i="7"/>
  <c r="D559" i="7" s="1"/>
  <c r="F559" i="7" s="1"/>
  <c r="C558" i="7"/>
  <c r="D558" i="7" s="1"/>
  <c r="F558" i="7" s="1"/>
  <c r="C557" i="7"/>
  <c r="D557" i="7" s="1"/>
  <c r="F557" i="7" s="1"/>
  <c r="C556" i="7"/>
  <c r="D556" i="7" s="1"/>
  <c r="F556" i="7" s="1"/>
  <c r="C555" i="7"/>
  <c r="D555" i="7" s="1"/>
  <c r="F555" i="7" s="1"/>
  <c r="C554" i="7"/>
  <c r="D554" i="7" s="1"/>
  <c r="F554" i="7" s="1"/>
  <c r="C553" i="7"/>
  <c r="D553" i="7" s="1"/>
  <c r="F553" i="7" s="1"/>
  <c r="C552" i="7"/>
  <c r="D552" i="7" s="1"/>
  <c r="F552" i="7" s="1"/>
  <c r="C551" i="7"/>
  <c r="D551" i="7" s="1"/>
  <c r="F551" i="7" s="1"/>
  <c r="C550" i="7"/>
  <c r="D550" i="7" s="1"/>
  <c r="F550" i="7" s="1"/>
  <c r="C549" i="7"/>
  <c r="D549" i="7" s="1"/>
  <c r="F549" i="7" s="1"/>
  <c r="C548" i="7"/>
  <c r="D548" i="7" s="1"/>
  <c r="F548" i="7" s="1"/>
  <c r="C547" i="7"/>
  <c r="D547" i="7" s="1"/>
  <c r="F547" i="7" s="1"/>
  <c r="C546" i="7"/>
  <c r="D546" i="7" s="1"/>
  <c r="F546" i="7" s="1"/>
  <c r="C545" i="7"/>
  <c r="D545" i="7" s="1"/>
  <c r="F545" i="7" s="1"/>
  <c r="C544" i="7"/>
  <c r="D544" i="7" s="1"/>
  <c r="F544" i="7" s="1"/>
  <c r="C543" i="7"/>
  <c r="D543" i="7" s="1"/>
  <c r="F543" i="7" s="1"/>
  <c r="C542" i="7"/>
  <c r="D542" i="7" s="1"/>
  <c r="F542" i="7" s="1"/>
  <c r="C541" i="7"/>
  <c r="D541" i="7" s="1"/>
  <c r="F541" i="7" s="1"/>
  <c r="C540" i="7"/>
  <c r="D540" i="7" s="1"/>
  <c r="F540" i="7" s="1"/>
  <c r="C539" i="7"/>
  <c r="D539" i="7" s="1"/>
  <c r="F539" i="7" s="1"/>
  <c r="C538" i="7"/>
  <c r="D538" i="7" s="1"/>
  <c r="F538" i="7" s="1"/>
  <c r="C537" i="7"/>
  <c r="D537" i="7" s="1"/>
  <c r="F537" i="7" s="1"/>
  <c r="C536" i="7"/>
  <c r="D536" i="7" s="1"/>
  <c r="F536" i="7" s="1"/>
  <c r="C535" i="7"/>
  <c r="D535" i="7" s="1"/>
  <c r="F535" i="7" s="1"/>
  <c r="C534" i="7"/>
  <c r="D534" i="7" s="1"/>
  <c r="F534" i="7" s="1"/>
  <c r="C533" i="7"/>
  <c r="D533" i="7" s="1"/>
  <c r="F533" i="7" s="1"/>
  <c r="C532" i="7"/>
  <c r="D532" i="7" s="1"/>
  <c r="F532" i="7" s="1"/>
  <c r="C531" i="7"/>
  <c r="D531" i="7" s="1"/>
  <c r="F531" i="7" s="1"/>
  <c r="C530" i="7"/>
  <c r="D530" i="7" s="1"/>
  <c r="F530" i="7" s="1"/>
  <c r="C529" i="7"/>
  <c r="D529" i="7" s="1"/>
  <c r="F529" i="7" s="1"/>
  <c r="C528" i="7"/>
  <c r="D528" i="7" s="1"/>
  <c r="F528" i="7" s="1"/>
  <c r="C527" i="7"/>
  <c r="D527" i="7" s="1"/>
  <c r="F527" i="7" s="1"/>
  <c r="C526" i="7"/>
  <c r="D526" i="7" s="1"/>
  <c r="F526" i="7" s="1"/>
  <c r="C525" i="7"/>
  <c r="D525" i="7" s="1"/>
  <c r="F525" i="7" s="1"/>
  <c r="C524" i="7"/>
  <c r="D524" i="7" s="1"/>
  <c r="F524" i="7" s="1"/>
  <c r="C523" i="7"/>
  <c r="D523" i="7" s="1"/>
  <c r="F523" i="7" s="1"/>
  <c r="C522" i="7"/>
  <c r="D522" i="7" s="1"/>
  <c r="F522" i="7" s="1"/>
  <c r="C521" i="7"/>
  <c r="D521" i="7" s="1"/>
  <c r="F521" i="7" s="1"/>
  <c r="C520" i="7"/>
  <c r="D520" i="7" s="1"/>
  <c r="F520" i="7" s="1"/>
  <c r="C519" i="7"/>
  <c r="D519" i="7" s="1"/>
  <c r="F519" i="7" s="1"/>
  <c r="C518" i="7"/>
  <c r="D518" i="7" s="1"/>
  <c r="F518" i="7" s="1"/>
  <c r="C517" i="7"/>
  <c r="D517" i="7" s="1"/>
  <c r="F517" i="7" s="1"/>
  <c r="C516" i="7"/>
  <c r="D516" i="7" s="1"/>
  <c r="F516" i="7" s="1"/>
  <c r="C515" i="7"/>
  <c r="D515" i="7" s="1"/>
  <c r="F515" i="7" s="1"/>
  <c r="C514" i="7"/>
  <c r="D514" i="7" s="1"/>
  <c r="F514" i="7" s="1"/>
  <c r="C513" i="7"/>
  <c r="D513" i="7" s="1"/>
  <c r="F513" i="7" s="1"/>
  <c r="C512" i="7"/>
  <c r="D512" i="7" s="1"/>
  <c r="F512" i="7" s="1"/>
  <c r="C511" i="7"/>
  <c r="D511" i="7" s="1"/>
  <c r="F511" i="7" s="1"/>
  <c r="C510" i="7"/>
  <c r="D510" i="7" s="1"/>
  <c r="F510" i="7" s="1"/>
  <c r="C509" i="7"/>
  <c r="D509" i="7" s="1"/>
  <c r="F509" i="7" s="1"/>
  <c r="C508" i="7"/>
  <c r="D508" i="7" s="1"/>
  <c r="F508" i="7" s="1"/>
  <c r="C507" i="7"/>
  <c r="D507" i="7" s="1"/>
  <c r="F507" i="7" s="1"/>
  <c r="C506" i="7"/>
  <c r="D506" i="7" s="1"/>
  <c r="F506" i="7" s="1"/>
  <c r="C505" i="7"/>
  <c r="D505" i="7" s="1"/>
  <c r="F505" i="7" s="1"/>
  <c r="C504" i="7"/>
  <c r="D504" i="7" s="1"/>
  <c r="F504" i="7" s="1"/>
  <c r="C503" i="7"/>
  <c r="D503" i="7" s="1"/>
  <c r="F503" i="7" s="1"/>
  <c r="C502" i="7"/>
  <c r="D502" i="7" s="1"/>
  <c r="F502" i="7" s="1"/>
  <c r="C501" i="7"/>
  <c r="D501" i="7" s="1"/>
  <c r="F501" i="7" s="1"/>
  <c r="C500" i="7"/>
  <c r="D500" i="7" s="1"/>
  <c r="F500" i="7" s="1"/>
  <c r="C499" i="7"/>
  <c r="D499" i="7" s="1"/>
  <c r="F499" i="7" s="1"/>
  <c r="C498" i="7"/>
  <c r="D498" i="7" s="1"/>
  <c r="F498" i="7" s="1"/>
  <c r="C497" i="7"/>
  <c r="D497" i="7" s="1"/>
  <c r="F497" i="7" s="1"/>
  <c r="C496" i="7"/>
  <c r="D496" i="7" s="1"/>
  <c r="F496" i="7" s="1"/>
  <c r="C495" i="7"/>
  <c r="D495" i="7" s="1"/>
  <c r="F495" i="7" s="1"/>
  <c r="C494" i="7"/>
  <c r="D494" i="7" s="1"/>
  <c r="F494" i="7" s="1"/>
  <c r="C493" i="7"/>
  <c r="D493" i="7" s="1"/>
  <c r="F493" i="7" s="1"/>
  <c r="C492" i="7"/>
  <c r="D492" i="7" s="1"/>
  <c r="F492" i="7" s="1"/>
  <c r="C491" i="7"/>
  <c r="D491" i="7" s="1"/>
  <c r="F491" i="7" s="1"/>
  <c r="C490" i="7"/>
  <c r="D490" i="7" s="1"/>
  <c r="F490" i="7" s="1"/>
  <c r="C489" i="7"/>
  <c r="D489" i="7" s="1"/>
  <c r="F489" i="7" s="1"/>
  <c r="C488" i="7"/>
  <c r="D488" i="7" s="1"/>
  <c r="F488" i="7" s="1"/>
  <c r="C487" i="7"/>
  <c r="D487" i="7" s="1"/>
  <c r="F487" i="7" s="1"/>
  <c r="C486" i="7"/>
  <c r="D486" i="7" s="1"/>
  <c r="F486" i="7" s="1"/>
  <c r="C485" i="7"/>
  <c r="D485" i="7" s="1"/>
  <c r="F485" i="7" s="1"/>
  <c r="C484" i="7"/>
  <c r="D484" i="7" s="1"/>
  <c r="F484" i="7" s="1"/>
  <c r="C483" i="7"/>
  <c r="D483" i="7" s="1"/>
  <c r="F483" i="7" s="1"/>
  <c r="C482" i="7"/>
  <c r="D482" i="7" s="1"/>
  <c r="F482" i="7" s="1"/>
  <c r="C481" i="7"/>
  <c r="D481" i="7" s="1"/>
  <c r="F481" i="7" s="1"/>
  <c r="C480" i="7"/>
  <c r="D480" i="7" s="1"/>
  <c r="F480" i="7" s="1"/>
  <c r="C479" i="7"/>
  <c r="D479" i="7" s="1"/>
  <c r="F479" i="7" s="1"/>
  <c r="C478" i="7"/>
  <c r="D478" i="7" s="1"/>
  <c r="F478" i="7" s="1"/>
  <c r="C477" i="7"/>
  <c r="D477" i="7" s="1"/>
  <c r="F477" i="7" s="1"/>
  <c r="C476" i="7"/>
  <c r="D476" i="7" s="1"/>
  <c r="F476" i="7" s="1"/>
  <c r="C475" i="7"/>
  <c r="D475" i="7" s="1"/>
  <c r="F475" i="7" s="1"/>
  <c r="C474" i="7"/>
  <c r="D474" i="7" s="1"/>
  <c r="F474" i="7" s="1"/>
  <c r="C473" i="7"/>
  <c r="D473" i="7" s="1"/>
  <c r="F473" i="7" s="1"/>
  <c r="C472" i="7"/>
  <c r="D472" i="7" s="1"/>
  <c r="F472" i="7" s="1"/>
  <c r="C471" i="7"/>
  <c r="D471" i="7" s="1"/>
  <c r="F471" i="7" s="1"/>
  <c r="C470" i="7"/>
  <c r="D470" i="7" s="1"/>
  <c r="F470" i="7" s="1"/>
  <c r="C469" i="7"/>
  <c r="D469" i="7" s="1"/>
  <c r="F469" i="7" s="1"/>
  <c r="C468" i="7"/>
  <c r="D468" i="7" s="1"/>
  <c r="F468" i="7" s="1"/>
  <c r="C467" i="7"/>
  <c r="D467" i="7" s="1"/>
  <c r="F467" i="7" s="1"/>
  <c r="C466" i="7"/>
  <c r="D466" i="7" s="1"/>
  <c r="F466" i="7" s="1"/>
  <c r="C465" i="7"/>
  <c r="D465" i="7" s="1"/>
  <c r="F465" i="7" s="1"/>
  <c r="C464" i="7"/>
  <c r="D464" i="7" s="1"/>
  <c r="F464" i="7" s="1"/>
  <c r="C463" i="7"/>
  <c r="D463" i="7" s="1"/>
  <c r="F463" i="7" s="1"/>
  <c r="C462" i="7"/>
  <c r="D462" i="7" s="1"/>
  <c r="F462" i="7" s="1"/>
  <c r="C461" i="7"/>
  <c r="D461" i="7" s="1"/>
  <c r="F461" i="7" s="1"/>
  <c r="C460" i="7"/>
  <c r="D460" i="7" s="1"/>
  <c r="F460" i="7" s="1"/>
  <c r="C459" i="7"/>
  <c r="D459" i="7" s="1"/>
  <c r="F459" i="7" s="1"/>
  <c r="C458" i="7"/>
  <c r="D458" i="7" s="1"/>
  <c r="F458" i="7" s="1"/>
  <c r="C457" i="7"/>
  <c r="D457" i="7" s="1"/>
  <c r="F457" i="7" s="1"/>
  <c r="C456" i="7"/>
  <c r="D456" i="7" s="1"/>
  <c r="F456" i="7" s="1"/>
  <c r="C455" i="7"/>
  <c r="D455" i="7" s="1"/>
  <c r="F455" i="7" s="1"/>
  <c r="C454" i="7"/>
  <c r="D454" i="7" s="1"/>
  <c r="F454" i="7" s="1"/>
  <c r="C453" i="7"/>
  <c r="D453" i="7" s="1"/>
  <c r="F453" i="7" s="1"/>
  <c r="C452" i="7"/>
  <c r="D452" i="7" s="1"/>
  <c r="F452" i="7" s="1"/>
  <c r="C451" i="7"/>
  <c r="D451" i="7" s="1"/>
  <c r="F451" i="7" s="1"/>
  <c r="C450" i="7"/>
  <c r="D450" i="7" s="1"/>
  <c r="F450" i="7" s="1"/>
  <c r="C449" i="7"/>
  <c r="D449" i="7" s="1"/>
  <c r="F449" i="7" s="1"/>
  <c r="C448" i="7"/>
  <c r="D448" i="7" s="1"/>
  <c r="F448" i="7" s="1"/>
  <c r="C447" i="7"/>
  <c r="D447" i="7" s="1"/>
  <c r="F447" i="7" s="1"/>
  <c r="C446" i="7"/>
  <c r="D446" i="7" s="1"/>
  <c r="F446" i="7" s="1"/>
  <c r="C445" i="7"/>
  <c r="D445" i="7" s="1"/>
  <c r="F445" i="7" s="1"/>
  <c r="C444" i="7"/>
  <c r="D444" i="7" s="1"/>
  <c r="F444" i="7" s="1"/>
  <c r="C443" i="7"/>
  <c r="D443" i="7" s="1"/>
  <c r="F443" i="7" s="1"/>
  <c r="C442" i="7"/>
  <c r="D442" i="7" s="1"/>
  <c r="F442" i="7" s="1"/>
  <c r="C441" i="7"/>
  <c r="D441" i="7" s="1"/>
  <c r="F441" i="7" s="1"/>
  <c r="C440" i="7"/>
  <c r="D440" i="7" s="1"/>
  <c r="F440" i="7" s="1"/>
  <c r="C439" i="7"/>
  <c r="D439" i="7" s="1"/>
  <c r="F439" i="7" s="1"/>
  <c r="C438" i="7"/>
  <c r="D438" i="7" s="1"/>
  <c r="F438" i="7" s="1"/>
  <c r="C437" i="7"/>
  <c r="D437" i="7" s="1"/>
  <c r="F437" i="7" s="1"/>
  <c r="C436" i="7"/>
  <c r="D436" i="7" s="1"/>
  <c r="F436" i="7" s="1"/>
  <c r="C435" i="7"/>
  <c r="D435" i="7" s="1"/>
  <c r="F435" i="7" s="1"/>
  <c r="C434" i="7"/>
  <c r="D434" i="7" s="1"/>
  <c r="F434" i="7" s="1"/>
  <c r="C433" i="7"/>
  <c r="D433" i="7" s="1"/>
  <c r="F433" i="7" s="1"/>
  <c r="C432" i="7"/>
  <c r="D432" i="7" s="1"/>
  <c r="F432" i="7" s="1"/>
  <c r="C431" i="7"/>
  <c r="D431" i="7" s="1"/>
  <c r="F431" i="7" s="1"/>
  <c r="C430" i="7"/>
  <c r="D430" i="7" s="1"/>
  <c r="F430" i="7" s="1"/>
  <c r="C429" i="7"/>
  <c r="D429" i="7" s="1"/>
  <c r="F429" i="7" s="1"/>
  <c r="C428" i="7"/>
  <c r="D428" i="7" s="1"/>
  <c r="F428" i="7" s="1"/>
  <c r="C427" i="7"/>
  <c r="D427" i="7" s="1"/>
  <c r="F427" i="7" s="1"/>
  <c r="C426" i="7"/>
  <c r="D426" i="7" s="1"/>
  <c r="F426" i="7" s="1"/>
  <c r="C425" i="7"/>
  <c r="D425" i="7" s="1"/>
  <c r="F425" i="7" s="1"/>
  <c r="C424" i="7"/>
  <c r="D424" i="7" s="1"/>
  <c r="F424" i="7" s="1"/>
  <c r="C423" i="7"/>
  <c r="D423" i="7" s="1"/>
  <c r="F423" i="7" s="1"/>
  <c r="C422" i="7"/>
  <c r="D422" i="7" s="1"/>
  <c r="F422" i="7" s="1"/>
  <c r="C421" i="7"/>
  <c r="D421" i="7" s="1"/>
  <c r="F421" i="7" s="1"/>
  <c r="C420" i="7"/>
  <c r="D420" i="7" s="1"/>
  <c r="F420" i="7" s="1"/>
  <c r="C419" i="7"/>
  <c r="D419" i="7" s="1"/>
  <c r="F419" i="7" s="1"/>
  <c r="C418" i="7"/>
  <c r="D418" i="7" s="1"/>
  <c r="F418" i="7" s="1"/>
  <c r="C417" i="7"/>
  <c r="D417" i="7" s="1"/>
  <c r="F417" i="7" s="1"/>
  <c r="C416" i="7"/>
  <c r="D416" i="7" s="1"/>
  <c r="F416" i="7" s="1"/>
  <c r="C415" i="7"/>
  <c r="D415" i="7" s="1"/>
  <c r="F415" i="7" s="1"/>
  <c r="C414" i="7"/>
  <c r="D414" i="7" s="1"/>
  <c r="F414" i="7" s="1"/>
  <c r="C413" i="7"/>
  <c r="D413" i="7" s="1"/>
  <c r="F413" i="7" s="1"/>
  <c r="C412" i="7"/>
  <c r="D412" i="7" s="1"/>
  <c r="F412" i="7" s="1"/>
  <c r="C411" i="7"/>
  <c r="D411" i="7" s="1"/>
  <c r="F411" i="7" s="1"/>
  <c r="C410" i="7"/>
  <c r="D410" i="7" s="1"/>
  <c r="F410" i="7" s="1"/>
  <c r="C409" i="7"/>
  <c r="D409" i="7" s="1"/>
  <c r="F409" i="7" s="1"/>
  <c r="C408" i="7"/>
  <c r="D408" i="7" s="1"/>
  <c r="F408" i="7" s="1"/>
  <c r="C407" i="7"/>
  <c r="D407" i="7" s="1"/>
  <c r="F407" i="7" s="1"/>
  <c r="C406" i="7"/>
  <c r="D406" i="7" s="1"/>
  <c r="F406" i="7" s="1"/>
  <c r="C405" i="7"/>
  <c r="D405" i="7" s="1"/>
  <c r="F405" i="7" s="1"/>
  <c r="C404" i="7"/>
  <c r="D404" i="7" s="1"/>
  <c r="F404" i="7" s="1"/>
  <c r="C403" i="7"/>
  <c r="D403" i="7" s="1"/>
  <c r="F403" i="7" s="1"/>
  <c r="C402" i="7"/>
  <c r="D402" i="7" s="1"/>
  <c r="F402" i="7" s="1"/>
  <c r="C401" i="7"/>
  <c r="D401" i="7" s="1"/>
  <c r="F401" i="7" s="1"/>
  <c r="C400" i="7"/>
  <c r="D400" i="7" s="1"/>
  <c r="F400" i="7" s="1"/>
  <c r="C399" i="7"/>
  <c r="D399" i="7" s="1"/>
  <c r="F399" i="7" s="1"/>
  <c r="C398" i="7"/>
  <c r="D398" i="7" s="1"/>
  <c r="F398" i="7" s="1"/>
  <c r="C397" i="7"/>
  <c r="D397" i="7" s="1"/>
  <c r="F397" i="7" s="1"/>
  <c r="C396" i="7"/>
  <c r="D396" i="7" s="1"/>
  <c r="F396" i="7" s="1"/>
  <c r="C395" i="7"/>
  <c r="D395" i="7" s="1"/>
  <c r="F395" i="7" s="1"/>
  <c r="C394" i="7"/>
  <c r="D394" i="7" s="1"/>
  <c r="F394" i="7" s="1"/>
  <c r="C393" i="7"/>
  <c r="D393" i="7" s="1"/>
  <c r="F393" i="7" s="1"/>
  <c r="C392" i="7"/>
  <c r="D392" i="7" s="1"/>
  <c r="F392" i="7" s="1"/>
  <c r="C391" i="7"/>
  <c r="D391" i="7" s="1"/>
  <c r="F391" i="7" s="1"/>
  <c r="C390" i="7"/>
  <c r="D390" i="7" s="1"/>
  <c r="F390" i="7" s="1"/>
  <c r="C389" i="7"/>
  <c r="D389" i="7" s="1"/>
  <c r="F389" i="7" s="1"/>
  <c r="C388" i="7"/>
  <c r="D388" i="7" s="1"/>
  <c r="F388" i="7" s="1"/>
  <c r="C387" i="7"/>
  <c r="D387" i="7" s="1"/>
  <c r="F387" i="7" s="1"/>
  <c r="C386" i="7"/>
  <c r="D386" i="7" s="1"/>
  <c r="F386" i="7" s="1"/>
  <c r="C385" i="7"/>
  <c r="D385" i="7" s="1"/>
  <c r="F385" i="7" s="1"/>
  <c r="C384" i="7"/>
  <c r="D384" i="7" s="1"/>
  <c r="F384" i="7" s="1"/>
  <c r="C383" i="7"/>
  <c r="D383" i="7" s="1"/>
  <c r="F383" i="7" s="1"/>
  <c r="C382" i="7"/>
  <c r="D382" i="7" s="1"/>
  <c r="F382" i="7" s="1"/>
  <c r="C381" i="7"/>
  <c r="D381" i="7" s="1"/>
  <c r="F381" i="7" s="1"/>
  <c r="C380" i="7"/>
  <c r="D380" i="7" s="1"/>
  <c r="F380" i="7" s="1"/>
  <c r="C379" i="7"/>
  <c r="D379" i="7" s="1"/>
  <c r="F379" i="7" s="1"/>
  <c r="C378" i="7"/>
  <c r="D378" i="7" s="1"/>
  <c r="F378" i="7" s="1"/>
  <c r="C377" i="7"/>
  <c r="D377" i="7" s="1"/>
  <c r="F377" i="7" s="1"/>
  <c r="C376" i="7"/>
  <c r="D376" i="7" s="1"/>
  <c r="F376" i="7" s="1"/>
  <c r="C375" i="7"/>
  <c r="D375" i="7" s="1"/>
  <c r="F375" i="7" s="1"/>
  <c r="C569" i="7"/>
  <c r="D569" i="7" s="1"/>
  <c r="F569" i="7" s="1"/>
  <c r="C567" i="7"/>
  <c r="D567" i="7" s="1"/>
  <c r="F567" i="7" s="1"/>
  <c r="C565" i="7"/>
  <c r="D565" i="7" s="1"/>
  <c r="F565" i="7" s="1"/>
  <c r="C563" i="7"/>
  <c r="D563" i="7" s="1"/>
  <c r="F563" i="7" s="1"/>
  <c r="C561" i="7"/>
  <c r="D561" i="7" s="1"/>
  <c r="F561" i="7" s="1"/>
  <c r="C374" i="7"/>
  <c r="D374" i="7" s="1"/>
  <c r="F374" i="7" s="1"/>
  <c r="C373" i="7"/>
  <c r="D373" i="7" s="1"/>
  <c r="F373" i="7" s="1"/>
  <c r="C372" i="7"/>
  <c r="D372" i="7" s="1"/>
  <c r="F372" i="7" s="1"/>
  <c r="C371" i="7"/>
  <c r="D371" i="7" s="1"/>
  <c r="F371" i="7" s="1"/>
  <c r="C370" i="7"/>
  <c r="D370" i="7" s="1"/>
  <c r="F370" i="7" s="1"/>
  <c r="C369" i="7"/>
  <c r="D369" i="7" s="1"/>
  <c r="F369" i="7" s="1"/>
  <c r="C368" i="7"/>
  <c r="D368" i="7" s="1"/>
  <c r="F368" i="7" s="1"/>
  <c r="C367" i="7"/>
  <c r="D367" i="7" s="1"/>
  <c r="F367" i="7" s="1"/>
  <c r="C366" i="7"/>
  <c r="D366" i="7" s="1"/>
  <c r="F366" i="7" s="1"/>
  <c r="C365" i="7"/>
  <c r="D365" i="7" s="1"/>
  <c r="F365" i="7" s="1"/>
  <c r="C364" i="7"/>
  <c r="D364" i="7" s="1"/>
  <c r="F364" i="7" s="1"/>
  <c r="C363" i="7"/>
  <c r="D363" i="7" s="1"/>
  <c r="F363" i="7" s="1"/>
  <c r="C362" i="7"/>
  <c r="D362" i="7" s="1"/>
  <c r="F362" i="7" s="1"/>
  <c r="C361" i="7"/>
  <c r="D361" i="7" s="1"/>
  <c r="F361" i="7" s="1"/>
  <c r="C360" i="7"/>
  <c r="D360" i="7" s="1"/>
  <c r="F360" i="7" s="1"/>
  <c r="C359" i="7"/>
  <c r="D359" i="7" s="1"/>
  <c r="F359" i="7" s="1"/>
  <c r="C358" i="7"/>
  <c r="D358" i="7" s="1"/>
  <c r="F358" i="7" s="1"/>
  <c r="C357" i="7"/>
  <c r="D357" i="7" s="1"/>
  <c r="F357" i="7" s="1"/>
  <c r="C356" i="7"/>
  <c r="D356" i="7" s="1"/>
  <c r="F356" i="7" s="1"/>
  <c r="C355" i="7"/>
  <c r="D355" i="7" s="1"/>
  <c r="F355" i="7" s="1"/>
  <c r="C354" i="7"/>
  <c r="D354" i="7" s="1"/>
  <c r="F354" i="7" s="1"/>
  <c r="C353" i="7"/>
  <c r="D353" i="7" s="1"/>
  <c r="F353" i="7" s="1"/>
  <c r="C352" i="7"/>
  <c r="D352" i="7" s="1"/>
  <c r="F352" i="7" s="1"/>
  <c r="C351" i="7"/>
  <c r="D351" i="7" s="1"/>
  <c r="F351" i="7" s="1"/>
  <c r="C350" i="7"/>
  <c r="D350" i="7" s="1"/>
  <c r="F350" i="7" s="1"/>
  <c r="C349" i="7"/>
  <c r="D349" i="7" s="1"/>
  <c r="F349" i="7" s="1"/>
  <c r="C348" i="7"/>
  <c r="D348" i="7" s="1"/>
  <c r="F348" i="7" s="1"/>
  <c r="C347" i="7"/>
  <c r="D347" i="7" s="1"/>
  <c r="F347" i="7" s="1"/>
  <c r="C346" i="7"/>
  <c r="D346" i="7" s="1"/>
  <c r="F346" i="7" s="1"/>
  <c r="C345" i="7"/>
  <c r="D345" i="7" s="1"/>
  <c r="F345" i="7" s="1"/>
  <c r="C344" i="7"/>
  <c r="D344" i="7" s="1"/>
  <c r="F344" i="7" s="1"/>
  <c r="C343" i="7"/>
  <c r="D343" i="7" s="1"/>
  <c r="F343" i="7" s="1"/>
  <c r="C342" i="7"/>
  <c r="D342" i="7" s="1"/>
  <c r="F342" i="7" s="1"/>
  <c r="C341" i="7"/>
  <c r="D341" i="7" s="1"/>
  <c r="F341" i="7" s="1"/>
  <c r="C340" i="7"/>
  <c r="D340" i="7" s="1"/>
  <c r="F340" i="7" s="1"/>
  <c r="C339" i="7"/>
  <c r="D339" i="7" s="1"/>
  <c r="F339" i="7" s="1"/>
  <c r="C338" i="7"/>
  <c r="D338" i="7" s="1"/>
  <c r="F338" i="7" s="1"/>
  <c r="C337" i="7"/>
  <c r="D337" i="7" s="1"/>
  <c r="F337" i="7" s="1"/>
  <c r="C336" i="7"/>
  <c r="D336" i="7" s="1"/>
  <c r="F336" i="7" s="1"/>
  <c r="C335" i="7"/>
  <c r="D335" i="7" s="1"/>
  <c r="F335" i="7" s="1"/>
  <c r="C334" i="7"/>
  <c r="D334" i="7" s="1"/>
  <c r="F334" i="7" s="1"/>
  <c r="C333" i="7"/>
  <c r="D333" i="7" s="1"/>
  <c r="F333" i="7" s="1"/>
  <c r="C332" i="7"/>
  <c r="D332" i="7" s="1"/>
  <c r="F332" i="7" s="1"/>
  <c r="C331" i="7"/>
  <c r="D331" i="7" s="1"/>
  <c r="F331" i="7" s="1"/>
  <c r="C330" i="7"/>
  <c r="D330" i="7" s="1"/>
  <c r="F330" i="7" s="1"/>
  <c r="C329" i="7"/>
  <c r="D329" i="7" s="1"/>
  <c r="F329" i="7" s="1"/>
  <c r="C328" i="7"/>
  <c r="D328" i="7" s="1"/>
  <c r="F328" i="7" s="1"/>
  <c r="C327" i="7"/>
  <c r="D327" i="7" s="1"/>
  <c r="F327" i="7" s="1"/>
  <c r="C326" i="7"/>
  <c r="D326" i="7" s="1"/>
  <c r="F326" i="7" s="1"/>
  <c r="C325" i="7"/>
  <c r="D325" i="7" s="1"/>
  <c r="F325" i="7" s="1"/>
  <c r="C324" i="7"/>
  <c r="D324" i="7" s="1"/>
  <c r="F324" i="7" s="1"/>
  <c r="C323" i="7"/>
  <c r="D323" i="7" s="1"/>
  <c r="F323" i="7" s="1"/>
  <c r="C322" i="7"/>
  <c r="D322" i="7" s="1"/>
  <c r="F322" i="7" s="1"/>
  <c r="C321" i="7"/>
  <c r="D321" i="7" s="1"/>
  <c r="F321" i="7" s="1"/>
  <c r="C320" i="7"/>
  <c r="D320" i="7" s="1"/>
  <c r="F320" i="7" s="1"/>
  <c r="C319" i="7"/>
  <c r="D319" i="7" s="1"/>
  <c r="F319" i="7" s="1"/>
  <c r="C318" i="7"/>
  <c r="D318" i="7" s="1"/>
  <c r="F318" i="7" s="1"/>
  <c r="C317" i="7"/>
  <c r="D317" i="7" s="1"/>
  <c r="F317" i="7" s="1"/>
  <c r="C316" i="7"/>
  <c r="D316" i="7" s="1"/>
  <c r="F316" i="7" s="1"/>
  <c r="C315" i="7"/>
  <c r="D315" i="7" s="1"/>
  <c r="F315" i="7" s="1"/>
  <c r="C314" i="7"/>
  <c r="D314" i="7" s="1"/>
  <c r="F314" i="7" s="1"/>
  <c r="C313" i="7"/>
  <c r="D313" i="7" s="1"/>
  <c r="F313" i="7" s="1"/>
  <c r="C312" i="7"/>
  <c r="D312" i="7" s="1"/>
  <c r="F312" i="7" s="1"/>
  <c r="C311" i="7"/>
  <c r="D311" i="7" s="1"/>
  <c r="F311" i="7" s="1"/>
  <c r="C310" i="7"/>
  <c r="D310" i="7" s="1"/>
  <c r="F310" i="7" s="1"/>
  <c r="C309" i="7"/>
  <c r="D309" i="7" s="1"/>
  <c r="F309" i="7" s="1"/>
  <c r="C308" i="7"/>
  <c r="D308" i="7" s="1"/>
  <c r="F308" i="7" s="1"/>
  <c r="C307" i="7"/>
  <c r="D307" i="7" s="1"/>
  <c r="F307" i="7" s="1"/>
  <c r="C306" i="7"/>
  <c r="D306" i="7" s="1"/>
  <c r="F306" i="7" s="1"/>
  <c r="C305" i="7"/>
  <c r="D305" i="7" s="1"/>
  <c r="F305" i="7" s="1"/>
  <c r="C304" i="7"/>
  <c r="D304" i="7" s="1"/>
  <c r="F304" i="7" s="1"/>
  <c r="C303" i="7"/>
  <c r="D303" i="7" s="1"/>
  <c r="F303" i="7" s="1"/>
  <c r="C302" i="7"/>
  <c r="D302" i="7" s="1"/>
  <c r="F302" i="7" s="1"/>
  <c r="C301" i="7"/>
  <c r="D301" i="7" s="1"/>
  <c r="F301" i="7" s="1"/>
  <c r="C300" i="7"/>
  <c r="D300" i="7" s="1"/>
  <c r="F300" i="7" s="1"/>
  <c r="C299" i="7"/>
  <c r="D299" i="7" s="1"/>
  <c r="F299" i="7" s="1"/>
  <c r="C298" i="7"/>
  <c r="D298" i="7" s="1"/>
  <c r="F298" i="7" s="1"/>
  <c r="C297" i="7"/>
  <c r="D297" i="7" s="1"/>
  <c r="F297" i="7" s="1"/>
  <c r="C296" i="7"/>
  <c r="D296" i="7" s="1"/>
  <c r="F296" i="7" s="1"/>
  <c r="C295" i="7"/>
  <c r="D295" i="7" s="1"/>
  <c r="F295" i="7" s="1"/>
  <c r="C294" i="7"/>
  <c r="D294" i="7" s="1"/>
  <c r="F294" i="7" s="1"/>
  <c r="C293" i="7"/>
  <c r="D293" i="7" s="1"/>
  <c r="F293" i="7" s="1"/>
  <c r="C292" i="7"/>
  <c r="D292" i="7" s="1"/>
  <c r="F292" i="7" s="1"/>
  <c r="C291" i="7"/>
  <c r="D291" i="7" s="1"/>
  <c r="F291" i="7" s="1"/>
  <c r="C290" i="7"/>
  <c r="D290" i="7" s="1"/>
  <c r="F290" i="7" s="1"/>
  <c r="C289" i="7"/>
  <c r="D289" i="7" s="1"/>
  <c r="F289" i="7" s="1"/>
  <c r="C288" i="7"/>
  <c r="D288" i="7" s="1"/>
  <c r="F288" i="7" s="1"/>
  <c r="C287" i="7"/>
  <c r="D287" i="7" s="1"/>
  <c r="F287" i="7" s="1"/>
  <c r="C286" i="7"/>
  <c r="D286" i="7" s="1"/>
  <c r="F286" i="7" s="1"/>
  <c r="C285" i="7"/>
  <c r="D285" i="7" s="1"/>
  <c r="F285" i="7" s="1"/>
  <c r="C284" i="7"/>
  <c r="D284" i="7" s="1"/>
  <c r="F284" i="7" s="1"/>
  <c r="C283" i="7"/>
  <c r="D283" i="7" s="1"/>
  <c r="F283" i="7" s="1"/>
  <c r="C282" i="7"/>
  <c r="D282" i="7" s="1"/>
  <c r="F282" i="7" s="1"/>
  <c r="C281" i="7"/>
  <c r="D281" i="7" s="1"/>
  <c r="F281" i="7" s="1"/>
  <c r="C280" i="7"/>
  <c r="D280" i="7" s="1"/>
  <c r="F280" i="7" s="1"/>
  <c r="C279" i="7"/>
  <c r="D279" i="7" s="1"/>
  <c r="F279" i="7" s="1"/>
  <c r="C278" i="7"/>
  <c r="D278" i="7" s="1"/>
  <c r="F278" i="7" s="1"/>
  <c r="C277" i="7"/>
  <c r="D277" i="7" s="1"/>
  <c r="F277" i="7" s="1"/>
  <c r="C276" i="7"/>
  <c r="D276" i="7" s="1"/>
  <c r="F276" i="7" s="1"/>
  <c r="C275" i="7"/>
  <c r="D275" i="7" s="1"/>
  <c r="F275" i="7" s="1"/>
  <c r="C274" i="7"/>
  <c r="D274" i="7" s="1"/>
  <c r="F274" i="7" s="1"/>
  <c r="C273" i="7"/>
  <c r="D273" i="7" s="1"/>
  <c r="F273" i="7" s="1"/>
  <c r="C272" i="7"/>
  <c r="D272" i="7" s="1"/>
  <c r="F272" i="7" s="1"/>
  <c r="C271" i="7"/>
  <c r="D271" i="7" s="1"/>
  <c r="F271" i="7" s="1"/>
  <c r="C270" i="7"/>
  <c r="D270" i="7" s="1"/>
  <c r="F270" i="7" s="1"/>
  <c r="C269" i="7"/>
  <c r="D269" i="7" s="1"/>
  <c r="F269" i="7" s="1"/>
  <c r="C268" i="7"/>
  <c r="D268" i="7" s="1"/>
  <c r="F268" i="7" s="1"/>
  <c r="C267" i="7"/>
  <c r="D267" i="7" s="1"/>
  <c r="F267" i="7" s="1"/>
  <c r="C266" i="7"/>
  <c r="D266" i="7" s="1"/>
  <c r="F266" i="7" s="1"/>
  <c r="C265" i="7"/>
  <c r="D265" i="7" s="1"/>
  <c r="F265" i="7" s="1"/>
  <c r="C264" i="7"/>
  <c r="D264" i="7" s="1"/>
  <c r="F264" i="7" s="1"/>
  <c r="C263" i="7"/>
  <c r="D263" i="7" s="1"/>
  <c r="F263" i="7" s="1"/>
  <c r="C262" i="7"/>
  <c r="D262" i="7" s="1"/>
  <c r="F262" i="7" s="1"/>
  <c r="C261" i="7"/>
  <c r="D261" i="7" s="1"/>
  <c r="F261" i="7" s="1"/>
  <c r="C260" i="7"/>
  <c r="D260" i="7" s="1"/>
  <c r="F260" i="7" s="1"/>
  <c r="C259" i="7"/>
  <c r="D259" i="7" s="1"/>
  <c r="F259" i="7" s="1"/>
  <c r="C258" i="7"/>
  <c r="D258" i="7" s="1"/>
  <c r="F258" i="7" s="1"/>
  <c r="C257" i="7"/>
  <c r="D257" i="7" s="1"/>
  <c r="F257" i="7" s="1"/>
  <c r="C256" i="7"/>
  <c r="D256" i="7" s="1"/>
  <c r="F256" i="7" s="1"/>
  <c r="C255" i="7"/>
  <c r="D255" i="7" s="1"/>
  <c r="F255" i="7" s="1"/>
  <c r="C254" i="7"/>
  <c r="D254" i="7" s="1"/>
  <c r="F254" i="7" s="1"/>
  <c r="C253" i="7"/>
  <c r="D253" i="7" s="1"/>
  <c r="F253" i="7" s="1"/>
  <c r="C252" i="7"/>
  <c r="D252" i="7" s="1"/>
  <c r="F252" i="7" s="1"/>
  <c r="C251" i="7"/>
  <c r="D251" i="7" s="1"/>
  <c r="F251" i="7" s="1"/>
  <c r="C250" i="7"/>
  <c r="D250" i="7" s="1"/>
  <c r="F250" i="7" s="1"/>
  <c r="C249" i="7"/>
  <c r="D249" i="7" s="1"/>
  <c r="F249" i="7" s="1"/>
  <c r="C248" i="7"/>
  <c r="D248" i="7" s="1"/>
  <c r="F248" i="7" s="1"/>
  <c r="C247" i="7"/>
  <c r="D247" i="7" s="1"/>
  <c r="F247" i="7" s="1"/>
  <c r="C246" i="7"/>
  <c r="D246" i="7" s="1"/>
  <c r="F246" i="7" s="1"/>
  <c r="C245" i="7"/>
  <c r="D245" i="7" s="1"/>
  <c r="F245" i="7" s="1"/>
  <c r="C244" i="7"/>
  <c r="D244" i="7" s="1"/>
  <c r="F244" i="7" s="1"/>
  <c r="C243" i="7"/>
  <c r="D243" i="7" s="1"/>
  <c r="F243" i="7" s="1"/>
  <c r="C242" i="7"/>
  <c r="D242" i="7" s="1"/>
  <c r="F242" i="7" s="1"/>
  <c r="C241" i="7"/>
  <c r="D241" i="7" s="1"/>
  <c r="F241" i="7" s="1"/>
  <c r="C240" i="7"/>
  <c r="D240" i="7" s="1"/>
  <c r="F240" i="7" s="1"/>
  <c r="C239" i="7"/>
  <c r="D239" i="7" s="1"/>
  <c r="F239" i="7" s="1"/>
  <c r="C238" i="7"/>
  <c r="D238" i="7" s="1"/>
  <c r="F238" i="7" s="1"/>
  <c r="C237" i="7"/>
  <c r="D237" i="7" s="1"/>
  <c r="F237" i="7" s="1"/>
  <c r="C236" i="7"/>
  <c r="D236" i="7" s="1"/>
  <c r="F236" i="7" s="1"/>
  <c r="C235" i="7"/>
  <c r="D235" i="7" s="1"/>
  <c r="F235" i="7" s="1"/>
  <c r="C234" i="7"/>
  <c r="D234" i="7" s="1"/>
  <c r="F234" i="7" s="1"/>
  <c r="C233" i="7"/>
  <c r="D233" i="7" s="1"/>
  <c r="F233" i="7" s="1"/>
  <c r="C232" i="7"/>
  <c r="D232" i="7" s="1"/>
  <c r="F232" i="7" s="1"/>
  <c r="C231" i="7"/>
  <c r="D231" i="7" s="1"/>
  <c r="F231" i="7" s="1"/>
  <c r="C230" i="7"/>
  <c r="D230" i="7" s="1"/>
  <c r="F230" i="7" s="1"/>
  <c r="C229" i="7"/>
  <c r="D229" i="7" s="1"/>
  <c r="F229" i="7" s="1"/>
  <c r="C228" i="7"/>
  <c r="D228" i="7" s="1"/>
  <c r="F228" i="7" s="1"/>
  <c r="C227" i="7"/>
  <c r="D227" i="7" s="1"/>
  <c r="F227" i="7" s="1"/>
  <c r="C226" i="7"/>
  <c r="D226" i="7" s="1"/>
  <c r="F226" i="7" s="1"/>
  <c r="C225" i="7"/>
  <c r="D225" i="7" s="1"/>
  <c r="F225" i="7" s="1"/>
  <c r="C224" i="7"/>
  <c r="D224" i="7" s="1"/>
  <c r="F224" i="7" s="1"/>
  <c r="C223" i="7"/>
  <c r="D223" i="7" s="1"/>
  <c r="F223" i="7" s="1"/>
  <c r="C222" i="7"/>
  <c r="D222" i="7" s="1"/>
  <c r="F222" i="7" s="1"/>
  <c r="C221" i="7"/>
  <c r="D221" i="7" s="1"/>
  <c r="F221" i="7" s="1"/>
  <c r="C220" i="7"/>
  <c r="D220" i="7" s="1"/>
  <c r="F220" i="7" s="1"/>
  <c r="C219" i="7"/>
  <c r="D219" i="7" s="1"/>
  <c r="F219" i="7" s="1"/>
  <c r="C218" i="7"/>
  <c r="D218" i="7" s="1"/>
  <c r="F218" i="7" s="1"/>
  <c r="C217" i="7"/>
  <c r="D217" i="7" s="1"/>
  <c r="F217" i="7" s="1"/>
  <c r="C216" i="7"/>
  <c r="D216" i="7" s="1"/>
  <c r="F216" i="7" s="1"/>
  <c r="C215" i="7"/>
  <c r="D215" i="7" s="1"/>
  <c r="F215" i="7" s="1"/>
  <c r="C214" i="7"/>
  <c r="D214" i="7" s="1"/>
  <c r="F214" i="7" s="1"/>
  <c r="C213" i="7"/>
  <c r="D213" i="7" s="1"/>
  <c r="F213" i="7" s="1"/>
  <c r="C212" i="7"/>
  <c r="D212" i="7" s="1"/>
  <c r="F212" i="7" s="1"/>
  <c r="C211" i="7"/>
  <c r="D211" i="7" s="1"/>
  <c r="F211" i="7" s="1"/>
  <c r="C210" i="7"/>
  <c r="D210" i="7" s="1"/>
  <c r="F210" i="7" s="1"/>
  <c r="C209" i="7"/>
  <c r="D209" i="7" s="1"/>
  <c r="F209" i="7" s="1"/>
  <c r="C208" i="7"/>
  <c r="D208" i="7" s="1"/>
  <c r="F208" i="7" s="1"/>
  <c r="C207" i="7"/>
  <c r="D207" i="7" s="1"/>
  <c r="F207" i="7" s="1"/>
  <c r="C206" i="7"/>
  <c r="D206" i="7" s="1"/>
  <c r="F206" i="7" s="1"/>
  <c r="C205" i="7"/>
  <c r="D205" i="7" s="1"/>
  <c r="F205" i="7" s="1"/>
  <c r="C204" i="7"/>
  <c r="D204" i="7" s="1"/>
  <c r="F204" i="7" s="1"/>
  <c r="C203" i="7"/>
  <c r="D203" i="7" s="1"/>
  <c r="F203" i="7" s="1"/>
  <c r="C202" i="7"/>
  <c r="D202" i="7" s="1"/>
  <c r="F202" i="7" s="1"/>
  <c r="C201" i="7"/>
  <c r="D201" i="7" s="1"/>
  <c r="F201" i="7" s="1"/>
  <c r="C200" i="7"/>
  <c r="D200" i="7" s="1"/>
  <c r="F200" i="7" s="1"/>
  <c r="C199" i="7"/>
  <c r="D199" i="7" s="1"/>
  <c r="F199" i="7" s="1"/>
  <c r="C198" i="7"/>
  <c r="D198" i="7" s="1"/>
  <c r="F198" i="7" s="1"/>
  <c r="C197" i="7"/>
  <c r="D197" i="7" s="1"/>
  <c r="F197" i="7" s="1"/>
  <c r="C196" i="7"/>
  <c r="D196" i="7" s="1"/>
  <c r="F196" i="7" s="1"/>
  <c r="C195" i="7"/>
  <c r="D195" i="7" s="1"/>
  <c r="F195" i="7" s="1"/>
  <c r="C194" i="7"/>
  <c r="D194" i="7" s="1"/>
  <c r="F194" i="7" s="1"/>
  <c r="C193" i="7"/>
  <c r="D193" i="7" s="1"/>
  <c r="F193" i="7" s="1"/>
  <c r="C192" i="7"/>
  <c r="D192" i="7" s="1"/>
  <c r="F192" i="7" s="1"/>
  <c r="C191" i="7"/>
  <c r="D191" i="7" s="1"/>
  <c r="F191" i="7" s="1"/>
  <c r="C190" i="7"/>
  <c r="D190" i="7" s="1"/>
  <c r="F190" i="7" s="1"/>
  <c r="C189" i="7"/>
  <c r="D189" i="7" s="1"/>
  <c r="F189" i="7" s="1"/>
  <c r="C188" i="7"/>
  <c r="D188" i="7" s="1"/>
  <c r="F188" i="7" s="1"/>
  <c r="C187" i="7"/>
  <c r="D187" i="7" s="1"/>
  <c r="F187" i="7" s="1"/>
  <c r="C186" i="7"/>
  <c r="D186" i="7" s="1"/>
  <c r="F186" i="7" s="1"/>
  <c r="C185" i="7"/>
  <c r="D185" i="7" s="1"/>
  <c r="F185" i="7" s="1"/>
  <c r="C184" i="7"/>
  <c r="D184" i="7" s="1"/>
  <c r="F184" i="7" s="1"/>
  <c r="C183" i="7"/>
  <c r="D183" i="7" s="1"/>
  <c r="F183" i="7" s="1"/>
  <c r="C182" i="7"/>
  <c r="D182" i="7" s="1"/>
  <c r="F182" i="7" s="1"/>
  <c r="C181" i="7"/>
  <c r="D181" i="7" s="1"/>
  <c r="F181" i="7" s="1"/>
  <c r="C180" i="7"/>
  <c r="D180" i="7" s="1"/>
  <c r="F180" i="7" s="1"/>
  <c r="C179" i="7"/>
  <c r="D179" i="7" s="1"/>
  <c r="F179" i="7" s="1"/>
  <c r="C178" i="7"/>
  <c r="D178" i="7" s="1"/>
  <c r="F178" i="7" s="1"/>
  <c r="C177" i="7"/>
  <c r="D177" i="7" s="1"/>
  <c r="F177" i="7" s="1"/>
  <c r="C176" i="7"/>
  <c r="D176" i="7" s="1"/>
  <c r="F176" i="7" s="1"/>
  <c r="C175" i="7"/>
  <c r="D175" i="7" s="1"/>
  <c r="F175" i="7" s="1"/>
  <c r="C174" i="7"/>
  <c r="D174" i="7" s="1"/>
  <c r="F174" i="7" s="1"/>
  <c r="C173" i="7"/>
  <c r="D173" i="7" s="1"/>
  <c r="F173" i="7" s="1"/>
  <c r="C172" i="7"/>
  <c r="D172" i="7" s="1"/>
  <c r="F172" i="7" s="1"/>
  <c r="C171" i="7"/>
  <c r="D171" i="7" s="1"/>
  <c r="F171" i="7" s="1"/>
  <c r="C170" i="7"/>
  <c r="D170" i="7" s="1"/>
  <c r="F170" i="7" s="1"/>
  <c r="C169" i="7"/>
  <c r="D169" i="7" s="1"/>
  <c r="F169" i="7" s="1"/>
  <c r="C168" i="7"/>
  <c r="D168" i="7" s="1"/>
  <c r="F168" i="7" s="1"/>
  <c r="C167" i="7"/>
  <c r="D167" i="7" s="1"/>
  <c r="F167" i="7" s="1"/>
  <c r="C166" i="7"/>
  <c r="D166" i="7" s="1"/>
  <c r="F166" i="7" s="1"/>
  <c r="C165" i="7"/>
  <c r="D165" i="7" s="1"/>
  <c r="F165" i="7" s="1"/>
  <c r="C164" i="7"/>
  <c r="D164" i="7" s="1"/>
  <c r="F164" i="7" s="1"/>
  <c r="C163" i="7"/>
  <c r="D163" i="7" s="1"/>
  <c r="F163" i="7" s="1"/>
  <c r="C162" i="7"/>
  <c r="D162" i="7" s="1"/>
  <c r="F162" i="7" s="1"/>
  <c r="C161" i="7"/>
  <c r="D161" i="7" s="1"/>
  <c r="F161" i="7" s="1"/>
  <c r="C160" i="7"/>
  <c r="D160" i="7" s="1"/>
  <c r="F160" i="7" s="1"/>
  <c r="C159" i="7"/>
  <c r="D159" i="7" s="1"/>
  <c r="F159" i="7" s="1"/>
  <c r="C158" i="7"/>
  <c r="D158" i="7" s="1"/>
  <c r="F158" i="7" s="1"/>
  <c r="C157" i="7"/>
  <c r="D157" i="7" s="1"/>
  <c r="F157" i="7" s="1"/>
  <c r="C156" i="7"/>
  <c r="D156" i="7" s="1"/>
  <c r="F156" i="7" s="1"/>
  <c r="C155" i="7"/>
  <c r="D155" i="7" s="1"/>
  <c r="F155" i="7" s="1"/>
  <c r="C154" i="7"/>
  <c r="D154" i="7" s="1"/>
  <c r="F154" i="7" s="1"/>
  <c r="C153" i="7"/>
  <c r="D153" i="7" s="1"/>
  <c r="F153" i="7" s="1"/>
  <c r="C152" i="7"/>
  <c r="D152" i="7" s="1"/>
  <c r="F152" i="7" s="1"/>
  <c r="C151" i="7"/>
  <c r="D151" i="7" s="1"/>
  <c r="F151" i="7" s="1"/>
  <c r="C150" i="7"/>
  <c r="D150" i="7" s="1"/>
  <c r="F150" i="7" s="1"/>
  <c r="C149" i="7"/>
  <c r="D149" i="7" s="1"/>
  <c r="F149" i="7" s="1"/>
  <c r="C148" i="7"/>
  <c r="D148" i="7" s="1"/>
  <c r="F148" i="7" s="1"/>
  <c r="C147" i="7"/>
  <c r="D147" i="7" s="1"/>
  <c r="F147" i="7" s="1"/>
  <c r="C146" i="7"/>
  <c r="D146" i="7" s="1"/>
  <c r="F146" i="7" s="1"/>
  <c r="C145" i="7"/>
  <c r="D145" i="7" s="1"/>
  <c r="F145" i="7" s="1"/>
  <c r="C144" i="7"/>
  <c r="D144" i="7" s="1"/>
  <c r="F144" i="7" s="1"/>
  <c r="C143" i="7"/>
  <c r="D143" i="7" s="1"/>
  <c r="F143" i="7" s="1"/>
  <c r="C142" i="7"/>
  <c r="D142" i="7" s="1"/>
  <c r="F142" i="7" s="1"/>
  <c r="C141" i="7"/>
  <c r="D141" i="7" s="1"/>
  <c r="F141" i="7" s="1"/>
  <c r="C140" i="7"/>
  <c r="D140" i="7" s="1"/>
  <c r="F140" i="7" s="1"/>
  <c r="C139" i="7"/>
  <c r="D139" i="7" s="1"/>
  <c r="F139" i="7" s="1"/>
  <c r="C138" i="7"/>
  <c r="D138" i="7" s="1"/>
  <c r="F138" i="7" s="1"/>
  <c r="C137" i="7"/>
  <c r="D137" i="7" s="1"/>
  <c r="F137" i="7" s="1"/>
  <c r="C136" i="7"/>
  <c r="D136" i="7" s="1"/>
  <c r="F136" i="7" s="1"/>
  <c r="C135" i="7"/>
  <c r="D135" i="7" s="1"/>
  <c r="F135" i="7" s="1"/>
  <c r="C134" i="7"/>
  <c r="D134" i="7" s="1"/>
  <c r="F134" i="7" s="1"/>
  <c r="C133" i="7"/>
  <c r="D133" i="7" s="1"/>
  <c r="F133" i="7" s="1"/>
  <c r="C132" i="7"/>
  <c r="D132" i="7" s="1"/>
  <c r="F132" i="7" s="1"/>
  <c r="C131" i="7"/>
  <c r="D131" i="7" s="1"/>
  <c r="F131" i="7" s="1"/>
  <c r="C130" i="7"/>
  <c r="D130" i="7" s="1"/>
  <c r="F130" i="7" s="1"/>
  <c r="C129" i="7"/>
  <c r="D129" i="7" s="1"/>
  <c r="F129" i="7" s="1"/>
  <c r="C128" i="7"/>
  <c r="D128" i="7" s="1"/>
  <c r="F128" i="7" s="1"/>
  <c r="C127" i="7"/>
  <c r="D127" i="7" s="1"/>
  <c r="F127" i="7" s="1"/>
  <c r="C126" i="7"/>
  <c r="D126" i="7" s="1"/>
  <c r="F126" i="7" s="1"/>
  <c r="C125" i="7"/>
  <c r="D125" i="7" s="1"/>
  <c r="F125" i="7" s="1"/>
  <c r="C124" i="7"/>
  <c r="D124" i="7" s="1"/>
  <c r="F124" i="7" s="1"/>
  <c r="C123" i="7"/>
  <c r="D123" i="7" s="1"/>
  <c r="F123" i="7" s="1"/>
  <c r="C122" i="7"/>
  <c r="D122" i="7" s="1"/>
  <c r="F122" i="7" s="1"/>
  <c r="C121" i="7"/>
  <c r="D121" i="7" s="1"/>
  <c r="F121" i="7" s="1"/>
  <c r="C120" i="7"/>
  <c r="D120" i="7" s="1"/>
  <c r="F120" i="7" s="1"/>
  <c r="C119" i="7"/>
  <c r="D119" i="7" s="1"/>
  <c r="F119" i="7" s="1"/>
  <c r="C118" i="7"/>
  <c r="D118" i="7" s="1"/>
  <c r="F118" i="7" s="1"/>
  <c r="C117" i="7"/>
  <c r="D117" i="7" s="1"/>
  <c r="F117" i="7" s="1"/>
  <c r="C116" i="7"/>
  <c r="D116" i="7" s="1"/>
  <c r="F116" i="7" s="1"/>
  <c r="C115" i="7"/>
  <c r="D115" i="7" s="1"/>
  <c r="F115" i="7" s="1"/>
  <c r="C114" i="7"/>
  <c r="D114" i="7" s="1"/>
  <c r="F114" i="7" s="1"/>
  <c r="C113" i="7"/>
  <c r="D113" i="7" s="1"/>
  <c r="F113" i="7" s="1"/>
  <c r="C112" i="7"/>
  <c r="D112" i="7" s="1"/>
  <c r="F112" i="7" s="1"/>
  <c r="C111" i="7"/>
  <c r="D111" i="7" s="1"/>
  <c r="F111" i="7" s="1"/>
  <c r="C110" i="7"/>
  <c r="D110" i="7" s="1"/>
  <c r="F110" i="7" s="1"/>
  <c r="C109" i="7"/>
  <c r="D109" i="7" s="1"/>
  <c r="F109" i="7" s="1"/>
  <c r="C108" i="7"/>
  <c r="D108" i="7" s="1"/>
  <c r="F108" i="7" s="1"/>
  <c r="C107" i="7"/>
  <c r="D107" i="7" s="1"/>
  <c r="F107" i="7" s="1"/>
  <c r="C106" i="7"/>
  <c r="D106" i="7" s="1"/>
  <c r="F106" i="7" s="1"/>
  <c r="C105" i="7"/>
  <c r="D105" i="7" s="1"/>
  <c r="F105" i="7" s="1"/>
  <c r="C104" i="7"/>
  <c r="D104" i="7" s="1"/>
  <c r="F104" i="7" s="1"/>
  <c r="C103" i="7"/>
  <c r="D103" i="7" s="1"/>
  <c r="F103" i="7" s="1"/>
  <c r="C102" i="7"/>
  <c r="D102" i="7" s="1"/>
  <c r="F102" i="7" s="1"/>
  <c r="C101" i="7"/>
  <c r="D101" i="7" s="1"/>
  <c r="F101" i="7" s="1"/>
  <c r="C100" i="7"/>
  <c r="D100" i="7" s="1"/>
  <c r="F100" i="7" s="1"/>
  <c r="C99" i="7"/>
  <c r="D99" i="7" s="1"/>
  <c r="F99" i="7" s="1"/>
  <c r="C98" i="7"/>
  <c r="D98" i="7" s="1"/>
  <c r="F98" i="7" s="1"/>
  <c r="C97" i="7"/>
  <c r="D97" i="7" s="1"/>
  <c r="F97" i="7" s="1"/>
  <c r="C96" i="7"/>
  <c r="D96" i="7" s="1"/>
  <c r="F96" i="7" s="1"/>
  <c r="C95" i="7"/>
  <c r="D95" i="7" s="1"/>
  <c r="F95" i="7" s="1"/>
  <c r="C94" i="7"/>
  <c r="D94" i="7" s="1"/>
  <c r="F94" i="7" s="1"/>
  <c r="C93" i="7"/>
  <c r="D93" i="7" s="1"/>
  <c r="F93" i="7" s="1"/>
  <c r="C92" i="7"/>
  <c r="D92" i="7" s="1"/>
  <c r="F92" i="7" s="1"/>
  <c r="C91" i="7"/>
  <c r="D91" i="7" s="1"/>
  <c r="F91" i="7" s="1"/>
  <c r="C90" i="7"/>
  <c r="D90" i="7" s="1"/>
  <c r="F90" i="7" s="1"/>
  <c r="C89" i="7"/>
  <c r="D89" i="7" s="1"/>
  <c r="F89" i="7" s="1"/>
  <c r="C88" i="7"/>
  <c r="D88" i="7" s="1"/>
  <c r="F88" i="7" s="1"/>
  <c r="C87" i="7"/>
  <c r="D87" i="7" s="1"/>
  <c r="F87" i="7" s="1"/>
  <c r="C86" i="7"/>
  <c r="D86" i="7" s="1"/>
  <c r="F86" i="7" s="1"/>
  <c r="C85" i="7"/>
  <c r="D85" i="7" s="1"/>
  <c r="F85" i="7" s="1"/>
  <c r="C84" i="7"/>
  <c r="D84" i="7" s="1"/>
  <c r="F84" i="7" s="1"/>
  <c r="C83" i="7"/>
  <c r="D83" i="7" s="1"/>
  <c r="F83" i="7" s="1"/>
  <c r="C82" i="7"/>
  <c r="D82" i="7" s="1"/>
  <c r="F82" i="7" s="1"/>
  <c r="C81" i="7"/>
  <c r="D81" i="7" s="1"/>
  <c r="F81" i="7" s="1"/>
  <c r="C80" i="7"/>
  <c r="D80" i="7" s="1"/>
  <c r="F80" i="7" s="1"/>
  <c r="C79" i="7"/>
  <c r="D79" i="7" s="1"/>
  <c r="F79" i="7" s="1"/>
  <c r="C78" i="7"/>
  <c r="D78" i="7" s="1"/>
  <c r="F78" i="7" s="1"/>
  <c r="C77" i="7"/>
  <c r="D77" i="7" s="1"/>
  <c r="F77" i="7" s="1"/>
  <c r="C76" i="7"/>
  <c r="D76" i="7" s="1"/>
  <c r="F76" i="7" s="1"/>
  <c r="C75" i="7"/>
  <c r="D75" i="7" s="1"/>
  <c r="F75" i="7" s="1"/>
  <c r="C74" i="7"/>
  <c r="D74" i="7" s="1"/>
  <c r="F74" i="7" s="1"/>
  <c r="C73" i="7"/>
  <c r="D73" i="7" s="1"/>
  <c r="F73" i="7" s="1"/>
  <c r="C72" i="7"/>
  <c r="D72" i="7" s="1"/>
  <c r="F72" i="7" s="1"/>
  <c r="C71" i="7"/>
  <c r="D71" i="7" s="1"/>
  <c r="F71" i="7" s="1"/>
  <c r="C70" i="7"/>
  <c r="D70" i="7" s="1"/>
  <c r="F70" i="7" s="1"/>
  <c r="C69" i="7"/>
  <c r="D69" i="7" s="1"/>
  <c r="F69" i="7" s="1"/>
  <c r="C68" i="7"/>
  <c r="D68" i="7" s="1"/>
  <c r="F68" i="7" s="1"/>
  <c r="C67" i="7"/>
  <c r="D67" i="7" s="1"/>
  <c r="F67" i="7" s="1"/>
  <c r="C66" i="7"/>
  <c r="D66" i="7" s="1"/>
  <c r="F66" i="7" s="1"/>
  <c r="C65" i="7"/>
  <c r="D65" i="7" s="1"/>
  <c r="F65" i="7" s="1"/>
  <c r="C64" i="7"/>
  <c r="D64" i="7" s="1"/>
  <c r="F64" i="7" s="1"/>
  <c r="C63" i="7"/>
  <c r="D63" i="7" s="1"/>
  <c r="F63" i="7" s="1"/>
  <c r="C62" i="7"/>
  <c r="D62" i="7" s="1"/>
  <c r="F62" i="7" s="1"/>
  <c r="C61" i="7"/>
  <c r="D61" i="7" s="1"/>
  <c r="F61" i="7" s="1"/>
  <c r="C60" i="7"/>
  <c r="D60" i="7" s="1"/>
  <c r="F60" i="7" s="1"/>
  <c r="C59" i="7"/>
  <c r="D59" i="7" s="1"/>
  <c r="F59" i="7" s="1"/>
  <c r="C58" i="7"/>
  <c r="D58" i="7" s="1"/>
  <c r="F58" i="7" s="1"/>
  <c r="C57" i="7"/>
  <c r="D57" i="7" s="1"/>
  <c r="F57" i="7" s="1"/>
  <c r="C56" i="7"/>
  <c r="D56" i="7" s="1"/>
  <c r="F56" i="7" s="1"/>
  <c r="C55" i="7"/>
  <c r="D55" i="7" s="1"/>
  <c r="F55" i="7" s="1"/>
  <c r="C54" i="7"/>
  <c r="D54" i="7" s="1"/>
  <c r="F54" i="7" s="1"/>
  <c r="C53" i="7"/>
  <c r="D53" i="7" s="1"/>
  <c r="F53" i="7" s="1"/>
  <c r="C52" i="7"/>
  <c r="D52" i="7" s="1"/>
  <c r="F52" i="7" s="1"/>
  <c r="C51" i="7"/>
  <c r="D51" i="7" s="1"/>
  <c r="F51" i="7" s="1"/>
  <c r="C50" i="7"/>
  <c r="D50" i="7" s="1"/>
  <c r="F50" i="7" s="1"/>
  <c r="C49" i="7"/>
  <c r="D49" i="7" s="1"/>
  <c r="F49" i="7" s="1"/>
  <c r="C48" i="7"/>
  <c r="D48" i="7" s="1"/>
  <c r="F48" i="7" s="1"/>
  <c r="C47" i="7"/>
  <c r="D47" i="7" s="1"/>
  <c r="F47" i="7" s="1"/>
  <c r="C46" i="7"/>
  <c r="D46" i="7" s="1"/>
  <c r="F46" i="7" s="1"/>
  <c r="C45" i="7"/>
  <c r="D45" i="7" s="1"/>
  <c r="F45" i="7" s="1"/>
  <c r="C44" i="7"/>
  <c r="D44" i="7" s="1"/>
  <c r="F44" i="7" s="1"/>
  <c r="C43" i="7"/>
  <c r="D43" i="7" s="1"/>
  <c r="F43" i="7" s="1"/>
  <c r="C42" i="7"/>
  <c r="D42" i="7" s="1"/>
  <c r="F42" i="7" s="1"/>
  <c r="C41" i="7"/>
  <c r="D41" i="7" s="1"/>
  <c r="F41" i="7" s="1"/>
  <c r="C40" i="7"/>
  <c r="D40" i="7" s="1"/>
  <c r="F40" i="7" s="1"/>
  <c r="C39" i="7"/>
  <c r="D39" i="7" s="1"/>
  <c r="F39" i="7" s="1"/>
  <c r="C38" i="7"/>
  <c r="D38" i="7" s="1"/>
  <c r="F38" i="7" s="1"/>
  <c r="C37" i="7"/>
  <c r="D37" i="7" s="1"/>
  <c r="F37" i="7" s="1"/>
  <c r="C36" i="7"/>
  <c r="D36" i="7" s="1"/>
  <c r="F36" i="7" s="1"/>
  <c r="F35" i="7"/>
  <c r="C34" i="7"/>
  <c r="D34" i="7" s="1"/>
  <c r="F34" i="7" s="1"/>
  <c r="C33" i="7"/>
  <c r="D33" i="7" s="1"/>
  <c r="F33" i="7" s="1"/>
  <c r="C32" i="7"/>
  <c r="D32" i="7" s="1"/>
  <c r="F32" i="7" s="1"/>
  <c r="U8" i="7"/>
  <c r="U9" i="7" s="1"/>
  <c r="U10" i="7" s="1"/>
  <c r="U11" i="7" s="1"/>
  <c r="U12" i="7" s="1"/>
  <c r="U13" i="7" s="1"/>
  <c r="U14" i="7" s="1"/>
  <c r="U15" i="7" s="1"/>
  <c r="U16" i="7" s="1"/>
  <c r="U17" i="7" s="1"/>
  <c r="U18" i="7" s="1"/>
  <c r="U19" i="7" s="1"/>
  <c r="U20" i="7" s="1"/>
  <c r="U21" i="7" s="1"/>
  <c r="U22" i="7" s="1"/>
  <c r="U23" i="7" s="1"/>
  <c r="U24" i="7" s="1"/>
  <c r="U25" i="7" s="1"/>
  <c r="U26" i="7" s="1"/>
  <c r="U27" i="7" s="1"/>
  <c r="U28" i="7" s="1"/>
  <c r="U29" i="7" s="1"/>
  <c r="U30" i="7" s="1"/>
  <c r="U31" i="7" s="1"/>
  <c r="U32" i="7" s="1"/>
  <c r="U33" i="7" s="1"/>
  <c r="U34" i="7" s="1"/>
  <c r="G17" i="9" l="1"/>
  <c r="H17" i="9" s="1"/>
  <c r="F18" i="9"/>
  <c r="V7" i="7" a="1"/>
  <c r="Z7" i="7" a="1"/>
  <c r="X7" i="7" a="1"/>
  <c r="G18" i="9" l="1"/>
  <c r="H18" i="9" s="1"/>
  <c r="F19" i="9"/>
  <c r="V34" i="7"/>
  <c r="V32" i="7"/>
  <c r="V30" i="7"/>
  <c r="V28" i="7"/>
  <c r="V26" i="7"/>
  <c r="V24" i="7"/>
  <c r="V22" i="7"/>
  <c r="V20" i="7"/>
  <c r="V18" i="7"/>
  <c r="V16" i="7"/>
  <c r="V14" i="7"/>
  <c r="V12" i="7"/>
  <c r="V10" i="7"/>
  <c r="V8" i="7"/>
  <c r="V33" i="7"/>
  <c r="V29" i="7"/>
  <c r="V25" i="7"/>
  <c r="V21" i="7"/>
  <c r="V17" i="7"/>
  <c r="V13" i="7"/>
  <c r="V9" i="7"/>
  <c r="V31" i="7"/>
  <c r="V27" i="7"/>
  <c r="V23" i="7"/>
  <c r="V19" i="7"/>
  <c r="V15" i="7"/>
  <c r="V11" i="7"/>
  <c r="V7" i="7"/>
  <c r="X34" i="7"/>
  <c r="X32" i="7"/>
  <c r="X30" i="7"/>
  <c r="X28" i="7"/>
  <c r="X26" i="7"/>
  <c r="X24" i="7"/>
  <c r="X22" i="7"/>
  <c r="X20" i="7"/>
  <c r="X18" i="7"/>
  <c r="X16" i="7"/>
  <c r="X14" i="7"/>
  <c r="X12" i="7"/>
  <c r="X10" i="7"/>
  <c r="X8" i="7"/>
  <c r="X31" i="7"/>
  <c r="X27" i="7"/>
  <c r="X23" i="7"/>
  <c r="X19" i="7"/>
  <c r="X15" i="7"/>
  <c r="X11" i="7"/>
  <c r="X7" i="7"/>
  <c r="X33" i="7"/>
  <c r="X29" i="7"/>
  <c r="X25" i="7"/>
  <c r="X21" i="7"/>
  <c r="X17" i="7"/>
  <c r="X13" i="7"/>
  <c r="X9" i="7"/>
  <c r="Z34" i="7"/>
  <c r="Z32" i="7"/>
  <c r="Z30" i="7"/>
  <c r="Z28" i="7"/>
  <c r="Z26" i="7"/>
  <c r="Z24" i="7"/>
  <c r="Z22" i="7"/>
  <c r="Z20" i="7"/>
  <c r="Z18" i="7"/>
  <c r="Z16" i="7"/>
  <c r="Z14" i="7"/>
  <c r="Z12" i="7"/>
  <c r="Z10" i="7"/>
  <c r="Z8" i="7"/>
  <c r="Z33" i="7"/>
  <c r="Z29" i="7"/>
  <c r="Z25" i="7"/>
  <c r="Z21" i="7"/>
  <c r="Z17" i="7"/>
  <c r="Z13" i="7"/>
  <c r="Z9" i="7"/>
  <c r="Z31" i="7"/>
  <c r="Z27" i="7"/>
  <c r="Z23" i="7"/>
  <c r="Z19" i="7"/>
  <c r="Z15" i="7"/>
  <c r="Z11" i="7"/>
  <c r="Z7" i="7"/>
  <c r="F20" i="9" l="1"/>
  <c r="G19" i="9"/>
  <c r="H19" i="9" s="1"/>
  <c r="B70" i="2"/>
  <c r="G20" i="9" l="1"/>
  <c r="H20" i="9" s="1"/>
  <c r="F21" i="9"/>
  <c r="A38" i="5"/>
  <c r="B100" i="2"/>
  <c r="B99" i="2"/>
  <c r="B98" i="2"/>
  <c r="B97" i="2"/>
  <c r="B96" i="2"/>
  <c r="B95" i="2"/>
  <c r="B94" i="2"/>
  <c r="B93" i="2"/>
  <c r="B92" i="2"/>
  <c r="B91" i="2"/>
  <c r="B90" i="2"/>
  <c r="B89" i="2"/>
  <c r="B88" i="2"/>
  <c r="B87" i="2"/>
  <c r="B86" i="2"/>
  <c r="B85" i="2"/>
  <c r="B84" i="2"/>
  <c r="B83" i="2"/>
  <c r="B82" i="2"/>
  <c r="B81" i="2"/>
  <c r="B80" i="2"/>
  <c r="B79" i="2"/>
  <c r="B78" i="2"/>
  <c r="B77" i="2"/>
  <c r="B76" i="2"/>
  <c r="B75" i="2"/>
  <c r="B74" i="2"/>
  <c r="B73" i="2"/>
  <c r="B72" i="2"/>
  <c r="B71" i="2"/>
  <c r="B69" i="2"/>
  <c r="B68" i="2"/>
  <c r="B67" i="2"/>
  <c r="B66" i="2"/>
  <c r="B65" i="2"/>
  <c r="B64" i="2"/>
  <c r="B63" i="2"/>
  <c r="B62" i="2"/>
  <c r="B61" i="2"/>
  <c r="B60" i="2"/>
  <c r="B59" i="2"/>
  <c r="B58" i="2"/>
  <c r="B57" i="2"/>
  <c r="B56" i="2"/>
  <c r="B55" i="2"/>
  <c r="B54" i="2"/>
  <c r="B53" i="2"/>
  <c r="B52" i="2"/>
  <c r="B51" i="2"/>
  <c r="G21" i="9" l="1"/>
  <c r="H21" i="9" s="1"/>
  <c r="F22" i="9"/>
  <c r="F23" i="9" l="1"/>
  <c r="G22" i="9"/>
  <c r="H22" i="9" s="1"/>
  <c r="G23" i="9" l="1"/>
  <c r="H23" i="9" s="1"/>
  <c r="F24" i="9"/>
  <c r="F25" i="9" l="1"/>
  <c r="G24" i="9"/>
  <c r="H24" i="9" s="1"/>
  <c r="F26" i="9" l="1"/>
  <c r="G25" i="9"/>
  <c r="H25" i="9" s="1"/>
  <c r="F27" i="9" l="1"/>
  <c r="G26" i="9"/>
  <c r="H26" i="9" s="1"/>
  <c r="F28" i="9" l="1"/>
  <c r="G27" i="9"/>
  <c r="H27" i="9" s="1"/>
  <c r="G28" i="9" l="1"/>
  <c r="H28" i="9" s="1"/>
  <c r="F29" i="9"/>
  <c r="F30" i="9" l="1"/>
  <c r="G29" i="9"/>
  <c r="H29" i="9" s="1"/>
  <c r="F31" i="9" l="1"/>
  <c r="G30" i="9"/>
  <c r="H30" i="9" s="1"/>
  <c r="G31" i="9" l="1"/>
  <c r="H31" i="9" s="1"/>
  <c r="F32" i="9"/>
  <c r="G32" i="9" l="1"/>
  <c r="H32" i="9" s="1"/>
  <c r="F33" i="9"/>
  <c r="G33" i="9" l="1"/>
  <c r="H33" i="9" s="1"/>
  <c r="F34" i="9"/>
  <c r="G34" i="9" l="1"/>
  <c r="H34" i="9" s="1"/>
  <c r="F35" i="9"/>
  <c r="G35" i="9" l="1"/>
  <c r="H35" i="9" s="1"/>
  <c r="F36" i="9"/>
  <c r="F37" i="9" l="1"/>
  <c r="G36" i="9"/>
  <c r="H36" i="9" s="1"/>
  <c r="G37" i="9" l="1"/>
  <c r="H37" i="9" s="1"/>
  <c r="F38" i="9"/>
  <c r="G38" i="9" l="1"/>
  <c r="H38" i="9" s="1"/>
  <c r="F39" i="9"/>
  <c r="F40" i="9" l="1"/>
  <c r="G39" i="9"/>
  <c r="H39" i="9" s="1"/>
  <c r="G40" i="9" l="1"/>
  <c r="H40" i="9" s="1"/>
  <c r="F41" i="9"/>
  <c r="G41" i="9" l="1"/>
  <c r="H41" i="9" s="1"/>
  <c r="F42" i="9"/>
  <c r="G42" i="9" l="1"/>
  <c r="H42" i="9" s="1"/>
  <c r="F43" i="9"/>
  <c r="G43" i="9" l="1"/>
  <c r="H43" i="9" s="1"/>
  <c r="F44" i="9"/>
  <c r="F45" i="9" l="1"/>
  <c r="G44" i="9"/>
  <c r="H44" i="9" s="1"/>
  <c r="G45" i="9" l="1"/>
  <c r="H45" i="9" s="1"/>
  <c r="F46" i="9"/>
  <c r="G46" i="9" l="1"/>
  <c r="H46" i="9" s="1"/>
  <c r="F47" i="9"/>
  <c r="F48" i="9" l="1"/>
  <c r="G47" i="9"/>
  <c r="H47" i="9" s="1"/>
  <c r="G48" i="9" l="1"/>
  <c r="H48" i="9" s="1"/>
  <c r="F49" i="9"/>
  <c r="G49" i="9" l="1"/>
  <c r="H49" i="9" s="1"/>
  <c r="F50" i="9"/>
  <c r="G50" i="9" l="1"/>
  <c r="H50" i="9" s="1"/>
  <c r="F51" i="9"/>
  <c r="G51" i="9" l="1"/>
  <c r="H51" i="9" s="1"/>
  <c r="F52" i="9"/>
  <c r="F53" i="9" l="1"/>
  <c r="G52" i="9"/>
  <c r="H52" i="9" s="1"/>
  <c r="G53" i="9" l="1"/>
  <c r="H53" i="9" s="1"/>
  <c r="F54" i="9"/>
  <c r="G54" i="9" l="1"/>
  <c r="H54" i="9" s="1"/>
  <c r="F55" i="9"/>
  <c r="F56" i="9" l="1"/>
  <c r="G55" i="9"/>
  <c r="H55" i="9" s="1"/>
  <c r="G56" i="9" l="1"/>
  <c r="H56" i="9" s="1"/>
  <c r="F57" i="9"/>
  <c r="G57" i="9" l="1"/>
  <c r="H57" i="9" s="1"/>
  <c r="F58" i="9"/>
  <c r="G58" i="9" l="1"/>
  <c r="H58" i="9" s="1"/>
  <c r="F59" i="9"/>
  <c r="G59" i="9" l="1"/>
  <c r="H59" i="9" s="1"/>
  <c r="F60" i="9"/>
  <c r="F61" i="9" l="1"/>
  <c r="G60" i="9"/>
  <c r="H60" i="9" s="1"/>
  <c r="G61" i="9" l="1"/>
  <c r="H61" i="9" s="1"/>
  <c r="F62" i="9"/>
  <c r="G62" i="9" l="1"/>
  <c r="H62" i="9" s="1"/>
  <c r="F63" i="9"/>
  <c r="F64" i="9" l="1"/>
  <c r="G63" i="9"/>
  <c r="H63" i="9" s="1"/>
  <c r="G64" i="9" l="1"/>
  <c r="H64" i="9" s="1"/>
  <c r="F65" i="9"/>
  <c r="G65" i="9" l="1"/>
  <c r="H65" i="9" s="1"/>
  <c r="F66" i="9"/>
  <c r="G66" i="9" l="1"/>
  <c r="H66" i="9" s="1"/>
  <c r="F67" i="9"/>
  <c r="G67" i="9" l="1"/>
  <c r="H67" i="9" s="1"/>
  <c r="F68" i="9"/>
  <c r="F69" i="9" l="1"/>
  <c r="G68" i="9"/>
  <c r="H68" i="9" s="1"/>
  <c r="G69" i="9" l="1"/>
  <c r="H69" i="9" s="1"/>
  <c r="F70" i="9"/>
  <c r="G70" i="9" l="1"/>
  <c r="H70" i="9" s="1"/>
  <c r="F71" i="9"/>
  <c r="F72" i="9" l="1"/>
  <c r="G71" i="9"/>
  <c r="H71" i="9" s="1"/>
  <c r="G72" i="9" l="1"/>
  <c r="H72" i="9" s="1"/>
  <c r="F73" i="9"/>
  <c r="G73" i="9" l="1"/>
  <c r="H73" i="9" s="1"/>
  <c r="F74" i="9"/>
  <c r="G74" i="9" l="1"/>
  <c r="H74" i="9" s="1"/>
  <c r="F75" i="9"/>
  <c r="G75" i="9" l="1"/>
  <c r="H75" i="9" s="1"/>
  <c r="F76" i="9"/>
  <c r="F77" i="9" l="1"/>
  <c r="G76" i="9"/>
  <c r="H76" i="9" s="1"/>
  <c r="G77" i="9" l="1"/>
  <c r="H77" i="9" s="1"/>
  <c r="F78" i="9"/>
  <c r="G78" i="9" l="1"/>
  <c r="H78" i="9" s="1"/>
  <c r="F79" i="9"/>
  <c r="F80" i="9" l="1"/>
  <c r="G79" i="9"/>
  <c r="H79" i="9" s="1"/>
  <c r="G80" i="9" l="1"/>
  <c r="H80" i="9" s="1"/>
  <c r="F81" i="9"/>
  <c r="G81" i="9" l="1"/>
  <c r="H81" i="9" s="1"/>
  <c r="F82" i="9"/>
  <c r="G82" i="9" l="1"/>
  <c r="H82" i="9" s="1"/>
  <c r="F83" i="9"/>
  <c r="G83" i="9" l="1"/>
  <c r="H83" i="9" s="1"/>
  <c r="F84" i="9"/>
  <c r="F85" i="9" l="1"/>
  <c r="G84" i="9"/>
  <c r="H84" i="9" s="1"/>
  <c r="G85" i="9" l="1"/>
  <c r="H85" i="9" s="1"/>
  <c r="F86" i="9"/>
  <c r="G86" i="9" l="1"/>
  <c r="H86" i="9" s="1"/>
  <c r="F87" i="9"/>
  <c r="F88" i="9" l="1"/>
  <c r="G87" i="9"/>
  <c r="H87" i="9" s="1"/>
  <c r="G88" i="9" l="1"/>
  <c r="H88" i="9" s="1"/>
  <c r="F89" i="9"/>
  <c r="G89" i="9" l="1"/>
  <c r="H89" i="9" s="1"/>
  <c r="F90" i="9"/>
  <c r="G90" i="9" l="1"/>
  <c r="H90" i="9" s="1"/>
  <c r="F91" i="9"/>
  <c r="G91" i="9" l="1"/>
  <c r="H91" i="9" s="1"/>
  <c r="F92" i="9"/>
  <c r="F93" i="9" l="1"/>
  <c r="G92" i="9"/>
  <c r="H92" i="9" s="1"/>
  <c r="G93" i="9" l="1"/>
  <c r="H93" i="9" s="1"/>
  <c r="F94" i="9"/>
  <c r="G94" i="9" l="1"/>
  <c r="H94" i="9" s="1"/>
  <c r="F95" i="9"/>
  <c r="F96" i="9" l="1"/>
  <c r="G95" i="9"/>
  <c r="H95" i="9" s="1"/>
  <c r="G96" i="9" l="1"/>
  <c r="H96" i="9" s="1"/>
  <c r="F97" i="9"/>
  <c r="G97" i="9" l="1"/>
  <c r="H97" i="9" s="1"/>
  <c r="F98" i="9"/>
  <c r="G98" i="9" l="1"/>
  <c r="H98" i="9" s="1"/>
  <c r="F99" i="9"/>
  <c r="G99" i="9" l="1"/>
  <c r="H99" i="9" s="1"/>
  <c r="F100" i="9"/>
  <c r="F101" i="9" l="1"/>
  <c r="G100" i="9"/>
  <c r="H100" i="9" s="1"/>
  <c r="G101" i="9" l="1"/>
  <c r="H101" i="9" s="1"/>
  <c r="F102" i="9"/>
  <c r="G102" i="9" l="1"/>
  <c r="H102" i="9" s="1"/>
  <c r="F103" i="9"/>
  <c r="F104" i="9" l="1"/>
  <c r="G103" i="9"/>
  <c r="H103" i="9" s="1"/>
  <c r="G104" i="9" l="1"/>
  <c r="H104" i="9" s="1"/>
  <c r="F105" i="9"/>
  <c r="G105" i="9" l="1"/>
  <c r="H105" i="9" s="1"/>
  <c r="F106" i="9"/>
  <c r="G106" i="9" l="1"/>
  <c r="H106" i="9" s="1"/>
  <c r="F107" i="9"/>
  <c r="G107" i="9" l="1"/>
  <c r="H107" i="9" s="1"/>
  <c r="F108" i="9"/>
  <c r="F109" i="9" l="1"/>
  <c r="G108" i="9"/>
  <c r="H108" i="9" s="1"/>
  <c r="G109" i="9" l="1"/>
  <c r="H109" i="9" s="1"/>
  <c r="F110" i="9"/>
  <c r="G110" i="9" l="1"/>
  <c r="H110" i="9" s="1"/>
  <c r="F111" i="9"/>
  <c r="F112" i="9" l="1"/>
  <c r="G111" i="9"/>
  <c r="H111" i="9" s="1"/>
  <c r="G112" i="9" l="1"/>
  <c r="H112" i="9" s="1"/>
  <c r="F113" i="9"/>
  <c r="G113" i="9" l="1"/>
  <c r="H113" i="9" s="1"/>
  <c r="F114" i="9"/>
  <c r="G114" i="9" l="1"/>
  <c r="H114" i="9" s="1"/>
  <c r="F115" i="9"/>
  <c r="G115" i="9" l="1"/>
  <c r="H115" i="9" s="1"/>
  <c r="F116" i="9"/>
  <c r="F117" i="9" l="1"/>
  <c r="G116" i="9"/>
  <c r="H116" i="9" s="1"/>
  <c r="G117" i="9" l="1"/>
  <c r="H117" i="9" s="1"/>
  <c r="F118" i="9"/>
  <c r="G118" i="9" l="1"/>
  <c r="H118" i="9" s="1"/>
  <c r="F119" i="9"/>
  <c r="F120" i="9" l="1"/>
  <c r="G119" i="9"/>
  <c r="H119" i="9" s="1"/>
  <c r="G120" i="9" l="1"/>
  <c r="H120" i="9" s="1"/>
  <c r="F121" i="9"/>
  <c r="G121" i="9" l="1"/>
  <c r="H121" i="9" s="1"/>
  <c r="F122" i="9"/>
  <c r="G122" i="9" l="1"/>
  <c r="H122" i="9" s="1"/>
  <c r="F123" i="9"/>
  <c r="G123" i="9" l="1"/>
  <c r="H123" i="9" s="1"/>
  <c r="F124" i="9"/>
  <c r="F125" i="9" l="1"/>
  <c r="G124" i="9"/>
  <c r="H124" i="9" s="1"/>
  <c r="G125" i="9" l="1"/>
  <c r="H125" i="9" s="1"/>
  <c r="F126" i="9"/>
  <c r="G126" i="9" l="1"/>
  <c r="H126" i="9" s="1"/>
  <c r="F127" i="9"/>
  <c r="F128" i="9" l="1"/>
  <c r="G127" i="9"/>
  <c r="H127" i="9" s="1"/>
  <c r="G128" i="9" l="1"/>
  <c r="H128" i="9" s="1"/>
  <c r="F129" i="9"/>
  <c r="F130" i="9" l="1"/>
  <c r="G129" i="9"/>
  <c r="H129" i="9" s="1"/>
  <c r="G130" i="9" l="1"/>
  <c r="H130" i="9" s="1"/>
  <c r="F131" i="9"/>
  <c r="G131" i="9" l="1"/>
  <c r="H131" i="9" s="1"/>
  <c r="F132" i="9"/>
  <c r="F133" i="9" l="1"/>
  <c r="G132" i="9"/>
  <c r="H132" i="9" s="1"/>
  <c r="G133" i="9" l="1"/>
  <c r="H133" i="9" s="1"/>
  <c r="F134" i="9"/>
  <c r="G134" i="9" l="1"/>
  <c r="H134" i="9" s="1"/>
  <c r="F135" i="9"/>
  <c r="F136" i="9" l="1"/>
  <c r="G135" i="9"/>
  <c r="H135" i="9" s="1"/>
  <c r="G136" i="9" l="1"/>
  <c r="H136" i="9" s="1"/>
  <c r="F137" i="9"/>
  <c r="G137" i="9" l="1"/>
  <c r="H137" i="9" s="1"/>
  <c r="F138" i="9"/>
  <c r="G138" i="9" l="1"/>
  <c r="H138" i="9" s="1"/>
  <c r="F139" i="9"/>
  <c r="G139" i="9" l="1"/>
  <c r="H139" i="9" s="1"/>
  <c r="F140" i="9"/>
  <c r="F141" i="9" l="1"/>
  <c r="G140" i="9"/>
  <c r="H140" i="9" s="1"/>
  <c r="G141" i="9" l="1"/>
  <c r="H141" i="9" s="1"/>
  <c r="F142" i="9"/>
  <c r="G142" i="9" l="1"/>
  <c r="H142" i="9" s="1"/>
  <c r="F143" i="9"/>
  <c r="F144" i="9" l="1"/>
  <c r="G143" i="9"/>
  <c r="H143" i="9" s="1"/>
  <c r="G144" i="9" l="1"/>
  <c r="H144" i="9" s="1"/>
  <c r="F145" i="9"/>
  <c r="G145" i="9" l="1"/>
  <c r="H145" i="9" s="1"/>
  <c r="F146" i="9"/>
  <c r="G146" i="9" l="1"/>
  <c r="H146" i="9" s="1"/>
  <c r="F147" i="9"/>
  <c r="G147" i="9" l="1"/>
  <c r="H147" i="9" s="1"/>
  <c r="F148" i="9"/>
  <c r="F149" i="9" l="1"/>
  <c r="G148" i="9"/>
  <c r="H148" i="9" s="1"/>
  <c r="G149" i="9" l="1"/>
  <c r="H149" i="9" s="1"/>
  <c r="F150" i="9"/>
  <c r="G150" i="9" l="1"/>
  <c r="H150" i="9" s="1"/>
  <c r="F151" i="9"/>
  <c r="F152" i="9" l="1"/>
  <c r="G151" i="9"/>
  <c r="H151" i="9" s="1"/>
  <c r="G152" i="9" l="1"/>
  <c r="H152" i="9" s="1"/>
  <c r="F153" i="9"/>
  <c r="G153" i="9" l="1"/>
  <c r="H153" i="9" s="1"/>
  <c r="F154" i="9"/>
  <c r="G154" i="9" l="1"/>
  <c r="H154" i="9" s="1"/>
  <c r="F155" i="9"/>
  <c r="G155" i="9" l="1"/>
  <c r="H155" i="9" s="1"/>
  <c r="F156" i="9"/>
  <c r="F157" i="9" l="1"/>
  <c r="G156" i="9"/>
  <c r="H156" i="9" s="1"/>
  <c r="G157" i="9" l="1"/>
  <c r="H157" i="9" s="1"/>
  <c r="F158" i="9"/>
  <c r="F159" i="9" l="1"/>
  <c r="G158" i="9"/>
  <c r="H158" i="9" s="1"/>
  <c r="G159" i="9" l="1"/>
  <c r="H159" i="9" s="1"/>
  <c r="F160" i="9"/>
  <c r="F161" i="9" l="1"/>
  <c r="G160" i="9"/>
  <c r="H160" i="9" s="1"/>
  <c r="G161" i="9" l="1"/>
  <c r="H161" i="9" s="1"/>
  <c r="F162" i="9"/>
  <c r="F163" i="9" l="1"/>
  <c r="G162" i="9"/>
  <c r="H162" i="9" s="1"/>
  <c r="G163" i="9" l="1"/>
  <c r="H163" i="9" s="1"/>
  <c r="F164" i="9"/>
  <c r="F165" i="9" l="1"/>
  <c r="G164" i="9"/>
  <c r="H164" i="9" s="1"/>
  <c r="G165" i="9" l="1"/>
  <c r="H165" i="9" s="1"/>
  <c r="F166" i="9"/>
  <c r="F167" i="9" l="1"/>
  <c r="G166" i="9"/>
  <c r="H166" i="9" s="1"/>
  <c r="G167" i="9" l="1"/>
  <c r="H167" i="9" s="1"/>
  <c r="F168" i="9"/>
  <c r="F169" i="9" l="1"/>
  <c r="G168" i="9"/>
  <c r="H168" i="9" s="1"/>
  <c r="G169" i="9" l="1"/>
  <c r="H169" i="9" s="1"/>
  <c r="F170" i="9"/>
  <c r="F171" i="9" l="1"/>
  <c r="G170" i="9"/>
  <c r="H170" i="9" s="1"/>
  <c r="G171" i="9" l="1"/>
  <c r="H171" i="9" s="1"/>
  <c r="F172" i="9"/>
  <c r="F173" i="9" l="1"/>
  <c r="G172" i="9"/>
  <c r="H172" i="9" s="1"/>
  <c r="G173" i="9" l="1"/>
  <c r="H173" i="9" s="1"/>
  <c r="F174" i="9"/>
  <c r="F175" i="9" l="1"/>
  <c r="G174" i="9"/>
  <c r="H174" i="9" s="1"/>
  <c r="G175" i="9" l="1"/>
  <c r="H175" i="9" s="1"/>
  <c r="F176" i="9"/>
  <c r="F177" i="9" l="1"/>
  <c r="G176" i="9"/>
  <c r="H176" i="9" s="1"/>
  <c r="G177" i="9" l="1"/>
  <c r="H177" i="9" s="1"/>
  <c r="F178" i="9"/>
  <c r="F179" i="9" l="1"/>
  <c r="G178" i="9"/>
  <c r="H178" i="9" s="1"/>
  <c r="G179" i="9" l="1"/>
  <c r="H179" i="9" s="1"/>
  <c r="F180" i="9"/>
  <c r="F181" i="9" l="1"/>
  <c r="G180" i="9"/>
  <c r="H180" i="9" s="1"/>
  <c r="G181" i="9" l="1"/>
  <c r="H181" i="9" s="1"/>
  <c r="F182" i="9"/>
  <c r="F183" i="9" l="1"/>
  <c r="G182" i="9"/>
  <c r="H182" i="9" s="1"/>
  <c r="G183" i="9" l="1"/>
  <c r="H183" i="9" s="1"/>
  <c r="F184" i="9"/>
  <c r="F185" i="9" l="1"/>
  <c r="G184" i="9"/>
  <c r="H184" i="9" s="1"/>
  <c r="G185" i="9" l="1"/>
  <c r="H185" i="9" s="1"/>
  <c r="F186" i="9"/>
  <c r="F187" i="9" l="1"/>
  <c r="G186" i="9"/>
  <c r="H186" i="9" s="1"/>
  <c r="G187" i="9" l="1"/>
  <c r="H187" i="9" s="1"/>
  <c r="F188" i="9"/>
  <c r="F189" i="9" l="1"/>
  <c r="G188" i="9"/>
  <c r="H188" i="9" s="1"/>
  <c r="G189" i="9" l="1"/>
  <c r="H189" i="9" s="1"/>
  <c r="F190" i="9"/>
  <c r="F191" i="9" l="1"/>
  <c r="G190" i="9"/>
  <c r="H190" i="9" s="1"/>
  <c r="G191" i="9" l="1"/>
  <c r="H191" i="9" s="1"/>
  <c r="F192" i="9"/>
  <c r="F193" i="9" l="1"/>
  <c r="G192" i="9"/>
  <c r="H192" i="9" s="1"/>
  <c r="G193" i="9" l="1"/>
  <c r="H193" i="9" s="1"/>
  <c r="F194" i="9"/>
  <c r="F195" i="9" l="1"/>
  <c r="G194" i="9"/>
  <c r="H194" i="9" s="1"/>
  <c r="G195" i="9" l="1"/>
  <c r="H195" i="9" s="1"/>
  <c r="F196" i="9"/>
  <c r="F197" i="9" l="1"/>
  <c r="G196" i="9"/>
  <c r="H196" i="9" s="1"/>
  <c r="G197" i="9" l="1"/>
  <c r="H197" i="9" s="1"/>
  <c r="F198" i="9"/>
  <c r="F199" i="9" l="1"/>
  <c r="G198" i="9"/>
  <c r="H198" i="9" s="1"/>
  <c r="G199" i="9" l="1"/>
  <c r="H199" i="9" s="1"/>
  <c r="F200" i="9"/>
  <c r="F201" i="9" l="1"/>
  <c r="G200" i="9"/>
  <c r="H200" i="9" s="1"/>
  <c r="G201" i="9" l="1"/>
  <c r="H201" i="9" s="1"/>
  <c r="F202" i="9"/>
  <c r="F203" i="9" l="1"/>
  <c r="G202" i="9"/>
  <c r="H202" i="9" s="1"/>
  <c r="G203" i="9" l="1"/>
  <c r="H203" i="9" s="1"/>
  <c r="F204" i="9"/>
  <c r="F205" i="9" l="1"/>
  <c r="G204" i="9"/>
  <c r="H204" i="9" s="1"/>
  <c r="G205" i="9" l="1"/>
  <c r="H205" i="9" s="1"/>
  <c r="F206" i="9"/>
  <c r="F207" i="9" l="1"/>
  <c r="G206" i="9"/>
  <c r="H206" i="9" s="1"/>
  <c r="G207" i="9" l="1"/>
  <c r="H207" i="9" s="1"/>
  <c r="F208" i="9"/>
  <c r="F209" i="9" l="1"/>
  <c r="G208" i="9"/>
  <c r="H208" i="9" s="1"/>
  <c r="G209" i="9" l="1"/>
  <c r="H209" i="9" s="1"/>
  <c r="F210" i="9"/>
  <c r="F211" i="9" l="1"/>
  <c r="G210" i="9"/>
  <c r="H210" i="9" s="1"/>
  <c r="G211" i="9" l="1"/>
  <c r="H211" i="9" s="1"/>
  <c r="F212" i="9"/>
  <c r="F213" i="9" l="1"/>
  <c r="G212" i="9"/>
  <c r="H212" i="9" s="1"/>
  <c r="G213" i="9" l="1"/>
  <c r="H213" i="9" s="1"/>
  <c r="F214" i="9"/>
  <c r="F215" i="9" l="1"/>
  <c r="G214" i="9"/>
  <c r="H214" i="9" s="1"/>
  <c r="G215" i="9" l="1"/>
  <c r="H215" i="9" s="1"/>
  <c r="F216" i="9"/>
  <c r="F217" i="9" l="1"/>
  <c r="G216" i="9"/>
  <c r="H216" i="9" s="1"/>
  <c r="G217" i="9" l="1"/>
  <c r="H217" i="9" s="1"/>
  <c r="F218" i="9"/>
  <c r="F219" i="9" l="1"/>
  <c r="G218" i="9"/>
  <c r="H218" i="9" s="1"/>
  <c r="F220" i="9" l="1"/>
  <c r="G219" i="9"/>
  <c r="H219" i="9" s="1"/>
  <c r="F221" i="9" l="1"/>
  <c r="G220" i="9"/>
  <c r="H220" i="9" s="1"/>
  <c r="G221" i="9" l="1"/>
  <c r="H221" i="9" s="1"/>
  <c r="F222" i="9"/>
  <c r="F223" i="9" l="1"/>
  <c r="G222" i="9"/>
  <c r="H222" i="9" s="1"/>
  <c r="G223" i="9" l="1"/>
  <c r="H223" i="9" s="1"/>
  <c r="F224" i="9"/>
  <c r="F225" i="9" l="1"/>
  <c r="G224" i="9"/>
  <c r="H224" i="9" s="1"/>
  <c r="F226" i="9" l="1"/>
  <c r="G225" i="9"/>
  <c r="H225" i="9" s="1"/>
  <c r="F227" i="9" l="1"/>
  <c r="G226" i="9"/>
  <c r="H226" i="9" s="1"/>
  <c r="F228" i="9" l="1"/>
  <c r="G227" i="9"/>
  <c r="H227" i="9" s="1"/>
  <c r="F229" i="9" l="1"/>
  <c r="G228" i="9"/>
  <c r="H228" i="9" s="1"/>
  <c r="G229" i="9" l="1"/>
  <c r="H229" i="9" s="1"/>
  <c r="F230" i="9"/>
  <c r="F231" i="9" l="1"/>
  <c r="G230" i="9"/>
  <c r="H230" i="9" s="1"/>
  <c r="G231" i="9" l="1"/>
  <c r="H231" i="9" s="1"/>
  <c r="F232" i="9"/>
  <c r="F233" i="9" l="1"/>
  <c r="G232" i="9"/>
  <c r="H232" i="9" s="1"/>
  <c r="G233" i="9" l="1"/>
  <c r="H233" i="9" s="1"/>
  <c r="F234" i="9"/>
  <c r="F235" i="9" l="1"/>
  <c r="G234" i="9"/>
  <c r="H234" i="9" s="1"/>
  <c r="G235" i="9" l="1"/>
  <c r="H235" i="9" s="1"/>
  <c r="F236" i="9"/>
  <c r="F237" i="9" l="1"/>
  <c r="G236" i="9"/>
  <c r="H236" i="9" s="1"/>
  <c r="G237" i="9" l="1"/>
  <c r="H237" i="9" s="1"/>
  <c r="F238" i="9"/>
  <c r="F239" i="9" l="1"/>
  <c r="G238" i="9"/>
  <c r="H238" i="9" s="1"/>
  <c r="F240" i="9" l="1"/>
  <c r="G239" i="9"/>
  <c r="H239" i="9" s="1"/>
  <c r="F241" i="9" l="1"/>
  <c r="G240" i="9"/>
  <c r="H240" i="9" s="1"/>
  <c r="F242" i="9" l="1"/>
  <c r="G241" i="9"/>
  <c r="H241" i="9" s="1"/>
  <c r="G242" i="9" l="1"/>
  <c r="H242" i="9" s="1"/>
  <c r="F243" i="9"/>
  <c r="F244" i="9" l="1"/>
  <c r="G243" i="9"/>
  <c r="H243" i="9" s="1"/>
  <c r="G244" i="9" l="1"/>
  <c r="H244" i="9" s="1"/>
  <c r="F245" i="9"/>
  <c r="F246" i="9" l="1"/>
  <c r="G245" i="9"/>
  <c r="H245" i="9" s="1"/>
  <c r="G246" i="9" l="1"/>
  <c r="H246" i="9" s="1"/>
  <c r="F247" i="9"/>
  <c r="F248" i="9" l="1"/>
  <c r="G247" i="9"/>
  <c r="H247" i="9" s="1"/>
  <c r="G248" i="9" l="1"/>
  <c r="H248" i="9" s="1"/>
  <c r="F249" i="9"/>
  <c r="F250" i="9" l="1"/>
  <c r="G249" i="9"/>
  <c r="H249" i="9" s="1"/>
  <c r="G250" i="9" l="1"/>
  <c r="H250" i="9" s="1"/>
  <c r="F251" i="9"/>
  <c r="F252" i="9" l="1"/>
  <c r="G251" i="9"/>
  <c r="H251" i="9" s="1"/>
  <c r="G252" i="9" l="1"/>
  <c r="H252" i="9" s="1"/>
  <c r="F253" i="9"/>
  <c r="F254" i="9" l="1"/>
  <c r="G253" i="9"/>
  <c r="H253" i="9" s="1"/>
  <c r="G254" i="9" l="1"/>
  <c r="H254" i="9" s="1"/>
  <c r="F255" i="9"/>
  <c r="F256" i="9" l="1"/>
  <c r="G255" i="9"/>
  <c r="H255" i="9" s="1"/>
  <c r="G256" i="9" l="1"/>
  <c r="H256" i="9" s="1"/>
  <c r="F257" i="9"/>
  <c r="F258" i="9" l="1"/>
  <c r="G257" i="9"/>
  <c r="H257" i="9" s="1"/>
  <c r="G258" i="9" l="1"/>
  <c r="H258" i="9" s="1"/>
  <c r="F259" i="9"/>
  <c r="F260" i="9" l="1"/>
  <c r="G259" i="9"/>
  <c r="H259" i="9" s="1"/>
  <c r="G260" i="9" l="1"/>
  <c r="H260" i="9" s="1"/>
  <c r="F261" i="9"/>
  <c r="F262" i="9" l="1"/>
  <c r="G261" i="9"/>
  <c r="H261" i="9" s="1"/>
  <c r="G262" i="9" l="1"/>
  <c r="H262" i="9" s="1"/>
  <c r="F263" i="9"/>
  <c r="F264" i="9" l="1"/>
  <c r="G263" i="9"/>
  <c r="H263" i="9" s="1"/>
  <c r="G264" i="9" l="1"/>
  <c r="H264" i="9" s="1"/>
  <c r="F265" i="9"/>
  <c r="F266" i="9" l="1"/>
  <c r="G265" i="9"/>
  <c r="H265" i="9" s="1"/>
  <c r="G266" i="9" l="1"/>
  <c r="H266" i="9" s="1"/>
  <c r="F267" i="9"/>
  <c r="F268" i="9" l="1"/>
  <c r="G267" i="9"/>
  <c r="H267" i="9" s="1"/>
  <c r="G268" i="9" l="1"/>
  <c r="H268" i="9" s="1"/>
  <c r="F269" i="9"/>
  <c r="F270" i="9" l="1"/>
  <c r="G269" i="9"/>
  <c r="H269" i="9" s="1"/>
  <c r="G270" i="9" l="1"/>
  <c r="H270" i="9" s="1"/>
  <c r="F271" i="9"/>
  <c r="F272" i="9" l="1"/>
  <c r="G271" i="9"/>
  <c r="H271" i="9" s="1"/>
  <c r="G272" i="9" l="1"/>
  <c r="H272" i="9" s="1"/>
  <c r="F273" i="9"/>
  <c r="F274" i="9" l="1"/>
  <c r="G273" i="9"/>
  <c r="H273" i="9" s="1"/>
  <c r="G274" i="9" l="1"/>
  <c r="H274" i="9" s="1"/>
  <c r="F275" i="9"/>
  <c r="F276" i="9" l="1"/>
  <c r="G275" i="9"/>
  <c r="H275" i="9" s="1"/>
  <c r="G276" i="9" l="1"/>
  <c r="H276" i="9" s="1"/>
  <c r="F277" i="9"/>
  <c r="F278" i="9" l="1"/>
  <c r="G277" i="9"/>
  <c r="H277" i="9" s="1"/>
  <c r="G278" i="9" l="1"/>
  <c r="H278" i="9" s="1"/>
  <c r="F279" i="9"/>
  <c r="F280" i="9" l="1"/>
  <c r="G279" i="9"/>
  <c r="H279" i="9" s="1"/>
  <c r="G280" i="9" l="1"/>
  <c r="H280" i="9" s="1"/>
  <c r="F281" i="9"/>
  <c r="F282" i="9" l="1"/>
  <c r="G281" i="9"/>
  <c r="H281" i="9" s="1"/>
  <c r="G282" i="9" l="1"/>
  <c r="H282" i="9" s="1"/>
  <c r="F283" i="9"/>
  <c r="F284" i="9" l="1"/>
  <c r="G283" i="9"/>
  <c r="H283" i="9" s="1"/>
  <c r="G284" i="9" l="1"/>
  <c r="H284" i="9" s="1"/>
  <c r="F285" i="9"/>
  <c r="F286" i="9" l="1"/>
  <c r="G285" i="9"/>
  <c r="H285" i="9" s="1"/>
  <c r="G286" i="9" l="1"/>
  <c r="H286" i="9" s="1"/>
  <c r="F287" i="9"/>
  <c r="F288" i="9" l="1"/>
  <c r="G287" i="9"/>
  <c r="H287" i="9" s="1"/>
  <c r="G288" i="9" l="1"/>
  <c r="H288" i="9" s="1"/>
  <c r="F289" i="9"/>
  <c r="F290" i="9" l="1"/>
  <c r="G289" i="9"/>
  <c r="H289" i="9" s="1"/>
  <c r="G290" i="9" l="1"/>
  <c r="H290" i="9" s="1"/>
  <c r="F291" i="9"/>
  <c r="F292" i="9" l="1"/>
  <c r="G291" i="9"/>
  <c r="H291" i="9" s="1"/>
  <c r="G292" i="9" l="1"/>
  <c r="H292" i="9" s="1"/>
  <c r="F293" i="9"/>
  <c r="F294" i="9" l="1"/>
  <c r="G293" i="9"/>
  <c r="H293" i="9" s="1"/>
  <c r="G294" i="9" l="1"/>
  <c r="H294" i="9" s="1"/>
  <c r="F295" i="9"/>
  <c r="F296" i="9" l="1"/>
  <c r="G295" i="9"/>
  <c r="H295" i="9" s="1"/>
  <c r="G296" i="9" l="1"/>
  <c r="H296" i="9" s="1"/>
  <c r="F297" i="9"/>
  <c r="F298" i="9" l="1"/>
  <c r="G297" i="9"/>
  <c r="H297" i="9" s="1"/>
  <c r="G298" i="9" l="1"/>
  <c r="H298" i="9" s="1"/>
  <c r="F299" i="9"/>
  <c r="F300" i="9" l="1"/>
  <c r="G299" i="9"/>
  <c r="H299" i="9" s="1"/>
  <c r="G300" i="9" l="1"/>
  <c r="H300" i="9" s="1"/>
  <c r="F301" i="9"/>
  <c r="F302" i="9" l="1"/>
  <c r="G301" i="9"/>
  <c r="H301" i="9" s="1"/>
  <c r="G302" i="9" l="1"/>
  <c r="H302" i="9" s="1"/>
  <c r="F303" i="9"/>
  <c r="F304" i="9" l="1"/>
  <c r="G303" i="9"/>
  <c r="H303" i="9" s="1"/>
  <c r="G304" i="9" l="1"/>
  <c r="H304" i="9" s="1"/>
  <c r="F305" i="9"/>
  <c r="F306" i="9" l="1"/>
  <c r="G305" i="9"/>
  <c r="H305" i="9" s="1"/>
  <c r="G306" i="9" l="1"/>
  <c r="H306" i="9" s="1"/>
  <c r="F307" i="9"/>
  <c r="F308" i="9" l="1"/>
  <c r="G307" i="9"/>
  <c r="H307" i="9" s="1"/>
  <c r="G308" i="9" l="1"/>
  <c r="H308" i="9" s="1"/>
  <c r="F309" i="9"/>
  <c r="F310" i="9" l="1"/>
  <c r="G309" i="9"/>
  <c r="H309" i="9" s="1"/>
  <c r="G310" i="9" l="1"/>
  <c r="H310" i="9" s="1"/>
  <c r="F311" i="9"/>
  <c r="F312" i="9" l="1"/>
  <c r="G311" i="9"/>
  <c r="H311" i="9" s="1"/>
  <c r="G312" i="9" l="1"/>
  <c r="H312" i="9" s="1"/>
  <c r="F313" i="9"/>
  <c r="F314" i="9" l="1"/>
  <c r="G313" i="9"/>
  <c r="H313" i="9" s="1"/>
  <c r="G314" i="9" l="1"/>
  <c r="H314" i="9" s="1"/>
  <c r="F315" i="9"/>
  <c r="F316" i="9" l="1"/>
  <c r="G315" i="9"/>
  <c r="H315" i="9" s="1"/>
  <c r="G316" i="9" l="1"/>
  <c r="H316" i="9" s="1"/>
  <c r="F317" i="9"/>
  <c r="F318" i="9" l="1"/>
  <c r="G317" i="9"/>
  <c r="H317" i="9" s="1"/>
  <c r="G318" i="9" l="1"/>
  <c r="H318" i="9" s="1"/>
  <c r="F319" i="9"/>
  <c r="F320" i="9" l="1"/>
  <c r="G319" i="9"/>
  <c r="H319" i="9" s="1"/>
  <c r="G320" i="9" l="1"/>
  <c r="H320" i="9" s="1"/>
  <c r="F321" i="9"/>
  <c r="F322" i="9" l="1"/>
  <c r="G321" i="9"/>
  <c r="H321" i="9" s="1"/>
  <c r="G322" i="9" l="1"/>
  <c r="H322" i="9" s="1"/>
  <c r="F323" i="9"/>
  <c r="F324" i="9" l="1"/>
  <c r="G323" i="9"/>
  <c r="H323" i="9" s="1"/>
  <c r="G324" i="9" l="1"/>
  <c r="H324" i="9" s="1"/>
  <c r="F325" i="9"/>
  <c r="F326" i="9" l="1"/>
  <c r="G325" i="9"/>
  <c r="H325" i="9" s="1"/>
  <c r="G326" i="9" l="1"/>
  <c r="H326" i="9" s="1"/>
  <c r="F327" i="9"/>
  <c r="F328" i="9" l="1"/>
  <c r="G327" i="9"/>
  <c r="H327" i="9" s="1"/>
  <c r="G328" i="9" l="1"/>
  <c r="H328" i="9" s="1"/>
  <c r="F329" i="9"/>
  <c r="F330" i="9" l="1"/>
  <c r="G329" i="9"/>
  <c r="H329" i="9" s="1"/>
  <c r="G330" i="9" l="1"/>
  <c r="H330" i="9" s="1"/>
  <c r="F331" i="9"/>
  <c r="F332" i="9" l="1"/>
  <c r="G331" i="9"/>
  <c r="H331" i="9" s="1"/>
  <c r="G332" i="9" l="1"/>
  <c r="H332" i="9" s="1"/>
  <c r="F333" i="9"/>
  <c r="F334" i="9" l="1"/>
  <c r="G333" i="9"/>
  <c r="H333" i="9" s="1"/>
  <c r="G334" i="9" l="1"/>
  <c r="H334" i="9" s="1"/>
  <c r="F335" i="9"/>
  <c r="F336" i="9" l="1"/>
  <c r="G335" i="9"/>
  <c r="H335" i="9" s="1"/>
  <c r="G336" i="9" l="1"/>
  <c r="H336" i="9" s="1"/>
  <c r="F337" i="9"/>
  <c r="F338" i="9" l="1"/>
  <c r="G337" i="9"/>
  <c r="H337" i="9" s="1"/>
  <c r="G338" i="9" l="1"/>
  <c r="H338" i="9" s="1"/>
  <c r="F339" i="9"/>
  <c r="F340" i="9" l="1"/>
  <c r="G339" i="9"/>
  <c r="H339" i="9" s="1"/>
  <c r="G340" i="9" l="1"/>
  <c r="H340" i="9" s="1"/>
  <c r="F341" i="9"/>
  <c r="F342" i="9" l="1"/>
  <c r="G341" i="9"/>
  <c r="H341" i="9" s="1"/>
  <c r="G342" i="9" l="1"/>
  <c r="H342" i="9" s="1"/>
  <c r="F343" i="9"/>
  <c r="F344" i="9" l="1"/>
  <c r="G343" i="9"/>
  <c r="H343" i="9" s="1"/>
  <c r="G344" i="9" l="1"/>
  <c r="H344" i="9" s="1"/>
  <c r="F345" i="9"/>
  <c r="F346" i="9" l="1"/>
  <c r="G345" i="9"/>
  <c r="H345" i="9" s="1"/>
  <c r="G346" i="9" l="1"/>
  <c r="H346" i="9" s="1"/>
  <c r="F347" i="9"/>
  <c r="F348" i="9" l="1"/>
  <c r="G347" i="9"/>
  <c r="H347" i="9" s="1"/>
  <c r="G348" i="9" l="1"/>
  <c r="H348" i="9" s="1"/>
  <c r="F349" i="9"/>
  <c r="F350" i="9" l="1"/>
  <c r="G349" i="9"/>
  <c r="H349" i="9" s="1"/>
  <c r="G350" i="9" l="1"/>
  <c r="H350" i="9" s="1"/>
  <c r="F351" i="9"/>
  <c r="F352" i="9" l="1"/>
  <c r="G351" i="9"/>
  <c r="H351" i="9" s="1"/>
  <c r="G352" i="9" l="1"/>
  <c r="H352" i="9" s="1"/>
  <c r="F353" i="9"/>
  <c r="F354" i="9" l="1"/>
  <c r="G353" i="9"/>
  <c r="H353" i="9" s="1"/>
  <c r="G354" i="9" l="1"/>
  <c r="H354" i="9" s="1"/>
  <c r="F355" i="9"/>
  <c r="F356" i="9" l="1"/>
  <c r="G355" i="9"/>
  <c r="H355" i="9" s="1"/>
  <c r="G356" i="9" l="1"/>
  <c r="H356" i="9" s="1"/>
  <c r="F357" i="9"/>
  <c r="F358" i="9" l="1"/>
  <c r="G357" i="9"/>
  <c r="H357" i="9" s="1"/>
  <c r="F359" i="9" l="1"/>
  <c r="G358" i="9"/>
  <c r="H358" i="9" s="1"/>
  <c r="F360" i="9" l="1"/>
  <c r="G359" i="9"/>
  <c r="H359" i="9" s="1"/>
  <c r="F361" i="9" l="1"/>
  <c r="G360" i="9"/>
  <c r="H360" i="9" s="1"/>
  <c r="F362" i="9" l="1"/>
  <c r="G361" i="9"/>
  <c r="H361" i="9" s="1"/>
  <c r="F363" i="9" l="1"/>
  <c r="G362" i="9"/>
  <c r="H362" i="9" s="1"/>
  <c r="F364" i="9" l="1"/>
  <c r="G363" i="9"/>
  <c r="H363" i="9" s="1"/>
  <c r="G364" i="9" l="1"/>
  <c r="H364" i="9" s="1"/>
  <c r="F365" i="9"/>
  <c r="F366" i="9" l="1"/>
  <c r="G365" i="9"/>
  <c r="H365" i="9" s="1"/>
  <c r="G366" i="9" l="1"/>
  <c r="H366" i="9" s="1"/>
  <c r="F367" i="9"/>
  <c r="F368" i="9" l="1"/>
  <c r="G367" i="9"/>
  <c r="H367" i="9" s="1"/>
  <c r="G368" i="9" l="1"/>
  <c r="H368" i="9" s="1"/>
  <c r="F369" i="9"/>
  <c r="F370" i="9" l="1"/>
  <c r="G369" i="9"/>
  <c r="H369" i="9" s="1"/>
  <c r="G370" i="9" l="1"/>
  <c r="H370" i="9" s="1"/>
  <c r="F371" i="9"/>
  <c r="F372" i="9" l="1"/>
  <c r="G371" i="9"/>
  <c r="H371" i="9" s="1"/>
  <c r="G372" i="9" l="1"/>
  <c r="H372" i="9" s="1"/>
  <c r="F373" i="9"/>
  <c r="F374" i="9" l="1"/>
  <c r="G373" i="9"/>
  <c r="H373" i="9" s="1"/>
  <c r="F375" i="9" l="1"/>
  <c r="G374" i="9"/>
  <c r="H374" i="9" s="1"/>
  <c r="F376" i="9" l="1"/>
  <c r="G375" i="9"/>
  <c r="H375" i="9" s="1"/>
  <c r="F377" i="9" l="1"/>
  <c r="G376" i="9"/>
  <c r="H376" i="9" s="1"/>
  <c r="F378" i="9" l="1"/>
  <c r="G377" i="9"/>
  <c r="H377" i="9" s="1"/>
  <c r="F379" i="9" l="1"/>
  <c r="G378" i="9"/>
  <c r="H378" i="9" s="1"/>
  <c r="F380" i="9" l="1"/>
  <c r="G379" i="9"/>
  <c r="H379" i="9" s="1"/>
  <c r="G380" i="9" l="1"/>
  <c r="H380" i="9" s="1"/>
  <c r="F381" i="9"/>
  <c r="F382" i="9" l="1"/>
  <c r="G381" i="9"/>
  <c r="H381" i="9" s="1"/>
  <c r="G382" i="9" l="1"/>
  <c r="H382" i="9" s="1"/>
  <c r="F383" i="9"/>
  <c r="F384" i="9" l="1"/>
  <c r="G383" i="9"/>
  <c r="H383" i="9" s="1"/>
  <c r="G384" i="9" l="1"/>
  <c r="H384" i="9" s="1"/>
  <c r="F385" i="9"/>
  <c r="F386" i="9" l="1"/>
  <c r="G385" i="9"/>
  <c r="H385" i="9" s="1"/>
  <c r="G386" i="9" l="1"/>
  <c r="H386" i="9" s="1"/>
  <c r="F387" i="9"/>
  <c r="F388" i="9" l="1"/>
  <c r="G387" i="9"/>
  <c r="H387" i="9" s="1"/>
  <c r="G388" i="9" l="1"/>
  <c r="H388" i="9" s="1"/>
  <c r="F389" i="9"/>
  <c r="F390" i="9" l="1"/>
  <c r="G389" i="9"/>
  <c r="H389" i="9" s="1"/>
  <c r="F391" i="9" l="1"/>
  <c r="G390" i="9"/>
  <c r="H390" i="9" s="1"/>
  <c r="F392" i="9" l="1"/>
  <c r="G391" i="9"/>
  <c r="H391" i="9" s="1"/>
  <c r="F393" i="9" l="1"/>
  <c r="G392" i="9"/>
  <c r="H392" i="9" s="1"/>
  <c r="F394" i="9" l="1"/>
  <c r="G393" i="9"/>
  <c r="H393" i="9" s="1"/>
  <c r="F395" i="9" l="1"/>
  <c r="G394" i="9"/>
  <c r="H394" i="9" s="1"/>
  <c r="F396" i="9" l="1"/>
  <c r="G395" i="9"/>
  <c r="H395" i="9" s="1"/>
  <c r="G396" i="9" l="1"/>
  <c r="H396" i="9" s="1"/>
  <c r="F397" i="9"/>
  <c r="F398" i="9" l="1"/>
  <c r="G397" i="9"/>
  <c r="H397" i="9" s="1"/>
  <c r="G398" i="9" l="1"/>
  <c r="H398" i="9" s="1"/>
  <c r="F399" i="9"/>
  <c r="F400" i="9" l="1"/>
  <c r="G399" i="9"/>
  <c r="H399" i="9" s="1"/>
  <c r="G400" i="9" l="1"/>
  <c r="H400" i="9" s="1"/>
  <c r="F401" i="9"/>
  <c r="F402" i="9" l="1"/>
  <c r="G401" i="9"/>
  <c r="H401" i="9" s="1"/>
  <c r="G402" i="9" l="1"/>
  <c r="H402" i="9" s="1"/>
  <c r="F403" i="9"/>
  <c r="F404" i="9" l="1"/>
  <c r="G403" i="9"/>
  <c r="H403" i="9" s="1"/>
  <c r="G404" i="9" l="1"/>
  <c r="H404" i="9" s="1"/>
  <c r="F405" i="9"/>
  <c r="F406" i="9" l="1"/>
  <c r="G405" i="9"/>
  <c r="H405" i="9" s="1"/>
  <c r="F407" i="9" l="1"/>
  <c r="G406" i="9"/>
  <c r="H406" i="9" s="1"/>
  <c r="F408" i="9" l="1"/>
  <c r="G407" i="9"/>
  <c r="H407" i="9" s="1"/>
  <c r="F409" i="9" l="1"/>
  <c r="G408" i="9"/>
  <c r="H408" i="9" s="1"/>
  <c r="F410" i="9" l="1"/>
  <c r="G409" i="9"/>
  <c r="H409" i="9" s="1"/>
  <c r="F411" i="9" l="1"/>
  <c r="G410" i="9"/>
  <c r="H410" i="9" s="1"/>
  <c r="F412" i="9" l="1"/>
  <c r="G411" i="9"/>
  <c r="H411" i="9" s="1"/>
  <c r="F413" i="9" l="1"/>
  <c r="G412" i="9"/>
  <c r="H412" i="9" s="1"/>
  <c r="F414" i="9" l="1"/>
  <c r="G413" i="9"/>
  <c r="H413" i="9" s="1"/>
  <c r="G414" i="9" l="1"/>
  <c r="H414" i="9" s="1"/>
  <c r="F415" i="9"/>
  <c r="F416" i="9" l="1"/>
  <c r="G415" i="9"/>
  <c r="H415" i="9" s="1"/>
  <c r="G416" i="9" l="1"/>
  <c r="H416" i="9" s="1"/>
  <c r="F417" i="9"/>
  <c r="F418" i="9" l="1"/>
  <c r="G417" i="9"/>
  <c r="H417" i="9" s="1"/>
  <c r="G418" i="9" l="1"/>
  <c r="H418" i="9" s="1"/>
  <c r="F419" i="9"/>
  <c r="F420" i="9" l="1"/>
  <c r="G419" i="9"/>
  <c r="H419" i="9" s="1"/>
  <c r="G420" i="9" l="1"/>
  <c r="H420" i="9" s="1"/>
  <c r="F421" i="9"/>
  <c r="F422" i="9" l="1"/>
  <c r="G421" i="9"/>
  <c r="H421" i="9" s="1"/>
  <c r="F423" i="9" l="1"/>
  <c r="G422" i="9"/>
  <c r="H422" i="9" s="1"/>
  <c r="F424" i="9" l="1"/>
  <c r="G423" i="9"/>
  <c r="H423" i="9" s="1"/>
  <c r="F425" i="9" l="1"/>
  <c r="G424" i="9"/>
  <c r="H424" i="9" s="1"/>
  <c r="F426" i="9" l="1"/>
  <c r="G425" i="9"/>
  <c r="H425" i="9" s="1"/>
  <c r="F427" i="9" l="1"/>
  <c r="G426" i="9"/>
  <c r="H426" i="9" s="1"/>
  <c r="F428" i="9" l="1"/>
  <c r="G427" i="9"/>
  <c r="H427" i="9" s="1"/>
  <c r="G428" i="9" l="1"/>
  <c r="H428" i="9" s="1"/>
  <c r="F429" i="9"/>
  <c r="F430" i="9" l="1"/>
  <c r="G429" i="9"/>
  <c r="H429" i="9" s="1"/>
  <c r="G430" i="9" l="1"/>
  <c r="H430" i="9" s="1"/>
  <c r="F431" i="9"/>
  <c r="F432" i="9" l="1"/>
  <c r="G431" i="9"/>
  <c r="H431" i="9" s="1"/>
  <c r="G432" i="9" l="1"/>
  <c r="H432" i="9" s="1"/>
  <c r="F433" i="9"/>
  <c r="F434" i="9" l="1"/>
  <c r="G433" i="9"/>
  <c r="H433" i="9" s="1"/>
  <c r="G434" i="9" l="1"/>
  <c r="H434" i="9" s="1"/>
  <c r="F435" i="9"/>
  <c r="F436" i="9" l="1"/>
  <c r="G435" i="9"/>
  <c r="H435" i="9" s="1"/>
  <c r="G436" i="9" l="1"/>
  <c r="H436" i="9" s="1"/>
  <c r="F437" i="9"/>
  <c r="F438" i="9" l="1"/>
  <c r="G437" i="9"/>
  <c r="H437" i="9" s="1"/>
  <c r="G438" i="9" l="1"/>
  <c r="H438" i="9" s="1"/>
  <c r="F439" i="9"/>
  <c r="F440" i="9" l="1"/>
  <c r="G439" i="9"/>
  <c r="H439" i="9" s="1"/>
  <c r="G440" i="9" l="1"/>
  <c r="H440" i="9" s="1"/>
  <c r="F441" i="9"/>
  <c r="F442" i="9" l="1"/>
  <c r="G441" i="9"/>
  <c r="H441" i="9" s="1"/>
  <c r="G442" i="9" l="1"/>
  <c r="H442" i="9" s="1"/>
  <c r="F443" i="9"/>
  <c r="F444" i="9" l="1"/>
  <c r="G443" i="9"/>
  <c r="H443" i="9" s="1"/>
  <c r="G444" i="9" l="1"/>
  <c r="H444" i="9" s="1"/>
  <c r="F445" i="9"/>
  <c r="F446" i="9" l="1"/>
  <c r="G445" i="9"/>
  <c r="H445" i="9" s="1"/>
  <c r="G446" i="9" l="1"/>
  <c r="H446" i="9" s="1"/>
  <c r="F447" i="9"/>
  <c r="F448" i="9" l="1"/>
  <c r="G447" i="9"/>
  <c r="H447" i="9" s="1"/>
  <c r="G448" i="9" l="1"/>
  <c r="H448" i="9" s="1"/>
  <c r="F449" i="9"/>
  <c r="F450" i="9" l="1"/>
  <c r="G449" i="9"/>
  <c r="H449" i="9" s="1"/>
  <c r="G450" i="9" l="1"/>
  <c r="H450" i="9" s="1"/>
  <c r="F451" i="9"/>
  <c r="F452" i="9" l="1"/>
  <c r="G451" i="9"/>
  <c r="H451" i="9" s="1"/>
  <c r="G452" i="9" l="1"/>
  <c r="H452" i="9" s="1"/>
  <c r="F453" i="9"/>
  <c r="F454" i="9" l="1"/>
  <c r="G453" i="9"/>
  <c r="H453" i="9" s="1"/>
  <c r="G454" i="9" l="1"/>
  <c r="H454" i="9" s="1"/>
  <c r="F455" i="9"/>
  <c r="F456" i="9" l="1"/>
  <c r="G455" i="9"/>
  <c r="H455" i="9" s="1"/>
  <c r="G456" i="9" l="1"/>
  <c r="H456" i="9" s="1"/>
  <c r="F457" i="9"/>
  <c r="F458" i="9" l="1"/>
  <c r="G457" i="9"/>
  <c r="H457" i="9" s="1"/>
  <c r="G458" i="9" l="1"/>
  <c r="H458" i="9" s="1"/>
  <c r="F459" i="9"/>
  <c r="F460" i="9" l="1"/>
  <c r="G459" i="9"/>
  <c r="H459" i="9" s="1"/>
  <c r="G460" i="9" l="1"/>
  <c r="H460" i="9" s="1"/>
  <c r="F461" i="9"/>
  <c r="F462" i="9" l="1"/>
  <c r="G461" i="9"/>
  <c r="H461" i="9" s="1"/>
  <c r="G462" i="9" l="1"/>
  <c r="H462" i="9" s="1"/>
  <c r="F463" i="9"/>
  <c r="F464" i="9" l="1"/>
  <c r="G463" i="9"/>
  <c r="H463" i="9" s="1"/>
  <c r="G464" i="9" l="1"/>
  <c r="H464" i="9" s="1"/>
  <c r="F465" i="9"/>
  <c r="F466" i="9" l="1"/>
  <c r="G465" i="9"/>
  <c r="H465" i="9" s="1"/>
  <c r="G466" i="9" l="1"/>
  <c r="H466" i="9" s="1"/>
  <c r="F467" i="9"/>
  <c r="F468" i="9" l="1"/>
  <c r="G467" i="9"/>
  <c r="H467" i="9" s="1"/>
  <c r="G468" i="9" l="1"/>
  <c r="H468" i="9" s="1"/>
  <c r="F469" i="9"/>
  <c r="F470" i="9" l="1"/>
  <c r="G469" i="9"/>
  <c r="H469" i="9" s="1"/>
  <c r="G470" i="9" l="1"/>
  <c r="H470" i="9" s="1"/>
  <c r="F471" i="9"/>
  <c r="F472" i="9" l="1"/>
  <c r="G471" i="9"/>
  <c r="H471" i="9" s="1"/>
  <c r="G472" i="9" l="1"/>
  <c r="H472" i="9" s="1"/>
  <c r="F473" i="9"/>
  <c r="F474" i="9" l="1"/>
  <c r="G473" i="9"/>
  <c r="H473" i="9" s="1"/>
  <c r="G474" i="9" l="1"/>
  <c r="H474" i="9" s="1"/>
  <c r="F475" i="9"/>
  <c r="F476" i="9" l="1"/>
  <c r="G475" i="9"/>
  <c r="H475" i="9" s="1"/>
  <c r="G476" i="9" l="1"/>
  <c r="H476" i="9" s="1"/>
  <c r="F477" i="9"/>
  <c r="F478" i="9" l="1"/>
  <c r="G477" i="9"/>
  <c r="H477" i="9" s="1"/>
  <c r="G478" i="9" l="1"/>
  <c r="H478" i="9" s="1"/>
  <c r="F479" i="9"/>
  <c r="F480" i="9" l="1"/>
  <c r="G479" i="9"/>
  <c r="H479" i="9" s="1"/>
  <c r="G480" i="9" l="1"/>
  <c r="H480" i="9" s="1"/>
  <c r="F481" i="9"/>
  <c r="F482" i="9" l="1"/>
  <c r="G481" i="9"/>
  <c r="H481" i="9" s="1"/>
  <c r="G482" i="9" l="1"/>
  <c r="H482" i="9" s="1"/>
  <c r="F483" i="9"/>
  <c r="F484" i="9" l="1"/>
  <c r="G483" i="9"/>
  <c r="H483" i="9" s="1"/>
  <c r="G484" i="9" l="1"/>
  <c r="H484" i="9" s="1"/>
  <c r="F485" i="9"/>
  <c r="F486" i="9" l="1"/>
  <c r="G485" i="9"/>
  <c r="H485" i="9" s="1"/>
  <c r="G486" i="9" l="1"/>
  <c r="H486" i="9" s="1"/>
  <c r="F487" i="9"/>
  <c r="F488" i="9" l="1"/>
  <c r="G487" i="9"/>
  <c r="H487" i="9" s="1"/>
  <c r="G488" i="9" l="1"/>
  <c r="H488" i="9" s="1"/>
  <c r="F489" i="9"/>
  <c r="F490" i="9" l="1"/>
  <c r="G489" i="9"/>
  <c r="H489" i="9" s="1"/>
  <c r="G490" i="9" l="1"/>
  <c r="H490" i="9" s="1"/>
  <c r="F491" i="9"/>
  <c r="F492" i="9" l="1"/>
  <c r="G491" i="9"/>
  <c r="H491" i="9" s="1"/>
  <c r="G492" i="9" l="1"/>
  <c r="H492" i="9" s="1"/>
  <c r="F493" i="9"/>
  <c r="F494" i="9" l="1"/>
  <c r="G493" i="9"/>
  <c r="H493" i="9" s="1"/>
  <c r="G494" i="9" l="1"/>
  <c r="H494" i="9" s="1"/>
  <c r="F495" i="9"/>
  <c r="F496" i="9" l="1"/>
  <c r="G495" i="9"/>
  <c r="H495" i="9" s="1"/>
  <c r="G496" i="9" l="1"/>
  <c r="H496" i="9" s="1"/>
  <c r="F497" i="9"/>
  <c r="F498" i="9" l="1"/>
  <c r="G497" i="9"/>
  <c r="H497" i="9" s="1"/>
  <c r="G498" i="9" l="1"/>
  <c r="H498" i="9" s="1"/>
  <c r="F499" i="9"/>
  <c r="F500" i="9" l="1"/>
  <c r="G499" i="9"/>
  <c r="H499" i="9" s="1"/>
  <c r="G500" i="9" l="1"/>
  <c r="H500" i="9" s="1"/>
  <c r="F501" i="9"/>
  <c r="F502" i="9" l="1"/>
  <c r="G501" i="9"/>
  <c r="H501" i="9" s="1"/>
  <c r="G502" i="9" l="1"/>
  <c r="H502" i="9" s="1"/>
  <c r="F503" i="9"/>
  <c r="F504" i="9" l="1"/>
  <c r="G503" i="9"/>
  <c r="H503" i="9" s="1"/>
  <c r="G504" i="9" l="1"/>
  <c r="H504" i="9" s="1"/>
  <c r="F505" i="9"/>
  <c r="F506" i="9" l="1"/>
  <c r="G505" i="9"/>
  <c r="H505" i="9" s="1"/>
  <c r="G506" i="9" l="1"/>
  <c r="H506" i="9" s="1"/>
  <c r="F507" i="9"/>
  <c r="F508" i="9" l="1"/>
  <c r="G507" i="9"/>
  <c r="H507" i="9" s="1"/>
  <c r="G508" i="9" l="1"/>
  <c r="H508" i="9" s="1"/>
  <c r="F509" i="9"/>
  <c r="F510" i="9" l="1"/>
  <c r="G509" i="9"/>
  <c r="H509" i="9" s="1"/>
  <c r="G510" i="9" l="1"/>
  <c r="H510" i="9" s="1"/>
  <c r="F511" i="9"/>
  <c r="F512" i="9" l="1"/>
  <c r="G511" i="9"/>
  <c r="H511" i="9" s="1"/>
  <c r="G512" i="9" l="1"/>
  <c r="H512" i="9" s="1"/>
  <c r="F513" i="9"/>
  <c r="F514" i="9" l="1"/>
  <c r="G513" i="9"/>
  <c r="H513" i="9" s="1"/>
  <c r="G514" i="9" l="1"/>
  <c r="H514" i="9" s="1"/>
  <c r="F515" i="9"/>
  <c r="F516" i="9" l="1"/>
  <c r="G515" i="9"/>
  <c r="H515" i="9" s="1"/>
  <c r="G516" i="9" l="1"/>
  <c r="H516" i="9" s="1"/>
  <c r="F517" i="9"/>
  <c r="F518" i="9" l="1"/>
  <c r="G517" i="9"/>
  <c r="H517" i="9" s="1"/>
  <c r="G518" i="9" l="1"/>
  <c r="H518" i="9" s="1"/>
  <c r="F519" i="9"/>
  <c r="G519" i="9" l="1"/>
  <c r="H519" i="9" s="1"/>
  <c r="F520" i="9"/>
  <c r="G520" i="9" l="1"/>
  <c r="H520" i="9" s="1"/>
  <c r="F521" i="9"/>
  <c r="G521" i="9" l="1"/>
  <c r="H521" i="9" s="1"/>
  <c r="F522" i="9"/>
  <c r="G522" i="9" l="1"/>
  <c r="H522" i="9" s="1"/>
  <c r="F523" i="9"/>
  <c r="G523" i="9" l="1"/>
  <c r="H523" i="9" s="1"/>
  <c r="F524" i="9"/>
  <c r="G524" i="9" l="1"/>
  <c r="H524" i="9" s="1"/>
  <c r="F525" i="9"/>
  <c r="F526" i="9" l="1"/>
  <c r="G525" i="9"/>
  <c r="H525" i="9" s="1"/>
  <c r="G526" i="9" l="1"/>
  <c r="H526" i="9" s="1"/>
  <c r="F527" i="9"/>
  <c r="G527" i="9" l="1"/>
  <c r="H527" i="9" s="1"/>
  <c r="F528" i="9"/>
  <c r="G528" i="9" l="1"/>
  <c r="H528" i="9" s="1"/>
  <c r="F529" i="9"/>
  <c r="G529" i="9" l="1"/>
  <c r="H529" i="9" s="1"/>
  <c r="F530" i="9"/>
  <c r="F531" i="9" l="1"/>
  <c r="G530" i="9"/>
  <c r="H530" i="9" s="1"/>
  <c r="G531" i="9" l="1"/>
  <c r="H531" i="9" s="1"/>
  <c r="F532" i="9"/>
  <c r="F533" i="9" l="1"/>
  <c r="G532" i="9"/>
  <c r="H532" i="9" s="1"/>
  <c r="G533" i="9" l="1"/>
  <c r="H533" i="9" s="1"/>
  <c r="F534" i="9"/>
  <c r="G534" i="9" l="1"/>
  <c r="H534" i="9" s="1"/>
  <c r="F535" i="9"/>
  <c r="G535" i="9" l="1"/>
  <c r="H535" i="9" s="1"/>
  <c r="F536" i="9"/>
  <c r="G536" i="9" l="1"/>
  <c r="H536" i="9" s="1"/>
  <c r="F537" i="9"/>
  <c r="F538" i="9" l="1"/>
  <c r="G537" i="9"/>
  <c r="H537" i="9" s="1"/>
  <c r="G538" i="9" l="1"/>
  <c r="H538" i="9" s="1"/>
  <c r="F539" i="9"/>
  <c r="F540" i="9" l="1"/>
  <c r="G539" i="9"/>
  <c r="H539" i="9" s="1"/>
  <c r="G540" i="9" l="1"/>
  <c r="H540" i="9" s="1"/>
  <c r="F541" i="9"/>
  <c r="F542" i="9" l="1"/>
  <c r="G541" i="9"/>
  <c r="H541" i="9" s="1"/>
  <c r="G542" i="9" l="1"/>
  <c r="H542" i="9" s="1"/>
  <c r="F543" i="9"/>
  <c r="G543" i="9" l="1"/>
  <c r="H543" i="9" s="1"/>
  <c r="F544" i="9"/>
  <c r="G544" i="9" l="1"/>
  <c r="H544" i="9" s="1"/>
  <c r="F545" i="9"/>
  <c r="G545" i="9" l="1"/>
  <c r="H545" i="9" s="1"/>
  <c r="F546" i="9"/>
  <c r="F547" i="9" l="1"/>
  <c r="G546" i="9"/>
  <c r="H546" i="9" s="1"/>
  <c r="G547" i="9" l="1"/>
  <c r="H547" i="9" s="1"/>
  <c r="F548" i="9"/>
  <c r="F549" i="9" l="1"/>
  <c r="G548" i="9"/>
  <c r="H548" i="9" s="1"/>
  <c r="G549" i="9" l="1"/>
  <c r="H549" i="9" s="1"/>
  <c r="F550" i="9"/>
  <c r="G550" i="9" l="1"/>
  <c r="H550" i="9" s="1"/>
  <c r="F551" i="9"/>
  <c r="G551" i="9" l="1"/>
  <c r="H551" i="9" s="1"/>
  <c r="F552" i="9"/>
  <c r="G552" i="9" l="1"/>
  <c r="H552" i="9" s="1"/>
  <c r="F553" i="9"/>
  <c r="F554" i="9" l="1"/>
  <c r="G553" i="9"/>
  <c r="H553" i="9" s="1"/>
  <c r="G554" i="9" l="1"/>
  <c r="H554" i="9" s="1"/>
  <c r="F555" i="9"/>
  <c r="F556" i="9" l="1"/>
  <c r="G555" i="9"/>
  <c r="H555" i="9" s="1"/>
  <c r="G556" i="9" l="1"/>
  <c r="H556" i="9" s="1"/>
  <c r="F557" i="9"/>
  <c r="F558" i="9" l="1"/>
  <c r="G557" i="9"/>
  <c r="H557" i="9" s="1"/>
  <c r="G558" i="9" l="1"/>
  <c r="H558" i="9" s="1"/>
  <c r="F559" i="9"/>
  <c r="G559" i="9" l="1"/>
  <c r="H559" i="9" s="1"/>
  <c r="F560" i="9"/>
  <c r="G560" i="9" l="1"/>
  <c r="H560" i="9" s="1"/>
  <c r="F561" i="9"/>
  <c r="G561" i="9" l="1"/>
  <c r="H561" i="9" s="1"/>
  <c r="F562" i="9"/>
  <c r="F563" i="9" l="1"/>
  <c r="G562" i="9"/>
  <c r="H562" i="9" s="1"/>
  <c r="G563" i="9" l="1"/>
  <c r="H563" i="9" s="1"/>
  <c r="F564" i="9"/>
  <c r="F565" i="9" l="1"/>
  <c r="G564" i="9"/>
  <c r="H564" i="9" s="1"/>
  <c r="G565" i="9" l="1"/>
  <c r="H565" i="9" s="1"/>
  <c r="F566" i="9"/>
  <c r="G566" i="9" l="1"/>
  <c r="H566" i="9" s="1"/>
  <c r="F567" i="9"/>
  <c r="G567" i="9" l="1"/>
  <c r="H567" i="9" s="1"/>
  <c r="F568" i="9"/>
  <c r="G568" i="9" l="1"/>
  <c r="H568" i="9" s="1"/>
  <c r="F569" i="9"/>
  <c r="F570" i="9" l="1"/>
  <c r="G569" i="9"/>
  <c r="H569" i="9" s="1"/>
  <c r="G570" i="9" l="1"/>
  <c r="H570" i="9" s="1"/>
  <c r="F571" i="9"/>
  <c r="F572" i="9" l="1"/>
  <c r="G571" i="9"/>
  <c r="H571" i="9" s="1"/>
  <c r="G572" i="9" l="1"/>
  <c r="H572" i="9" s="1"/>
  <c r="F573" i="9"/>
  <c r="F574" i="9" l="1"/>
  <c r="G573" i="9"/>
  <c r="H573" i="9" s="1"/>
  <c r="G574" i="9" l="1"/>
  <c r="H574" i="9" s="1"/>
  <c r="F575" i="9"/>
  <c r="F576" i="9" l="1"/>
  <c r="G575" i="9"/>
  <c r="H575" i="9" s="1"/>
  <c r="G576" i="9" l="1"/>
  <c r="H576" i="9" s="1"/>
  <c r="F577" i="9"/>
  <c r="F578" i="9" l="1"/>
  <c r="G577" i="9"/>
  <c r="H577" i="9" s="1"/>
  <c r="G578" i="9" l="1"/>
  <c r="H578" i="9" s="1"/>
  <c r="F579" i="9"/>
  <c r="F580" i="9" l="1"/>
  <c r="G579" i="9"/>
  <c r="H579" i="9" s="1"/>
  <c r="G580" i="9" l="1"/>
  <c r="H580" i="9" s="1"/>
  <c r="F581" i="9"/>
  <c r="F582" i="9" l="1"/>
  <c r="G581" i="9"/>
  <c r="H581" i="9" s="1"/>
  <c r="G582" i="9" l="1"/>
  <c r="H582" i="9" s="1"/>
  <c r="F583" i="9"/>
  <c r="F584" i="9" l="1"/>
  <c r="G583" i="9"/>
  <c r="H583" i="9" s="1"/>
  <c r="G584" i="9" l="1"/>
  <c r="H584" i="9" s="1"/>
  <c r="F585" i="9"/>
  <c r="F586" i="9" l="1"/>
  <c r="G585" i="9"/>
  <c r="H585" i="9" s="1"/>
  <c r="G586" i="9" l="1"/>
  <c r="H586" i="9" s="1"/>
  <c r="F587" i="9"/>
  <c r="F588" i="9" l="1"/>
  <c r="G587" i="9"/>
  <c r="H587" i="9" s="1"/>
  <c r="G588" i="9" l="1"/>
  <c r="H588" i="9" s="1"/>
  <c r="F589" i="9"/>
  <c r="F590" i="9" l="1"/>
  <c r="G589" i="9"/>
  <c r="H589" i="9" s="1"/>
  <c r="G590" i="9" l="1"/>
  <c r="H590" i="9" s="1"/>
  <c r="F591" i="9"/>
  <c r="F592" i="9" l="1"/>
  <c r="G591" i="9"/>
  <c r="H591" i="9" s="1"/>
  <c r="G592" i="9" l="1"/>
  <c r="H592" i="9" s="1"/>
  <c r="F593" i="9"/>
  <c r="F594" i="9" l="1"/>
  <c r="G593" i="9"/>
  <c r="H593" i="9" s="1"/>
  <c r="G594" i="9" l="1"/>
  <c r="H594" i="9" s="1"/>
  <c r="F595" i="9"/>
  <c r="F596" i="9" l="1"/>
  <c r="G595" i="9"/>
  <c r="H595" i="9" s="1"/>
  <c r="G596" i="9" l="1"/>
  <c r="H596" i="9" s="1"/>
  <c r="F597" i="9"/>
  <c r="F598" i="9" l="1"/>
  <c r="G597" i="9"/>
  <c r="H597" i="9" s="1"/>
  <c r="G598" i="9" l="1"/>
  <c r="H598" i="9" s="1"/>
  <c r="F599" i="9"/>
  <c r="F600" i="9" l="1"/>
  <c r="G599" i="9"/>
  <c r="H599" i="9" s="1"/>
  <c r="G600" i="9" l="1"/>
  <c r="H600" i="9" s="1"/>
  <c r="F601" i="9"/>
  <c r="F602" i="9" l="1"/>
  <c r="G601" i="9"/>
  <c r="H601" i="9" s="1"/>
  <c r="G602" i="9" l="1"/>
  <c r="H602" i="9" s="1"/>
  <c r="F603" i="9"/>
  <c r="F604" i="9" l="1"/>
  <c r="G603" i="9"/>
  <c r="H603" i="9" s="1"/>
  <c r="G604" i="9" l="1"/>
  <c r="H604" i="9" s="1"/>
  <c r="F605" i="9"/>
  <c r="F606" i="9" l="1"/>
  <c r="G605" i="9"/>
  <c r="H605" i="9" s="1"/>
  <c r="G606" i="9" l="1"/>
  <c r="H606" i="9" s="1"/>
  <c r="F607" i="9"/>
  <c r="F608" i="9" l="1"/>
  <c r="G607" i="9"/>
  <c r="H607" i="9" s="1"/>
  <c r="G608" i="9" l="1"/>
  <c r="H608" i="9" s="1"/>
  <c r="F609" i="9"/>
  <c r="F610" i="9" l="1"/>
  <c r="G609" i="9"/>
  <c r="H609" i="9" s="1"/>
  <c r="G610" i="9" l="1"/>
  <c r="H610" i="9" s="1"/>
  <c r="F611" i="9"/>
  <c r="F612" i="9" l="1"/>
  <c r="G611" i="9"/>
  <c r="H611" i="9" s="1"/>
  <c r="G612" i="9" l="1"/>
  <c r="H612" i="9" s="1"/>
  <c r="F613" i="9"/>
  <c r="F614" i="9" l="1"/>
  <c r="G613" i="9"/>
  <c r="H613" i="9" s="1"/>
  <c r="G614" i="9" l="1"/>
  <c r="H614" i="9" s="1"/>
  <c r="F615" i="9"/>
  <c r="F616" i="9" l="1"/>
  <c r="G615" i="9"/>
  <c r="H615" i="9" s="1"/>
  <c r="G616" i="9" l="1"/>
  <c r="H616" i="9" s="1"/>
  <c r="F617" i="9"/>
  <c r="F618" i="9" l="1"/>
  <c r="G617" i="9"/>
  <c r="H617" i="9" s="1"/>
  <c r="G618" i="9" l="1"/>
  <c r="H618" i="9" s="1"/>
  <c r="F619" i="9"/>
  <c r="F620" i="9" l="1"/>
  <c r="G619" i="9"/>
  <c r="H619" i="9" s="1"/>
  <c r="G620" i="9" l="1"/>
  <c r="H620" i="9" s="1"/>
  <c r="F621" i="9"/>
  <c r="F622" i="9" l="1"/>
  <c r="G621" i="9"/>
  <c r="H621" i="9" s="1"/>
  <c r="G622" i="9" l="1"/>
  <c r="H622" i="9" s="1"/>
  <c r="F623" i="9"/>
  <c r="F624" i="9" l="1"/>
  <c r="G623" i="9"/>
  <c r="H623" i="9" s="1"/>
  <c r="G624" i="9" l="1"/>
  <c r="H624" i="9" s="1"/>
  <c r="F625" i="9"/>
  <c r="F626" i="9" l="1"/>
  <c r="G625" i="9"/>
  <c r="H625" i="9" s="1"/>
  <c r="G626" i="9" l="1"/>
  <c r="H626" i="9" s="1"/>
  <c r="F627" i="9"/>
  <c r="F628" i="9" l="1"/>
  <c r="G627" i="9"/>
  <c r="H627" i="9" s="1"/>
  <c r="G628" i="9" l="1"/>
  <c r="H628" i="9" s="1"/>
  <c r="F629" i="9"/>
  <c r="F630" i="9" l="1"/>
  <c r="G629" i="9"/>
  <c r="H629" i="9" s="1"/>
  <c r="G630" i="9" l="1"/>
  <c r="H630" i="9" s="1"/>
  <c r="F631" i="9"/>
  <c r="F632" i="9" l="1"/>
  <c r="G631" i="9"/>
  <c r="H631" i="9" s="1"/>
  <c r="G632" i="9" l="1"/>
  <c r="H632" i="9" s="1"/>
  <c r="F633" i="9"/>
  <c r="F634" i="9" l="1"/>
  <c r="G633" i="9"/>
  <c r="H633" i="9" s="1"/>
  <c r="G634" i="9" l="1"/>
  <c r="H634" i="9" s="1"/>
  <c r="F635" i="9"/>
  <c r="F636" i="9" l="1"/>
  <c r="G635" i="9"/>
  <c r="H635" i="9" s="1"/>
  <c r="G636" i="9" l="1"/>
  <c r="H636" i="9" s="1"/>
  <c r="F637" i="9"/>
  <c r="F638" i="9" l="1"/>
  <c r="G637" i="9"/>
  <c r="H637" i="9" s="1"/>
  <c r="G638" i="9" l="1"/>
  <c r="H638" i="9" s="1"/>
  <c r="F639" i="9"/>
  <c r="F640" i="9" l="1"/>
  <c r="G639" i="9"/>
  <c r="H639" i="9" s="1"/>
  <c r="G640" i="9" l="1"/>
  <c r="H640" i="9" s="1"/>
  <c r="F641" i="9"/>
  <c r="F642" i="9" l="1"/>
  <c r="G641" i="9"/>
  <c r="H641" i="9" s="1"/>
  <c r="G642" i="9" l="1"/>
  <c r="H642" i="9" s="1"/>
  <c r="F643" i="9"/>
  <c r="F644" i="9" l="1"/>
  <c r="G643" i="9"/>
  <c r="H643" i="9" s="1"/>
  <c r="G644" i="9" l="1"/>
  <c r="H644" i="9" s="1"/>
  <c r="F645" i="9"/>
  <c r="F646" i="9" l="1"/>
  <c r="G645" i="9"/>
  <c r="H645" i="9" s="1"/>
  <c r="G646" i="9" l="1"/>
  <c r="H646" i="9" s="1"/>
  <c r="F647" i="9"/>
  <c r="F648" i="9" l="1"/>
  <c r="G647" i="9"/>
  <c r="H647" i="9" s="1"/>
  <c r="G648" i="9" l="1"/>
  <c r="H648" i="9" s="1"/>
  <c r="F649" i="9"/>
  <c r="F650" i="9" l="1"/>
  <c r="G649" i="9"/>
  <c r="H649" i="9" s="1"/>
  <c r="G650" i="9" l="1"/>
  <c r="H650" i="9" s="1"/>
  <c r="F651" i="9"/>
  <c r="F652" i="9" l="1"/>
  <c r="G651" i="9"/>
  <c r="H651" i="9" s="1"/>
  <c r="G652" i="9" l="1"/>
  <c r="H652" i="9" s="1"/>
  <c r="F653" i="9"/>
  <c r="F654" i="9" l="1"/>
  <c r="G653" i="9"/>
  <c r="H653" i="9" s="1"/>
  <c r="G654" i="9" l="1"/>
  <c r="H654" i="9" s="1"/>
  <c r="F655" i="9"/>
  <c r="F656" i="9" l="1"/>
  <c r="G655" i="9"/>
  <c r="H655" i="9" s="1"/>
  <c r="G656" i="9" l="1"/>
  <c r="H656" i="9" s="1"/>
  <c r="F657" i="9"/>
  <c r="F658" i="9" l="1"/>
  <c r="G657" i="9"/>
  <c r="H657" i="9" s="1"/>
  <c r="G658" i="9" l="1"/>
  <c r="H658" i="9" s="1"/>
  <c r="F659" i="9"/>
  <c r="F660" i="9" l="1"/>
  <c r="G659" i="9"/>
  <c r="H659" i="9" s="1"/>
  <c r="G660" i="9" l="1"/>
  <c r="H660" i="9" s="1"/>
  <c r="F661" i="9"/>
  <c r="F662" i="9" l="1"/>
  <c r="G661" i="9"/>
  <c r="H661" i="9" s="1"/>
  <c r="G662" i="9" l="1"/>
  <c r="H662" i="9" s="1"/>
  <c r="F663" i="9"/>
  <c r="F664" i="9" l="1"/>
  <c r="G663" i="9"/>
  <c r="H663" i="9" s="1"/>
  <c r="G664" i="9" l="1"/>
  <c r="H664" i="9" s="1"/>
  <c r="F665" i="9"/>
  <c r="F666" i="9" l="1"/>
  <c r="G665" i="9"/>
  <c r="H665" i="9" s="1"/>
  <c r="G666" i="9" l="1"/>
  <c r="H666" i="9" s="1"/>
  <c r="F667" i="9"/>
  <c r="F668" i="9" l="1"/>
  <c r="G667" i="9"/>
  <c r="H667" i="9" s="1"/>
  <c r="G668" i="9" l="1"/>
  <c r="H668" i="9" s="1"/>
  <c r="F669" i="9"/>
  <c r="F670" i="9" l="1"/>
  <c r="G669" i="9"/>
  <c r="H669" i="9" s="1"/>
  <c r="G670" i="9" l="1"/>
  <c r="H670" i="9" s="1"/>
  <c r="F671" i="9"/>
  <c r="F672" i="9" l="1"/>
  <c r="G671" i="9"/>
  <c r="H671" i="9" s="1"/>
  <c r="G672" i="9" l="1"/>
  <c r="H672" i="9" s="1"/>
  <c r="F673" i="9"/>
  <c r="F674" i="9" l="1"/>
  <c r="G673" i="9"/>
  <c r="H673" i="9" s="1"/>
  <c r="G674" i="9" l="1"/>
  <c r="H674" i="9" s="1"/>
  <c r="F675" i="9"/>
  <c r="F676" i="9" l="1"/>
  <c r="G675" i="9"/>
  <c r="H675" i="9" s="1"/>
  <c r="G676" i="9" l="1"/>
  <c r="H676" i="9" s="1"/>
  <c r="F677" i="9"/>
  <c r="F678" i="9" l="1"/>
  <c r="G677" i="9"/>
  <c r="H677" i="9" s="1"/>
  <c r="G678" i="9" l="1"/>
  <c r="H678" i="9" s="1"/>
  <c r="F679" i="9"/>
  <c r="F680" i="9" l="1"/>
  <c r="G679" i="9"/>
  <c r="H679" i="9" s="1"/>
  <c r="G680" i="9" l="1"/>
  <c r="H680" i="9" s="1"/>
  <c r="F681" i="9"/>
  <c r="F682" i="9" l="1"/>
  <c r="G681" i="9"/>
  <c r="H681" i="9" s="1"/>
  <c r="G682" i="9" l="1"/>
  <c r="H682" i="9" s="1"/>
  <c r="F683" i="9"/>
  <c r="F684" i="9" l="1"/>
  <c r="G683" i="9"/>
  <c r="H683" i="9" s="1"/>
  <c r="G684" i="9" l="1"/>
  <c r="H684" i="9" s="1"/>
  <c r="F685" i="9"/>
  <c r="F686" i="9" l="1"/>
  <c r="G685" i="9"/>
  <c r="H685" i="9" s="1"/>
  <c r="G686" i="9" l="1"/>
  <c r="H686" i="9" s="1"/>
  <c r="F687" i="9"/>
  <c r="F688" i="9" l="1"/>
  <c r="G687" i="9"/>
  <c r="H687" i="9" s="1"/>
  <c r="G688" i="9" l="1"/>
  <c r="H688" i="9" s="1"/>
  <c r="F689" i="9"/>
  <c r="F690" i="9" l="1"/>
  <c r="G689" i="9"/>
  <c r="H689" i="9" s="1"/>
  <c r="G690" i="9" l="1"/>
  <c r="H690" i="9" s="1"/>
  <c r="F691" i="9"/>
  <c r="F692" i="9" l="1"/>
  <c r="G691" i="9"/>
  <c r="H691" i="9" s="1"/>
  <c r="G692" i="9" l="1"/>
  <c r="H692" i="9" s="1"/>
  <c r="F693" i="9"/>
  <c r="F694" i="9" l="1"/>
  <c r="G693" i="9"/>
  <c r="H693" i="9" s="1"/>
  <c r="G694" i="9" l="1"/>
  <c r="H694" i="9" s="1"/>
  <c r="F695" i="9"/>
  <c r="F696" i="9" l="1"/>
  <c r="G695" i="9"/>
  <c r="H695" i="9" s="1"/>
  <c r="G696" i="9" l="1"/>
  <c r="H696" i="9" s="1"/>
  <c r="F697" i="9"/>
  <c r="F698" i="9" l="1"/>
  <c r="G697" i="9"/>
  <c r="H697" i="9" s="1"/>
  <c r="G698" i="9" l="1"/>
  <c r="H698" i="9" s="1"/>
  <c r="F699" i="9"/>
  <c r="F700" i="9" l="1"/>
  <c r="G699" i="9"/>
  <c r="H699" i="9" s="1"/>
  <c r="G700" i="9" l="1"/>
  <c r="H700" i="9" s="1"/>
  <c r="F701" i="9"/>
  <c r="F702" i="9" l="1"/>
  <c r="G701" i="9"/>
  <c r="H701" i="9" s="1"/>
  <c r="G702" i="9" l="1"/>
  <c r="H702" i="9" s="1"/>
  <c r="F703" i="9"/>
  <c r="F704" i="9" l="1"/>
  <c r="G703" i="9"/>
  <c r="H703" i="9" s="1"/>
  <c r="G704" i="9" l="1"/>
  <c r="H704" i="9" s="1"/>
  <c r="F705" i="9"/>
  <c r="F706" i="9" l="1"/>
  <c r="G705" i="9"/>
  <c r="H705" i="9" s="1"/>
  <c r="G706" i="9" l="1"/>
  <c r="H706" i="9" s="1"/>
  <c r="F707" i="9"/>
  <c r="F708" i="9" l="1"/>
  <c r="G707" i="9"/>
  <c r="H707" i="9" s="1"/>
  <c r="G708" i="9" l="1"/>
  <c r="H708" i="9" s="1"/>
  <c r="F709" i="9"/>
  <c r="F710" i="9" l="1"/>
  <c r="G709" i="9"/>
  <c r="H709" i="9" s="1"/>
  <c r="G710" i="9" l="1"/>
  <c r="H710" i="9" s="1"/>
  <c r="F711" i="9"/>
  <c r="F712" i="9" l="1"/>
  <c r="G711" i="9"/>
  <c r="H711" i="9" s="1"/>
  <c r="G712" i="9" l="1"/>
  <c r="H712" i="9" s="1"/>
  <c r="F713" i="9"/>
  <c r="F714" i="9" l="1"/>
  <c r="G713" i="9"/>
  <c r="H713" i="9" s="1"/>
  <c r="G714" i="9" l="1"/>
  <c r="H714" i="9" s="1"/>
  <c r="F715" i="9"/>
  <c r="F716" i="9" l="1"/>
  <c r="G715" i="9"/>
  <c r="H715" i="9" s="1"/>
  <c r="G716" i="9" l="1"/>
  <c r="H716" i="9" s="1"/>
  <c r="F717" i="9"/>
  <c r="F718" i="9" l="1"/>
  <c r="G717" i="9"/>
  <c r="H717" i="9" s="1"/>
  <c r="G718" i="9" l="1"/>
  <c r="H718" i="9" s="1"/>
  <c r="F719" i="9"/>
  <c r="F720" i="9" l="1"/>
  <c r="G719" i="9"/>
  <c r="H719" i="9" s="1"/>
  <c r="G720" i="9" l="1"/>
  <c r="H720" i="9" s="1"/>
  <c r="F721" i="9"/>
  <c r="F722" i="9" l="1"/>
  <c r="G721" i="9"/>
  <c r="H721" i="9" s="1"/>
  <c r="G722" i="9" l="1"/>
  <c r="H722" i="9" s="1"/>
  <c r="F723" i="9"/>
  <c r="F724" i="9" l="1"/>
  <c r="G723" i="9"/>
  <c r="H723" i="9" s="1"/>
  <c r="G724" i="9" l="1"/>
  <c r="H724" i="9" s="1"/>
  <c r="F725" i="9"/>
  <c r="F726" i="9" l="1"/>
  <c r="G725" i="9"/>
  <c r="H725" i="9" s="1"/>
  <c r="G726" i="9" l="1"/>
  <c r="H726" i="9" s="1"/>
  <c r="F727" i="9"/>
  <c r="F728" i="9" l="1"/>
  <c r="G727" i="9"/>
  <c r="H727" i="9" s="1"/>
  <c r="G728" i="9" l="1"/>
  <c r="H728" i="9" s="1"/>
  <c r="F729" i="9"/>
  <c r="F730" i="9" l="1"/>
  <c r="G729" i="9"/>
  <c r="H729" i="9" s="1"/>
  <c r="G730" i="9" l="1"/>
  <c r="H730" i="9" s="1"/>
  <c r="F731" i="9"/>
  <c r="F732" i="9" l="1"/>
  <c r="G731" i="9"/>
  <c r="H731" i="9" s="1"/>
  <c r="G732" i="9" l="1"/>
  <c r="H732" i="9" s="1"/>
  <c r="F733" i="9"/>
  <c r="F734" i="9" l="1"/>
  <c r="G733" i="9"/>
  <c r="H733" i="9" s="1"/>
  <c r="G734" i="9" l="1"/>
  <c r="H734" i="9" s="1"/>
  <c r="F735" i="9"/>
  <c r="F736" i="9" l="1"/>
  <c r="G735" i="9"/>
  <c r="H735" i="9" s="1"/>
  <c r="G736" i="9" l="1"/>
  <c r="H736" i="9" s="1"/>
  <c r="F737" i="9"/>
  <c r="F738" i="9" l="1"/>
  <c r="G737" i="9"/>
  <c r="H737" i="9" s="1"/>
  <c r="G738" i="9" l="1"/>
  <c r="H738" i="9" s="1"/>
  <c r="F739" i="9"/>
  <c r="F740" i="9" l="1"/>
  <c r="G739" i="9"/>
  <c r="H739" i="9" s="1"/>
  <c r="G740" i="9" l="1"/>
  <c r="H740" i="9" s="1"/>
  <c r="F741" i="9"/>
  <c r="F742" i="9" l="1"/>
  <c r="G741" i="9"/>
  <c r="H741" i="9" s="1"/>
  <c r="G742" i="9" l="1"/>
  <c r="H742" i="9" s="1"/>
  <c r="F743" i="9"/>
  <c r="F744" i="9" l="1"/>
  <c r="G743" i="9"/>
  <c r="H743" i="9" s="1"/>
  <c r="G744" i="9" l="1"/>
  <c r="H744" i="9" s="1"/>
  <c r="F745" i="9"/>
  <c r="F746" i="9" l="1"/>
  <c r="G745" i="9"/>
  <c r="H745" i="9" s="1"/>
  <c r="G746" i="9" l="1"/>
  <c r="H746" i="9" s="1"/>
  <c r="F747" i="9"/>
  <c r="F748" i="9" l="1"/>
  <c r="G747" i="9"/>
  <c r="H747" i="9" s="1"/>
  <c r="G748" i="9" l="1"/>
  <c r="H748" i="9" s="1"/>
  <c r="F749" i="9"/>
  <c r="F750" i="9" l="1"/>
  <c r="G749" i="9"/>
  <c r="H749" i="9" s="1"/>
  <c r="G750" i="9" l="1"/>
  <c r="H750" i="9" s="1"/>
  <c r="F751" i="9"/>
  <c r="F752" i="9" l="1"/>
  <c r="G751" i="9"/>
  <c r="H751" i="9" s="1"/>
  <c r="G752" i="9" l="1"/>
  <c r="H752" i="9" s="1"/>
  <c r="F753" i="9"/>
  <c r="F754" i="9" l="1"/>
  <c r="G753" i="9"/>
  <c r="H753" i="9" s="1"/>
  <c r="G754" i="9" l="1"/>
  <c r="H754" i="9" s="1"/>
  <c r="F755" i="9"/>
  <c r="F756" i="9" l="1"/>
  <c r="G755" i="9"/>
  <c r="H755" i="9" s="1"/>
  <c r="G756" i="9" l="1"/>
  <c r="H756" i="9" s="1"/>
  <c r="F757" i="9"/>
  <c r="F758" i="9" l="1"/>
  <c r="G757" i="9"/>
  <c r="H757" i="9" s="1"/>
  <c r="G758" i="9" l="1"/>
  <c r="H758" i="9" s="1"/>
  <c r="F759" i="9"/>
  <c r="F760" i="9" l="1"/>
  <c r="G759" i="9"/>
  <c r="H759" i="9" s="1"/>
  <c r="G760" i="9" l="1"/>
  <c r="H760" i="9" s="1"/>
  <c r="F761" i="9"/>
  <c r="F762" i="9" l="1"/>
  <c r="G761" i="9"/>
  <c r="H761" i="9" s="1"/>
  <c r="G762" i="9" l="1"/>
  <c r="H762" i="9" s="1"/>
  <c r="F763" i="9"/>
  <c r="F764" i="9" l="1"/>
  <c r="G763" i="9"/>
  <c r="H763" i="9" s="1"/>
  <c r="G764" i="9" l="1"/>
  <c r="H764" i="9" s="1"/>
  <c r="F765" i="9"/>
  <c r="F766" i="9" l="1"/>
  <c r="G765" i="9"/>
  <c r="H765" i="9" s="1"/>
  <c r="G766" i="9" l="1"/>
  <c r="H766" i="9" s="1"/>
  <c r="F767" i="9"/>
  <c r="F768" i="9" l="1"/>
  <c r="G767" i="9"/>
  <c r="H767" i="9" s="1"/>
  <c r="G768" i="9" l="1"/>
  <c r="H768" i="9" s="1"/>
  <c r="F769" i="9"/>
  <c r="F770" i="9" l="1"/>
  <c r="G769" i="9"/>
  <c r="H769" i="9" s="1"/>
  <c r="G770" i="9" l="1"/>
  <c r="H770" i="9" s="1"/>
  <c r="F771" i="9"/>
  <c r="F772" i="9" l="1"/>
  <c r="G771" i="9"/>
  <c r="H771" i="9" s="1"/>
  <c r="G772" i="9" l="1"/>
  <c r="H772" i="9" s="1"/>
  <c r="F773" i="9"/>
  <c r="F774" i="9" l="1"/>
  <c r="G773" i="9"/>
  <c r="H773" i="9" s="1"/>
  <c r="G774" i="9" l="1"/>
  <c r="H774" i="9" s="1"/>
  <c r="F775" i="9"/>
  <c r="F776" i="9" l="1"/>
  <c r="G775" i="9"/>
  <c r="H775" i="9" s="1"/>
  <c r="G776" i="9" l="1"/>
  <c r="H776" i="9" s="1"/>
  <c r="F777" i="9"/>
  <c r="F778" i="9" l="1"/>
  <c r="G777" i="9"/>
  <c r="H777" i="9" s="1"/>
  <c r="G778" i="9" l="1"/>
  <c r="H778" i="9" s="1"/>
  <c r="F779" i="9"/>
  <c r="F780" i="9" l="1"/>
  <c r="G779" i="9"/>
  <c r="H779" i="9" s="1"/>
  <c r="G780" i="9" l="1"/>
  <c r="H780" i="9" s="1"/>
  <c r="F781" i="9"/>
  <c r="F782" i="9" l="1"/>
  <c r="G781" i="9"/>
  <c r="H781" i="9" s="1"/>
  <c r="G782" i="9" l="1"/>
  <c r="H782" i="9" s="1"/>
  <c r="F783" i="9"/>
  <c r="F784" i="9" l="1"/>
  <c r="G783" i="9"/>
  <c r="H783" i="9" s="1"/>
  <c r="G784" i="9" l="1"/>
  <c r="H784" i="9" s="1"/>
  <c r="F785" i="9"/>
  <c r="F786" i="9" l="1"/>
  <c r="G785" i="9"/>
  <c r="H785" i="9" s="1"/>
  <c r="G786" i="9" l="1"/>
  <c r="H786" i="9" s="1"/>
  <c r="F787" i="9"/>
  <c r="F788" i="9" l="1"/>
  <c r="G787" i="9"/>
  <c r="H787" i="9" s="1"/>
  <c r="F789" i="9" l="1"/>
  <c r="G788" i="9"/>
  <c r="H788" i="9" s="1"/>
  <c r="F790" i="9" l="1"/>
  <c r="G789" i="9"/>
  <c r="H789" i="9" s="1"/>
  <c r="F791" i="9" l="1"/>
  <c r="G790" i="9"/>
  <c r="H790" i="9" s="1"/>
  <c r="F792" i="9" l="1"/>
  <c r="G791" i="9"/>
  <c r="H791" i="9" s="1"/>
  <c r="G792" i="9" l="1"/>
  <c r="H792" i="9" s="1"/>
  <c r="F793" i="9"/>
  <c r="F794" i="9" l="1"/>
  <c r="G793" i="9"/>
  <c r="H793" i="9" s="1"/>
  <c r="G794" i="9" l="1"/>
  <c r="H794" i="9" s="1"/>
  <c r="F795" i="9"/>
  <c r="F796" i="9" l="1"/>
  <c r="G795" i="9"/>
  <c r="H795" i="9" s="1"/>
  <c r="G796" i="9" l="1"/>
  <c r="H796" i="9" s="1"/>
  <c r="F797" i="9"/>
  <c r="F798" i="9" l="1"/>
  <c r="G797" i="9"/>
  <c r="H797" i="9" s="1"/>
  <c r="G798" i="9" l="1"/>
  <c r="H798" i="9" s="1"/>
  <c r="F799" i="9"/>
  <c r="F800" i="9" l="1"/>
  <c r="G799" i="9"/>
  <c r="H799" i="9" s="1"/>
  <c r="G800" i="9" l="1"/>
  <c r="H800" i="9" s="1"/>
  <c r="F801" i="9"/>
  <c r="F802" i="9" l="1"/>
  <c r="G801" i="9"/>
  <c r="H801" i="9" s="1"/>
  <c r="G802" i="9" l="1"/>
  <c r="H802" i="9" s="1"/>
  <c r="F803" i="9"/>
  <c r="F804" i="9" l="1"/>
  <c r="G803" i="9"/>
  <c r="H803" i="9" s="1"/>
  <c r="G804" i="9" l="1"/>
  <c r="H804" i="9" s="1"/>
  <c r="F805" i="9"/>
  <c r="F806" i="9" l="1"/>
  <c r="G805" i="9"/>
  <c r="H805" i="9" s="1"/>
  <c r="G806" i="9" l="1"/>
  <c r="H806" i="9" s="1"/>
  <c r="F807" i="9"/>
  <c r="F808" i="9" l="1"/>
  <c r="G807" i="9"/>
  <c r="H807" i="9" s="1"/>
  <c r="G808" i="9" l="1"/>
  <c r="H808" i="9" s="1"/>
  <c r="F809" i="9"/>
  <c r="F810" i="9" l="1"/>
  <c r="G809" i="9"/>
  <c r="H809" i="9" s="1"/>
  <c r="G810" i="9" l="1"/>
  <c r="H810" i="9" s="1"/>
  <c r="F811" i="9"/>
  <c r="F812" i="9" l="1"/>
  <c r="G811" i="9"/>
  <c r="H811" i="9" s="1"/>
  <c r="G812" i="9" l="1"/>
  <c r="H812" i="9" s="1"/>
  <c r="F813" i="9"/>
  <c r="F814" i="9" l="1"/>
  <c r="G813" i="9"/>
  <c r="H813" i="9" s="1"/>
  <c r="G814" i="9" l="1"/>
  <c r="H814" i="9" s="1"/>
  <c r="F815" i="9"/>
  <c r="F816" i="9" l="1"/>
  <c r="G815" i="9"/>
  <c r="H815" i="9" s="1"/>
  <c r="G816" i="9" l="1"/>
  <c r="H816" i="9" s="1"/>
  <c r="F817" i="9"/>
  <c r="F818" i="9" l="1"/>
  <c r="G817" i="9"/>
  <c r="H817" i="9" s="1"/>
  <c r="G818" i="9" l="1"/>
  <c r="H818" i="9" s="1"/>
  <c r="F819" i="9"/>
  <c r="F820" i="9" l="1"/>
  <c r="G819" i="9"/>
  <c r="H819" i="9" s="1"/>
  <c r="G820" i="9" l="1"/>
  <c r="H820" i="9" s="1"/>
  <c r="F821" i="9"/>
  <c r="F822" i="9" l="1"/>
  <c r="G821" i="9"/>
  <c r="H821" i="9" s="1"/>
  <c r="G822" i="9" l="1"/>
  <c r="H822" i="9" s="1"/>
  <c r="F823" i="9"/>
  <c r="F824" i="9" l="1"/>
  <c r="G823" i="9"/>
  <c r="H823" i="9" s="1"/>
  <c r="G824" i="9" l="1"/>
  <c r="H824" i="9" s="1"/>
  <c r="F825" i="9"/>
  <c r="F826" i="9" l="1"/>
  <c r="G825" i="9"/>
  <c r="H825" i="9" s="1"/>
  <c r="G826" i="9" l="1"/>
  <c r="H826" i="9" s="1"/>
  <c r="F827" i="9"/>
  <c r="F828" i="9" l="1"/>
  <c r="G827" i="9"/>
  <c r="H827" i="9" s="1"/>
  <c r="G828" i="9" l="1"/>
  <c r="H828" i="9" s="1"/>
  <c r="F829" i="9"/>
  <c r="F830" i="9" l="1"/>
  <c r="G829" i="9"/>
  <c r="H829" i="9" s="1"/>
  <c r="G830" i="9" l="1"/>
  <c r="H830" i="9" s="1"/>
  <c r="F831" i="9"/>
  <c r="F832" i="9" l="1"/>
  <c r="G831" i="9"/>
  <c r="H831" i="9" s="1"/>
  <c r="G832" i="9" l="1"/>
  <c r="H832" i="9" s="1"/>
  <c r="F833" i="9"/>
  <c r="F834" i="9" l="1"/>
  <c r="G833" i="9"/>
  <c r="H833" i="9" s="1"/>
  <c r="G834" i="9" l="1"/>
  <c r="H834" i="9" s="1"/>
  <c r="F835" i="9"/>
  <c r="F836" i="9" l="1"/>
  <c r="G835" i="9"/>
  <c r="H835" i="9" s="1"/>
  <c r="G836" i="9" l="1"/>
  <c r="H836" i="9" s="1"/>
  <c r="F837" i="9"/>
  <c r="F838" i="9" l="1"/>
  <c r="G837" i="9"/>
  <c r="H837" i="9" s="1"/>
  <c r="G838" i="9" l="1"/>
  <c r="H838" i="9" s="1"/>
  <c r="F839" i="9"/>
  <c r="F840" i="9" l="1"/>
  <c r="G839" i="9"/>
  <c r="H839" i="9" s="1"/>
  <c r="G840" i="9" l="1"/>
  <c r="H840" i="9" s="1"/>
  <c r="F841" i="9"/>
  <c r="F842" i="9" l="1"/>
  <c r="G841" i="9"/>
  <c r="H841" i="9" s="1"/>
  <c r="G842" i="9" l="1"/>
  <c r="H842" i="9" s="1"/>
  <c r="F843" i="9"/>
  <c r="F844" i="9" l="1"/>
  <c r="G843" i="9"/>
  <c r="H843" i="9" s="1"/>
  <c r="G844" i="9" l="1"/>
  <c r="H844" i="9" s="1"/>
  <c r="F845" i="9"/>
  <c r="F846" i="9" l="1"/>
  <c r="G845" i="9"/>
  <c r="H845" i="9" s="1"/>
  <c r="G846" i="9" l="1"/>
  <c r="H846" i="9" s="1"/>
  <c r="F847" i="9"/>
  <c r="F848" i="9" l="1"/>
  <c r="G847" i="9"/>
  <c r="H847" i="9" s="1"/>
  <c r="G848" i="9" l="1"/>
  <c r="H848" i="9" s="1"/>
  <c r="F849" i="9"/>
  <c r="F850" i="9" l="1"/>
  <c r="G849" i="9"/>
  <c r="H849" i="9" s="1"/>
  <c r="G850" i="9" l="1"/>
  <c r="H850" i="9" s="1"/>
  <c r="F851" i="9"/>
  <c r="F852" i="9" l="1"/>
  <c r="G851" i="9"/>
  <c r="H851" i="9" s="1"/>
  <c r="G852" i="9" l="1"/>
  <c r="H852" i="9" s="1"/>
  <c r="F853" i="9"/>
  <c r="F854" i="9" l="1"/>
  <c r="G853" i="9"/>
  <c r="H853" i="9" s="1"/>
  <c r="G854" i="9" l="1"/>
  <c r="H854" i="9" s="1"/>
  <c r="F855" i="9"/>
  <c r="F856" i="9" l="1"/>
  <c r="G855" i="9"/>
  <c r="H855" i="9" s="1"/>
  <c r="G856" i="9" l="1"/>
  <c r="H856" i="9" s="1"/>
  <c r="F857" i="9"/>
  <c r="F858" i="9" l="1"/>
  <c r="G857" i="9"/>
  <c r="H857" i="9" s="1"/>
  <c r="G858" i="9" l="1"/>
  <c r="H858" i="9" s="1"/>
  <c r="F859" i="9"/>
  <c r="F860" i="9" l="1"/>
  <c r="G859" i="9"/>
  <c r="H859" i="9" s="1"/>
  <c r="G860" i="9" l="1"/>
  <c r="H860" i="9" s="1"/>
  <c r="F861" i="9"/>
  <c r="F862" i="9" l="1"/>
  <c r="G861" i="9"/>
  <c r="H861" i="9" s="1"/>
  <c r="G862" i="9" l="1"/>
  <c r="H862" i="9" s="1"/>
  <c r="F863" i="9"/>
  <c r="F864" i="9" l="1"/>
  <c r="G863" i="9"/>
  <c r="H863" i="9" s="1"/>
  <c r="G864" i="9" l="1"/>
  <c r="H864" i="9" s="1"/>
  <c r="F865" i="9"/>
  <c r="F866" i="9" l="1"/>
  <c r="G865" i="9"/>
  <c r="H865" i="9" s="1"/>
  <c r="G866" i="9" l="1"/>
  <c r="H866" i="9" s="1"/>
  <c r="F867" i="9"/>
  <c r="F868" i="9" l="1"/>
  <c r="G867" i="9"/>
  <c r="H867" i="9" s="1"/>
  <c r="G868" i="9" l="1"/>
  <c r="H868" i="9" s="1"/>
  <c r="F869" i="9"/>
  <c r="F870" i="9" l="1"/>
  <c r="G869" i="9"/>
  <c r="H869" i="9" s="1"/>
  <c r="G870" i="9" l="1"/>
  <c r="H870" i="9" s="1"/>
  <c r="F871" i="9"/>
  <c r="F872" i="9" l="1"/>
  <c r="G871" i="9"/>
  <c r="H871" i="9" s="1"/>
  <c r="G872" i="9" l="1"/>
  <c r="H872" i="9" s="1"/>
  <c r="F873" i="9"/>
  <c r="F874" i="9" l="1"/>
  <c r="G873" i="9"/>
  <c r="H873" i="9" s="1"/>
  <c r="G874" i="9" l="1"/>
  <c r="H874" i="9" s="1"/>
  <c r="F875" i="9"/>
  <c r="F876" i="9" l="1"/>
  <c r="G875" i="9"/>
  <c r="H875" i="9" s="1"/>
  <c r="G876" i="9" l="1"/>
  <c r="H876" i="9" s="1"/>
  <c r="F877" i="9"/>
  <c r="F878" i="9" l="1"/>
  <c r="G877" i="9"/>
  <c r="H877" i="9" s="1"/>
  <c r="G878" i="9" l="1"/>
  <c r="H878" i="9" s="1"/>
  <c r="F879" i="9"/>
  <c r="F880" i="9" l="1"/>
  <c r="G879" i="9"/>
  <c r="H879" i="9" s="1"/>
  <c r="G880" i="9" l="1"/>
  <c r="H880" i="9" s="1"/>
  <c r="F881" i="9"/>
  <c r="F882" i="9" l="1"/>
  <c r="G881" i="9"/>
  <c r="H881" i="9" s="1"/>
  <c r="G882" i="9" l="1"/>
  <c r="H882" i="9" s="1"/>
  <c r="F883" i="9"/>
  <c r="F884" i="9" l="1"/>
  <c r="G883" i="9"/>
  <c r="H883" i="9" s="1"/>
  <c r="G884" i="9" l="1"/>
  <c r="H884" i="9" s="1"/>
  <c r="F885" i="9"/>
  <c r="F886" i="9" l="1"/>
  <c r="G885" i="9"/>
  <c r="H885" i="9" s="1"/>
  <c r="G886" i="9" l="1"/>
  <c r="H886" i="9" s="1"/>
  <c r="F887" i="9"/>
  <c r="F888" i="9" l="1"/>
  <c r="G887" i="9"/>
  <c r="H887" i="9" s="1"/>
  <c r="G888" i="9" l="1"/>
  <c r="H888" i="9" s="1"/>
  <c r="F889" i="9"/>
  <c r="F890" i="9" l="1"/>
  <c r="G889" i="9"/>
  <c r="H889" i="9" s="1"/>
  <c r="G890" i="9" l="1"/>
  <c r="H890" i="9" s="1"/>
  <c r="F891" i="9"/>
  <c r="F892" i="9" l="1"/>
  <c r="G891" i="9"/>
  <c r="H891" i="9" s="1"/>
  <c r="G892" i="9" l="1"/>
  <c r="H892" i="9" s="1"/>
  <c r="F893" i="9"/>
  <c r="F894" i="9" l="1"/>
  <c r="G893" i="9"/>
  <c r="H893" i="9" s="1"/>
  <c r="G894" i="9" l="1"/>
  <c r="H894" i="9" s="1"/>
  <c r="F895" i="9"/>
  <c r="F896" i="9" l="1"/>
  <c r="G895" i="9"/>
  <c r="H895" i="9" s="1"/>
  <c r="G896" i="9" l="1"/>
  <c r="H896" i="9" s="1"/>
  <c r="F897" i="9"/>
  <c r="F898" i="9" l="1"/>
  <c r="G897" i="9"/>
  <c r="H897" i="9" s="1"/>
  <c r="G898" i="9" l="1"/>
  <c r="H898" i="9" s="1"/>
  <c r="F899" i="9"/>
  <c r="F900" i="9" l="1"/>
  <c r="G899" i="9"/>
  <c r="H899" i="9" s="1"/>
  <c r="G900" i="9" l="1"/>
  <c r="H900" i="9" s="1"/>
  <c r="F901" i="9"/>
  <c r="F902" i="9" l="1"/>
  <c r="G901" i="9"/>
  <c r="H901" i="9" s="1"/>
  <c r="G902" i="9" l="1"/>
  <c r="H902" i="9" s="1"/>
  <c r="F903" i="9"/>
  <c r="F904" i="9" l="1"/>
  <c r="G903" i="9"/>
  <c r="H903" i="9" s="1"/>
  <c r="G904" i="9" l="1"/>
  <c r="H904" i="9" s="1"/>
  <c r="F905" i="9"/>
  <c r="F906" i="9" l="1"/>
  <c r="G905" i="9"/>
  <c r="H905" i="9" s="1"/>
  <c r="G906" i="9" l="1"/>
  <c r="H906" i="9" s="1"/>
  <c r="F907" i="9"/>
  <c r="F908" i="9" l="1"/>
  <c r="G907" i="9"/>
  <c r="H907" i="9" s="1"/>
  <c r="G908" i="9" l="1"/>
  <c r="H908" i="9" s="1"/>
  <c r="F909" i="9"/>
  <c r="F910" i="9" l="1"/>
  <c r="G909" i="9"/>
  <c r="H909" i="9" s="1"/>
  <c r="G910" i="9" l="1"/>
  <c r="H910" i="9" s="1"/>
  <c r="F911" i="9"/>
  <c r="F912" i="9" l="1"/>
  <c r="G911" i="9"/>
  <c r="H911" i="9" s="1"/>
  <c r="G912" i="9" l="1"/>
  <c r="H912" i="9" s="1"/>
  <c r="F913" i="9"/>
  <c r="F914" i="9" l="1"/>
  <c r="G913" i="9"/>
  <c r="H913" i="9" s="1"/>
  <c r="G914" i="9" l="1"/>
  <c r="H914" i="9" s="1"/>
  <c r="F915" i="9"/>
  <c r="F916" i="9" l="1"/>
  <c r="G915" i="9"/>
  <c r="H915" i="9" s="1"/>
  <c r="G916" i="9" l="1"/>
  <c r="H916" i="9" s="1"/>
  <c r="F917" i="9"/>
  <c r="F918" i="9" l="1"/>
  <c r="G917" i="9"/>
  <c r="H917" i="9" s="1"/>
  <c r="G918" i="9" l="1"/>
  <c r="H918" i="9" s="1"/>
  <c r="F919" i="9"/>
  <c r="F920" i="9" l="1"/>
  <c r="G919" i="9"/>
  <c r="H919" i="9" s="1"/>
  <c r="G920" i="9" l="1"/>
  <c r="H920" i="9" s="1"/>
  <c r="F921" i="9"/>
  <c r="G921" i="9" l="1"/>
  <c r="H921" i="9" s="1"/>
  <c r="F922" i="9"/>
  <c r="G922" i="9" l="1"/>
  <c r="H922" i="9" s="1"/>
  <c r="F923" i="9"/>
  <c r="G923" i="9" l="1"/>
  <c r="H923" i="9" s="1"/>
  <c r="F924" i="9"/>
  <c r="G924" i="9" l="1"/>
  <c r="H924" i="9" s="1"/>
  <c r="F925" i="9"/>
  <c r="F926" i="9" l="1"/>
  <c r="G925" i="9"/>
  <c r="H925" i="9" s="1"/>
  <c r="G926" i="9" l="1"/>
  <c r="H926" i="9" s="1"/>
  <c r="F927" i="9"/>
  <c r="F928" i="9" l="1"/>
  <c r="G927" i="9"/>
  <c r="H927" i="9" s="1"/>
  <c r="G928" i="9" l="1"/>
  <c r="H928" i="9" s="1"/>
  <c r="F929" i="9"/>
  <c r="G929" i="9" l="1"/>
  <c r="H929" i="9" s="1"/>
  <c r="F930" i="9"/>
  <c r="G930" i="9" l="1"/>
  <c r="H930" i="9" s="1"/>
  <c r="F931" i="9"/>
  <c r="G931" i="9" l="1"/>
  <c r="H931" i="9" s="1"/>
  <c r="F932" i="9"/>
  <c r="G932" i="9" l="1"/>
  <c r="H932" i="9" s="1"/>
  <c r="F933" i="9"/>
  <c r="F934" i="9" l="1"/>
  <c r="G933" i="9"/>
  <c r="H933" i="9" s="1"/>
  <c r="G934" i="9" l="1"/>
  <c r="H934" i="9" s="1"/>
  <c r="F935" i="9"/>
  <c r="G935" i="9" l="1"/>
  <c r="H935" i="9" s="1"/>
  <c r="F936" i="9"/>
  <c r="G936" i="9" l="1"/>
  <c r="H936" i="9" s="1"/>
  <c r="F937" i="9"/>
  <c r="G937" i="9" l="1"/>
  <c r="H937" i="9" s="1"/>
  <c r="F938" i="9"/>
  <c r="G938" i="9" l="1"/>
  <c r="H938" i="9" s="1"/>
  <c r="F939" i="9"/>
  <c r="G939" i="9" l="1"/>
  <c r="H939" i="9" s="1"/>
  <c r="F940" i="9"/>
  <c r="G940" i="9" l="1"/>
  <c r="H940" i="9" s="1"/>
  <c r="F941" i="9"/>
  <c r="F942" i="9" l="1"/>
  <c r="G941" i="9"/>
  <c r="H941" i="9" s="1"/>
  <c r="G942" i="9" l="1"/>
  <c r="H942" i="9" s="1"/>
  <c r="F943" i="9"/>
  <c r="F944" i="9" l="1"/>
  <c r="G943" i="9"/>
  <c r="H943" i="9" s="1"/>
  <c r="G944" i="9" l="1"/>
  <c r="H944" i="9" s="1"/>
  <c r="F945" i="9"/>
  <c r="G945" i="9" l="1"/>
  <c r="H945" i="9" s="1"/>
  <c r="F946" i="9"/>
  <c r="G946" i="9" l="1"/>
  <c r="H946" i="9" s="1"/>
  <c r="F947" i="9"/>
  <c r="G947" i="9" l="1"/>
  <c r="H947" i="9" s="1"/>
  <c r="F948" i="9"/>
  <c r="G948" i="9" l="1"/>
  <c r="H948" i="9" s="1"/>
  <c r="F949" i="9"/>
  <c r="F950" i="9" l="1"/>
  <c r="G949" i="9"/>
  <c r="H949" i="9" s="1"/>
  <c r="G950" i="9" l="1"/>
  <c r="H950" i="9" s="1"/>
  <c r="F951" i="9"/>
  <c r="G951" i="9" l="1"/>
  <c r="H951" i="9" s="1"/>
  <c r="F952" i="9"/>
  <c r="G952" i="9" l="1"/>
  <c r="H952" i="9" s="1"/>
  <c r="F953" i="9"/>
  <c r="G953" i="9" l="1"/>
  <c r="H953" i="9" s="1"/>
  <c r="F954" i="9"/>
  <c r="G954" i="9" l="1"/>
  <c r="H954" i="9" s="1"/>
  <c r="F955" i="9"/>
  <c r="G955" i="9" l="1"/>
  <c r="H955" i="9" s="1"/>
  <c r="F956" i="9"/>
  <c r="G956" i="9" l="1"/>
  <c r="H956" i="9" s="1"/>
  <c r="F957" i="9"/>
  <c r="F958" i="9" l="1"/>
  <c r="G957" i="9"/>
  <c r="H957" i="9" s="1"/>
  <c r="G958" i="9" l="1"/>
  <c r="H958" i="9" s="1"/>
  <c r="F959" i="9"/>
  <c r="F960" i="9" l="1"/>
  <c r="G959" i="9"/>
  <c r="H959" i="9" s="1"/>
  <c r="G960" i="9" l="1"/>
  <c r="H960" i="9" s="1"/>
  <c r="F961" i="9"/>
  <c r="G961" i="9" l="1"/>
  <c r="H961" i="9" s="1"/>
  <c r="F962" i="9"/>
  <c r="G962" i="9" l="1"/>
  <c r="H962" i="9" s="1"/>
  <c r="F963" i="9"/>
  <c r="G963" i="9" l="1"/>
  <c r="H963" i="9" s="1"/>
  <c r="F964" i="9"/>
  <c r="G964" i="9" l="1"/>
  <c r="H964" i="9" s="1"/>
  <c r="F965" i="9"/>
  <c r="F966" i="9" l="1"/>
  <c r="G965" i="9"/>
  <c r="H965" i="9" s="1"/>
  <c r="F967" i="9" l="1"/>
  <c r="G966" i="9"/>
  <c r="H966" i="9" s="1"/>
  <c r="F968" i="9" l="1"/>
  <c r="G967" i="9"/>
  <c r="H967" i="9" s="1"/>
  <c r="F969" i="9" l="1"/>
  <c r="G968" i="9"/>
  <c r="H968" i="9" s="1"/>
  <c r="F970" i="9" l="1"/>
  <c r="G969" i="9"/>
  <c r="H969" i="9" s="1"/>
  <c r="F971" i="9" l="1"/>
  <c r="G970" i="9"/>
  <c r="H970" i="9" s="1"/>
  <c r="F972" i="9" l="1"/>
  <c r="G971" i="9"/>
  <c r="H971" i="9" s="1"/>
  <c r="F973" i="9" l="1"/>
  <c r="G972" i="9"/>
  <c r="H972" i="9" s="1"/>
  <c r="F974" i="9" l="1"/>
  <c r="G973" i="9"/>
  <c r="H973" i="9" s="1"/>
  <c r="F975" i="9" l="1"/>
  <c r="G974" i="9"/>
  <c r="H974" i="9" s="1"/>
  <c r="F976" i="9" l="1"/>
  <c r="G975" i="9"/>
  <c r="H975" i="9" s="1"/>
  <c r="F977" i="9" l="1"/>
  <c r="G976" i="9"/>
  <c r="H976" i="9" s="1"/>
  <c r="F978" i="9" l="1"/>
  <c r="G977" i="9"/>
  <c r="H977" i="9" s="1"/>
  <c r="F979" i="9" l="1"/>
  <c r="G978" i="9"/>
  <c r="H978" i="9" s="1"/>
  <c r="F980" i="9" l="1"/>
  <c r="G979" i="9"/>
  <c r="H979" i="9" s="1"/>
  <c r="F981" i="9" l="1"/>
  <c r="G980" i="9"/>
  <c r="H980" i="9" s="1"/>
  <c r="F982" i="9" l="1"/>
  <c r="G981" i="9"/>
  <c r="H981" i="9" s="1"/>
  <c r="F983" i="9" l="1"/>
  <c r="G982" i="9"/>
  <c r="H982" i="9" s="1"/>
  <c r="F984" i="9" l="1"/>
  <c r="G983" i="9"/>
  <c r="H983" i="9" s="1"/>
  <c r="F985" i="9" l="1"/>
  <c r="G984" i="9"/>
  <c r="H984" i="9" s="1"/>
  <c r="F986" i="9" l="1"/>
  <c r="G985" i="9"/>
  <c r="H985" i="9" s="1"/>
  <c r="F987" i="9" l="1"/>
  <c r="G986" i="9"/>
  <c r="H986" i="9" s="1"/>
  <c r="F988" i="9" l="1"/>
  <c r="G987" i="9"/>
  <c r="H987" i="9" s="1"/>
  <c r="F989" i="9" l="1"/>
  <c r="G988" i="9"/>
  <c r="H988" i="9" s="1"/>
  <c r="F990" i="9" l="1"/>
  <c r="G989" i="9"/>
  <c r="H989" i="9" s="1"/>
  <c r="F991" i="9" l="1"/>
  <c r="G990" i="9"/>
  <c r="H990" i="9" s="1"/>
  <c r="F992" i="9" l="1"/>
  <c r="G991" i="9"/>
  <c r="H991" i="9" s="1"/>
  <c r="F993" i="9" l="1"/>
  <c r="G992" i="9"/>
  <c r="H992" i="9" s="1"/>
  <c r="F994" i="9" l="1"/>
  <c r="G993" i="9"/>
  <c r="H993" i="9" s="1"/>
  <c r="F995" i="9" l="1"/>
  <c r="G994" i="9"/>
  <c r="H994" i="9" s="1"/>
  <c r="F996" i="9" l="1"/>
  <c r="G995" i="9"/>
  <c r="H995" i="9" s="1"/>
  <c r="F997" i="9" l="1"/>
  <c r="G996" i="9"/>
  <c r="H996" i="9" s="1"/>
  <c r="F998" i="9" l="1"/>
  <c r="G997" i="9"/>
  <c r="H997" i="9" s="1"/>
  <c r="F999" i="9" l="1"/>
  <c r="G998" i="9"/>
  <c r="H998" i="9" s="1"/>
  <c r="F1000" i="9" l="1"/>
  <c r="G999" i="9"/>
  <c r="H999" i="9" s="1"/>
  <c r="F1001" i="9" l="1"/>
  <c r="G1000" i="9"/>
  <c r="H1000" i="9" s="1"/>
  <c r="F1002" i="9" l="1"/>
  <c r="G1001" i="9"/>
  <c r="H1001" i="9" s="1"/>
  <c r="F1003" i="9" l="1"/>
  <c r="G1002" i="9"/>
  <c r="H1002" i="9" s="1"/>
  <c r="F1004" i="9" l="1"/>
  <c r="G1003" i="9"/>
  <c r="H1003" i="9" s="1"/>
  <c r="F1005" i="9" l="1"/>
  <c r="G1004" i="9"/>
  <c r="H1004" i="9" s="1"/>
  <c r="F1006" i="9" l="1"/>
  <c r="G1005" i="9"/>
  <c r="H1005" i="9" s="1"/>
  <c r="F1007" i="9" l="1"/>
  <c r="G1006" i="9"/>
  <c r="H1006" i="9" s="1"/>
  <c r="F1008" i="9" l="1"/>
  <c r="G1007" i="9"/>
  <c r="H1007" i="9" s="1"/>
  <c r="F1009" i="9" l="1"/>
  <c r="G1008" i="9"/>
  <c r="H1008" i="9" s="1"/>
  <c r="F1010" i="9" l="1"/>
  <c r="G1009" i="9"/>
  <c r="H1009" i="9" s="1"/>
  <c r="F1011" i="9" l="1"/>
  <c r="G1010" i="9"/>
  <c r="H1010" i="9" s="1"/>
  <c r="F1012" i="9" l="1"/>
  <c r="G1011" i="9"/>
  <c r="H1011" i="9" s="1"/>
  <c r="F1013" i="9" l="1"/>
  <c r="G1012" i="9"/>
  <c r="H1012" i="9" s="1"/>
  <c r="F1014" i="9" l="1"/>
  <c r="G1013" i="9"/>
  <c r="H1013" i="9" s="1"/>
  <c r="F1015" i="9" l="1"/>
  <c r="G1014" i="9"/>
  <c r="H1014" i="9" s="1"/>
  <c r="F1016" i="9" l="1"/>
  <c r="G1015" i="9"/>
  <c r="H1015" i="9" s="1"/>
  <c r="F1017" i="9" l="1"/>
  <c r="G1016" i="9"/>
  <c r="H1016" i="9" s="1"/>
  <c r="F1018" i="9" l="1"/>
  <c r="G1017" i="9"/>
  <c r="H1017" i="9" s="1"/>
  <c r="F1019" i="9" l="1"/>
  <c r="G1018" i="9"/>
  <c r="H1018" i="9" s="1"/>
  <c r="F1020" i="9" l="1"/>
  <c r="G1019" i="9"/>
  <c r="H1019" i="9" s="1"/>
  <c r="F1021" i="9" l="1"/>
  <c r="G1020" i="9"/>
  <c r="H1020" i="9" s="1"/>
  <c r="F1022" i="9" l="1"/>
  <c r="G1021" i="9"/>
  <c r="H1021" i="9" s="1"/>
  <c r="F1023" i="9" l="1"/>
  <c r="G1022" i="9"/>
  <c r="H1022" i="9" s="1"/>
  <c r="F1024" i="9" l="1"/>
  <c r="G1023" i="9"/>
  <c r="H1023" i="9" s="1"/>
  <c r="F1025" i="9" l="1"/>
  <c r="G1024" i="9"/>
  <c r="H1024" i="9" s="1"/>
  <c r="F1026" i="9" l="1"/>
  <c r="G1025" i="9"/>
  <c r="H1025" i="9" s="1"/>
  <c r="F1027" i="9" l="1"/>
  <c r="G1026" i="9"/>
  <c r="H1026" i="9" s="1"/>
  <c r="F1028" i="9" l="1"/>
  <c r="G1027" i="9"/>
  <c r="H1027" i="9" s="1"/>
  <c r="F1029" i="9" l="1"/>
  <c r="G1028" i="9"/>
  <c r="H1028" i="9" s="1"/>
  <c r="F1030" i="9" l="1"/>
  <c r="G1029" i="9"/>
  <c r="H1029" i="9" s="1"/>
  <c r="F1031" i="9" l="1"/>
  <c r="G1030" i="9"/>
  <c r="H1030" i="9" s="1"/>
  <c r="F1032" i="9" l="1"/>
  <c r="G1031" i="9"/>
  <c r="H1031" i="9" s="1"/>
  <c r="F1033" i="9" l="1"/>
  <c r="G1032" i="9"/>
  <c r="H1032" i="9" s="1"/>
  <c r="F1034" i="9" l="1"/>
  <c r="G1033" i="9"/>
  <c r="H1033" i="9" s="1"/>
  <c r="F1035" i="9" l="1"/>
  <c r="G1034" i="9"/>
  <c r="H1034" i="9" s="1"/>
  <c r="F1036" i="9" l="1"/>
  <c r="G1035" i="9"/>
  <c r="H1035" i="9" s="1"/>
  <c r="F1037" i="9" l="1"/>
  <c r="G1036" i="9"/>
  <c r="H1036" i="9" s="1"/>
  <c r="F1038" i="9" l="1"/>
  <c r="G1037" i="9"/>
  <c r="H1037" i="9" s="1"/>
  <c r="F1039" i="9" l="1"/>
  <c r="G1038" i="9"/>
  <c r="H1038" i="9" s="1"/>
  <c r="F1040" i="9" l="1"/>
  <c r="G1039" i="9"/>
  <c r="H1039" i="9" s="1"/>
  <c r="F1041" i="9" l="1"/>
  <c r="G1040" i="9"/>
  <c r="H1040" i="9" s="1"/>
  <c r="F1042" i="9" l="1"/>
  <c r="G1041" i="9"/>
  <c r="H1041" i="9" s="1"/>
  <c r="F1043" i="9" l="1"/>
  <c r="G1042" i="9"/>
  <c r="H1042" i="9" s="1"/>
  <c r="F1044" i="9" l="1"/>
  <c r="G1043" i="9"/>
  <c r="H1043" i="9" s="1"/>
  <c r="F1045" i="9" l="1"/>
  <c r="G1044" i="9"/>
  <c r="H1044" i="9" s="1"/>
  <c r="F1046" i="9" l="1"/>
  <c r="G1045" i="9"/>
  <c r="H1045" i="9" s="1"/>
  <c r="F1047" i="9" l="1"/>
  <c r="G1046" i="9"/>
  <c r="H1046" i="9" s="1"/>
  <c r="F1048" i="9" l="1"/>
  <c r="G1047" i="9"/>
  <c r="H1047" i="9" s="1"/>
  <c r="F1049" i="9" l="1"/>
  <c r="G1048" i="9"/>
  <c r="H1048" i="9" s="1"/>
  <c r="F1050" i="9" l="1"/>
  <c r="G1049" i="9"/>
  <c r="H1049" i="9" s="1"/>
  <c r="F1051" i="9" l="1"/>
  <c r="G1050" i="9"/>
  <c r="H1050" i="9" s="1"/>
  <c r="F1052" i="9" l="1"/>
  <c r="G1051" i="9"/>
  <c r="H1051" i="9" s="1"/>
  <c r="F1053" i="9" l="1"/>
  <c r="G1052" i="9"/>
  <c r="H1052" i="9" s="1"/>
  <c r="F1054" i="9" l="1"/>
  <c r="G1053" i="9"/>
  <c r="H1053" i="9" s="1"/>
  <c r="F1055" i="9" l="1"/>
  <c r="G1054" i="9"/>
  <c r="H1054" i="9" s="1"/>
  <c r="F1056" i="9" l="1"/>
  <c r="G1055" i="9"/>
  <c r="H1055" i="9" s="1"/>
  <c r="F1057" i="9" l="1"/>
  <c r="G1056" i="9"/>
  <c r="H1056" i="9" s="1"/>
  <c r="F1058" i="9" l="1"/>
  <c r="G1057" i="9"/>
  <c r="H1057" i="9" s="1"/>
  <c r="F1059" i="9" l="1"/>
  <c r="G1058" i="9"/>
  <c r="H1058" i="9" s="1"/>
  <c r="F1060" i="9" l="1"/>
  <c r="G1059" i="9"/>
  <c r="H1059" i="9" s="1"/>
  <c r="F1061" i="9" l="1"/>
  <c r="G1060" i="9"/>
  <c r="H1060" i="9" s="1"/>
  <c r="F1062" i="9" l="1"/>
  <c r="G1061" i="9"/>
  <c r="H1061" i="9" s="1"/>
  <c r="F1063" i="9" l="1"/>
  <c r="G1062" i="9"/>
  <c r="H1062" i="9" s="1"/>
  <c r="F1064" i="9" l="1"/>
  <c r="G1063" i="9"/>
  <c r="H1063" i="9" s="1"/>
  <c r="F1065" i="9" l="1"/>
  <c r="G1064" i="9"/>
  <c r="H1064" i="9" s="1"/>
  <c r="F1066" i="9" l="1"/>
  <c r="G1065" i="9"/>
  <c r="H1065" i="9" s="1"/>
  <c r="F1067" i="9" l="1"/>
  <c r="G1066" i="9"/>
  <c r="H1066" i="9" s="1"/>
  <c r="F1068" i="9" l="1"/>
  <c r="G1067" i="9"/>
  <c r="H1067" i="9" s="1"/>
  <c r="F1069" i="9" l="1"/>
  <c r="G1068" i="9"/>
  <c r="H1068" i="9" s="1"/>
  <c r="F1070" i="9" l="1"/>
  <c r="G1069" i="9"/>
  <c r="H1069" i="9" s="1"/>
  <c r="F1071" i="9" l="1"/>
  <c r="G1070" i="9"/>
  <c r="H1070" i="9" s="1"/>
  <c r="F1072" i="9" l="1"/>
  <c r="G1071" i="9"/>
  <c r="H1071" i="9" s="1"/>
  <c r="F1073" i="9" l="1"/>
  <c r="G1072" i="9"/>
  <c r="H1072" i="9" s="1"/>
  <c r="F1074" i="9" l="1"/>
  <c r="G1073" i="9"/>
  <c r="H1073" i="9" s="1"/>
  <c r="F1075" i="9" l="1"/>
  <c r="G1074" i="9"/>
  <c r="H1074" i="9" s="1"/>
  <c r="F1076" i="9" l="1"/>
  <c r="G1075" i="9"/>
  <c r="H1075" i="9" s="1"/>
  <c r="F1077" i="9" l="1"/>
  <c r="G1076" i="9"/>
  <c r="H1076" i="9" s="1"/>
  <c r="F1078" i="9" l="1"/>
  <c r="G1077" i="9"/>
  <c r="H1077" i="9" s="1"/>
  <c r="F1079" i="9" l="1"/>
  <c r="G1078" i="9"/>
  <c r="H1078" i="9" s="1"/>
  <c r="F1080" i="9" l="1"/>
  <c r="G1079" i="9"/>
  <c r="H1079" i="9" s="1"/>
  <c r="F1081" i="9" l="1"/>
  <c r="G1080" i="9"/>
  <c r="H1080" i="9" s="1"/>
  <c r="F1082" i="9" l="1"/>
  <c r="G1081" i="9"/>
  <c r="H1081" i="9" s="1"/>
  <c r="F1083" i="9" l="1"/>
  <c r="G1082" i="9"/>
  <c r="H1082" i="9" s="1"/>
  <c r="F1084" i="9" l="1"/>
  <c r="G1083" i="9"/>
  <c r="H1083" i="9" s="1"/>
  <c r="F1085" i="9" l="1"/>
  <c r="G1084" i="9"/>
  <c r="H1084" i="9" s="1"/>
  <c r="F1086" i="9" l="1"/>
  <c r="G1085" i="9"/>
  <c r="H1085" i="9" s="1"/>
  <c r="F1087" i="9" l="1"/>
  <c r="G1086" i="9"/>
  <c r="H1086" i="9" s="1"/>
  <c r="F1088" i="9" l="1"/>
  <c r="G1087" i="9"/>
  <c r="H1087" i="9" s="1"/>
  <c r="F1089" i="9" l="1"/>
  <c r="G1088" i="9"/>
  <c r="H1088" i="9" s="1"/>
  <c r="F1090" i="9" l="1"/>
  <c r="G1089" i="9"/>
  <c r="H1089" i="9" s="1"/>
  <c r="F1091" i="9" l="1"/>
  <c r="G1090" i="9"/>
  <c r="H1090" i="9" s="1"/>
  <c r="F1092" i="9" l="1"/>
  <c r="G1091" i="9"/>
  <c r="H1091" i="9" s="1"/>
  <c r="F1093" i="9" l="1"/>
  <c r="G1092" i="9"/>
  <c r="H1092" i="9" s="1"/>
  <c r="F1094" i="9" l="1"/>
  <c r="G1093" i="9"/>
  <c r="H1093" i="9" s="1"/>
  <c r="F1095" i="9" l="1"/>
  <c r="G1094" i="9"/>
  <c r="H1094" i="9" s="1"/>
  <c r="F1096" i="9" l="1"/>
  <c r="G1095" i="9"/>
  <c r="H1095" i="9" s="1"/>
  <c r="F1097" i="9" l="1"/>
  <c r="G1096" i="9"/>
  <c r="H1096" i="9" s="1"/>
  <c r="F1098" i="9" l="1"/>
  <c r="G1097" i="9"/>
  <c r="H1097" i="9" s="1"/>
  <c r="F1099" i="9" l="1"/>
  <c r="G1098" i="9"/>
  <c r="H1098" i="9" s="1"/>
  <c r="F1100" i="9" l="1"/>
  <c r="G1099" i="9"/>
  <c r="H1099" i="9" s="1"/>
  <c r="F1101" i="9" l="1"/>
  <c r="G1100" i="9"/>
  <c r="H1100" i="9" s="1"/>
  <c r="F1102" i="9" l="1"/>
  <c r="G1101" i="9"/>
  <c r="H1101" i="9" s="1"/>
  <c r="F1103" i="9" l="1"/>
  <c r="G1102" i="9"/>
  <c r="H1102" i="9" s="1"/>
  <c r="F1104" i="9" l="1"/>
  <c r="G1103" i="9"/>
  <c r="H1103" i="9" s="1"/>
  <c r="F1105" i="9" l="1"/>
  <c r="G1104" i="9"/>
  <c r="H1104" i="9" s="1"/>
  <c r="F1106" i="9" l="1"/>
  <c r="G1105" i="9"/>
  <c r="H1105" i="9" s="1"/>
  <c r="F1107" i="9" l="1"/>
  <c r="G1106" i="9"/>
  <c r="H1106" i="9" s="1"/>
  <c r="F1108" i="9" l="1"/>
  <c r="G1107" i="9"/>
  <c r="H1107" i="9" s="1"/>
  <c r="F1109" i="9" l="1"/>
  <c r="G1108" i="9"/>
  <c r="H1108" i="9" s="1"/>
  <c r="F1110" i="9" l="1"/>
  <c r="G1109" i="9"/>
  <c r="H1109" i="9" s="1"/>
  <c r="F1111" i="9" l="1"/>
  <c r="G1110" i="9"/>
  <c r="H1110" i="9" s="1"/>
  <c r="F1112" i="9" l="1"/>
  <c r="G1111" i="9"/>
  <c r="H1111" i="9" s="1"/>
  <c r="F1113" i="9" l="1"/>
  <c r="G1112" i="9"/>
  <c r="H1112" i="9" s="1"/>
  <c r="F1114" i="9" l="1"/>
  <c r="G1113" i="9"/>
  <c r="H1113" i="9" s="1"/>
  <c r="F1115" i="9" l="1"/>
  <c r="G1114" i="9"/>
  <c r="H1114" i="9" s="1"/>
  <c r="F1116" i="9" l="1"/>
  <c r="G1115" i="9"/>
  <c r="H1115" i="9" s="1"/>
  <c r="F1117" i="9" l="1"/>
  <c r="G1116" i="9"/>
  <c r="H1116" i="9" s="1"/>
  <c r="F1118" i="9" l="1"/>
  <c r="G1117" i="9"/>
  <c r="H1117" i="9" s="1"/>
  <c r="F1119" i="9" l="1"/>
  <c r="G1118" i="9"/>
  <c r="H1118" i="9" s="1"/>
  <c r="F1120" i="9" l="1"/>
  <c r="G1119" i="9"/>
  <c r="H1119" i="9" s="1"/>
  <c r="F1121" i="9" l="1"/>
  <c r="G1120" i="9"/>
  <c r="H1120" i="9" s="1"/>
  <c r="F1122" i="9" l="1"/>
  <c r="G1121" i="9"/>
  <c r="H1121" i="9" s="1"/>
  <c r="F1123" i="9" l="1"/>
  <c r="G1122" i="9"/>
  <c r="H1122" i="9" s="1"/>
  <c r="F1124" i="9" l="1"/>
  <c r="G1123" i="9"/>
  <c r="H1123" i="9" s="1"/>
  <c r="F1125" i="9" l="1"/>
  <c r="G1124" i="9"/>
  <c r="H1124" i="9" s="1"/>
  <c r="F1126" i="9" l="1"/>
  <c r="G1125" i="9"/>
  <c r="H1125" i="9" s="1"/>
  <c r="F1127" i="9" l="1"/>
  <c r="G1126" i="9"/>
  <c r="H1126" i="9" s="1"/>
  <c r="F1128" i="9" l="1"/>
  <c r="G1127" i="9"/>
  <c r="H1127" i="9" s="1"/>
  <c r="F1129" i="9" l="1"/>
  <c r="G1128" i="9"/>
  <c r="H1128" i="9" s="1"/>
  <c r="F1130" i="9" l="1"/>
  <c r="G1129" i="9"/>
  <c r="H1129" i="9" s="1"/>
  <c r="F1131" i="9" l="1"/>
  <c r="G1130" i="9"/>
  <c r="H1130" i="9" s="1"/>
  <c r="F1132" i="9" l="1"/>
  <c r="G1131" i="9"/>
  <c r="H1131" i="9" s="1"/>
  <c r="F1133" i="9" l="1"/>
  <c r="G1132" i="9"/>
  <c r="H1132" i="9" s="1"/>
  <c r="F1134" i="9" l="1"/>
  <c r="G1133" i="9"/>
  <c r="H1133" i="9" s="1"/>
  <c r="F1135" i="9" l="1"/>
  <c r="G1134" i="9"/>
  <c r="H1134" i="9" s="1"/>
  <c r="F1136" i="9" l="1"/>
  <c r="G1135" i="9"/>
  <c r="H1135" i="9" s="1"/>
  <c r="F1137" i="9" l="1"/>
  <c r="G1136" i="9"/>
  <c r="H1136" i="9" s="1"/>
  <c r="F1138" i="9" l="1"/>
  <c r="G1137" i="9"/>
  <c r="H1137" i="9" s="1"/>
  <c r="F1139" i="9" l="1"/>
  <c r="G1138" i="9"/>
  <c r="H1138" i="9" s="1"/>
  <c r="F1140" i="9" l="1"/>
  <c r="G1139" i="9"/>
  <c r="H1139" i="9" s="1"/>
  <c r="F1141" i="9" l="1"/>
  <c r="G1140" i="9"/>
  <c r="H1140" i="9" s="1"/>
  <c r="F1142" i="9" l="1"/>
  <c r="G1141" i="9"/>
  <c r="H1141" i="9" s="1"/>
  <c r="F1143" i="9" l="1"/>
  <c r="G1142" i="9"/>
  <c r="H1142" i="9" s="1"/>
  <c r="F1144" i="9" l="1"/>
  <c r="G1143" i="9"/>
  <c r="H1143" i="9" s="1"/>
  <c r="F1145" i="9" l="1"/>
  <c r="G1144" i="9"/>
  <c r="H1144" i="9" s="1"/>
  <c r="F1146" i="9" l="1"/>
  <c r="G1145" i="9"/>
  <c r="H1145" i="9" s="1"/>
  <c r="F1147" i="9" l="1"/>
  <c r="G1146" i="9"/>
  <c r="H1146" i="9" s="1"/>
  <c r="F1148" i="9" l="1"/>
  <c r="G1147" i="9"/>
  <c r="H1147" i="9" s="1"/>
  <c r="F1149" i="9" l="1"/>
  <c r="G1148" i="9"/>
  <c r="H1148" i="9" s="1"/>
  <c r="F1150" i="9" l="1"/>
  <c r="G1149" i="9"/>
  <c r="H1149" i="9" s="1"/>
  <c r="F1151" i="9" l="1"/>
  <c r="G1150" i="9"/>
  <c r="H1150" i="9" s="1"/>
  <c r="F1152" i="9" l="1"/>
  <c r="G1151" i="9"/>
  <c r="H1151" i="9" s="1"/>
  <c r="F1153" i="9" l="1"/>
  <c r="G1152" i="9"/>
  <c r="H1152" i="9" s="1"/>
  <c r="F1154" i="9" l="1"/>
  <c r="G1153" i="9"/>
  <c r="H1153" i="9" s="1"/>
  <c r="F1155" i="9" l="1"/>
  <c r="G1154" i="9"/>
  <c r="H1154" i="9" s="1"/>
  <c r="F1156" i="9" l="1"/>
  <c r="G1155" i="9"/>
  <c r="H1155" i="9" s="1"/>
  <c r="F1157" i="9" l="1"/>
  <c r="G1156" i="9"/>
  <c r="H1156" i="9" s="1"/>
  <c r="F1158" i="9" l="1"/>
  <c r="G1157" i="9"/>
  <c r="H1157" i="9" s="1"/>
  <c r="F1159" i="9" l="1"/>
  <c r="G1158" i="9"/>
  <c r="H1158" i="9" s="1"/>
  <c r="F1160" i="9" l="1"/>
  <c r="G1159" i="9"/>
  <c r="H1159" i="9" s="1"/>
  <c r="F1161" i="9" l="1"/>
  <c r="G1160" i="9"/>
  <c r="H1160" i="9" s="1"/>
  <c r="G1161" i="9" l="1"/>
  <c r="H1161" i="9" s="1"/>
  <c r="F1162" i="9"/>
  <c r="F1163" i="9" l="1"/>
  <c r="G1162" i="9"/>
  <c r="H1162" i="9" s="1"/>
  <c r="G1163" i="9" l="1"/>
  <c r="H1163" i="9" s="1"/>
  <c r="F1164" i="9"/>
  <c r="F1165" i="9" l="1"/>
  <c r="G1164" i="9"/>
  <c r="H1164" i="9" s="1"/>
  <c r="G1165" i="9" l="1"/>
  <c r="H1165" i="9" s="1"/>
  <c r="F1166" i="9"/>
  <c r="F1167" i="9" l="1"/>
  <c r="G1166" i="9"/>
  <c r="H1166" i="9" s="1"/>
  <c r="F1168" i="9" l="1"/>
  <c r="G1167" i="9"/>
  <c r="H1167" i="9" s="1"/>
  <c r="F1169" i="9" l="1"/>
  <c r="G1168" i="9"/>
  <c r="H1168" i="9" s="1"/>
  <c r="G1169" i="9" l="1"/>
  <c r="H1169" i="9" s="1"/>
  <c r="F1170" i="9"/>
  <c r="F1171" i="9" l="1"/>
  <c r="G1170" i="9"/>
  <c r="H1170" i="9" s="1"/>
  <c r="G1171" i="9" l="1"/>
  <c r="H1171" i="9" s="1"/>
  <c r="F1172" i="9"/>
  <c r="F1173" i="9" l="1"/>
  <c r="G1172" i="9"/>
  <c r="H1172" i="9" s="1"/>
  <c r="G1173" i="9" l="1"/>
  <c r="H1173" i="9" s="1"/>
  <c r="F1174" i="9"/>
  <c r="F1175" i="9" l="1"/>
  <c r="G1174" i="9"/>
  <c r="H1174" i="9" s="1"/>
  <c r="F1176" i="9" l="1"/>
  <c r="G1175" i="9"/>
  <c r="H1175" i="9" s="1"/>
  <c r="F1177" i="9" l="1"/>
  <c r="G1176" i="9"/>
  <c r="H1176" i="9" s="1"/>
  <c r="G1177" i="9" l="1"/>
  <c r="H1177" i="9" s="1"/>
  <c r="F1178" i="9"/>
  <c r="F1179" i="9" l="1"/>
  <c r="G1178" i="9"/>
  <c r="H1178" i="9" s="1"/>
  <c r="G1179" i="9" l="1"/>
  <c r="H1179" i="9" s="1"/>
  <c r="F1180" i="9"/>
  <c r="F1181" i="9" l="1"/>
  <c r="G1180" i="9"/>
  <c r="H1180" i="9" s="1"/>
  <c r="G1181" i="9" l="1"/>
  <c r="H1181" i="9" s="1"/>
  <c r="F1182" i="9"/>
  <c r="F1183" i="9" l="1"/>
  <c r="G1182" i="9"/>
  <c r="H1182" i="9" s="1"/>
  <c r="F1184" i="9" l="1"/>
  <c r="G1183" i="9"/>
  <c r="H1183" i="9" s="1"/>
  <c r="F1185" i="9" l="1"/>
  <c r="G1184" i="9"/>
  <c r="H1184" i="9" s="1"/>
  <c r="G1185" i="9" l="1"/>
  <c r="H1185" i="9" s="1"/>
  <c r="F1186" i="9"/>
  <c r="F1187" i="9" l="1"/>
  <c r="G1186" i="9"/>
  <c r="H1186" i="9" s="1"/>
  <c r="G1187" i="9" l="1"/>
  <c r="H1187" i="9" s="1"/>
  <c r="F1188" i="9"/>
  <c r="F1189" i="9" l="1"/>
  <c r="G1188" i="9"/>
  <c r="H1188" i="9" s="1"/>
  <c r="G1189" i="9" l="1"/>
  <c r="H1189" i="9" s="1"/>
  <c r="F1190" i="9"/>
  <c r="F1191" i="9" l="1"/>
  <c r="G1190" i="9"/>
  <c r="H1190" i="9" s="1"/>
  <c r="F1192" i="9" l="1"/>
  <c r="G1191" i="9"/>
  <c r="H1191" i="9" s="1"/>
  <c r="F1193" i="9" l="1"/>
  <c r="G1192" i="9"/>
  <c r="H1192" i="9" s="1"/>
  <c r="G1193" i="9" l="1"/>
  <c r="H1193" i="9" s="1"/>
  <c r="F1194" i="9"/>
  <c r="F1195" i="9" l="1"/>
  <c r="G1194" i="9"/>
  <c r="H1194" i="9" s="1"/>
  <c r="F1196" i="9" l="1"/>
  <c r="G1195" i="9"/>
  <c r="H1195" i="9" s="1"/>
  <c r="F1197" i="9" l="1"/>
  <c r="G1196" i="9"/>
  <c r="H1196" i="9" s="1"/>
  <c r="G1197" i="9" l="1"/>
  <c r="H1197" i="9" s="1"/>
  <c r="F1198" i="9"/>
  <c r="F1199" i="9" l="1"/>
  <c r="G1198" i="9"/>
  <c r="H1198" i="9" s="1"/>
  <c r="F1200" i="9" l="1"/>
  <c r="G1199" i="9"/>
  <c r="H1199" i="9" s="1"/>
  <c r="F1201" i="9" l="1"/>
  <c r="G1200" i="9"/>
  <c r="H1200" i="9" s="1"/>
  <c r="G1201" i="9" l="1"/>
  <c r="H1201" i="9" s="1"/>
  <c r="F1202" i="9"/>
  <c r="F1203" i="9" l="1"/>
  <c r="G1202" i="9"/>
  <c r="H1202" i="9" s="1"/>
  <c r="F1204" i="9" l="1"/>
  <c r="G1203" i="9"/>
  <c r="H1203" i="9" s="1"/>
  <c r="F1205" i="9" l="1"/>
  <c r="G1204" i="9"/>
  <c r="H1204" i="9" s="1"/>
  <c r="G1205" i="9" l="1"/>
  <c r="H1205" i="9" s="1"/>
  <c r="F1206" i="9"/>
  <c r="F1207" i="9" l="1"/>
  <c r="G1206" i="9"/>
  <c r="H1206" i="9" s="1"/>
  <c r="F1208" i="9" l="1"/>
  <c r="G1207" i="9"/>
  <c r="H1207" i="9" s="1"/>
  <c r="F1209" i="9" l="1"/>
  <c r="G1208" i="9"/>
  <c r="H1208" i="9" s="1"/>
  <c r="F1210" i="9" l="1"/>
  <c r="G1209" i="9"/>
  <c r="H1209" i="9" s="1"/>
  <c r="F1211" i="9" l="1"/>
  <c r="G1210" i="9"/>
  <c r="H1210" i="9" s="1"/>
  <c r="F1212" i="9" l="1"/>
  <c r="G1211" i="9"/>
  <c r="H1211" i="9" s="1"/>
  <c r="F1213" i="9" l="1"/>
  <c r="G1212" i="9"/>
  <c r="H1212" i="9" s="1"/>
  <c r="G1213" i="9" l="1"/>
  <c r="H1213" i="9" s="1"/>
  <c r="F1214" i="9"/>
  <c r="F1215" i="9" l="1"/>
  <c r="G1214" i="9"/>
  <c r="H1214" i="9" s="1"/>
  <c r="G1215" i="9" l="1"/>
  <c r="H1215" i="9" s="1"/>
  <c r="F1216" i="9"/>
  <c r="F1217" i="9" l="1"/>
  <c r="G1216" i="9"/>
  <c r="H1216" i="9" s="1"/>
  <c r="F1218" i="9" l="1"/>
  <c r="G1217" i="9"/>
  <c r="H1217" i="9" s="1"/>
  <c r="F1219" i="9" l="1"/>
  <c r="G1218" i="9"/>
  <c r="H1218" i="9" s="1"/>
  <c r="F1220" i="9" l="1"/>
  <c r="G1219" i="9"/>
  <c r="H1219" i="9" s="1"/>
  <c r="F1221" i="9" l="1"/>
  <c r="G1220" i="9"/>
  <c r="H1220" i="9" s="1"/>
  <c r="G1221" i="9" l="1"/>
  <c r="H1221" i="9" s="1"/>
  <c r="F1222" i="9"/>
  <c r="G1222" i="9" l="1"/>
  <c r="H1222" i="9" s="1"/>
  <c r="F1223" i="9"/>
  <c r="G1223" i="9" l="1"/>
  <c r="H1223" i="9" s="1"/>
  <c r="F1224" i="9"/>
  <c r="G1224" i="9" l="1"/>
  <c r="H1224" i="9" s="1"/>
  <c r="F1225" i="9"/>
  <c r="G1225" i="9" l="1"/>
  <c r="H1225" i="9" s="1"/>
  <c r="F1226" i="9"/>
  <c r="G1226" i="9" l="1"/>
  <c r="H1226" i="9" s="1"/>
  <c r="F1227" i="9"/>
  <c r="G1227" i="9" l="1"/>
  <c r="H1227" i="9" s="1"/>
  <c r="F1228" i="9"/>
  <c r="G1228" i="9" l="1"/>
  <c r="H1228" i="9" s="1"/>
  <c r="F1229" i="9"/>
  <c r="G1229" i="9" l="1"/>
  <c r="H1229" i="9" s="1"/>
  <c r="F1230" i="9"/>
  <c r="F1231" i="9" l="1"/>
  <c r="G1230" i="9"/>
  <c r="H1230" i="9" s="1"/>
  <c r="G1231" i="9" l="1"/>
  <c r="H1231" i="9" s="1"/>
  <c r="F1232" i="9"/>
  <c r="G1232" i="9" l="1"/>
  <c r="H1232" i="9" s="1"/>
  <c r="F1233" i="9"/>
  <c r="G1233" i="9" l="1"/>
  <c r="H1233" i="9" s="1"/>
  <c r="F1234" i="9"/>
  <c r="G1234" i="9" l="1"/>
  <c r="H1234" i="9" s="1"/>
  <c r="F1235" i="9"/>
  <c r="G1235" i="9" l="1"/>
  <c r="H1235" i="9" s="1"/>
  <c r="F1236" i="9"/>
  <c r="G1236" i="9" l="1"/>
  <c r="H1236" i="9" s="1"/>
  <c r="F1237" i="9"/>
  <c r="G1237" i="9" l="1"/>
  <c r="H1237" i="9" s="1"/>
  <c r="F1238" i="9"/>
  <c r="G1238" i="9" l="1"/>
  <c r="H1238" i="9" s="1"/>
  <c r="F1239" i="9"/>
  <c r="G1239" i="9" l="1"/>
  <c r="H1239" i="9" s="1"/>
  <c r="F1240" i="9"/>
  <c r="G1240" i="9" l="1"/>
  <c r="H1240" i="9" s="1"/>
  <c r="F1241" i="9"/>
  <c r="G1241" i="9" l="1"/>
  <c r="H1241" i="9" s="1"/>
  <c r="F1242" i="9"/>
  <c r="F1243" i="9" l="1"/>
  <c r="G1242" i="9"/>
  <c r="H1242" i="9" s="1"/>
  <c r="G1243" i="9" l="1"/>
  <c r="H1243" i="9" s="1"/>
  <c r="F1244" i="9"/>
  <c r="F1245" i="9" l="1"/>
  <c r="G1244" i="9"/>
  <c r="H1244" i="9" s="1"/>
  <c r="G1245" i="9" l="1"/>
  <c r="H1245" i="9" s="1"/>
  <c r="F1246" i="9"/>
  <c r="F1247" i="9" l="1"/>
  <c r="G1246" i="9"/>
  <c r="H1246" i="9" s="1"/>
  <c r="G1247" i="9" l="1"/>
  <c r="H1247" i="9" s="1"/>
  <c r="F1248" i="9"/>
  <c r="G1248" i="9" l="1"/>
  <c r="H1248" i="9" s="1"/>
  <c r="F1249" i="9"/>
  <c r="G1249" i="9" l="1"/>
  <c r="H1249" i="9" s="1"/>
  <c r="F1250" i="9"/>
  <c r="G1250" i="9" l="1"/>
  <c r="H1250" i="9" s="1"/>
  <c r="F1251" i="9"/>
  <c r="G1251" i="9" l="1"/>
  <c r="H1251" i="9" s="1"/>
  <c r="F1252" i="9"/>
  <c r="G1252" i="9" l="1"/>
  <c r="H1252" i="9" s="1"/>
  <c r="F1253" i="9"/>
  <c r="G1253" i="9" l="1"/>
  <c r="H1253" i="9" s="1"/>
  <c r="F1254" i="9"/>
  <c r="G1254" i="9" l="1"/>
  <c r="H1254" i="9" s="1"/>
  <c r="F1255" i="9"/>
  <c r="G1255" i="9" l="1"/>
  <c r="H1255" i="9" s="1"/>
  <c r="F1256" i="9"/>
  <c r="G1256" i="9" l="1"/>
  <c r="H1256" i="9" s="1"/>
  <c r="F1257" i="9"/>
  <c r="G1257" i="9" l="1"/>
  <c r="H1257" i="9" s="1"/>
  <c r="F1258" i="9"/>
  <c r="F1259" i="9" l="1"/>
  <c r="G1258" i="9"/>
  <c r="H1258" i="9" s="1"/>
  <c r="G1259" i="9" l="1"/>
  <c r="H1259" i="9" s="1"/>
  <c r="F1260" i="9"/>
  <c r="F1261" i="9" l="1"/>
  <c r="G1260" i="9"/>
  <c r="H1260" i="9" s="1"/>
  <c r="G1261" i="9" l="1"/>
  <c r="H1261" i="9" s="1"/>
  <c r="F1262" i="9"/>
  <c r="F1263" i="9" l="1"/>
  <c r="G1262" i="9"/>
  <c r="H1262" i="9" s="1"/>
  <c r="G1263" i="9" l="1"/>
  <c r="H1263" i="9" s="1"/>
  <c r="F1264" i="9"/>
  <c r="G1264" i="9" l="1"/>
  <c r="H1264" i="9" s="1"/>
  <c r="F1265" i="9"/>
  <c r="G1265" i="9" l="1"/>
  <c r="H1265" i="9" s="1"/>
  <c r="F1266" i="9"/>
  <c r="G1266" i="9" l="1"/>
  <c r="H1266" i="9" s="1"/>
  <c r="F1267" i="9"/>
  <c r="G1267" i="9" l="1"/>
  <c r="H1267" i="9" s="1"/>
  <c r="F1268" i="9"/>
  <c r="G1268" i="9" l="1"/>
  <c r="H1268" i="9" s="1"/>
  <c r="F1269" i="9"/>
  <c r="G1269" i="9" l="1"/>
  <c r="H1269" i="9" s="1"/>
  <c r="F1270" i="9"/>
  <c r="G1270" i="9" l="1"/>
  <c r="H1270" i="9" s="1"/>
  <c r="F1271" i="9"/>
  <c r="G1271" i="9" l="1"/>
  <c r="H1271" i="9" s="1"/>
  <c r="F1272" i="9"/>
  <c r="G1272" i="9" l="1"/>
  <c r="H1272" i="9" s="1"/>
  <c r="F1273" i="9"/>
  <c r="G1273" i="9" l="1"/>
  <c r="H1273" i="9" s="1"/>
  <c r="F1274" i="9"/>
  <c r="F1275" i="9" l="1"/>
  <c r="G1274" i="9"/>
  <c r="H1274" i="9" s="1"/>
  <c r="G1275" i="9" l="1"/>
  <c r="H1275" i="9" s="1"/>
  <c r="F1276" i="9"/>
  <c r="F1277" i="9" l="1"/>
  <c r="G1276" i="9"/>
  <c r="H1276" i="9" s="1"/>
  <c r="G1277" i="9" l="1"/>
  <c r="H1277" i="9" s="1"/>
  <c r="F1278" i="9"/>
  <c r="F1279" i="9" l="1"/>
  <c r="G1278" i="9"/>
  <c r="H1278" i="9" s="1"/>
  <c r="G1279" i="9" l="1"/>
  <c r="H1279" i="9" s="1"/>
  <c r="F1280" i="9"/>
  <c r="G1280" i="9" l="1"/>
  <c r="H1280" i="9" s="1"/>
  <c r="F1281" i="9"/>
  <c r="G1281" i="9" l="1"/>
  <c r="H1281" i="9" s="1"/>
  <c r="F1282" i="9"/>
  <c r="G1282" i="9" l="1"/>
  <c r="H1282" i="9" s="1"/>
  <c r="F1283" i="9"/>
  <c r="G1283" i="9" l="1"/>
  <c r="H1283" i="9" s="1"/>
  <c r="F1284" i="9"/>
  <c r="G1284" i="9" l="1"/>
  <c r="H1284" i="9" s="1"/>
  <c r="F1285" i="9"/>
  <c r="G1285" i="9" l="1"/>
  <c r="H1285" i="9" s="1"/>
  <c r="F1286" i="9"/>
  <c r="G1286" i="9" l="1"/>
  <c r="H1286" i="9" s="1"/>
  <c r="F1287" i="9"/>
  <c r="G1287" i="9" l="1"/>
  <c r="H1287" i="9" s="1"/>
  <c r="F1288" i="9"/>
  <c r="G1288" i="9" l="1"/>
  <c r="H1288" i="9" s="1"/>
  <c r="F1289" i="9"/>
  <c r="G1289" i="9" l="1"/>
  <c r="H1289" i="9" s="1"/>
  <c r="F1290" i="9"/>
  <c r="F1291" i="9" l="1"/>
  <c r="G1290" i="9"/>
  <c r="H1290" i="9" s="1"/>
  <c r="G1291" i="9" l="1"/>
  <c r="H1291" i="9" s="1"/>
  <c r="F1292" i="9"/>
  <c r="F1293" i="9" l="1"/>
  <c r="G1292" i="9"/>
  <c r="H1292" i="9" s="1"/>
  <c r="G1293" i="9" l="1"/>
  <c r="H1293" i="9" s="1"/>
  <c r="F1294" i="9"/>
  <c r="F1295" i="9" l="1"/>
  <c r="G1294" i="9"/>
  <c r="H1294" i="9" s="1"/>
  <c r="G1295" i="9" l="1"/>
  <c r="H1295" i="9" s="1"/>
  <c r="F1296" i="9"/>
  <c r="G1296" i="9" l="1"/>
  <c r="H1296" i="9" s="1"/>
  <c r="F1297" i="9"/>
  <c r="G1297" i="9" l="1"/>
  <c r="H1297" i="9" s="1"/>
  <c r="F1298" i="9"/>
  <c r="G1298" i="9" l="1"/>
  <c r="H1298" i="9" s="1"/>
  <c r="F1299" i="9"/>
  <c r="G1299" i="9" l="1"/>
  <c r="H1299" i="9" s="1"/>
  <c r="F1300" i="9"/>
  <c r="G1300" i="9" l="1"/>
  <c r="H1300" i="9" s="1"/>
  <c r="F1301" i="9"/>
  <c r="G1301" i="9" l="1"/>
  <c r="H1301" i="9" s="1"/>
  <c r="F1302" i="9"/>
  <c r="G1302" i="9" l="1"/>
  <c r="H1302" i="9" s="1"/>
  <c r="F1303" i="9"/>
  <c r="G1303" i="9" l="1"/>
  <c r="H1303" i="9" s="1"/>
  <c r="F1304" i="9"/>
  <c r="G1304" i="9" l="1"/>
  <c r="H1304" i="9" s="1"/>
  <c r="F1305" i="9"/>
  <c r="G1305" i="9" l="1"/>
  <c r="H1305" i="9" s="1"/>
  <c r="F1306" i="9"/>
  <c r="F1307" i="9" l="1"/>
  <c r="G1306" i="9"/>
  <c r="H1306" i="9" s="1"/>
  <c r="G1307" i="9" l="1"/>
  <c r="H1307" i="9" s="1"/>
  <c r="F1308" i="9"/>
  <c r="F1309" i="9" l="1"/>
  <c r="G1308" i="9"/>
  <c r="H1308" i="9" s="1"/>
  <c r="G1309" i="9" l="1"/>
  <c r="H1309" i="9" s="1"/>
  <c r="F1310" i="9"/>
  <c r="F1311" i="9" l="1"/>
  <c r="G1310" i="9"/>
  <c r="H1310" i="9" s="1"/>
  <c r="G1311" i="9" l="1"/>
  <c r="H1311" i="9" s="1"/>
  <c r="F1312" i="9"/>
  <c r="G1312" i="9" l="1"/>
  <c r="H1312" i="9" s="1"/>
  <c r="F1313" i="9"/>
  <c r="G1313" i="9" l="1"/>
  <c r="H1313" i="9" s="1"/>
  <c r="F1314" i="9"/>
  <c r="G1314" i="9" l="1"/>
  <c r="H1314" i="9" s="1"/>
  <c r="F1315" i="9"/>
  <c r="G1315" i="9" l="1"/>
  <c r="H1315" i="9" s="1"/>
  <c r="F1316" i="9"/>
  <c r="G1316" i="9" l="1"/>
  <c r="H1316" i="9" s="1"/>
  <c r="F1317" i="9"/>
  <c r="G1317" i="9" l="1"/>
  <c r="H1317" i="9" s="1"/>
  <c r="F1318" i="9"/>
  <c r="G1318" i="9" l="1"/>
  <c r="H1318" i="9" s="1"/>
  <c r="F1319" i="9"/>
  <c r="G1319" i="9" l="1"/>
  <c r="H1319" i="9" s="1"/>
  <c r="F1320" i="9"/>
  <c r="G1320" i="9" l="1"/>
  <c r="H1320" i="9" s="1"/>
  <c r="F1321" i="9"/>
  <c r="G1321" i="9" l="1"/>
  <c r="H1321" i="9" s="1"/>
  <c r="F1322" i="9"/>
  <c r="F1323" i="9" l="1"/>
  <c r="G1322" i="9"/>
  <c r="H1322" i="9" s="1"/>
  <c r="G1323" i="9" l="1"/>
  <c r="H1323" i="9" s="1"/>
  <c r="F1324" i="9"/>
  <c r="F1325" i="9" l="1"/>
  <c r="G1324" i="9"/>
  <c r="H1324" i="9" s="1"/>
  <c r="G1325" i="9" l="1"/>
  <c r="H1325" i="9" s="1"/>
  <c r="F1326" i="9"/>
  <c r="F1327" i="9" l="1"/>
  <c r="G1326" i="9"/>
  <c r="H1326" i="9" s="1"/>
  <c r="G1327" i="9" l="1"/>
  <c r="H1327" i="9" s="1"/>
  <c r="F1328" i="9"/>
  <c r="G1328" i="9" l="1"/>
  <c r="H1328" i="9" s="1"/>
  <c r="F1329" i="9"/>
  <c r="G1329" i="9" l="1"/>
  <c r="H1329" i="9" s="1"/>
  <c r="F1330" i="9"/>
  <c r="G1330" i="9" l="1"/>
  <c r="H1330" i="9" s="1"/>
  <c r="F1331" i="9"/>
  <c r="G1331" i="9" l="1"/>
  <c r="H1331" i="9" s="1"/>
  <c r="F1332" i="9"/>
  <c r="G1332" i="9" l="1"/>
  <c r="H1332" i="9" s="1"/>
  <c r="F1333" i="9"/>
  <c r="G1333" i="9" l="1"/>
  <c r="H1333" i="9" s="1"/>
  <c r="F1334" i="9"/>
  <c r="G1334" i="9" l="1"/>
  <c r="H1334" i="9" s="1"/>
  <c r="F1335" i="9"/>
  <c r="F1336" i="9" l="1"/>
  <c r="G1335" i="9"/>
  <c r="H1335" i="9" s="1"/>
  <c r="G1336" i="9" l="1"/>
  <c r="H1336" i="9" s="1"/>
  <c r="F1337" i="9"/>
  <c r="F1338" i="9" l="1"/>
  <c r="G1337" i="9"/>
  <c r="H1337" i="9" s="1"/>
  <c r="G1338" i="9" l="1"/>
  <c r="H1338" i="9" s="1"/>
  <c r="F1339" i="9"/>
  <c r="F1340" i="9" l="1"/>
  <c r="G1339" i="9"/>
  <c r="H1339" i="9" s="1"/>
  <c r="G1340" i="9" l="1"/>
  <c r="H1340" i="9" s="1"/>
  <c r="F1341" i="9"/>
  <c r="F1342" i="9" l="1"/>
  <c r="G1341" i="9"/>
  <c r="H1341" i="9" s="1"/>
  <c r="G1342" i="9" l="1"/>
  <c r="H1342" i="9" s="1"/>
  <c r="F1343" i="9"/>
  <c r="F1344" i="9" l="1"/>
  <c r="G1343" i="9"/>
  <c r="H1343" i="9" s="1"/>
  <c r="G1344" i="9" l="1"/>
  <c r="H1344" i="9" s="1"/>
  <c r="F1345" i="9"/>
  <c r="F1346" i="9" l="1"/>
  <c r="G1345" i="9"/>
  <c r="H1345" i="9" s="1"/>
  <c r="G1346" i="9" l="1"/>
  <c r="H1346" i="9" s="1"/>
  <c r="F1347" i="9"/>
  <c r="F1348" i="9" l="1"/>
  <c r="G1347" i="9"/>
  <c r="H1347" i="9" s="1"/>
  <c r="G1348" i="9" l="1"/>
  <c r="H1348" i="9" s="1"/>
  <c r="F1349" i="9"/>
  <c r="F1350" i="9" l="1"/>
  <c r="G1349" i="9"/>
  <c r="H1349" i="9" s="1"/>
  <c r="G1350" i="9" l="1"/>
  <c r="H1350" i="9" s="1"/>
  <c r="F1351" i="9"/>
  <c r="F1352" i="9" l="1"/>
  <c r="G1351" i="9"/>
  <c r="H1351" i="9" s="1"/>
  <c r="G1352" i="9" l="1"/>
  <c r="H1352" i="9" s="1"/>
  <c r="F1353" i="9"/>
  <c r="F1354" i="9" l="1"/>
  <c r="G1353" i="9"/>
  <c r="H1353" i="9" s="1"/>
  <c r="G1354" i="9" l="1"/>
  <c r="H1354" i="9" s="1"/>
  <c r="F1355" i="9"/>
  <c r="F1356" i="9" l="1"/>
  <c r="G1355" i="9"/>
  <c r="H1355" i="9" s="1"/>
  <c r="G1356" i="9" l="1"/>
  <c r="H1356" i="9" s="1"/>
  <c r="F1357" i="9"/>
  <c r="F1358" i="9" l="1"/>
  <c r="G1357" i="9"/>
  <c r="H1357" i="9" s="1"/>
  <c r="G1358" i="9" l="1"/>
  <c r="H1358" i="9" s="1"/>
  <c r="F1359" i="9"/>
  <c r="F1360" i="9" l="1"/>
  <c r="G1359" i="9"/>
  <c r="H1359" i="9" s="1"/>
  <c r="G1360" i="9" l="1"/>
  <c r="H1360" i="9" s="1"/>
  <c r="F1361" i="9"/>
  <c r="F1362" i="9" l="1"/>
  <c r="G1361" i="9"/>
  <c r="H1361" i="9" s="1"/>
  <c r="G1362" i="9" l="1"/>
  <c r="H1362" i="9" s="1"/>
  <c r="F1363" i="9"/>
  <c r="F1364" i="9" l="1"/>
  <c r="G1363" i="9"/>
  <c r="H1363" i="9" s="1"/>
  <c r="G1364" i="9" l="1"/>
  <c r="H1364" i="9" s="1"/>
  <c r="F1365" i="9"/>
  <c r="F1366" i="9" l="1"/>
  <c r="G1365" i="9"/>
  <c r="H1365" i="9" s="1"/>
  <c r="G1366" i="9" l="1"/>
  <c r="H1366" i="9" s="1"/>
  <c r="F1367" i="9"/>
  <c r="F1368" i="9" l="1"/>
  <c r="G1367" i="9"/>
  <c r="H1367" i="9" s="1"/>
  <c r="G1368" i="9" l="1"/>
  <c r="H1368" i="9" s="1"/>
  <c r="F1369" i="9"/>
  <c r="F1370" i="9" l="1"/>
  <c r="G1369" i="9"/>
  <c r="H1369" i="9" s="1"/>
  <c r="G1370" i="9" l="1"/>
  <c r="H1370" i="9" s="1"/>
  <c r="F1371" i="9"/>
  <c r="F1372" i="9" l="1"/>
  <c r="G1371" i="9"/>
  <c r="H1371" i="9" s="1"/>
  <c r="G1372" i="9" l="1"/>
  <c r="H1372" i="9" s="1"/>
  <c r="F1373" i="9"/>
  <c r="F1374" i="9" l="1"/>
  <c r="G1373" i="9"/>
  <c r="H1373" i="9" s="1"/>
  <c r="G1374" i="9" l="1"/>
  <c r="H1374" i="9" s="1"/>
  <c r="F1375" i="9"/>
  <c r="F1376" i="9" l="1"/>
  <c r="G1375" i="9"/>
  <c r="H1375" i="9" s="1"/>
  <c r="G1376" i="9" l="1"/>
  <c r="H1376" i="9" s="1"/>
  <c r="F1377" i="9"/>
  <c r="F1378" i="9" l="1"/>
  <c r="G1377" i="9"/>
  <c r="H1377" i="9" s="1"/>
  <c r="G1378" i="9" l="1"/>
  <c r="H1378" i="9" s="1"/>
  <c r="F1379" i="9"/>
  <c r="F1380" i="9" l="1"/>
  <c r="G1379" i="9"/>
  <c r="H1379" i="9" s="1"/>
  <c r="G1380" i="9" l="1"/>
  <c r="H1380" i="9" s="1"/>
  <c r="F1381" i="9"/>
  <c r="F1382" i="9" l="1"/>
  <c r="G1381" i="9"/>
  <c r="H1381" i="9" s="1"/>
  <c r="G1382" i="9" l="1"/>
  <c r="H1382" i="9" s="1"/>
  <c r="F1383" i="9"/>
  <c r="F1384" i="9" l="1"/>
  <c r="G1383" i="9"/>
  <c r="H1383" i="9" s="1"/>
  <c r="G1384" i="9" l="1"/>
  <c r="H1384" i="9" s="1"/>
  <c r="F1385" i="9"/>
  <c r="F1386" i="9" l="1"/>
  <c r="G1385" i="9"/>
  <c r="H1385" i="9" s="1"/>
  <c r="G1386" i="9" l="1"/>
  <c r="H1386" i="9" s="1"/>
  <c r="F1387" i="9"/>
  <c r="F1388" i="9" l="1"/>
  <c r="G1387" i="9"/>
  <c r="H1387" i="9" s="1"/>
  <c r="G1388" i="9" l="1"/>
  <c r="H1388" i="9" s="1"/>
  <c r="F1389" i="9"/>
  <c r="F1390" i="9" l="1"/>
  <c r="G1389" i="9"/>
  <c r="H1389" i="9" s="1"/>
  <c r="G1390" i="9" l="1"/>
  <c r="H1390" i="9" s="1"/>
  <c r="F1391" i="9"/>
  <c r="F1392" i="9" l="1"/>
  <c r="G1391" i="9"/>
  <c r="H1391" i="9" s="1"/>
  <c r="G1392" i="9" l="1"/>
  <c r="H1392" i="9" s="1"/>
  <c r="F1393" i="9"/>
  <c r="F1394" i="9" l="1"/>
  <c r="G1393" i="9"/>
  <c r="H1393" i="9" s="1"/>
  <c r="G1394" i="9" l="1"/>
  <c r="H1394" i="9" s="1"/>
  <c r="F1395" i="9"/>
  <c r="F1396" i="9" l="1"/>
  <c r="G1395" i="9"/>
  <c r="H1395" i="9" s="1"/>
  <c r="G1396" i="9" l="1"/>
  <c r="H1396" i="9" s="1"/>
  <c r="F1397" i="9"/>
  <c r="F1398" i="9" l="1"/>
  <c r="G1397" i="9"/>
  <c r="H1397" i="9" s="1"/>
  <c r="G1398" i="9" l="1"/>
  <c r="H1398" i="9" s="1"/>
  <c r="F1399" i="9"/>
  <c r="F1400" i="9" l="1"/>
  <c r="G1399" i="9"/>
  <c r="H1399" i="9" s="1"/>
  <c r="G1400" i="9" l="1"/>
  <c r="H1400" i="9" s="1"/>
  <c r="F1401" i="9"/>
  <c r="F1402" i="9" l="1"/>
  <c r="G1401" i="9"/>
  <c r="H1401" i="9" s="1"/>
  <c r="G1402" i="9" l="1"/>
  <c r="H1402" i="9" s="1"/>
  <c r="F1403" i="9"/>
  <c r="F1404" i="9" l="1"/>
  <c r="G1403" i="9"/>
  <c r="H1403" i="9" s="1"/>
  <c r="G1404" i="9" l="1"/>
  <c r="H1404" i="9" s="1"/>
  <c r="F1405" i="9"/>
  <c r="F1406" i="9" l="1"/>
  <c r="G1405" i="9"/>
  <c r="H1405" i="9" s="1"/>
  <c r="G1406" i="9" l="1"/>
  <c r="H1406" i="9" s="1"/>
  <c r="F1407" i="9"/>
  <c r="F1408" i="9" l="1"/>
  <c r="G1407" i="9"/>
  <c r="H1407" i="9" s="1"/>
  <c r="G1408" i="9" l="1"/>
  <c r="H1408" i="9" s="1"/>
  <c r="F1409" i="9"/>
  <c r="F1410" i="9" l="1"/>
  <c r="G1409" i="9"/>
  <c r="H1409" i="9" s="1"/>
  <c r="G1410" i="9" l="1"/>
  <c r="H1410" i="9" s="1"/>
  <c r="F1411" i="9"/>
  <c r="F1412" i="9" l="1"/>
  <c r="G1411" i="9"/>
  <c r="H1411" i="9" s="1"/>
  <c r="G1412" i="9" l="1"/>
  <c r="H1412" i="9" s="1"/>
  <c r="F1413" i="9"/>
  <c r="F1414" i="9" l="1"/>
  <c r="G1413" i="9"/>
  <c r="H1413" i="9" s="1"/>
  <c r="G1414" i="9" l="1"/>
  <c r="H1414" i="9" s="1"/>
  <c r="F1415" i="9"/>
  <c r="F1416" i="9" l="1"/>
  <c r="G1415" i="9"/>
  <c r="H1415" i="9" s="1"/>
  <c r="G1416" i="9" l="1"/>
  <c r="H1416" i="9" s="1"/>
  <c r="F1417" i="9"/>
  <c r="F1418" i="9" l="1"/>
  <c r="G1417" i="9"/>
  <c r="H1417" i="9" s="1"/>
  <c r="G1418" i="9" l="1"/>
  <c r="H1418" i="9" s="1"/>
  <c r="F1419" i="9"/>
  <c r="F1420" i="9" l="1"/>
  <c r="G1419" i="9"/>
  <c r="H1419" i="9" s="1"/>
  <c r="G1420" i="9" l="1"/>
  <c r="H1420" i="9" s="1"/>
  <c r="F1421" i="9"/>
  <c r="F1422" i="9" l="1"/>
  <c r="G1421" i="9"/>
  <c r="H1421" i="9" s="1"/>
  <c r="G1422" i="9" l="1"/>
  <c r="H1422" i="9" s="1"/>
  <c r="F1423" i="9"/>
  <c r="F1424" i="9" l="1"/>
  <c r="G1423" i="9"/>
  <c r="H1423" i="9" s="1"/>
  <c r="G1424" i="9" l="1"/>
  <c r="H1424" i="9" s="1"/>
  <c r="F1425" i="9"/>
  <c r="F1426" i="9" l="1"/>
  <c r="G1425" i="9"/>
  <c r="H1425" i="9" s="1"/>
  <c r="G1426" i="9" l="1"/>
  <c r="H1426" i="9" s="1"/>
  <c r="F1427" i="9"/>
  <c r="F1428" i="9" l="1"/>
  <c r="G1427" i="9"/>
  <c r="H1427" i="9" s="1"/>
  <c r="G1428" i="9" l="1"/>
  <c r="H1428" i="9" s="1"/>
  <c r="F1429" i="9"/>
  <c r="F1430" i="9" l="1"/>
  <c r="G1429" i="9"/>
  <c r="H1429" i="9" s="1"/>
  <c r="G1430" i="9" l="1"/>
  <c r="H1430" i="9" s="1"/>
  <c r="F1431" i="9"/>
  <c r="F1432" i="9" l="1"/>
  <c r="G1431" i="9"/>
  <c r="H1431" i="9" s="1"/>
  <c r="G1432" i="9" l="1"/>
  <c r="H1432" i="9" s="1"/>
  <c r="F1433" i="9"/>
  <c r="F1434" i="9" l="1"/>
  <c r="G1433" i="9"/>
  <c r="H1433" i="9" s="1"/>
  <c r="G1434" i="9" l="1"/>
  <c r="H1434" i="9" s="1"/>
  <c r="F1435" i="9"/>
  <c r="F1436" i="9" l="1"/>
  <c r="G1435" i="9"/>
  <c r="H1435" i="9" s="1"/>
  <c r="G1436" i="9" l="1"/>
  <c r="H1436" i="9" s="1"/>
  <c r="F1437" i="9"/>
  <c r="F1438" i="9" l="1"/>
  <c r="G1437" i="9"/>
  <c r="H1437" i="9" s="1"/>
  <c r="G1438" i="9" l="1"/>
  <c r="H1438" i="9" s="1"/>
  <c r="F1439" i="9"/>
  <c r="F1440" i="9" l="1"/>
  <c r="G1439" i="9"/>
  <c r="H1439" i="9" s="1"/>
  <c r="G1440" i="9" l="1"/>
  <c r="H1440" i="9" s="1"/>
  <c r="F1441" i="9"/>
  <c r="F1442" i="9" l="1"/>
  <c r="G1441" i="9"/>
  <c r="H1441" i="9" s="1"/>
  <c r="G1442" i="9" l="1"/>
  <c r="H1442" i="9" s="1"/>
  <c r="F1443" i="9"/>
  <c r="F1444" i="9" l="1"/>
  <c r="G1443" i="9"/>
  <c r="H1443" i="9" s="1"/>
  <c r="G1444" i="9" l="1"/>
  <c r="H1444" i="9" s="1"/>
  <c r="F1445" i="9"/>
  <c r="F1446" i="9" l="1"/>
  <c r="G1445" i="9"/>
  <c r="H1445" i="9" s="1"/>
  <c r="G1446" i="9" l="1"/>
  <c r="H1446" i="9" s="1"/>
  <c r="F1447" i="9"/>
  <c r="F1448" i="9" l="1"/>
  <c r="G1447" i="9"/>
  <c r="H1447" i="9" s="1"/>
  <c r="G1448" i="9" l="1"/>
  <c r="H1448" i="9" s="1"/>
  <c r="F1449" i="9"/>
  <c r="F1450" i="9" l="1"/>
  <c r="G1449" i="9"/>
  <c r="H1449" i="9" s="1"/>
  <c r="G1450" i="9" l="1"/>
  <c r="H1450" i="9" s="1"/>
  <c r="F1451" i="9"/>
  <c r="F1452" i="9" l="1"/>
  <c r="G1451" i="9"/>
  <c r="H1451" i="9" s="1"/>
  <c r="G1452" i="9" l="1"/>
  <c r="H1452" i="9" s="1"/>
  <c r="F1453" i="9"/>
  <c r="F1454" i="9" l="1"/>
  <c r="G1453" i="9"/>
  <c r="H1453" i="9" s="1"/>
  <c r="G1454" i="9" l="1"/>
  <c r="H1454" i="9" s="1"/>
  <c r="F1455" i="9"/>
  <c r="F1456" i="9" l="1"/>
  <c r="G1455" i="9"/>
  <c r="H1455" i="9" s="1"/>
  <c r="G1456" i="9" l="1"/>
  <c r="H1456" i="9" s="1"/>
  <c r="F1457" i="9"/>
  <c r="F1458" i="9" l="1"/>
  <c r="G1457" i="9"/>
  <c r="H1457" i="9" s="1"/>
  <c r="G1458" i="9" l="1"/>
  <c r="H1458" i="9" s="1"/>
  <c r="F1459" i="9"/>
  <c r="F1460" i="9" l="1"/>
  <c r="G1459" i="9"/>
  <c r="H1459" i="9" s="1"/>
  <c r="G1460" i="9" l="1"/>
  <c r="H1460" i="9" s="1"/>
  <c r="F1461" i="9"/>
  <c r="F1462" i="9" l="1"/>
  <c r="G1461" i="9"/>
  <c r="H1461" i="9" s="1"/>
  <c r="G1462" i="9" l="1"/>
  <c r="H1462" i="9" s="1"/>
  <c r="F1463" i="9"/>
  <c r="F1464" i="9" l="1"/>
  <c r="G1463" i="9"/>
  <c r="H1463" i="9" s="1"/>
  <c r="G1464" i="9" l="1"/>
  <c r="H1464" i="9" s="1"/>
  <c r="F1465" i="9"/>
  <c r="F1466" i="9" l="1"/>
  <c r="G1465" i="9"/>
  <c r="H1465" i="9" s="1"/>
  <c r="G1466" i="9" l="1"/>
  <c r="H1466" i="9" s="1"/>
  <c r="F1467" i="9"/>
  <c r="F1468" i="9" l="1"/>
  <c r="G1467" i="9"/>
  <c r="H1467" i="9" s="1"/>
  <c r="G1468" i="9" l="1"/>
  <c r="H1468" i="9" s="1"/>
  <c r="F1469" i="9"/>
  <c r="F1470" i="9" l="1"/>
  <c r="G1469" i="9"/>
  <c r="H1469" i="9" s="1"/>
  <c r="G1470" i="9" l="1"/>
  <c r="H1470" i="9" s="1"/>
  <c r="F1471" i="9"/>
  <c r="F1472" i="9" l="1"/>
  <c r="G1471" i="9"/>
  <c r="H1471" i="9" s="1"/>
  <c r="G1472" i="9" l="1"/>
  <c r="H1472" i="9" s="1"/>
  <c r="F1473" i="9"/>
  <c r="F1474" i="9" l="1"/>
  <c r="G1473" i="9"/>
  <c r="H1473" i="9" s="1"/>
  <c r="G1474" i="9" l="1"/>
  <c r="H1474" i="9" s="1"/>
  <c r="F1475" i="9"/>
  <c r="F1476" i="9" l="1"/>
  <c r="G1475" i="9"/>
  <c r="H1475" i="9" s="1"/>
  <c r="G1476" i="9" l="1"/>
  <c r="H1476" i="9" s="1"/>
  <c r="F1477" i="9"/>
  <c r="F1478" i="9" l="1"/>
  <c r="G1477" i="9"/>
  <c r="H1477" i="9" s="1"/>
  <c r="G1478" i="9" l="1"/>
  <c r="H1478" i="9" s="1"/>
  <c r="F1479" i="9"/>
  <c r="F1480" i="9" l="1"/>
  <c r="G1479" i="9"/>
  <c r="H1479" i="9" s="1"/>
  <c r="G1480" i="9" l="1"/>
  <c r="H1480" i="9" s="1"/>
  <c r="F1481" i="9"/>
  <c r="F1482" i="9" l="1"/>
  <c r="G1481" i="9"/>
  <c r="H1481" i="9" s="1"/>
  <c r="G1482" i="9" l="1"/>
  <c r="H1482" i="9" s="1"/>
  <c r="F1483" i="9"/>
  <c r="F1484" i="9" l="1"/>
  <c r="G1483" i="9"/>
  <c r="H1483" i="9" s="1"/>
  <c r="G1484" i="9" l="1"/>
  <c r="H1484" i="9" s="1"/>
  <c r="F1485" i="9"/>
  <c r="F1486" i="9" l="1"/>
  <c r="G1485" i="9"/>
  <c r="H1485" i="9" s="1"/>
  <c r="G1486" i="9" l="1"/>
  <c r="H1486" i="9" s="1"/>
  <c r="F1487" i="9"/>
  <c r="F1488" i="9" l="1"/>
  <c r="G1487" i="9"/>
  <c r="H1487" i="9" s="1"/>
  <c r="G1488" i="9" l="1"/>
  <c r="H1488" i="9" s="1"/>
  <c r="F1489" i="9"/>
  <c r="F1490" i="9" l="1"/>
  <c r="G1489" i="9"/>
  <c r="H1489" i="9" s="1"/>
  <c r="G1490" i="9" l="1"/>
  <c r="H1490" i="9" s="1"/>
  <c r="F1491" i="9"/>
  <c r="F1492" i="9" l="1"/>
  <c r="G1491" i="9"/>
  <c r="H1491" i="9" s="1"/>
  <c r="G1492" i="9" l="1"/>
  <c r="H1492" i="9" s="1"/>
  <c r="F1493" i="9"/>
  <c r="F1494" i="9" l="1"/>
  <c r="G1493" i="9"/>
  <c r="H1493" i="9" s="1"/>
  <c r="G1494" i="9" l="1"/>
  <c r="H1494" i="9" s="1"/>
  <c r="F1495" i="9"/>
  <c r="F1496" i="9" l="1"/>
  <c r="G1495" i="9"/>
  <c r="H1495" i="9" s="1"/>
  <c r="G1496" i="9" l="1"/>
  <c r="H1496" i="9" s="1"/>
  <c r="F1497" i="9"/>
  <c r="F1498" i="9" l="1"/>
  <c r="G1497" i="9"/>
  <c r="H1497" i="9" s="1"/>
  <c r="G1498" i="9" l="1"/>
  <c r="H1498" i="9" s="1"/>
  <c r="F1499" i="9"/>
  <c r="F1500" i="9" l="1"/>
  <c r="G1499" i="9"/>
  <c r="H1499" i="9" s="1"/>
  <c r="G1500" i="9" l="1"/>
  <c r="H1500" i="9" s="1"/>
  <c r="F1501" i="9"/>
  <c r="F1502" i="9" l="1"/>
  <c r="G1501" i="9"/>
  <c r="H1501" i="9" s="1"/>
  <c r="G1502" i="9" l="1"/>
  <c r="H1502" i="9" s="1"/>
  <c r="F1503" i="9"/>
  <c r="F1504" i="9" l="1"/>
  <c r="G1503" i="9"/>
  <c r="H1503" i="9" s="1"/>
  <c r="G1504" i="9" l="1"/>
  <c r="H1504" i="9" s="1"/>
  <c r="F1505" i="9"/>
  <c r="F1506" i="9" l="1"/>
  <c r="G1505" i="9"/>
  <c r="H1505" i="9" s="1"/>
  <c r="G1506" i="9" l="1"/>
  <c r="H1506" i="9" s="1"/>
  <c r="F1507" i="9"/>
  <c r="F1508" i="9" l="1"/>
  <c r="G1507" i="9"/>
  <c r="H1507" i="9" s="1"/>
  <c r="G1508" i="9" l="1"/>
  <c r="H1508" i="9" s="1"/>
  <c r="F1509" i="9"/>
  <c r="F1510" i="9" l="1"/>
  <c r="G1509" i="9"/>
  <c r="H1509" i="9" s="1"/>
  <c r="G1510" i="9" l="1"/>
  <c r="H1510" i="9" s="1"/>
  <c r="F1511" i="9"/>
  <c r="F1512" i="9" l="1"/>
  <c r="G1511" i="9"/>
  <c r="H1511" i="9" s="1"/>
  <c r="G1512" i="9" l="1"/>
  <c r="H1512" i="9" s="1"/>
  <c r="F1513" i="9"/>
  <c r="F1514" i="9" l="1"/>
  <c r="G1513" i="9"/>
  <c r="H1513" i="9" s="1"/>
  <c r="G1514" i="9" l="1"/>
  <c r="H1514" i="9" s="1"/>
  <c r="F1515" i="9"/>
  <c r="F1516" i="9" l="1"/>
  <c r="G1515" i="9"/>
  <c r="H1515" i="9" s="1"/>
  <c r="G1516" i="9" l="1"/>
  <c r="H1516" i="9" s="1"/>
  <c r="F1517" i="9"/>
  <c r="F1518" i="9" l="1"/>
  <c r="G1517" i="9"/>
  <c r="H1517" i="9" s="1"/>
  <c r="G1518" i="9" l="1"/>
  <c r="H1518" i="9" s="1"/>
  <c r="F1519" i="9"/>
  <c r="F1520" i="9" l="1"/>
  <c r="G1519" i="9"/>
  <c r="H1519" i="9" s="1"/>
  <c r="G1520" i="9" l="1"/>
  <c r="H1520" i="9" s="1"/>
  <c r="F1521" i="9"/>
  <c r="F1522" i="9" l="1"/>
  <c r="G1521" i="9"/>
  <c r="H1521" i="9" s="1"/>
  <c r="G1522" i="9" l="1"/>
  <c r="H1522" i="9" s="1"/>
  <c r="F1523" i="9"/>
  <c r="F1524" i="9" l="1"/>
  <c r="G1523" i="9"/>
  <c r="H1523" i="9" s="1"/>
  <c r="G1524" i="9" l="1"/>
  <c r="H1524" i="9" s="1"/>
  <c r="F1525" i="9"/>
  <c r="F1526" i="9" l="1"/>
  <c r="G1525" i="9"/>
  <c r="H1525" i="9" s="1"/>
  <c r="G1526" i="9" l="1"/>
  <c r="H1526" i="9" s="1"/>
  <c r="F1527" i="9"/>
  <c r="F1528" i="9" l="1"/>
  <c r="G1527" i="9"/>
  <c r="H1527" i="9" s="1"/>
  <c r="G1528" i="9" l="1"/>
  <c r="H1528" i="9" s="1"/>
  <c r="F1529" i="9"/>
  <c r="F1530" i="9" l="1"/>
  <c r="G1529" i="9"/>
  <c r="H1529" i="9" s="1"/>
  <c r="G1530" i="9" l="1"/>
  <c r="H1530" i="9" s="1"/>
  <c r="F1531" i="9"/>
  <c r="F1532" i="9" l="1"/>
  <c r="G1531" i="9"/>
  <c r="H1531" i="9" s="1"/>
  <c r="G1532" i="9" l="1"/>
  <c r="H1532" i="9" s="1"/>
  <c r="F1533" i="9"/>
  <c r="F1534" i="9" l="1"/>
  <c r="G1533" i="9"/>
  <c r="H1533" i="9" s="1"/>
  <c r="G1534" i="9" l="1"/>
  <c r="H1534" i="9" s="1"/>
  <c r="F1535" i="9"/>
  <c r="F1536" i="9" l="1"/>
  <c r="G1535" i="9"/>
  <c r="H1535" i="9" s="1"/>
  <c r="G1536" i="9" l="1"/>
  <c r="H1536" i="9" s="1"/>
  <c r="F1537" i="9"/>
  <c r="F1538" i="9" l="1"/>
  <c r="G1537" i="9"/>
  <c r="H1537" i="9" s="1"/>
  <c r="G1538" i="9" l="1"/>
  <c r="H1538" i="9" s="1"/>
  <c r="F1539" i="9"/>
  <c r="F1540" i="9" l="1"/>
  <c r="G1539" i="9"/>
  <c r="H1539" i="9" s="1"/>
  <c r="G1540" i="9" l="1"/>
  <c r="H1540" i="9" s="1"/>
  <c r="F1541" i="9"/>
  <c r="F1542" i="9" l="1"/>
  <c r="G1541" i="9"/>
  <c r="H1541" i="9" s="1"/>
  <c r="G1542" i="9" l="1"/>
  <c r="H1542" i="9" s="1"/>
  <c r="F1543" i="9"/>
  <c r="F1544" i="9" l="1"/>
  <c r="G1543" i="9"/>
  <c r="H1543" i="9" s="1"/>
  <c r="G1544" i="9" l="1"/>
  <c r="H1544" i="9" s="1"/>
  <c r="F1545" i="9"/>
  <c r="F1546" i="9" l="1"/>
  <c r="G1545" i="9"/>
  <c r="H1545" i="9" s="1"/>
  <c r="G1546" i="9" l="1"/>
  <c r="H1546" i="9" s="1"/>
  <c r="F1547" i="9"/>
  <c r="F1548" i="9" l="1"/>
  <c r="G1547" i="9"/>
  <c r="H1547" i="9" s="1"/>
  <c r="G1548" i="9" l="1"/>
  <c r="H1548" i="9" s="1"/>
  <c r="F1549" i="9"/>
  <c r="F1550" i="9" l="1"/>
  <c r="G1549" i="9"/>
  <c r="H1549" i="9" s="1"/>
  <c r="G1550" i="9" l="1"/>
  <c r="H1550" i="9" s="1"/>
  <c r="F1551" i="9"/>
  <c r="F1552" i="9" l="1"/>
  <c r="G1551" i="9"/>
  <c r="H1551" i="9" s="1"/>
  <c r="G1552" i="9" l="1"/>
  <c r="H1552" i="9" s="1"/>
  <c r="F1553" i="9"/>
  <c r="F1554" i="9" l="1"/>
  <c r="G1553" i="9"/>
  <c r="H1553" i="9" s="1"/>
  <c r="G1554" i="9" l="1"/>
  <c r="H1554" i="9" s="1"/>
  <c r="F1555" i="9"/>
  <c r="F1556" i="9" l="1"/>
  <c r="G1555" i="9"/>
  <c r="H1555" i="9" s="1"/>
  <c r="G1556" i="9" l="1"/>
  <c r="H1556" i="9" s="1"/>
  <c r="F1557" i="9"/>
  <c r="F1558" i="9" l="1"/>
  <c r="G1557" i="9"/>
  <c r="H1557" i="9" s="1"/>
  <c r="G1558" i="9" l="1"/>
  <c r="H1558" i="9" s="1"/>
  <c r="F1559" i="9"/>
  <c r="F1560" i="9" l="1"/>
  <c r="G1559" i="9"/>
  <c r="H1559" i="9" s="1"/>
  <c r="G1560" i="9" l="1"/>
  <c r="H1560" i="9" s="1"/>
  <c r="F1561" i="9"/>
  <c r="F1562" i="9" l="1"/>
  <c r="G1561" i="9"/>
  <c r="H1561" i="9" s="1"/>
  <c r="G1562" i="9" l="1"/>
  <c r="H1562" i="9" s="1"/>
  <c r="F1563" i="9"/>
  <c r="F1564" i="9" l="1"/>
  <c r="G1563" i="9"/>
  <c r="H1563" i="9" s="1"/>
  <c r="G1564" i="9" l="1"/>
  <c r="H1564" i="9" s="1"/>
  <c r="F1565" i="9"/>
  <c r="F1566" i="9" l="1"/>
  <c r="G1565" i="9"/>
  <c r="H1565" i="9" s="1"/>
  <c r="G1566" i="9" l="1"/>
  <c r="H1566" i="9" s="1"/>
  <c r="F1567" i="9"/>
  <c r="F1568" i="9" l="1"/>
  <c r="G1567" i="9"/>
  <c r="H1567" i="9" s="1"/>
  <c r="G1568" i="9" l="1"/>
  <c r="H1568" i="9" s="1"/>
  <c r="F1569" i="9"/>
  <c r="F1570" i="9" l="1"/>
  <c r="G1569" i="9"/>
  <c r="H1569" i="9" s="1"/>
  <c r="G1570" i="9" l="1"/>
  <c r="H1570" i="9" s="1"/>
  <c r="F1571" i="9"/>
  <c r="F1572" i="9" l="1"/>
  <c r="G1571" i="9"/>
  <c r="H1571" i="9" s="1"/>
  <c r="G1572" i="9" l="1"/>
  <c r="H1572" i="9" s="1"/>
  <c r="F1573" i="9"/>
  <c r="F1574" i="9" l="1"/>
  <c r="G1573" i="9"/>
  <c r="H1573" i="9" s="1"/>
  <c r="F1575" i="9" l="1"/>
  <c r="G1574" i="9"/>
  <c r="H1574" i="9" s="1"/>
  <c r="F1576" i="9" l="1"/>
  <c r="G1575" i="9"/>
  <c r="H1575" i="9" s="1"/>
  <c r="F1577" i="9" l="1"/>
  <c r="G1576" i="9"/>
  <c r="H1576" i="9" s="1"/>
  <c r="F1578" i="9" l="1"/>
  <c r="G1577" i="9"/>
  <c r="H1577" i="9" s="1"/>
  <c r="G1578" i="9" l="1"/>
  <c r="H1578" i="9" s="1"/>
  <c r="F1579" i="9"/>
  <c r="F1580" i="9" l="1"/>
  <c r="G1579" i="9"/>
  <c r="H1579" i="9" s="1"/>
  <c r="G1580" i="9" l="1"/>
  <c r="H1580" i="9" s="1"/>
  <c r="F1581" i="9"/>
  <c r="F1582" i="9" l="1"/>
  <c r="G1581" i="9"/>
  <c r="H1581" i="9" s="1"/>
  <c r="G1582" i="9" l="1"/>
  <c r="H1582" i="9" s="1"/>
  <c r="F1583" i="9"/>
  <c r="F1584" i="9" l="1"/>
  <c r="G1583" i="9"/>
  <c r="H1583" i="9" s="1"/>
  <c r="G1584" i="9" l="1"/>
  <c r="H1584" i="9" s="1"/>
  <c r="F1585" i="9"/>
  <c r="F1586" i="9" l="1"/>
  <c r="G1585" i="9"/>
  <c r="H1585" i="9" s="1"/>
  <c r="G1586" i="9" l="1"/>
  <c r="H1586" i="9" s="1"/>
  <c r="F1587" i="9"/>
  <c r="F1588" i="9" l="1"/>
  <c r="G1587" i="9"/>
  <c r="H1587" i="9" s="1"/>
  <c r="F1589" i="9" l="1"/>
  <c r="G1588" i="9"/>
  <c r="H1588" i="9" s="1"/>
  <c r="G1589" i="9" l="1"/>
  <c r="H1589" i="9" s="1"/>
  <c r="F1590" i="9"/>
  <c r="F1591" i="9" l="1"/>
  <c r="G1590" i="9"/>
  <c r="H1590" i="9" s="1"/>
  <c r="G1591" i="9" l="1"/>
  <c r="H1591" i="9" s="1"/>
  <c r="F1592" i="9"/>
  <c r="F1593" i="9" l="1"/>
  <c r="G1592" i="9"/>
  <c r="H1592" i="9" s="1"/>
  <c r="G1593" i="9" l="1"/>
  <c r="H1593" i="9" s="1"/>
  <c r="F1594" i="9"/>
  <c r="F1595" i="9" l="1"/>
  <c r="G1594" i="9"/>
  <c r="H1594" i="9" s="1"/>
  <c r="G1595" i="9" l="1"/>
  <c r="H1595" i="9" s="1"/>
  <c r="F1596" i="9"/>
  <c r="F1597" i="9" l="1"/>
  <c r="G1596" i="9"/>
  <c r="H1596" i="9" s="1"/>
  <c r="G1597" i="9" l="1"/>
  <c r="H1597" i="9" s="1"/>
  <c r="F1598" i="9"/>
  <c r="F1599" i="9" l="1"/>
  <c r="G1598" i="9"/>
  <c r="H1598" i="9" s="1"/>
  <c r="G1599" i="9" l="1"/>
  <c r="H1599" i="9" s="1"/>
  <c r="F1600" i="9"/>
  <c r="F1601" i="9" l="1"/>
  <c r="G1600" i="9"/>
  <c r="H1600" i="9" s="1"/>
  <c r="G1601" i="9" l="1"/>
  <c r="H1601" i="9" s="1"/>
  <c r="F1602" i="9"/>
  <c r="F1603" i="9" l="1"/>
  <c r="G1602" i="9"/>
  <c r="H1602" i="9" s="1"/>
  <c r="G1603" i="9" l="1"/>
  <c r="H1603" i="9" s="1"/>
  <c r="F1604" i="9"/>
  <c r="F1605" i="9" l="1"/>
  <c r="G1604" i="9"/>
  <c r="H1604" i="9" s="1"/>
  <c r="G1605" i="9" l="1"/>
  <c r="H1605" i="9" s="1"/>
  <c r="F1606" i="9"/>
  <c r="F1607" i="9" l="1"/>
  <c r="G1606" i="9"/>
  <c r="H1606" i="9" s="1"/>
  <c r="G1607" i="9" l="1"/>
  <c r="H1607" i="9" s="1"/>
  <c r="F1608" i="9"/>
  <c r="F1609" i="9" l="1"/>
  <c r="G1608" i="9"/>
  <c r="H1608" i="9" s="1"/>
  <c r="G1609" i="9" l="1"/>
  <c r="H1609" i="9" s="1"/>
  <c r="F1610" i="9"/>
  <c r="F1611" i="9" l="1"/>
  <c r="G1610" i="9"/>
  <c r="H1610" i="9" s="1"/>
  <c r="G1611" i="9" l="1"/>
  <c r="H1611" i="9" s="1"/>
  <c r="F1612" i="9"/>
  <c r="F1613" i="9" l="1"/>
  <c r="G1612" i="9"/>
  <c r="H1612" i="9" s="1"/>
  <c r="G1613" i="9" l="1"/>
  <c r="H1613" i="9" s="1"/>
  <c r="F1614" i="9"/>
  <c r="F1615" i="9" l="1"/>
  <c r="G1614" i="9"/>
  <c r="H1614" i="9" s="1"/>
  <c r="G1615" i="9" l="1"/>
  <c r="H1615" i="9" s="1"/>
  <c r="F1616" i="9"/>
  <c r="F1617" i="9" l="1"/>
  <c r="G1616" i="9"/>
  <c r="H1616" i="9" s="1"/>
  <c r="G1617" i="9" l="1"/>
  <c r="H1617" i="9" s="1"/>
  <c r="F1618" i="9"/>
  <c r="F1619" i="9" l="1"/>
  <c r="G1618" i="9"/>
  <c r="H1618" i="9" s="1"/>
  <c r="G1619" i="9" l="1"/>
  <c r="H1619" i="9" s="1"/>
  <c r="F1620" i="9"/>
  <c r="F1621" i="9" l="1"/>
  <c r="G1620" i="9"/>
  <c r="H1620" i="9" s="1"/>
  <c r="G1621" i="9" l="1"/>
  <c r="H1621" i="9" s="1"/>
  <c r="F1622" i="9"/>
  <c r="F1623" i="9" l="1"/>
  <c r="G1622" i="9"/>
  <c r="H1622" i="9" s="1"/>
  <c r="G1623" i="9" l="1"/>
  <c r="H1623" i="9" s="1"/>
  <c r="F1624" i="9"/>
  <c r="F1625" i="9" l="1"/>
  <c r="G1624" i="9"/>
  <c r="H1624" i="9" s="1"/>
  <c r="G1625" i="9" l="1"/>
  <c r="H1625" i="9" s="1"/>
  <c r="F1626" i="9"/>
  <c r="F1627" i="9" l="1"/>
  <c r="G1626" i="9"/>
  <c r="H1626" i="9" s="1"/>
  <c r="G1627" i="9" l="1"/>
  <c r="H1627" i="9" s="1"/>
  <c r="F1628" i="9"/>
  <c r="F1629" i="9" l="1"/>
  <c r="G1628" i="9"/>
  <c r="H1628" i="9" s="1"/>
  <c r="G1629" i="9" l="1"/>
  <c r="H1629" i="9" s="1"/>
  <c r="F1630" i="9"/>
  <c r="F1631" i="9" l="1"/>
  <c r="G1630" i="9"/>
  <c r="H1630" i="9" s="1"/>
  <c r="G1631" i="9" l="1"/>
  <c r="H1631" i="9" s="1"/>
  <c r="F1632" i="9"/>
  <c r="F1633" i="9" l="1"/>
  <c r="G1632" i="9"/>
  <c r="H1632" i="9" s="1"/>
  <c r="G1633" i="9" l="1"/>
  <c r="H1633" i="9" s="1"/>
  <c r="F1634" i="9"/>
  <c r="F1635" i="9" l="1"/>
  <c r="G1634" i="9"/>
  <c r="H1634" i="9" s="1"/>
  <c r="G1635" i="9" l="1"/>
  <c r="H1635" i="9" s="1"/>
  <c r="F1636" i="9"/>
  <c r="F1637" i="9" l="1"/>
  <c r="G1636" i="9"/>
  <c r="H1636" i="9" s="1"/>
  <c r="G1637" i="9" l="1"/>
  <c r="H1637" i="9" s="1"/>
  <c r="F1638" i="9"/>
  <c r="F1639" i="9" l="1"/>
  <c r="G1638" i="9"/>
  <c r="H1638" i="9" s="1"/>
  <c r="G1639" i="9" l="1"/>
  <c r="H1639" i="9" s="1"/>
  <c r="F1640" i="9"/>
  <c r="F1641" i="9" l="1"/>
  <c r="G1640" i="9"/>
  <c r="H1640" i="9" s="1"/>
  <c r="G1641" i="9" l="1"/>
  <c r="H1641" i="9" s="1"/>
  <c r="F1642" i="9"/>
  <c r="F1643" i="9" l="1"/>
  <c r="G1642" i="9"/>
  <c r="H1642" i="9" s="1"/>
  <c r="G1643" i="9" l="1"/>
  <c r="H1643" i="9" s="1"/>
  <c r="F1644" i="9"/>
  <c r="F1645" i="9" l="1"/>
  <c r="G1644" i="9"/>
  <c r="H1644" i="9" s="1"/>
  <c r="G1645" i="9" l="1"/>
  <c r="H1645" i="9" s="1"/>
  <c r="F1646" i="9"/>
  <c r="F1647" i="9" l="1"/>
  <c r="G1646" i="9"/>
  <c r="H1646" i="9" s="1"/>
  <c r="G1647" i="9" l="1"/>
  <c r="H1647" i="9" s="1"/>
  <c r="F1648" i="9"/>
  <c r="F1649" i="9" l="1"/>
  <c r="G1648" i="9"/>
  <c r="H1648" i="9" s="1"/>
  <c r="G1649" i="9" l="1"/>
  <c r="H1649" i="9" s="1"/>
  <c r="F1650" i="9"/>
  <c r="F1651" i="9" l="1"/>
  <c r="G1650" i="9"/>
  <c r="H1650" i="9" s="1"/>
  <c r="G1651" i="9" l="1"/>
  <c r="H1651" i="9" s="1"/>
  <c r="F1652" i="9"/>
  <c r="F1653" i="9" l="1"/>
  <c r="G1652" i="9"/>
  <c r="H1652" i="9" s="1"/>
  <c r="G1653" i="9" l="1"/>
  <c r="H1653" i="9" s="1"/>
  <c r="F1654" i="9"/>
  <c r="F1655" i="9" l="1"/>
  <c r="G1654" i="9"/>
  <c r="H1654" i="9" s="1"/>
  <c r="G1655" i="9" l="1"/>
  <c r="H1655" i="9" s="1"/>
  <c r="F1656" i="9"/>
  <c r="F1657" i="9" l="1"/>
  <c r="G1656" i="9"/>
  <c r="H1656" i="9" s="1"/>
  <c r="G1657" i="9" l="1"/>
  <c r="H1657" i="9" s="1"/>
  <c r="F1658" i="9"/>
  <c r="F1659" i="9" l="1"/>
  <c r="G1658" i="9"/>
  <c r="H1658" i="9" s="1"/>
  <c r="G1659" i="9" l="1"/>
  <c r="H1659" i="9" s="1"/>
  <c r="F1660" i="9"/>
  <c r="F1661" i="9" l="1"/>
  <c r="G1660" i="9"/>
  <c r="H1660" i="9" s="1"/>
  <c r="G1661" i="9" l="1"/>
  <c r="H1661" i="9" s="1"/>
  <c r="F1662" i="9"/>
  <c r="F1663" i="9" l="1"/>
  <c r="G1662" i="9"/>
  <c r="H1662" i="9" s="1"/>
  <c r="G1663" i="9" l="1"/>
  <c r="H1663" i="9" s="1"/>
  <c r="F1664" i="9"/>
  <c r="F1665" i="9" l="1"/>
  <c r="G1664" i="9"/>
  <c r="H1664" i="9" s="1"/>
  <c r="G1665" i="9" l="1"/>
  <c r="H1665" i="9" s="1"/>
  <c r="F1666" i="9"/>
  <c r="F1667" i="9" l="1"/>
  <c r="G1666" i="9"/>
  <c r="H1666" i="9" s="1"/>
  <c r="G1667" i="9" l="1"/>
  <c r="H1667" i="9" s="1"/>
  <c r="F1668" i="9"/>
  <c r="F1669" i="9" l="1"/>
  <c r="G1668" i="9"/>
  <c r="H1668" i="9" s="1"/>
  <c r="G1669" i="9" l="1"/>
  <c r="H1669" i="9" s="1"/>
  <c r="F1670" i="9"/>
  <c r="F1671" i="9" l="1"/>
  <c r="G1670" i="9"/>
  <c r="H1670" i="9" s="1"/>
  <c r="G1671" i="9" l="1"/>
  <c r="H1671" i="9" s="1"/>
  <c r="F1672" i="9"/>
  <c r="F1673" i="9" l="1"/>
  <c r="G1672" i="9"/>
  <c r="H1672" i="9" s="1"/>
  <c r="G1673" i="9" l="1"/>
  <c r="H1673" i="9" s="1"/>
  <c r="F1674" i="9"/>
  <c r="F1675" i="9" l="1"/>
  <c r="G1674" i="9"/>
  <c r="H1674" i="9" s="1"/>
  <c r="G1675" i="9" l="1"/>
  <c r="H1675" i="9" s="1"/>
  <c r="F1676" i="9"/>
  <c r="F1677" i="9" l="1"/>
  <c r="G1676" i="9"/>
  <c r="H1676" i="9" s="1"/>
  <c r="G1677" i="9" l="1"/>
  <c r="H1677" i="9" s="1"/>
  <c r="F1678" i="9"/>
  <c r="F1679" i="9" l="1"/>
  <c r="G1678" i="9"/>
  <c r="H1678" i="9" s="1"/>
  <c r="G1679" i="9" l="1"/>
  <c r="H1679" i="9" s="1"/>
  <c r="F1680" i="9"/>
  <c r="F1681" i="9" l="1"/>
  <c r="G1680" i="9"/>
  <c r="H1680" i="9" s="1"/>
  <c r="G1681" i="9" l="1"/>
  <c r="H1681" i="9" s="1"/>
  <c r="F1682" i="9"/>
  <c r="F1683" i="9" l="1"/>
  <c r="G1682" i="9"/>
  <c r="H1682" i="9" s="1"/>
  <c r="G1683" i="9" l="1"/>
  <c r="H1683" i="9" s="1"/>
  <c r="F1684" i="9"/>
  <c r="F1685" i="9" l="1"/>
  <c r="G1684" i="9"/>
  <c r="H1684" i="9" s="1"/>
  <c r="G1685" i="9" l="1"/>
  <c r="H1685" i="9" s="1"/>
  <c r="F1686" i="9"/>
  <c r="F1687" i="9" l="1"/>
  <c r="G1686" i="9"/>
  <c r="H1686" i="9" s="1"/>
  <c r="G1687" i="9" l="1"/>
  <c r="H1687" i="9" s="1"/>
  <c r="F1688" i="9"/>
  <c r="F1689" i="9" l="1"/>
  <c r="G1688" i="9"/>
  <c r="H1688" i="9" s="1"/>
  <c r="G1689" i="9" l="1"/>
  <c r="H1689" i="9" s="1"/>
  <c r="F1690" i="9"/>
  <c r="F1691" i="9" l="1"/>
  <c r="G1690" i="9"/>
  <c r="H1690" i="9" s="1"/>
  <c r="G1691" i="9" l="1"/>
  <c r="H1691" i="9" s="1"/>
  <c r="F1692" i="9"/>
  <c r="F1693" i="9" l="1"/>
  <c r="G1692" i="9"/>
  <c r="H1692" i="9" s="1"/>
  <c r="G1693" i="9" l="1"/>
  <c r="H1693" i="9" s="1"/>
  <c r="F1694" i="9"/>
  <c r="F1695" i="9" l="1"/>
  <c r="G1694" i="9"/>
  <c r="H1694" i="9" s="1"/>
  <c r="G1695" i="9" l="1"/>
  <c r="H1695" i="9" s="1"/>
  <c r="F1696" i="9"/>
  <c r="F1697" i="9" l="1"/>
  <c r="G1696" i="9"/>
  <c r="H1696" i="9" s="1"/>
  <c r="G1697" i="9" l="1"/>
  <c r="H1697" i="9" s="1"/>
  <c r="F1698" i="9"/>
  <c r="F1699" i="9" l="1"/>
  <c r="G1698" i="9"/>
  <c r="H1698" i="9" s="1"/>
  <c r="G1699" i="9" l="1"/>
  <c r="H1699" i="9" s="1"/>
  <c r="F1700" i="9"/>
  <c r="F1701" i="9" l="1"/>
  <c r="G1700" i="9"/>
  <c r="H1700" i="9" s="1"/>
  <c r="F1702" i="9" l="1"/>
  <c r="G1701" i="9"/>
  <c r="H1701" i="9" s="1"/>
  <c r="F1703" i="9" l="1"/>
  <c r="G1702" i="9"/>
  <c r="H1702" i="9" s="1"/>
  <c r="F1704" i="9" l="1"/>
  <c r="G1703" i="9"/>
  <c r="H1703" i="9" s="1"/>
  <c r="F1705" i="9" l="1"/>
  <c r="G1704" i="9"/>
  <c r="H1704" i="9" s="1"/>
  <c r="F1706" i="9" l="1"/>
  <c r="G1705" i="9"/>
  <c r="H1705" i="9" s="1"/>
  <c r="F1707" i="9" l="1"/>
  <c r="G1706" i="9"/>
  <c r="H1706" i="9" s="1"/>
  <c r="F1708" i="9" l="1"/>
  <c r="G1707" i="9"/>
  <c r="H1707" i="9" s="1"/>
  <c r="F1709" i="9" l="1"/>
  <c r="G1708" i="9"/>
  <c r="H1708" i="9" s="1"/>
  <c r="F1710" i="9" l="1"/>
  <c r="G1709" i="9"/>
  <c r="H1709" i="9" s="1"/>
  <c r="F1711" i="9" l="1"/>
  <c r="G1710" i="9"/>
  <c r="H1710" i="9" s="1"/>
  <c r="F1712" i="9" l="1"/>
  <c r="G1711" i="9"/>
  <c r="H1711" i="9" s="1"/>
  <c r="F1713" i="9" l="1"/>
  <c r="G1712" i="9"/>
  <c r="H1712" i="9" s="1"/>
  <c r="F1714" i="9" l="1"/>
  <c r="G1713" i="9"/>
  <c r="H1713" i="9" s="1"/>
  <c r="F1715" i="9" l="1"/>
  <c r="G1714" i="9"/>
  <c r="H1714" i="9" s="1"/>
  <c r="F1716" i="9" l="1"/>
  <c r="G1715" i="9"/>
  <c r="H1715" i="9" s="1"/>
  <c r="F1717" i="9" l="1"/>
  <c r="G1716" i="9"/>
  <c r="H1716" i="9" s="1"/>
  <c r="F1718" i="9" l="1"/>
  <c r="G1717" i="9"/>
  <c r="H1717" i="9" s="1"/>
  <c r="F1719" i="9" l="1"/>
  <c r="G1718" i="9"/>
  <c r="H1718" i="9" s="1"/>
  <c r="F1720" i="9" l="1"/>
  <c r="G1719" i="9"/>
  <c r="H1719" i="9" s="1"/>
  <c r="F1721" i="9" l="1"/>
  <c r="G1720" i="9"/>
  <c r="H1720" i="9" s="1"/>
  <c r="F1722" i="9" l="1"/>
  <c r="G1721" i="9"/>
  <c r="H1721" i="9" s="1"/>
  <c r="F1723" i="9" l="1"/>
  <c r="G1722" i="9"/>
  <c r="H1722" i="9" s="1"/>
  <c r="F1724" i="9" l="1"/>
  <c r="G1723" i="9"/>
  <c r="H1723" i="9" s="1"/>
  <c r="F1725" i="9" l="1"/>
  <c r="G1724" i="9"/>
  <c r="H1724" i="9" s="1"/>
  <c r="F1726" i="9" l="1"/>
  <c r="G1725" i="9"/>
  <c r="H1725" i="9" s="1"/>
  <c r="F1727" i="9" l="1"/>
  <c r="G1726" i="9"/>
  <c r="H1726" i="9" s="1"/>
  <c r="G1727" i="9" l="1"/>
  <c r="H1727" i="9" s="1"/>
  <c r="F1728" i="9"/>
  <c r="F1729" i="9" l="1"/>
  <c r="G1728" i="9"/>
  <c r="H1728" i="9" s="1"/>
  <c r="G1729" i="9" l="1"/>
  <c r="H1729" i="9" s="1"/>
  <c r="F1730" i="9"/>
  <c r="F1731" i="9" l="1"/>
  <c r="G1730" i="9"/>
  <c r="H1730" i="9" s="1"/>
  <c r="G1731" i="9" l="1"/>
  <c r="H1731" i="9" s="1"/>
  <c r="F1732" i="9"/>
  <c r="F1733" i="9" l="1"/>
  <c r="G1732" i="9"/>
  <c r="H1732" i="9" s="1"/>
  <c r="F1734" i="9" l="1"/>
  <c r="G1733" i="9"/>
  <c r="H1733" i="9" s="1"/>
  <c r="F1735" i="9" l="1"/>
  <c r="G1734" i="9"/>
  <c r="H1734" i="9" s="1"/>
  <c r="F1736" i="9" l="1"/>
  <c r="G1735" i="9"/>
  <c r="H1735" i="9" s="1"/>
  <c r="F1737" i="9" l="1"/>
  <c r="G1736" i="9"/>
  <c r="H1736" i="9" s="1"/>
  <c r="G1737" i="9" l="1"/>
  <c r="H1737" i="9" s="1"/>
  <c r="F1738" i="9"/>
  <c r="F1739" i="9" l="1"/>
  <c r="G1738" i="9"/>
  <c r="H1738" i="9" s="1"/>
  <c r="F1740" i="9" l="1"/>
  <c r="G1739" i="9"/>
  <c r="H1739" i="9" s="1"/>
  <c r="F1741" i="9" l="1"/>
  <c r="G1740" i="9"/>
  <c r="H1740" i="9" s="1"/>
  <c r="G1741" i="9" l="1"/>
  <c r="H1741" i="9" s="1"/>
  <c r="F1742" i="9"/>
  <c r="F1743" i="9" l="1"/>
  <c r="G1742" i="9"/>
  <c r="H1742" i="9" s="1"/>
  <c r="G1743" i="9" l="1"/>
  <c r="H1743" i="9" s="1"/>
  <c r="F1744" i="9"/>
  <c r="F1745" i="9" l="1"/>
  <c r="G1744" i="9"/>
  <c r="H1744" i="9" s="1"/>
  <c r="G1745" i="9" l="1"/>
  <c r="H1745" i="9" s="1"/>
  <c r="F1746" i="9"/>
  <c r="F1747" i="9" l="1"/>
  <c r="G1746" i="9"/>
  <c r="H1746" i="9" s="1"/>
  <c r="G1747" i="9" l="1"/>
  <c r="H1747" i="9" s="1"/>
  <c r="F1748" i="9"/>
  <c r="F1749" i="9" l="1"/>
  <c r="G1748" i="9"/>
  <c r="H1748" i="9" s="1"/>
  <c r="F1750" i="9" l="1"/>
  <c r="G1749" i="9"/>
  <c r="H1749" i="9" s="1"/>
  <c r="F1751" i="9" l="1"/>
  <c r="G1750" i="9"/>
  <c r="H1750" i="9" s="1"/>
  <c r="F1752" i="9" l="1"/>
  <c r="G1751" i="9"/>
  <c r="H1751" i="9" s="1"/>
  <c r="F1753" i="9" l="1"/>
  <c r="G1752" i="9"/>
  <c r="H1752" i="9" s="1"/>
  <c r="G1753" i="9" l="1"/>
  <c r="H1753" i="9" s="1"/>
  <c r="F1754" i="9"/>
  <c r="F1755" i="9" l="1"/>
  <c r="G1754" i="9"/>
  <c r="H1754" i="9" s="1"/>
  <c r="F1756" i="9" l="1"/>
  <c r="G1755" i="9"/>
  <c r="H1755" i="9" s="1"/>
  <c r="F1757" i="9" l="1"/>
  <c r="G1756" i="9"/>
  <c r="H1756" i="9" s="1"/>
  <c r="G1757" i="9" l="1"/>
  <c r="H1757" i="9" s="1"/>
  <c r="F1758" i="9"/>
  <c r="F1759" i="9" l="1"/>
  <c r="G1758" i="9"/>
  <c r="H1758" i="9" s="1"/>
  <c r="G1759" i="9" l="1"/>
  <c r="H1759" i="9" s="1"/>
  <c r="F1760" i="9"/>
  <c r="F1761" i="9" l="1"/>
  <c r="G1760" i="9"/>
  <c r="H1760" i="9" s="1"/>
  <c r="G1761" i="9" l="1"/>
  <c r="H1761" i="9" s="1"/>
  <c r="F1762" i="9"/>
  <c r="F1763" i="9" l="1"/>
  <c r="G1762" i="9"/>
  <c r="H1762" i="9" s="1"/>
  <c r="G1763" i="9" l="1"/>
  <c r="H1763" i="9" s="1"/>
  <c r="F1764" i="9"/>
  <c r="F1765" i="9" l="1"/>
  <c r="G1764" i="9"/>
  <c r="H1764" i="9" s="1"/>
  <c r="F1766" i="9" l="1"/>
  <c r="G1765" i="9"/>
  <c r="H1765" i="9" s="1"/>
  <c r="F1767" i="9" l="1"/>
  <c r="G1766" i="9"/>
  <c r="H1766" i="9" s="1"/>
  <c r="F1768" i="9" l="1"/>
  <c r="G1767" i="9"/>
  <c r="H1767" i="9" s="1"/>
  <c r="F1769" i="9" l="1"/>
  <c r="G1768" i="9"/>
  <c r="H1768" i="9" s="1"/>
  <c r="G1769" i="9" l="1"/>
  <c r="H1769" i="9" s="1"/>
  <c r="F1770" i="9"/>
  <c r="F1771" i="9" l="1"/>
  <c r="G1770" i="9"/>
  <c r="H1770" i="9" s="1"/>
  <c r="F1772" i="9" l="1"/>
  <c r="G1771" i="9"/>
  <c r="H1771" i="9" s="1"/>
  <c r="F1773" i="9" l="1"/>
  <c r="G1772" i="9"/>
  <c r="H1772" i="9" s="1"/>
  <c r="G1773" i="9" l="1"/>
  <c r="H1773" i="9" s="1"/>
  <c r="F1774" i="9"/>
  <c r="F1775" i="9" l="1"/>
  <c r="G1774" i="9"/>
  <c r="H1774" i="9" s="1"/>
  <c r="G1775" i="9" l="1"/>
  <c r="H1775" i="9" s="1"/>
  <c r="F1776" i="9"/>
  <c r="F1777" i="9" l="1"/>
  <c r="G1776" i="9"/>
  <c r="H1776" i="9" s="1"/>
  <c r="G1777" i="9" l="1"/>
  <c r="H1777" i="9" s="1"/>
  <c r="F1778" i="9"/>
  <c r="F1779" i="9" l="1"/>
  <c r="G1778" i="9"/>
  <c r="H1778" i="9" s="1"/>
  <c r="G1779" i="9" l="1"/>
  <c r="H1779" i="9" s="1"/>
  <c r="F1780" i="9"/>
  <c r="F1781" i="9" l="1"/>
  <c r="G1780" i="9"/>
  <c r="H1780" i="9" s="1"/>
  <c r="F1782" i="9" l="1"/>
  <c r="G1781" i="9"/>
  <c r="H1781" i="9" s="1"/>
  <c r="F1783" i="9" l="1"/>
  <c r="G1782" i="9"/>
  <c r="H1782" i="9" s="1"/>
  <c r="F1784" i="9" l="1"/>
  <c r="G1783" i="9"/>
  <c r="H1783" i="9" s="1"/>
  <c r="F1785" i="9" l="1"/>
  <c r="G1784" i="9"/>
  <c r="H1784" i="9" s="1"/>
  <c r="G1785" i="9" l="1"/>
  <c r="H1785" i="9" s="1"/>
  <c r="F1786" i="9"/>
  <c r="F1787" i="9" l="1"/>
  <c r="G1786" i="9"/>
  <c r="H1786" i="9" s="1"/>
  <c r="F1788" i="9" l="1"/>
  <c r="G1787" i="9"/>
  <c r="H1787" i="9" s="1"/>
  <c r="F1789" i="9" l="1"/>
  <c r="G1788" i="9"/>
  <c r="H1788" i="9" s="1"/>
  <c r="G1789" i="9" l="1"/>
  <c r="H1789" i="9" s="1"/>
  <c r="F1790" i="9"/>
  <c r="F1791" i="9" l="1"/>
  <c r="G1790" i="9"/>
  <c r="H1790" i="9" s="1"/>
  <c r="G1791" i="9" l="1"/>
  <c r="H1791" i="9" s="1"/>
  <c r="F1792" i="9"/>
  <c r="F1793" i="9" l="1"/>
  <c r="G1792" i="9"/>
  <c r="H1792" i="9" s="1"/>
  <c r="G1793" i="9" l="1"/>
  <c r="H1793" i="9" s="1"/>
  <c r="F1794" i="9"/>
  <c r="F1795" i="9" l="1"/>
  <c r="G1794" i="9"/>
  <c r="H1794" i="9" s="1"/>
  <c r="G1795" i="9" l="1"/>
  <c r="H1795" i="9" s="1"/>
  <c r="F1796" i="9"/>
  <c r="F1797" i="9" l="1"/>
  <c r="G1796" i="9"/>
  <c r="H1796" i="9" s="1"/>
  <c r="F1798" i="9" l="1"/>
  <c r="G1797" i="9"/>
  <c r="H1797" i="9" s="1"/>
  <c r="F1799" i="9" l="1"/>
  <c r="G1798" i="9"/>
  <c r="H1798" i="9" s="1"/>
  <c r="F1800" i="9" l="1"/>
  <c r="G1799" i="9"/>
  <c r="H1799" i="9" s="1"/>
  <c r="F1801" i="9" l="1"/>
  <c r="G1800" i="9"/>
  <c r="H1800" i="9" s="1"/>
  <c r="G1801" i="9" l="1"/>
  <c r="H1801" i="9" s="1"/>
  <c r="F1802" i="9"/>
  <c r="F1803" i="9" l="1"/>
  <c r="G1802" i="9"/>
  <c r="H1802" i="9" s="1"/>
  <c r="F1804" i="9" l="1"/>
  <c r="G1803" i="9"/>
  <c r="H1803" i="9" s="1"/>
  <c r="F1805" i="9" l="1"/>
  <c r="G1804" i="9"/>
  <c r="H1804" i="9" s="1"/>
  <c r="F1806" i="9" l="1"/>
  <c r="G1805" i="9"/>
  <c r="H1805" i="9" s="1"/>
  <c r="F1807" i="9" l="1"/>
  <c r="G1806" i="9"/>
  <c r="H1806" i="9" s="1"/>
  <c r="G1807" i="9" l="1"/>
  <c r="H1807" i="9" s="1"/>
  <c r="F1808" i="9"/>
  <c r="F1809" i="9" l="1"/>
  <c r="G1808" i="9"/>
  <c r="H1808" i="9" s="1"/>
  <c r="G1809" i="9" l="1"/>
  <c r="H1809" i="9" s="1"/>
  <c r="F1810" i="9"/>
  <c r="F1811" i="9" l="1"/>
  <c r="G1810" i="9"/>
  <c r="H1810" i="9" s="1"/>
  <c r="G1811" i="9" l="1"/>
  <c r="H1811" i="9" s="1"/>
  <c r="F1812" i="9"/>
  <c r="F1813" i="9" l="1"/>
  <c r="G1812" i="9"/>
  <c r="H1812" i="9" s="1"/>
  <c r="G1813" i="9" l="1"/>
  <c r="H1813" i="9" s="1"/>
  <c r="F1814" i="9"/>
  <c r="F1815" i="9" l="1"/>
  <c r="G1814" i="9"/>
  <c r="H1814" i="9" s="1"/>
  <c r="F1816" i="9" l="1"/>
  <c r="G1815" i="9"/>
  <c r="H1815" i="9" s="1"/>
  <c r="F1817" i="9" l="1"/>
  <c r="G1816" i="9"/>
  <c r="H1816" i="9" s="1"/>
  <c r="F1818" i="9" l="1"/>
  <c r="G1817" i="9"/>
  <c r="H1817" i="9" s="1"/>
  <c r="F1819" i="9" l="1"/>
  <c r="G1818" i="9"/>
  <c r="H1818" i="9" s="1"/>
  <c r="F1820" i="9" l="1"/>
  <c r="G1819" i="9"/>
  <c r="H1819" i="9" s="1"/>
  <c r="F1821" i="9" l="1"/>
  <c r="G1820" i="9"/>
  <c r="H1820" i="9" s="1"/>
  <c r="G1821" i="9" l="1"/>
  <c r="H1821" i="9" s="1"/>
  <c r="F1822" i="9"/>
  <c r="F1823" i="9" l="1"/>
  <c r="G1822" i="9"/>
  <c r="H1822" i="9" s="1"/>
  <c r="G1823" i="9" l="1"/>
  <c r="H1823" i="9" s="1"/>
  <c r="F1824" i="9"/>
  <c r="F1825" i="9" l="1"/>
  <c r="G1824" i="9"/>
  <c r="H1824" i="9" s="1"/>
  <c r="G1825" i="9" l="1"/>
  <c r="H1825" i="9" s="1"/>
  <c r="F1826" i="9"/>
  <c r="F1827" i="9" l="1"/>
  <c r="G1826" i="9"/>
  <c r="H1826" i="9" s="1"/>
  <c r="G1827" i="9" l="1"/>
  <c r="H1827" i="9" s="1"/>
  <c r="F1828" i="9"/>
  <c r="F1829" i="9" l="1"/>
  <c r="G1828" i="9"/>
  <c r="H1828" i="9" s="1"/>
  <c r="G1829" i="9" l="1"/>
  <c r="H1829" i="9" s="1"/>
  <c r="F1830" i="9"/>
  <c r="F1831" i="9" l="1"/>
  <c r="G1830" i="9"/>
  <c r="H1830" i="9" s="1"/>
  <c r="F1832" i="9" l="1"/>
  <c r="G1831" i="9"/>
  <c r="H1831" i="9" s="1"/>
  <c r="F1833" i="9" l="1"/>
  <c r="G1832" i="9"/>
  <c r="H1832" i="9" s="1"/>
  <c r="F1834" i="9" l="1"/>
  <c r="G1833" i="9"/>
  <c r="H1833" i="9" s="1"/>
  <c r="F1835" i="9" l="1"/>
  <c r="G1834" i="9"/>
  <c r="H1834" i="9" s="1"/>
  <c r="F1836" i="9" l="1"/>
  <c r="G1835" i="9"/>
  <c r="H1835" i="9" s="1"/>
  <c r="F1837" i="9" l="1"/>
  <c r="G1836" i="9"/>
  <c r="H1836" i="9" s="1"/>
  <c r="F1838" i="9" l="1"/>
  <c r="G1837" i="9"/>
  <c r="H1837" i="9" s="1"/>
  <c r="F1839" i="9" l="1"/>
  <c r="G1838" i="9"/>
  <c r="H1838" i="9" s="1"/>
  <c r="G1839" i="9" l="1"/>
  <c r="H1839" i="9" s="1"/>
  <c r="F1840" i="9"/>
  <c r="F1841" i="9" l="1"/>
  <c r="G1840" i="9"/>
  <c r="H1840" i="9" s="1"/>
  <c r="G1841" i="9" l="1"/>
  <c r="H1841" i="9" s="1"/>
  <c r="F1842" i="9"/>
  <c r="F1843" i="9" l="1"/>
  <c r="G1842" i="9"/>
  <c r="H1842" i="9" s="1"/>
  <c r="G1843" i="9" l="1"/>
  <c r="H1843" i="9" s="1"/>
  <c r="F1844" i="9"/>
  <c r="F1845" i="9" l="1"/>
  <c r="G1844" i="9"/>
  <c r="H1844" i="9" s="1"/>
  <c r="G1845" i="9" l="1"/>
  <c r="H1845" i="9" s="1"/>
  <c r="F1846" i="9"/>
  <c r="F1847" i="9" l="1"/>
  <c r="G1846" i="9"/>
  <c r="H1846" i="9" s="1"/>
  <c r="G1847" i="9" l="1"/>
  <c r="H1847" i="9" s="1"/>
  <c r="F1848" i="9"/>
  <c r="G1848" i="9" l="1"/>
  <c r="H1848" i="9" s="1"/>
  <c r="F1849" i="9"/>
  <c r="G1849" i="9" l="1"/>
  <c r="H1849" i="9" s="1"/>
  <c r="F1850" i="9"/>
  <c r="F1851" i="9" l="1"/>
  <c r="G1850" i="9"/>
  <c r="H1850" i="9" s="1"/>
  <c r="G1851" i="9" l="1"/>
  <c r="H1851" i="9" s="1"/>
  <c r="F1852" i="9"/>
  <c r="G1852" i="9" l="1"/>
  <c r="H1852" i="9" s="1"/>
  <c r="F1853" i="9"/>
  <c r="G1853" i="9" l="1"/>
  <c r="H1853" i="9" s="1"/>
  <c r="F1854" i="9"/>
  <c r="F1855" i="9" l="1"/>
  <c r="G1854" i="9"/>
  <c r="H1854" i="9" s="1"/>
  <c r="G1855" i="9" l="1"/>
  <c r="H1855" i="9" s="1"/>
  <c r="F1856" i="9"/>
  <c r="G1856" i="9" l="1"/>
  <c r="H1856" i="9" s="1"/>
  <c r="F1857" i="9"/>
  <c r="G1857" i="9" l="1"/>
  <c r="H1857" i="9" s="1"/>
  <c r="F1858" i="9"/>
  <c r="F1859" i="9" l="1"/>
  <c r="G1858" i="9"/>
  <c r="H1858" i="9" s="1"/>
  <c r="G1859" i="9" l="1"/>
  <c r="H1859" i="9" s="1"/>
  <c r="F1860" i="9"/>
  <c r="G1860" i="9" l="1"/>
  <c r="H1860" i="9" s="1"/>
  <c r="F1861" i="9"/>
  <c r="G1861" i="9" l="1"/>
  <c r="H1861" i="9" s="1"/>
  <c r="F1862" i="9"/>
  <c r="F1863" i="9" l="1"/>
  <c r="G1862" i="9"/>
  <c r="H1862" i="9" s="1"/>
  <c r="G1863" i="9" l="1"/>
  <c r="H1863" i="9" s="1"/>
  <c r="F1864" i="9"/>
  <c r="G1864" i="9" l="1"/>
  <c r="H1864" i="9" s="1"/>
  <c r="F1865" i="9"/>
  <c r="G1865" i="9" l="1"/>
  <c r="H1865" i="9" s="1"/>
  <c r="F1866" i="9"/>
  <c r="F1867" i="9" l="1"/>
  <c r="G1866" i="9"/>
  <c r="H1866" i="9" s="1"/>
  <c r="G1867" i="9" l="1"/>
  <c r="H1867" i="9" s="1"/>
  <c r="F1868" i="9"/>
  <c r="G1868" i="9" l="1"/>
  <c r="H1868" i="9" s="1"/>
  <c r="F1869" i="9"/>
  <c r="G1869" i="9" l="1"/>
  <c r="H1869" i="9" s="1"/>
  <c r="F1870" i="9"/>
  <c r="F1871" i="9" l="1"/>
  <c r="G1870" i="9"/>
  <c r="H1870" i="9" s="1"/>
  <c r="G1871" i="9" l="1"/>
  <c r="H1871" i="9" s="1"/>
  <c r="F1872" i="9"/>
  <c r="G1872" i="9" l="1"/>
  <c r="H1872" i="9" s="1"/>
  <c r="F1873" i="9"/>
  <c r="G1873" i="9" l="1"/>
  <c r="H1873" i="9" s="1"/>
  <c r="F1874" i="9"/>
  <c r="F1875" i="9" l="1"/>
  <c r="G1874" i="9"/>
  <c r="H1874" i="9" s="1"/>
  <c r="G1875" i="9" l="1"/>
  <c r="H1875" i="9" s="1"/>
  <c r="F1876" i="9"/>
  <c r="G1876" i="9" l="1"/>
  <c r="H1876" i="9" s="1"/>
  <c r="F1877" i="9"/>
  <c r="G1877" i="9" l="1"/>
  <c r="H1877" i="9" s="1"/>
  <c r="F1878" i="9"/>
  <c r="F1879" i="9" l="1"/>
  <c r="G1878" i="9"/>
  <c r="H1878" i="9" s="1"/>
  <c r="G1879" i="9" l="1"/>
  <c r="H1879" i="9" s="1"/>
  <c r="F1880" i="9"/>
  <c r="G1880" i="9" l="1"/>
  <c r="H1880" i="9" s="1"/>
  <c r="F1881" i="9"/>
  <c r="G1881" i="9" l="1"/>
  <c r="H1881" i="9" s="1"/>
  <c r="F1882" i="9"/>
  <c r="F1883" i="9" l="1"/>
  <c r="G1882" i="9"/>
  <c r="H1882" i="9" s="1"/>
  <c r="G1883" i="9" l="1"/>
  <c r="H1883" i="9" s="1"/>
  <c r="F1884" i="9"/>
  <c r="G1884" i="9" l="1"/>
  <c r="H1884" i="9" s="1"/>
  <c r="F1885" i="9"/>
  <c r="G1885" i="9" l="1"/>
  <c r="H1885" i="9" s="1"/>
  <c r="F1886" i="9"/>
  <c r="F1887" i="9" l="1"/>
  <c r="G1886" i="9"/>
  <c r="H1886" i="9" s="1"/>
  <c r="G1887" i="9" l="1"/>
  <c r="H1887" i="9" s="1"/>
  <c r="F1888" i="9"/>
  <c r="G1888" i="9" l="1"/>
  <c r="H1888" i="9" s="1"/>
  <c r="F1889" i="9"/>
  <c r="G1889" i="9" l="1"/>
  <c r="H1889" i="9" s="1"/>
  <c r="F1890" i="9"/>
  <c r="F1891" i="9" l="1"/>
  <c r="G1890" i="9"/>
  <c r="H1890" i="9" s="1"/>
  <c r="G1891" i="9" l="1"/>
  <c r="H1891" i="9" s="1"/>
  <c r="F1892" i="9"/>
  <c r="G1892" i="9" l="1"/>
  <c r="H1892" i="9" s="1"/>
  <c r="F1893" i="9"/>
  <c r="G1893" i="9" l="1"/>
  <c r="H1893" i="9" s="1"/>
  <c r="F1894" i="9"/>
  <c r="F1895" i="9" l="1"/>
  <c r="G1894" i="9"/>
  <c r="H1894" i="9" s="1"/>
  <c r="G1895" i="9" l="1"/>
  <c r="H1895" i="9" s="1"/>
  <c r="F1896" i="9"/>
  <c r="G1896" i="9" l="1"/>
  <c r="H1896" i="9" s="1"/>
  <c r="F1897" i="9"/>
  <c r="G1897" i="9" l="1"/>
  <c r="H1897" i="9" s="1"/>
  <c r="F1898" i="9"/>
  <c r="F1899" i="9" l="1"/>
  <c r="G1898" i="9"/>
  <c r="H1898" i="9" s="1"/>
  <c r="G1899" i="9" l="1"/>
  <c r="H1899" i="9" s="1"/>
  <c r="F1900" i="9"/>
  <c r="G1900" i="9" l="1"/>
  <c r="H1900" i="9" s="1"/>
  <c r="F1901" i="9"/>
  <c r="G1901" i="9" l="1"/>
  <c r="H1901" i="9" s="1"/>
  <c r="F1902" i="9"/>
  <c r="F1903" i="9" l="1"/>
  <c r="G1902" i="9"/>
  <c r="H1902" i="9" s="1"/>
  <c r="G1903" i="9" l="1"/>
  <c r="H1903" i="9" s="1"/>
  <c r="F1904" i="9"/>
  <c r="G1904" i="9" l="1"/>
  <c r="H1904" i="9" s="1"/>
  <c r="F1905" i="9"/>
  <c r="G1905" i="9" l="1"/>
  <c r="H1905" i="9" s="1"/>
  <c r="F1906" i="9"/>
  <c r="F1907" i="9" l="1"/>
  <c r="G1906" i="9"/>
  <c r="H1906" i="9" s="1"/>
  <c r="G1907" i="9" l="1"/>
  <c r="H1907" i="9" s="1"/>
  <c r="F1908" i="9"/>
  <c r="G1908" i="9" l="1"/>
  <c r="H1908" i="9" s="1"/>
  <c r="F1909" i="9"/>
  <c r="G1909" i="9" l="1"/>
  <c r="H1909" i="9" s="1"/>
  <c r="F1910" i="9"/>
  <c r="F1911" i="9" l="1"/>
  <c r="G1910" i="9"/>
  <c r="H1910" i="9" s="1"/>
  <c r="G1911" i="9" l="1"/>
  <c r="H1911" i="9" s="1"/>
  <c r="F1912" i="9"/>
  <c r="G1912" i="9" l="1"/>
  <c r="H1912" i="9" s="1"/>
  <c r="F1913" i="9"/>
  <c r="G1913" i="9" l="1"/>
  <c r="H1913" i="9" s="1"/>
  <c r="F1914" i="9"/>
  <c r="F1915" i="9" l="1"/>
  <c r="G1914" i="9"/>
  <c r="H1914" i="9" s="1"/>
  <c r="G1915" i="9" l="1"/>
  <c r="H1915" i="9" s="1"/>
  <c r="F1916" i="9"/>
  <c r="G1916" i="9" l="1"/>
  <c r="H1916" i="9" s="1"/>
  <c r="F1917" i="9"/>
  <c r="G1917" i="9" l="1"/>
  <c r="H1917" i="9" s="1"/>
  <c r="F1918" i="9"/>
  <c r="F1919" i="9" l="1"/>
  <c r="G1918" i="9"/>
  <c r="H1918" i="9" s="1"/>
  <c r="G1919" i="9" l="1"/>
  <c r="H1919" i="9" s="1"/>
  <c r="F1920" i="9"/>
  <c r="G1920" i="9" l="1"/>
  <c r="H1920" i="9" s="1"/>
  <c r="F1921" i="9"/>
  <c r="G1921" i="9" l="1"/>
  <c r="H1921" i="9" s="1"/>
  <c r="F1922" i="9"/>
  <c r="F1923" i="9" l="1"/>
  <c r="G1922" i="9"/>
  <c r="H1922" i="9" s="1"/>
  <c r="G1923" i="9" l="1"/>
  <c r="H1923" i="9" s="1"/>
  <c r="F1924" i="9"/>
  <c r="G1924" i="9" l="1"/>
  <c r="H1924" i="9" s="1"/>
  <c r="F1925" i="9"/>
  <c r="G1925" i="9" l="1"/>
  <c r="H1925" i="9" s="1"/>
  <c r="F1926" i="9"/>
  <c r="F1927" i="9" l="1"/>
  <c r="G1926" i="9"/>
  <c r="H1926" i="9" s="1"/>
  <c r="G1927" i="9" l="1"/>
  <c r="H1927" i="9" s="1"/>
  <c r="F1928" i="9"/>
  <c r="G1928" i="9" l="1"/>
  <c r="H1928" i="9" s="1"/>
  <c r="F1929" i="9"/>
  <c r="G1929" i="9" l="1"/>
  <c r="H1929" i="9" s="1"/>
  <c r="F1930" i="9"/>
  <c r="F1931" i="9" l="1"/>
  <c r="G1930" i="9"/>
  <c r="H1930" i="9" s="1"/>
  <c r="G1931" i="9" l="1"/>
  <c r="H1931" i="9" s="1"/>
  <c r="F1932" i="9"/>
  <c r="G1932" i="9" l="1"/>
  <c r="H1932" i="9" s="1"/>
  <c r="F1933" i="9"/>
  <c r="G1933" i="9" l="1"/>
  <c r="H1933" i="9" s="1"/>
  <c r="F1934" i="9"/>
  <c r="F1935" i="9" l="1"/>
  <c r="G1934" i="9"/>
  <c r="H1934" i="9" s="1"/>
  <c r="G1935" i="9" l="1"/>
  <c r="H1935" i="9" s="1"/>
  <c r="F1936" i="9"/>
  <c r="G1936" i="9" l="1"/>
  <c r="H1936" i="9" s="1"/>
  <c r="F1937" i="9"/>
  <c r="G1937" i="9" l="1"/>
  <c r="H1937" i="9" s="1"/>
  <c r="F1938" i="9"/>
  <c r="F1939" i="9" l="1"/>
  <c r="G1938" i="9"/>
  <c r="H1938" i="9" s="1"/>
  <c r="G1939" i="9" l="1"/>
  <c r="H1939" i="9" s="1"/>
  <c r="F1940" i="9"/>
  <c r="G1940" i="9" l="1"/>
  <c r="H1940" i="9" s="1"/>
  <c r="F1941" i="9"/>
  <c r="G1941" i="9" l="1"/>
  <c r="H1941" i="9" s="1"/>
  <c r="F1942" i="9"/>
  <c r="F1943" i="9" l="1"/>
  <c r="G1942" i="9"/>
  <c r="H1942" i="9" s="1"/>
  <c r="G1943" i="9" l="1"/>
  <c r="H1943" i="9" s="1"/>
  <c r="F1944" i="9"/>
  <c r="G1944" i="9" l="1"/>
  <c r="H1944" i="9" s="1"/>
  <c r="F1945" i="9"/>
  <c r="G1945" i="9" l="1"/>
  <c r="H1945" i="9" s="1"/>
  <c r="F1946" i="9"/>
  <c r="F1947" i="9" l="1"/>
  <c r="G1946" i="9"/>
  <c r="H1946" i="9" s="1"/>
  <c r="G1947" i="9" l="1"/>
  <c r="H1947" i="9" s="1"/>
  <c r="F1948" i="9"/>
  <c r="G1948" i="9" l="1"/>
  <c r="H1948" i="9" s="1"/>
  <c r="F1949" i="9"/>
  <c r="G1949" i="9" l="1"/>
  <c r="H1949" i="9" s="1"/>
  <c r="F1950" i="9"/>
  <c r="F1951" i="9" l="1"/>
  <c r="G1950" i="9"/>
  <c r="H1950" i="9" s="1"/>
  <c r="G1951" i="9" l="1"/>
  <c r="H1951" i="9" s="1"/>
  <c r="F1952" i="9"/>
  <c r="G1952" i="9" l="1"/>
  <c r="H1952" i="9" s="1"/>
  <c r="F1953" i="9"/>
  <c r="G1953" i="9" l="1"/>
  <c r="H1953" i="9" s="1"/>
  <c r="F1954" i="9"/>
  <c r="F1955" i="9" l="1"/>
  <c r="G1954" i="9"/>
  <c r="H1954" i="9" s="1"/>
  <c r="G1955" i="9" l="1"/>
  <c r="H1955" i="9" s="1"/>
  <c r="F1956" i="9"/>
  <c r="G1956" i="9" l="1"/>
  <c r="H1956" i="9" s="1"/>
  <c r="F1957" i="9"/>
  <c r="G1957" i="9" l="1"/>
  <c r="H1957" i="9" s="1"/>
  <c r="F1958" i="9"/>
  <c r="F1959" i="9" l="1"/>
  <c r="G1958" i="9"/>
  <c r="H1958" i="9" s="1"/>
  <c r="G1959" i="9" l="1"/>
  <c r="H1959" i="9" s="1"/>
  <c r="F1960" i="9"/>
  <c r="G1960" i="9" l="1"/>
  <c r="H1960" i="9" s="1"/>
  <c r="F1961" i="9"/>
  <c r="G1961" i="9" l="1"/>
  <c r="H1961" i="9" s="1"/>
  <c r="F1962" i="9"/>
  <c r="F1963" i="9" l="1"/>
  <c r="G1962" i="9"/>
  <c r="H1962" i="9" s="1"/>
  <c r="G1963" i="9" l="1"/>
  <c r="H1963" i="9" s="1"/>
  <c r="F1964" i="9"/>
  <c r="G1964" i="9" l="1"/>
  <c r="H1964" i="9" s="1"/>
  <c r="F1965" i="9"/>
  <c r="G1965" i="9" l="1"/>
  <c r="H1965" i="9" s="1"/>
  <c r="F1966" i="9"/>
  <c r="F1967" i="9" l="1"/>
  <c r="G1966" i="9"/>
  <c r="H1966" i="9" s="1"/>
  <c r="G1967" i="9" l="1"/>
  <c r="H1967" i="9" s="1"/>
  <c r="F1968" i="9"/>
  <c r="G1968" i="9" l="1"/>
  <c r="H1968" i="9" s="1"/>
  <c r="F1969" i="9"/>
  <c r="G1969" i="9" l="1"/>
  <c r="H1969" i="9" s="1"/>
  <c r="F1970" i="9"/>
  <c r="F1971" i="9" l="1"/>
  <c r="G1970" i="9"/>
  <c r="H1970" i="9" s="1"/>
  <c r="G1971" i="9" l="1"/>
  <c r="H1971" i="9" s="1"/>
  <c r="F1972" i="9"/>
  <c r="G1972" i="9" l="1"/>
  <c r="H1972" i="9" s="1"/>
  <c r="F1973" i="9"/>
  <c r="G1973" i="9" l="1"/>
  <c r="H1973" i="9" s="1"/>
  <c r="F1974" i="9"/>
  <c r="F1975" i="9" l="1"/>
  <c r="G1974" i="9"/>
  <c r="H1974" i="9" s="1"/>
  <c r="G1975" i="9" l="1"/>
  <c r="H1975" i="9" s="1"/>
  <c r="F1976" i="9"/>
  <c r="G1976" i="9" l="1"/>
  <c r="H1976" i="9" s="1"/>
  <c r="F1977" i="9"/>
  <c r="G1977" i="9" l="1"/>
  <c r="H1977" i="9" s="1"/>
  <c r="F1978" i="9"/>
  <c r="F1979" i="9" l="1"/>
  <c r="G1978" i="9"/>
  <c r="H1978" i="9" s="1"/>
  <c r="G1979" i="9" l="1"/>
  <c r="H1979" i="9" s="1"/>
  <c r="F1980" i="9"/>
  <c r="G1980" i="9" l="1"/>
  <c r="H1980" i="9" s="1"/>
  <c r="F1981" i="9"/>
  <c r="G1981" i="9" l="1"/>
  <c r="H1981" i="9" s="1"/>
  <c r="F1982" i="9"/>
  <c r="F1983" i="9" l="1"/>
  <c r="G1982" i="9"/>
  <c r="H1982" i="9" s="1"/>
  <c r="G1983" i="9" l="1"/>
  <c r="H1983" i="9" s="1"/>
  <c r="F1984" i="9"/>
  <c r="G1984" i="9" l="1"/>
  <c r="H1984" i="9" s="1"/>
  <c r="F1985" i="9"/>
  <c r="G1985" i="9" l="1"/>
  <c r="H1985" i="9" s="1"/>
  <c r="F1986" i="9"/>
  <c r="F1987" i="9" l="1"/>
  <c r="G1986" i="9"/>
  <c r="H1986" i="9" s="1"/>
  <c r="G1987" i="9" l="1"/>
  <c r="H1987" i="9" s="1"/>
  <c r="F1988" i="9"/>
  <c r="G1988" i="9" l="1"/>
  <c r="H1988" i="9" s="1"/>
  <c r="F1989" i="9"/>
  <c r="G1989" i="9" l="1"/>
  <c r="H1989" i="9" s="1"/>
  <c r="F1990" i="9"/>
  <c r="F1991" i="9" l="1"/>
  <c r="G1990" i="9"/>
  <c r="H1990" i="9" s="1"/>
  <c r="G1991" i="9" l="1"/>
  <c r="H1991" i="9" s="1"/>
  <c r="F1992" i="9"/>
  <c r="G1992" i="9" l="1"/>
  <c r="H1992" i="9" s="1"/>
  <c r="F1993" i="9"/>
  <c r="G1993" i="9" l="1"/>
  <c r="H1993" i="9" s="1"/>
  <c r="F1994" i="9"/>
  <c r="F1995" i="9" l="1"/>
  <c r="G1994" i="9"/>
  <c r="H1994" i="9" s="1"/>
  <c r="G1995" i="9" l="1"/>
  <c r="H1995" i="9" s="1"/>
  <c r="F1996" i="9"/>
  <c r="G1996" i="9" l="1"/>
  <c r="H1996" i="9" s="1"/>
  <c r="F1997" i="9"/>
  <c r="G1997" i="9" l="1"/>
  <c r="H1997" i="9" s="1"/>
  <c r="F1998" i="9"/>
  <c r="F1999" i="9" l="1"/>
  <c r="G1998" i="9"/>
  <c r="H1998" i="9" s="1"/>
  <c r="G1999" i="9" l="1"/>
  <c r="H1999" i="9" s="1"/>
  <c r="F2000" i="9"/>
  <c r="G2000" i="9" l="1"/>
  <c r="H2000" i="9" s="1"/>
  <c r="F2001" i="9"/>
  <c r="G2001" i="9" l="1"/>
  <c r="H2001" i="9" s="1"/>
  <c r="F2002" i="9"/>
  <c r="F2003" i="9" l="1"/>
  <c r="G2002" i="9"/>
  <c r="H2002" i="9" s="1"/>
  <c r="G2003" i="9" l="1"/>
  <c r="H2003" i="9" s="1"/>
  <c r="F2004" i="9"/>
  <c r="G2004" i="9" l="1"/>
  <c r="H2004" i="9" s="1"/>
  <c r="F2005" i="9"/>
  <c r="G2005" i="9" l="1"/>
  <c r="H2005" i="9" s="1"/>
  <c r="F2006" i="9"/>
  <c r="F2007" i="9" l="1"/>
  <c r="G2006" i="9"/>
  <c r="H2006" i="9" s="1"/>
  <c r="G2007" i="9" l="1"/>
  <c r="H2007" i="9" s="1"/>
  <c r="F2008" i="9"/>
  <c r="G2008" i="9" l="1"/>
  <c r="H2008" i="9" s="1"/>
  <c r="F2009" i="9"/>
  <c r="G2009" i="9" l="1"/>
  <c r="H2009" i="9" s="1"/>
  <c r="F2010" i="9"/>
  <c r="F2011" i="9" l="1"/>
  <c r="G2010" i="9"/>
  <c r="H2010" i="9" s="1"/>
  <c r="G2011" i="9" l="1"/>
  <c r="H2011" i="9" s="1"/>
  <c r="F2012" i="9"/>
  <c r="G2012" i="9" l="1"/>
  <c r="H2012" i="9" s="1"/>
  <c r="F2013" i="9"/>
  <c r="G2013" i="9" l="1"/>
  <c r="H2013" i="9" s="1"/>
  <c r="F2014" i="9"/>
  <c r="F2015" i="9" l="1"/>
  <c r="G2014" i="9"/>
  <c r="H2014" i="9" s="1"/>
  <c r="G2015" i="9" l="1"/>
  <c r="H2015" i="9" s="1"/>
  <c r="F2016" i="9"/>
  <c r="G2016" i="9" l="1"/>
  <c r="H2016" i="9" s="1"/>
  <c r="F2017" i="9"/>
  <c r="G2017" i="9" l="1"/>
  <c r="H2017" i="9" s="1"/>
  <c r="F2018" i="9"/>
  <c r="F2019" i="9" l="1"/>
  <c r="G2018" i="9"/>
  <c r="H2018" i="9" s="1"/>
  <c r="G2019" i="9" l="1"/>
  <c r="H2019" i="9" s="1"/>
  <c r="F2020" i="9"/>
  <c r="G2020" i="9" l="1"/>
  <c r="H2020" i="9" s="1"/>
  <c r="F2021" i="9"/>
  <c r="G2021" i="9" l="1"/>
  <c r="H2021" i="9" s="1"/>
  <c r="F2022" i="9"/>
  <c r="F2023" i="9" l="1"/>
  <c r="G2022" i="9"/>
  <c r="H2022" i="9" s="1"/>
  <c r="G2023" i="9" l="1"/>
  <c r="H2023" i="9" s="1"/>
  <c r="F2024" i="9"/>
  <c r="G2024" i="9" l="1"/>
  <c r="H2024" i="9" s="1"/>
  <c r="F2025" i="9"/>
  <c r="G2025" i="9" l="1"/>
  <c r="H2025" i="9" s="1"/>
  <c r="F2026" i="9"/>
  <c r="G2026" i="9" l="1"/>
  <c r="H2026" i="9" s="1"/>
  <c r="F2027" i="9"/>
  <c r="G2027" i="9" l="1"/>
  <c r="H2027" i="9" s="1"/>
  <c r="F2028" i="9"/>
  <c r="F2029" i="9" l="1"/>
  <c r="G2028" i="9"/>
  <c r="H2028" i="9" s="1"/>
  <c r="G2029" i="9" l="1"/>
  <c r="H2029" i="9" s="1"/>
  <c r="F2030" i="9"/>
  <c r="G2030" i="9" l="1"/>
  <c r="H2030" i="9" s="1"/>
  <c r="F2031" i="9"/>
  <c r="G2031" i="9" l="1"/>
  <c r="H2031" i="9" s="1"/>
  <c r="F2032" i="9"/>
  <c r="G2032" i="9" l="1"/>
  <c r="H2032" i="9" s="1"/>
  <c r="F2033" i="9"/>
  <c r="G2033" i="9" l="1"/>
  <c r="H2033" i="9" s="1"/>
  <c r="F2034" i="9"/>
  <c r="F2035" i="9" l="1"/>
  <c r="G2034" i="9"/>
  <c r="H2034" i="9" s="1"/>
  <c r="G2035" i="9" l="1"/>
  <c r="H2035" i="9" s="1"/>
  <c r="F2036" i="9"/>
  <c r="G2036" i="9" l="1"/>
  <c r="H2036" i="9" s="1"/>
  <c r="F2037" i="9"/>
  <c r="G2037" i="9" l="1"/>
  <c r="H2037" i="9" s="1"/>
  <c r="F2038" i="9"/>
  <c r="F2039" i="9" l="1"/>
  <c r="G2038" i="9"/>
  <c r="H2038" i="9" s="1"/>
  <c r="G2039" i="9" l="1"/>
  <c r="H2039" i="9" s="1"/>
  <c r="F2040" i="9"/>
  <c r="G2040" i="9" l="1"/>
  <c r="H2040" i="9" s="1"/>
  <c r="F2041" i="9"/>
  <c r="G2041" i="9" l="1"/>
  <c r="H2041" i="9" s="1"/>
  <c r="F2042" i="9"/>
  <c r="G2042" i="9" l="1"/>
  <c r="H2042" i="9" s="1"/>
  <c r="F2043" i="9"/>
  <c r="G2043" i="9" l="1"/>
  <c r="H2043" i="9" s="1"/>
  <c r="F2044" i="9"/>
  <c r="F2045" i="9" l="1"/>
  <c r="G2044" i="9"/>
  <c r="H2044" i="9" s="1"/>
  <c r="G2045" i="9" l="1"/>
  <c r="H2045" i="9" s="1"/>
  <c r="F2046" i="9"/>
  <c r="G2046" i="9" l="1"/>
  <c r="H2046" i="9" s="1"/>
  <c r="F2047" i="9"/>
  <c r="G2047" i="9" l="1"/>
  <c r="H2047" i="9" s="1"/>
  <c r="F2048" i="9"/>
  <c r="G2048" i="9" l="1"/>
  <c r="H2048" i="9" s="1"/>
  <c r="F2049" i="9"/>
  <c r="G2049" i="9" l="1"/>
  <c r="H2049" i="9" s="1"/>
  <c r="F2050" i="9"/>
  <c r="F2051" i="9" l="1"/>
  <c r="G2050" i="9"/>
  <c r="H2050" i="9" s="1"/>
  <c r="G2051" i="9" l="1"/>
  <c r="H2051" i="9" s="1"/>
  <c r="F2052" i="9"/>
  <c r="G2052" i="9" l="1"/>
  <c r="H2052" i="9" s="1"/>
  <c r="F2053" i="9"/>
  <c r="G2053" i="9" l="1"/>
  <c r="H2053" i="9" s="1"/>
  <c r="F2054" i="9"/>
  <c r="F2055" i="9" l="1"/>
  <c r="G2054" i="9"/>
  <c r="H2054" i="9" s="1"/>
  <c r="G2055" i="9" l="1"/>
  <c r="H2055" i="9" s="1"/>
  <c r="F2056" i="9"/>
  <c r="G2056" i="9" l="1"/>
  <c r="H2056" i="9" s="1"/>
  <c r="F2057" i="9"/>
  <c r="G2057" i="9" l="1"/>
  <c r="H2057" i="9" s="1"/>
  <c r="F2058" i="9"/>
  <c r="G2058" i="9" l="1"/>
  <c r="H2058" i="9" s="1"/>
  <c r="F2059" i="9"/>
  <c r="G2059" i="9" l="1"/>
  <c r="H2059" i="9" s="1"/>
  <c r="F2060" i="9"/>
  <c r="F2061" i="9" l="1"/>
  <c r="G2060" i="9"/>
  <c r="H2060" i="9" s="1"/>
  <c r="G2061" i="9" l="1"/>
  <c r="H2061" i="9" s="1"/>
  <c r="F2062" i="9"/>
  <c r="G2062" i="9" l="1"/>
  <c r="H2062" i="9" s="1"/>
  <c r="F2063" i="9"/>
  <c r="G2063" i="9" l="1"/>
  <c r="H2063" i="9" s="1"/>
  <c r="F2064" i="9"/>
  <c r="G2064" i="9" l="1"/>
  <c r="H2064" i="9" s="1"/>
  <c r="F2065" i="9"/>
  <c r="G2065" i="9" l="1"/>
  <c r="H2065" i="9" s="1"/>
  <c r="F2066" i="9"/>
  <c r="F2067" i="9" l="1"/>
  <c r="G2066" i="9"/>
  <c r="H2066" i="9" s="1"/>
  <c r="G2067" i="9" l="1"/>
  <c r="H2067" i="9" s="1"/>
  <c r="F2068" i="9"/>
  <c r="G2068" i="9" l="1"/>
  <c r="H2068" i="9" s="1"/>
  <c r="F2069" i="9"/>
  <c r="G2069" i="9" l="1"/>
  <c r="H2069" i="9" s="1"/>
  <c r="F2070" i="9"/>
  <c r="F2071" i="9" l="1"/>
  <c r="G2070" i="9"/>
  <c r="H2070" i="9" s="1"/>
  <c r="G2071" i="9" l="1"/>
  <c r="H2071" i="9" s="1"/>
  <c r="F2072" i="9"/>
  <c r="G2072" i="9" l="1"/>
  <c r="H2072" i="9" s="1"/>
  <c r="F2073" i="9"/>
  <c r="G2073" i="9" l="1"/>
  <c r="H2073" i="9" s="1"/>
  <c r="F2074" i="9"/>
  <c r="G2074" i="9" l="1"/>
  <c r="H2074" i="9" s="1"/>
  <c r="F2075" i="9"/>
  <c r="G2075" i="9" l="1"/>
  <c r="H2075" i="9" s="1"/>
  <c r="F2076" i="9"/>
  <c r="F2077" i="9" l="1"/>
  <c r="G2076" i="9"/>
  <c r="H2076" i="9" s="1"/>
  <c r="G2077" i="9" l="1"/>
  <c r="H2077" i="9" s="1"/>
  <c r="F2078" i="9"/>
  <c r="G2078" i="9" l="1"/>
  <c r="H2078" i="9" s="1"/>
  <c r="F2079" i="9"/>
  <c r="G2079" i="9" l="1"/>
  <c r="H2079" i="9" s="1"/>
  <c r="F2080" i="9"/>
  <c r="G2080" i="9" l="1"/>
  <c r="H2080" i="9" s="1"/>
  <c r="F2081" i="9"/>
  <c r="G2081" i="9" l="1"/>
  <c r="H2081" i="9" s="1"/>
  <c r="F2082" i="9"/>
  <c r="F2083" i="9" l="1"/>
  <c r="G2082" i="9"/>
  <c r="H2082" i="9" s="1"/>
  <c r="G2083" i="9" l="1"/>
  <c r="H2083" i="9" s="1"/>
  <c r="F2084" i="9"/>
  <c r="G2084" i="9" l="1"/>
  <c r="H2084" i="9" s="1"/>
  <c r="F2085" i="9"/>
  <c r="G2085" i="9" l="1"/>
  <c r="H2085" i="9" s="1"/>
  <c r="F2086" i="9"/>
  <c r="F2087" i="9" l="1"/>
  <c r="G2086" i="9"/>
  <c r="H2086" i="9" s="1"/>
  <c r="G2087" i="9" l="1"/>
  <c r="H2087" i="9" s="1"/>
  <c r="F2088" i="9"/>
  <c r="G2088" i="9" l="1"/>
  <c r="H2088" i="9" s="1"/>
  <c r="F2089" i="9"/>
  <c r="G2089" i="9" l="1"/>
  <c r="H2089" i="9" s="1"/>
  <c r="F2090" i="9"/>
  <c r="G2090" i="9" l="1"/>
  <c r="H2090" i="9" s="1"/>
  <c r="F2091" i="9"/>
  <c r="G2091" i="9" l="1"/>
  <c r="H2091" i="9" s="1"/>
  <c r="F2092" i="9"/>
  <c r="F2093" i="9" l="1"/>
  <c r="G2092" i="9"/>
  <c r="H2092" i="9" s="1"/>
  <c r="G2093" i="9" l="1"/>
  <c r="H2093" i="9" s="1"/>
  <c r="F2094" i="9"/>
  <c r="G2094" i="9" l="1"/>
  <c r="H2094" i="9" s="1"/>
  <c r="F2095" i="9"/>
  <c r="G2095" i="9" l="1"/>
  <c r="H2095" i="9" s="1"/>
  <c r="F2096" i="9"/>
  <c r="G2096" i="9" l="1"/>
  <c r="H2096" i="9" s="1"/>
  <c r="F2097" i="9"/>
  <c r="G2097" i="9" l="1"/>
  <c r="H2097" i="9" s="1"/>
  <c r="F2098" i="9"/>
  <c r="F2099" i="9" l="1"/>
  <c r="G2098" i="9"/>
  <c r="H2098" i="9" s="1"/>
  <c r="G2099" i="9" l="1"/>
  <c r="H2099" i="9" s="1"/>
  <c r="F2100" i="9"/>
  <c r="G2100" i="9" l="1"/>
  <c r="H2100" i="9" s="1"/>
  <c r="F2101" i="9"/>
  <c r="G2101" i="9" l="1"/>
  <c r="H2101" i="9" s="1"/>
  <c r="F2102" i="9"/>
  <c r="F2103" i="9" l="1"/>
  <c r="G2102" i="9"/>
  <c r="H2102" i="9" s="1"/>
  <c r="G2103" i="9" l="1"/>
  <c r="H2103" i="9" s="1"/>
  <c r="F2104" i="9"/>
  <c r="G2104" i="9" l="1"/>
  <c r="H2104" i="9" s="1"/>
  <c r="F2105" i="9"/>
  <c r="G2105" i="9" l="1"/>
  <c r="H2105" i="9" s="1"/>
  <c r="F2106" i="9"/>
  <c r="G2106" i="9" l="1"/>
  <c r="H2106" i="9" s="1"/>
  <c r="F2107" i="9"/>
  <c r="G2107" i="9" l="1"/>
  <c r="H2107" i="9" s="1"/>
  <c r="F2108" i="9"/>
  <c r="F2109" i="9" l="1"/>
  <c r="G2108" i="9"/>
  <c r="H2108" i="9" s="1"/>
  <c r="G2109" i="9" l="1"/>
  <c r="H2109" i="9" s="1"/>
  <c r="F2110" i="9"/>
  <c r="G2110" i="9" l="1"/>
  <c r="H2110" i="9" s="1"/>
  <c r="F2111" i="9"/>
  <c r="G2111" i="9" l="1"/>
  <c r="H2111" i="9" s="1"/>
  <c r="F2112" i="9"/>
  <c r="G2112" i="9" l="1"/>
  <c r="H2112" i="9" s="1"/>
  <c r="F2113" i="9"/>
  <c r="G2113" i="9" l="1"/>
  <c r="H2113" i="9" s="1"/>
  <c r="F2114" i="9"/>
  <c r="F2115" i="9" l="1"/>
  <c r="G2114" i="9"/>
  <c r="H2114" i="9" s="1"/>
  <c r="G2115" i="9" l="1"/>
  <c r="H2115" i="9" s="1"/>
  <c r="F2116" i="9"/>
  <c r="G2116" i="9" l="1"/>
  <c r="H2116" i="9" s="1"/>
  <c r="F2117" i="9"/>
  <c r="G2117" i="9" l="1"/>
  <c r="H2117" i="9" s="1"/>
  <c r="F2118" i="9"/>
  <c r="G2118" i="9" l="1"/>
  <c r="H2118" i="9" s="1"/>
  <c r="F2119" i="9"/>
  <c r="G2119" i="9" l="1"/>
  <c r="H2119" i="9" s="1"/>
  <c r="F2120" i="9"/>
  <c r="F2121" i="9" l="1"/>
  <c r="G2120" i="9"/>
  <c r="H2120" i="9" s="1"/>
  <c r="G2121" i="9" l="1"/>
  <c r="H2121" i="9" s="1"/>
  <c r="F2122" i="9"/>
  <c r="G2122" i="9" l="1"/>
  <c r="H2122" i="9" s="1"/>
  <c r="F2123" i="9"/>
  <c r="G2123" i="9" l="1"/>
  <c r="H2123" i="9" s="1"/>
  <c r="F2124" i="9"/>
  <c r="G2124" i="9" l="1"/>
  <c r="H2124" i="9" s="1"/>
  <c r="F2125" i="9"/>
  <c r="G2125" i="9" l="1"/>
  <c r="H2125" i="9" s="1"/>
  <c r="F2126" i="9"/>
  <c r="G2126" i="9" l="1"/>
  <c r="H2126" i="9" s="1"/>
  <c r="F2127" i="9"/>
  <c r="G2127" i="9" l="1"/>
  <c r="H2127" i="9" s="1"/>
  <c r="F2128" i="9"/>
  <c r="F2129" i="9" l="1"/>
  <c r="G2128" i="9"/>
  <c r="H2128" i="9" s="1"/>
  <c r="G2129" i="9" l="1"/>
  <c r="H2129" i="9" s="1"/>
  <c r="F2130" i="9"/>
  <c r="G2130" i="9" l="1"/>
  <c r="H2130" i="9" s="1"/>
  <c r="F2131" i="9"/>
  <c r="G2131" i="9" l="1"/>
  <c r="H2131" i="9" s="1"/>
  <c r="F2132" i="9"/>
  <c r="G2132" i="9" l="1"/>
  <c r="H2132" i="9" s="1"/>
  <c r="F2133" i="9"/>
  <c r="G2133" i="9" l="1"/>
  <c r="H2133" i="9" s="1"/>
  <c r="F2134" i="9"/>
  <c r="G2134" i="9" l="1"/>
  <c r="H2134" i="9" s="1"/>
  <c r="F2135" i="9"/>
  <c r="G2135" i="9" l="1"/>
  <c r="H2135" i="9" s="1"/>
  <c r="F2136" i="9"/>
  <c r="F2137" i="9" l="1"/>
  <c r="G2136" i="9"/>
  <c r="H2136" i="9" s="1"/>
  <c r="G2137" i="9" l="1"/>
  <c r="H2137" i="9" s="1"/>
  <c r="F2138" i="9"/>
  <c r="G2138" i="9" l="1"/>
  <c r="H2138" i="9" s="1"/>
  <c r="F2139" i="9"/>
  <c r="G2139" i="9" l="1"/>
  <c r="H2139" i="9" s="1"/>
  <c r="F2140" i="9"/>
  <c r="G2140" i="9" l="1"/>
  <c r="H2140" i="9" s="1"/>
  <c r="F2141" i="9"/>
  <c r="G2141" i="9" l="1"/>
  <c r="H2141" i="9" s="1"/>
  <c r="F2142" i="9"/>
  <c r="G2142" i="9" l="1"/>
  <c r="H2142" i="9" s="1"/>
  <c r="F2143" i="9"/>
  <c r="G2143" i="9" l="1"/>
  <c r="H2143" i="9" s="1"/>
  <c r="F2144" i="9"/>
  <c r="F2145" i="9" l="1"/>
  <c r="G2144" i="9"/>
  <c r="H2144" i="9" s="1"/>
  <c r="G2145" i="9" l="1"/>
  <c r="H2145" i="9" s="1"/>
  <c r="F2146" i="9"/>
  <c r="G2146" i="9" l="1"/>
  <c r="H2146" i="9" s="1"/>
  <c r="F2147" i="9"/>
  <c r="G2147" i="9" l="1"/>
  <c r="H2147" i="9" s="1"/>
  <c r="F2148" i="9"/>
  <c r="G2148" i="9" l="1"/>
  <c r="H2148" i="9" s="1"/>
  <c r="F2149" i="9"/>
  <c r="G2149" i="9" l="1"/>
  <c r="H2149" i="9" s="1"/>
  <c r="F2150" i="9"/>
  <c r="G2150" i="9" l="1"/>
  <c r="H2150" i="9" s="1"/>
  <c r="F2151" i="9"/>
  <c r="G2151" i="9" l="1"/>
  <c r="H2151" i="9" s="1"/>
  <c r="F2152" i="9"/>
  <c r="F2153" i="9" l="1"/>
  <c r="G2152" i="9"/>
  <c r="H2152" i="9" s="1"/>
  <c r="G2153" i="9" l="1"/>
  <c r="H2153" i="9" s="1"/>
  <c r="F2154" i="9"/>
  <c r="G2154" i="9" l="1"/>
  <c r="H2154" i="9" s="1"/>
  <c r="F2155" i="9"/>
  <c r="G2155" i="9" l="1"/>
  <c r="H2155" i="9" s="1"/>
  <c r="F2156" i="9"/>
  <c r="G2156" i="9" l="1"/>
  <c r="H2156" i="9" s="1"/>
  <c r="F2157" i="9"/>
  <c r="G2157" i="9" l="1"/>
  <c r="H2157" i="9" s="1"/>
  <c r="F2158" i="9"/>
  <c r="G2158" i="9" l="1"/>
  <c r="H2158" i="9" s="1"/>
  <c r="F2159" i="9"/>
  <c r="G2159" i="9" l="1"/>
  <c r="H2159" i="9" s="1"/>
  <c r="F2160" i="9"/>
  <c r="F2161" i="9" l="1"/>
  <c r="G2160" i="9"/>
  <c r="H2160" i="9" s="1"/>
  <c r="G2161" i="9" l="1"/>
  <c r="H2161" i="9" s="1"/>
  <c r="F2162" i="9"/>
  <c r="G2162" i="9" l="1"/>
  <c r="H2162" i="9" s="1"/>
  <c r="F2163" i="9"/>
  <c r="G2163" i="9" l="1"/>
  <c r="H2163" i="9" s="1"/>
  <c r="F2164" i="9"/>
  <c r="G2164" i="9" l="1"/>
  <c r="H2164" i="9" s="1"/>
  <c r="F2165" i="9"/>
  <c r="G2165" i="9" l="1"/>
  <c r="H2165" i="9" s="1"/>
  <c r="F2166" i="9"/>
  <c r="G2166" i="9" l="1"/>
  <c r="H2166" i="9" s="1"/>
  <c r="F2167" i="9"/>
  <c r="G2167" i="9" l="1"/>
  <c r="H2167" i="9" s="1"/>
  <c r="F2168" i="9"/>
  <c r="F2169" i="9" l="1"/>
  <c r="G2168" i="9"/>
  <c r="H2168" i="9" s="1"/>
  <c r="G2169" i="9" l="1"/>
  <c r="H2169" i="9" s="1"/>
  <c r="F2170" i="9"/>
  <c r="G2170" i="9" l="1"/>
  <c r="H2170" i="9" s="1"/>
  <c r="F2171" i="9"/>
  <c r="G2171" i="9" l="1"/>
  <c r="H2171" i="9" s="1"/>
  <c r="F2172" i="9"/>
  <c r="G2172" i="9" l="1"/>
  <c r="H2172" i="9" s="1"/>
  <c r="F2173" i="9"/>
  <c r="G2173" i="9" l="1"/>
  <c r="H2173" i="9" s="1"/>
  <c r="F2174" i="9"/>
  <c r="G2174" i="9" l="1"/>
  <c r="H2174" i="9" s="1"/>
  <c r="F2175" i="9"/>
  <c r="G2175" i="9" l="1"/>
  <c r="H2175" i="9" s="1"/>
  <c r="F2176" i="9"/>
  <c r="F2177" i="9" l="1"/>
  <c r="G2176" i="9"/>
  <c r="H2176" i="9" s="1"/>
  <c r="G2177" i="9" l="1"/>
  <c r="H2177" i="9" s="1"/>
  <c r="F2178" i="9"/>
  <c r="G2178" i="9" l="1"/>
  <c r="H2178" i="9" s="1"/>
  <c r="F2179" i="9"/>
  <c r="G2179" i="9" l="1"/>
  <c r="H2179" i="9" s="1"/>
  <c r="F2180" i="9"/>
  <c r="G2180" i="9" l="1"/>
  <c r="H2180" i="9" s="1"/>
  <c r="F2181" i="9"/>
  <c r="G2181" i="9" l="1"/>
  <c r="H2181" i="9" s="1"/>
  <c r="F2182" i="9"/>
  <c r="G2182" i="9" l="1"/>
  <c r="H2182" i="9" s="1"/>
  <c r="F2183" i="9"/>
  <c r="G2183" i="9" l="1"/>
  <c r="H2183" i="9" s="1"/>
  <c r="F2184" i="9"/>
  <c r="F2185" i="9" l="1"/>
  <c r="G2184" i="9"/>
  <c r="H2184" i="9" s="1"/>
  <c r="G2185" i="9" l="1"/>
  <c r="H2185" i="9" s="1"/>
  <c r="F2186" i="9"/>
  <c r="F2187" i="9" l="1"/>
  <c r="G2186" i="9"/>
  <c r="H2186" i="9" s="1"/>
  <c r="G2187" i="9" l="1"/>
  <c r="H2187" i="9" s="1"/>
  <c r="F2188" i="9"/>
  <c r="G2188" i="9" l="1"/>
  <c r="H2188" i="9" s="1"/>
  <c r="F2189" i="9"/>
  <c r="G2189" i="9" l="1"/>
  <c r="H2189" i="9" s="1"/>
  <c r="F2190" i="9"/>
  <c r="G2190" i="9" l="1"/>
  <c r="H2190" i="9" s="1"/>
  <c r="F2191" i="9"/>
  <c r="G2191" i="9" l="1"/>
  <c r="H2191" i="9" s="1"/>
  <c r="F2192" i="9"/>
  <c r="G2192" i="9" l="1"/>
  <c r="H2192" i="9" s="1"/>
  <c r="F2193" i="9"/>
  <c r="G2193" i="9" l="1"/>
  <c r="H2193" i="9" s="1"/>
  <c r="F2194" i="9"/>
  <c r="G2194" i="9" l="1"/>
  <c r="H2194" i="9" s="1"/>
  <c r="F2195" i="9"/>
  <c r="G2195" i="9" l="1"/>
  <c r="H2195" i="9" s="1"/>
  <c r="F2196" i="9"/>
  <c r="G2196" i="9" l="1"/>
  <c r="H2196" i="9" s="1"/>
  <c r="F2197" i="9"/>
  <c r="G2197" i="9" l="1"/>
  <c r="H2197" i="9" s="1"/>
  <c r="F2198" i="9"/>
  <c r="F2199" i="9" l="1"/>
  <c r="G2198" i="9"/>
  <c r="H2198" i="9" s="1"/>
  <c r="G2199" i="9" l="1"/>
  <c r="H2199" i="9" s="1"/>
  <c r="F2200" i="9"/>
  <c r="F2201" i="9" l="1"/>
  <c r="G2200" i="9"/>
  <c r="H2200" i="9" s="1"/>
  <c r="G2201" i="9" l="1"/>
  <c r="H2201" i="9" s="1"/>
  <c r="F2202" i="9"/>
  <c r="F2203" i="9" l="1"/>
  <c r="G2202" i="9"/>
  <c r="H2202" i="9" s="1"/>
  <c r="G2203" i="9" l="1"/>
  <c r="H2203" i="9" s="1"/>
  <c r="F2204" i="9"/>
  <c r="G2204" i="9" l="1"/>
  <c r="H2204" i="9" s="1"/>
  <c r="F2205" i="9"/>
  <c r="G2205" i="9" l="1"/>
  <c r="H2205" i="9" s="1"/>
  <c r="F2206" i="9"/>
  <c r="G2206" i="9" l="1"/>
  <c r="H2206" i="9" s="1"/>
  <c r="F2207" i="9"/>
  <c r="G2207" i="9" l="1"/>
  <c r="H2207" i="9" s="1"/>
  <c r="F2208" i="9"/>
  <c r="G2208" i="9" l="1"/>
  <c r="H2208" i="9" s="1"/>
  <c r="F2209" i="9"/>
  <c r="G2209" i="9" l="1"/>
  <c r="H2209" i="9" s="1"/>
  <c r="F2210" i="9"/>
  <c r="G2210" i="9" l="1"/>
  <c r="H2210" i="9" s="1"/>
  <c r="F2211" i="9"/>
  <c r="G2211" i="9" l="1"/>
  <c r="H2211" i="9" s="1"/>
  <c r="F2212" i="9"/>
  <c r="G2212" i="9" l="1"/>
  <c r="H2212" i="9" s="1"/>
  <c r="F2213" i="9"/>
  <c r="G2213" i="9" l="1"/>
  <c r="H2213" i="9" s="1"/>
  <c r="F2214" i="9"/>
  <c r="F2215" i="9" l="1"/>
  <c r="G2214" i="9"/>
  <c r="H2214" i="9" s="1"/>
  <c r="G2215" i="9" l="1"/>
  <c r="H2215" i="9" s="1"/>
  <c r="F2216" i="9"/>
  <c r="F2217" i="9" l="1"/>
  <c r="G2216" i="9"/>
  <c r="H2216" i="9" s="1"/>
  <c r="G2217" i="9" l="1"/>
  <c r="H2217" i="9" s="1"/>
  <c r="F2218" i="9"/>
  <c r="F2219" i="9" l="1"/>
  <c r="G2218" i="9"/>
  <c r="H2218" i="9" s="1"/>
  <c r="G2219" i="9" l="1"/>
  <c r="H2219" i="9" s="1"/>
  <c r="F2220" i="9"/>
  <c r="G2220" i="9" l="1"/>
  <c r="H2220" i="9" s="1"/>
  <c r="F2221" i="9"/>
  <c r="G2221" i="9" l="1"/>
  <c r="H2221" i="9" s="1"/>
  <c r="F2222" i="9"/>
  <c r="G2222" i="9" l="1"/>
  <c r="H2222" i="9" s="1"/>
  <c r="F2223" i="9"/>
  <c r="G2223" i="9" l="1"/>
  <c r="H2223" i="9" s="1"/>
  <c r="F2224" i="9"/>
  <c r="G2224" i="9" l="1"/>
  <c r="H2224" i="9" s="1"/>
  <c r="F2225" i="9"/>
  <c r="G2225" i="9" l="1"/>
  <c r="H2225" i="9" s="1"/>
  <c r="F2226" i="9"/>
  <c r="G2226" i="9" l="1"/>
  <c r="H2226" i="9" s="1"/>
  <c r="F2227" i="9"/>
  <c r="G2227" i="9" l="1"/>
  <c r="H2227" i="9" s="1"/>
  <c r="F2228" i="9"/>
  <c r="G2228" i="9" l="1"/>
  <c r="H2228" i="9" s="1"/>
  <c r="F2229" i="9"/>
  <c r="G2229" i="9" l="1"/>
  <c r="H2229" i="9" s="1"/>
  <c r="F2230" i="9"/>
  <c r="F2231" i="9" l="1"/>
  <c r="G2230" i="9"/>
  <c r="H2230" i="9" s="1"/>
  <c r="G2231" i="9" l="1"/>
  <c r="H2231" i="9" s="1"/>
  <c r="F2232" i="9"/>
  <c r="F2233" i="9" l="1"/>
  <c r="G2232" i="9"/>
  <c r="H2232" i="9" s="1"/>
  <c r="G2233" i="9" l="1"/>
  <c r="H2233" i="9" s="1"/>
  <c r="F2234" i="9"/>
  <c r="F2235" i="9" l="1"/>
  <c r="G2234" i="9"/>
  <c r="H2234" i="9" s="1"/>
  <c r="G2235" i="9" l="1"/>
  <c r="H2235" i="9" s="1"/>
  <c r="F2236" i="9"/>
  <c r="G2236" i="9" l="1"/>
  <c r="H2236" i="9" s="1"/>
  <c r="F2237" i="9"/>
  <c r="G2237" i="9" l="1"/>
  <c r="H2237" i="9" s="1"/>
  <c r="F2238" i="9"/>
  <c r="G2238" i="9" l="1"/>
  <c r="H2238" i="9" s="1"/>
  <c r="F2239" i="9"/>
  <c r="G2239" i="9" l="1"/>
  <c r="H2239" i="9" s="1"/>
  <c r="F2240" i="9"/>
  <c r="G2240" i="9" l="1"/>
  <c r="H2240" i="9" s="1"/>
  <c r="F2241" i="9"/>
  <c r="G2241" i="9" l="1"/>
  <c r="H2241" i="9" s="1"/>
  <c r="F2242" i="9"/>
  <c r="G2242" i="9" l="1"/>
  <c r="H2242" i="9" s="1"/>
  <c r="F2243" i="9"/>
  <c r="G2243" i="9" l="1"/>
  <c r="H2243" i="9" s="1"/>
  <c r="F2244" i="9"/>
  <c r="G2244" i="9" l="1"/>
  <c r="H2244" i="9" s="1"/>
  <c r="F2245" i="9"/>
  <c r="G2245" i="9" l="1"/>
  <c r="H2245" i="9" s="1"/>
  <c r="F2246" i="9"/>
  <c r="F2247" i="9" l="1"/>
  <c r="G2246" i="9"/>
  <c r="H2246" i="9" s="1"/>
  <c r="G2247" i="9" l="1"/>
  <c r="H2247" i="9" s="1"/>
  <c r="F2248" i="9"/>
  <c r="F2249" i="9" l="1"/>
  <c r="G2248" i="9"/>
  <c r="H2248" i="9" s="1"/>
  <c r="G2249" i="9" l="1"/>
  <c r="H2249" i="9" s="1"/>
  <c r="F2250" i="9"/>
  <c r="F2251" i="9" l="1"/>
  <c r="G2250" i="9"/>
  <c r="H2250" i="9" s="1"/>
  <c r="G2251" i="9" l="1"/>
  <c r="H2251" i="9" s="1"/>
  <c r="F2252" i="9"/>
  <c r="G2252" i="9" l="1"/>
  <c r="H2252" i="9" s="1"/>
  <c r="F2253" i="9"/>
  <c r="G2253" i="9" l="1"/>
  <c r="H2253" i="9" s="1"/>
  <c r="F2254" i="9"/>
  <c r="G2254" i="9" l="1"/>
  <c r="H2254" i="9" s="1"/>
  <c r="F2255" i="9"/>
  <c r="G2255" i="9" l="1"/>
  <c r="H2255" i="9" s="1"/>
  <c r="F2256" i="9"/>
  <c r="G2256" i="9" l="1"/>
  <c r="H2256" i="9" s="1"/>
  <c r="F2257" i="9"/>
  <c r="G2257" i="9" l="1"/>
  <c r="H2257" i="9" s="1"/>
  <c r="F2258" i="9"/>
  <c r="G2258" i="9" l="1"/>
  <c r="H2258" i="9" s="1"/>
  <c r="F2259" i="9"/>
  <c r="G2259" i="9" l="1"/>
  <c r="H2259" i="9" s="1"/>
  <c r="F2260" i="9"/>
  <c r="G2260" i="9" l="1"/>
  <c r="H2260" i="9" s="1"/>
  <c r="F2261" i="9"/>
  <c r="G2261" i="9" l="1"/>
  <c r="H2261" i="9" s="1"/>
  <c r="F2262" i="9"/>
  <c r="F2263" i="9" l="1"/>
  <c r="G2262" i="9"/>
  <c r="H2262" i="9" s="1"/>
  <c r="G2263" i="9" l="1"/>
  <c r="H2263" i="9" s="1"/>
  <c r="F2264" i="9"/>
  <c r="F2265" i="9" l="1"/>
  <c r="G2264" i="9"/>
  <c r="H2264" i="9" s="1"/>
  <c r="G2265" i="9" l="1"/>
  <c r="H2265" i="9" s="1"/>
  <c r="F2266" i="9"/>
  <c r="F2267" i="9" l="1"/>
  <c r="G2266" i="9"/>
  <c r="H2266" i="9" s="1"/>
  <c r="G2267" i="9" l="1"/>
  <c r="H2267" i="9" s="1"/>
  <c r="F2268" i="9"/>
  <c r="G2268" i="9" l="1"/>
  <c r="H2268" i="9" s="1"/>
  <c r="F2269" i="9"/>
  <c r="G2269" i="9" l="1"/>
  <c r="H2269" i="9" s="1"/>
  <c r="F2270" i="9"/>
  <c r="G2270" i="9" l="1"/>
  <c r="H2270" i="9" s="1"/>
  <c r="F2271" i="9"/>
  <c r="G2271" i="9" l="1"/>
  <c r="H2271" i="9" s="1"/>
  <c r="F2272" i="9"/>
  <c r="G2272" i="9" l="1"/>
  <c r="H2272" i="9" s="1"/>
  <c r="F2273" i="9"/>
  <c r="G2273" i="9" l="1"/>
  <c r="H2273" i="9" s="1"/>
  <c r="F2274" i="9"/>
  <c r="G2274" i="9" l="1"/>
  <c r="H2274" i="9" s="1"/>
  <c r="F2275" i="9"/>
  <c r="G2275" i="9" l="1"/>
  <c r="H2275" i="9" s="1"/>
  <c r="F2276" i="9"/>
  <c r="G2276" i="9" l="1"/>
  <c r="H2276" i="9" s="1"/>
  <c r="F2277" i="9"/>
  <c r="G2277" i="9" l="1"/>
  <c r="H2277" i="9" s="1"/>
  <c r="F2278" i="9"/>
  <c r="F2279" i="9" l="1"/>
  <c r="G2278" i="9"/>
  <c r="H2278" i="9" s="1"/>
  <c r="G2279" i="9" l="1"/>
  <c r="H2279" i="9" s="1"/>
  <c r="F2280" i="9"/>
  <c r="F2281" i="9" l="1"/>
  <c r="G2280" i="9"/>
  <c r="H2280" i="9" s="1"/>
  <c r="G2281" i="9" l="1"/>
  <c r="H2281" i="9" s="1"/>
  <c r="F2282" i="9"/>
  <c r="F2283" i="9" l="1"/>
  <c r="G2282" i="9"/>
  <c r="H2282" i="9" s="1"/>
  <c r="G2283" i="9" l="1"/>
  <c r="H2283" i="9" s="1"/>
  <c r="F2284" i="9"/>
  <c r="G2284" i="9" l="1"/>
  <c r="H2284" i="9" s="1"/>
  <c r="F2285" i="9"/>
  <c r="G2285" i="9" l="1"/>
  <c r="H2285" i="9" s="1"/>
  <c r="F2286" i="9"/>
  <c r="G2286" i="9" l="1"/>
  <c r="H2286" i="9" s="1"/>
  <c r="F2287" i="9"/>
  <c r="G2287" i="9" l="1"/>
  <c r="H2287" i="9" s="1"/>
  <c r="F2288" i="9"/>
  <c r="G2288" i="9" l="1"/>
  <c r="H2288" i="9" s="1"/>
  <c r="F2289" i="9"/>
  <c r="F2290" i="9" l="1"/>
  <c r="G2289" i="9"/>
  <c r="H2289" i="9" s="1"/>
  <c r="G2290" i="9" l="1"/>
  <c r="H2290" i="9" s="1"/>
  <c r="F2291" i="9"/>
  <c r="F2292" i="9" l="1"/>
  <c r="G2291" i="9"/>
  <c r="H2291" i="9" s="1"/>
  <c r="G2292" i="9" l="1"/>
  <c r="H2292" i="9" s="1"/>
  <c r="F2293" i="9"/>
  <c r="F2294" i="9" l="1"/>
  <c r="G2293" i="9"/>
  <c r="H2293" i="9" s="1"/>
  <c r="G2294" i="9" l="1"/>
  <c r="H2294" i="9" s="1"/>
  <c r="F2295" i="9"/>
  <c r="F2296" i="9" l="1"/>
  <c r="G2295" i="9"/>
  <c r="H2295" i="9" s="1"/>
  <c r="G2296" i="9" l="1"/>
  <c r="H2296" i="9" s="1"/>
  <c r="F2297" i="9"/>
  <c r="F2298" i="9" l="1"/>
  <c r="G2297" i="9"/>
  <c r="H2297" i="9" s="1"/>
  <c r="G2298" i="9" l="1"/>
  <c r="H2298" i="9" s="1"/>
  <c r="F2299" i="9"/>
  <c r="F2300" i="9" l="1"/>
  <c r="G2299" i="9"/>
  <c r="H2299" i="9" s="1"/>
  <c r="G2300" i="9" l="1"/>
  <c r="H2300" i="9" s="1"/>
  <c r="F2301" i="9"/>
  <c r="F2302" i="9" l="1"/>
  <c r="G2301" i="9"/>
  <c r="H2301" i="9" s="1"/>
  <c r="G2302" i="9" l="1"/>
  <c r="H2302" i="9" s="1"/>
  <c r="F2303" i="9"/>
  <c r="F2304" i="9" l="1"/>
  <c r="G2303" i="9"/>
  <c r="H2303" i="9" s="1"/>
  <c r="G2304" i="9" l="1"/>
  <c r="H2304" i="9" s="1"/>
  <c r="F2305" i="9"/>
  <c r="F2306" i="9" l="1"/>
  <c r="G2305" i="9"/>
  <c r="H2305" i="9" s="1"/>
  <c r="G2306" i="9" l="1"/>
  <c r="H2306" i="9" s="1"/>
  <c r="F2307" i="9"/>
  <c r="F2308" i="9" l="1"/>
  <c r="G2307" i="9"/>
  <c r="H2307" i="9" s="1"/>
  <c r="G2308" i="9" l="1"/>
  <c r="H2308" i="9" s="1"/>
  <c r="F2309" i="9"/>
  <c r="F2310" i="9" l="1"/>
  <c r="G2309" i="9"/>
  <c r="H2309" i="9" s="1"/>
  <c r="G2310" i="9" l="1"/>
  <c r="H2310" i="9" s="1"/>
  <c r="F2311" i="9"/>
  <c r="F2312" i="9" l="1"/>
  <c r="G2311" i="9"/>
  <c r="H2311" i="9" s="1"/>
  <c r="G2312" i="9" l="1"/>
  <c r="H2312" i="9" s="1"/>
  <c r="F2313" i="9"/>
  <c r="F2314" i="9" l="1"/>
  <c r="G2313" i="9"/>
  <c r="H2313" i="9" s="1"/>
  <c r="G2314" i="9" l="1"/>
  <c r="H2314" i="9" s="1"/>
  <c r="F2315" i="9"/>
  <c r="F2316" i="9" l="1"/>
  <c r="G2315" i="9"/>
  <c r="H2315" i="9" s="1"/>
  <c r="G2316" i="9" l="1"/>
  <c r="H2316" i="9" s="1"/>
  <c r="F2317" i="9"/>
  <c r="F2318" i="9" l="1"/>
  <c r="G2317" i="9"/>
  <c r="H2317" i="9" s="1"/>
  <c r="G2318" i="9" l="1"/>
  <c r="H2318" i="9" s="1"/>
  <c r="F2319" i="9"/>
  <c r="F2320" i="9" l="1"/>
  <c r="G2319" i="9"/>
  <c r="H2319" i="9" s="1"/>
  <c r="G2320" i="9" l="1"/>
  <c r="H2320" i="9" s="1"/>
  <c r="F2321" i="9"/>
  <c r="F2322" i="9" l="1"/>
  <c r="G2321" i="9"/>
  <c r="H2321" i="9" s="1"/>
  <c r="G2322" i="9" l="1"/>
  <c r="H2322" i="9" s="1"/>
  <c r="F2323" i="9"/>
  <c r="F2324" i="9" l="1"/>
  <c r="G2323" i="9"/>
  <c r="H2323" i="9" s="1"/>
  <c r="G2324" i="9" l="1"/>
  <c r="H2324" i="9" s="1"/>
  <c r="F2325" i="9"/>
  <c r="F2326" i="9" l="1"/>
  <c r="G2325" i="9"/>
  <c r="H2325" i="9" s="1"/>
  <c r="G2326" i="9" l="1"/>
  <c r="H2326" i="9" s="1"/>
  <c r="F2327" i="9"/>
  <c r="F2328" i="9" l="1"/>
  <c r="G2327" i="9"/>
  <c r="H2327" i="9" s="1"/>
  <c r="G2328" i="9" l="1"/>
  <c r="H2328" i="9" s="1"/>
  <c r="F2329" i="9"/>
  <c r="F2330" i="9" l="1"/>
  <c r="G2329" i="9"/>
  <c r="H2329" i="9" s="1"/>
  <c r="G2330" i="9" l="1"/>
  <c r="H2330" i="9" s="1"/>
  <c r="F2331" i="9"/>
  <c r="F2332" i="9" l="1"/>
  <c r="G2331" i="9"/>
  <c r="H2331" i="9" s="1"/>
  <c r="G2332" i="9" l="1"/>
  <c r="H2332" i="9" s="1"/>
  <c r="F2333" i="9"/>
  <c r="F2334" i="9" l="1"/>
  <c r="G2333" i="9"/>
  <c r="H2333" i="9" s="1"/>
  <c r="G2334" i="9" l="1"/>
  <c r="H2334" i="9" s="1"/>
  <c r="F2335" i="9"/>
  <c r="F2336" i="9" l="1"/>
  <c r="G2335" i="9"/>
  <c r="H2335" i="9" s="1"/>
  <c r="G2336" i="9" l="1"/>
  <c r="H2336" i="9" s="1"/>
  <c r="F2337" i="9"/>
  <c r="F2338" i="9" l="1"/>
  <c r="G2337" i="9"/>
  <c r="H2337" i="9" s="1"/>
  <c r="G2338" i="9" l="1"/>
  <c r="H2338" i="9" s="1"/>
  <c r="F2339" i="9"/>
  <c r="F2340" i="9" l="1"/>
  <c r="G2339" i="9"/>
  <c r="H2339" i="9" s="1"/>
  <c r="G2340" i="9" l="1"/>
  <c r="H2340" i="9" s="1"/>
  <c r="F2341" i="9"/>
  <c r="F2342" i="9" l="1"/>
  <c r="G2341" i="9"/>
  <c r="H2341" i="9" s="1"/>
  <c r="G2342" i="9" l="1"/>
  <c r="H2342" i="9" s="1"/>
  <c r="F2343" i="9"/>
  <c r="F2344" i="9" l="1"/>
  <c r="G2343" i="9"/>
  <c r="H2343" i="9" s="1"/>
  <c r="G2344" i="9" l="1"/>
  <c r="H2344" i="9" s="1"/>
  <c r="F2345" i="9"/>
  <c r="F2346" i="9" l="1"/>
  <c r="G2345" i="9"/>
  <c r="H2345" i="9" s="1"/>
  <c r="G2346" i="9" l="1"/>
  <c r="H2346" i="9" s="1"/>
  <c r="F2347" i="9"/>
  <c r="F2348" i="9" l="1"/>
  <c r="G2347" i="9"/>
  <c r="H2347" i="9" s="1"/>
  <c r="G2348" i="9" l="1"/>
  <c r="H2348" i="9" s="1"/>
  <c r="F2349" i="9"/>
  <c r="F2350" i="9" l="1"/>
  <c r="G2349" i="9"/>
  <c r="H2349" i="9" s="1"/>
  <c r="G2350" i="9" l="1"/>
  <c r="H2350" i="9" s="1"/>
  <c r="F2351" i="9"/>
  <c r="F2352" i="9" l="1"/>
  <c r="G2351" i="9"/>
  <c r="H2351" i="9" s="1"/>
  <c r="G2352" i="9" l="1"/>
  <c r="H2352" i="9" s="1"/>
  <c r="F2353" i="9"/>
  <c r="F2354" i="9" l="1"/>
  <c r="G2353" i="9"/>
  <c r="H2353" i="9" s="1"/>
  <c r="G2354" i="9" l="1"/>
  <c r="H2354" i="9" s="1"/>
  <c r="F2355" i="9"/>
  <c r="F2356" i="9" l="1"/>
  <c r="G2355" i="9"/>
  <c r="H2355" i="9" s="1"/>
  <c r="G2356" i="9" l="1"/>
  <c r="H2356" i="9" s="1"/>
  <c r="F2357" i="9"/>
  <c r="F2358" i="9" l="1"/>
  <c r="G2357" i="9"/>
  <c r="H2357" i="9" s="1"/>
  <c r="G2358" i="9" l="1"/>
  <c r="H2358" i="9" s="1"/>
  <c r="F2359" i="9"/>
  <c r="F2360" i="9" l="1"/>
  <c r="G2359" i="9"/>
  <c r="H2359" i="9" s="1"/>
  <c r="G2360" i="9" l="1"/>
  <c r="H2360" i="9" s="1"/>
  <c r="F2361" i="9"/>
  <c r="F2362" i="9" l="1"/>
  <c r="G2361" i="9"/>
  <c r="H2361" i="9" s="1"/>
  <c r="G2362" i="9" l="1"/>
  <c r="H2362" i="9" s="1"/>
  <c r="F2363" i="9"/>
  <c r="F2364" i="9" l="1"/>
  <c r="G2363" i="9"/>
  <c r="H2363" i="9" s="1"/>
  <c r="G2364" i="9" l="1"/>
  <c r="H2364" i="9" s="1"/>
  <c r="F2365" i="9"/>
  <c r="F2366" i="9" l="1"/>
  <c r="G2365" i="9"/>
  <c r="H2365" i="9" s="1"/>
  <c r="G2366" i="9" l="1"/>
  <c r="H2366" i="9" s="1"/>
  <c r="F2367" i="9"/>
  <c r="F2368" i="9" l="1"/>
  <c r="G2367" i="9"/>
  <c r="H2367" i="9" s="1"/>
  <c r="G2368" i="9" l="1"/>
  <c r="H2368" i="9" s="1"/>
  <c r="F2369" i="9"/>
  <c r="F2370" i="9" l="1"/>
  <c r="G2369" i="9"/>
  <c r="H2369" i="9" s="1"/>
  <c r="G2370" i="9" l="1"/>
  <c r="H2370" i="9" s="1"/>
  <c r="F2371" i="9"/>
  <c r="F2372" i="9" l="1"/>
  <c r="G2371" i="9"/>
  <c r="H2371" i="9" s="1"/>
  <c r="G2372" i="9" l="1"/>
  <c r="H2372" i="9" s="1"/>
  <c r="F2373" i="9"/>
  <c r="F2374" i="9" l="1"/>
  <c r="G2373" i="9"/>
  <c r="H2373" i="9" s="1"/>
  <c r="G2374" i="9" l="1"/>
  <c r="H2374" i="9" s="1"/>
  <c r="F2375" i="9"/>
  <c r="F2376" i="9" l="1"/>
  <c r="G2375" i="9"/>
  <c r="H2375" i="9" s="1"/>
  <c r="G2376" i="9" l="1"/>
  <c r="H2376" i="9" s="1"/>
  <c r="F2377" i="9"/>
  <c r="F2378" i="9" l="1"/>
  <c r="G2377" i="9"/>
  <c r="H2377" i="9" s="1"/>
  <c r="G2378" i="9" l="1"/>
  <c r="H2378" i="9" s="1"/>
  <c r="F2379" i="9"/>
  <c r="F2380" i="9" l="1"/>
  <c r="G2379" i="9"/>
  <c r="H2379" i="9" s="1"/>
  <c r="G2380" i="9" l="1"/>
  <c r="H2380" i="9" s="1"/>
  <c r="F2381" i="9"/>
  <c r="F2382" i="9" l="1"/>
  <c r="G2381" i="9"/>
  <c r="H2381" i="9" s="1"/>
  <c r="G2382" i="9" l="1"/>
  <c r="H2382" i="9" s="1"/>
  <c r="F2383" i="9"/>
  <c r="F2384" i="9" l="1"/>
  <c r="G2383" i="9"/>
  <c r="H2383" i="9" s="1"/>
  <c r="G2384" i="9" l="1"/>
  <c r="H2384" i="9" s="1"/>
  <c r="F2385" i="9"/>
  <c r="F2386" i="9" l="1"/>
  <c r="G2385" i="9"/>
  <c r="H2385" i="9" s="1"/>
  <c r="G2386" i="9" l="1"/>
  <c r="H2386" i="9" s="1"/>
  <c r="F2387" i="9"/>
  <c r="F2388" i="9" l="1"/>
  <c r="G2387" i="9"/>
  <c r="H2387" i="9" s="1"/>
  <c r="G2388" i="9" l="1"/>
  <c r="H2388" i="9" s="1"/>
  <c r="F2389" i="9"/>
  <c r="F2390" i="9" l="1"/>
  <c r="G2389" i="9"/>
  <c r="H2389" i="9" s="1"/>
  <c r="G2390" i="9" l="1"/>
  <c r="H2390" i="9" s="1"/>
  <c r="F2391" i="9"/>
  <c r="F2392" i="9" l="1"/>
  <c r="G2391" i="9"/>
  <c r="H2391" i="9" s="1"/>
  <c r="G2392" i="9" l="1"/>
  <c r="H2392" i="9" s="1"/>
  <c r="F2393" i="9"/>
  <c r="F2394" i="9" l="1"/>
  <c r="G2393" i="9"/>
  <c r="H2393" i="9" s="1"/>
  <c r="G2394" i="9" l="1"/>
  <c r="H2394" i="9" s="1"/>
  <c r="F2395" i="9"/>
  <c r="F2396" i="9" l="1"/>
  <c r="G2395" i="9"/>
  <c r="H2395" i="9" s="1"/>
  <c r="G2396" i="9" l="1"/>
  <c r="H2396" i="9" s="1"/>
  <c r="F2397" i="9"/>
  <c r="F2398" i="9" l="1"/>
  <c r="G2397" i="9"/>
  <c r="H2397" i="9" s="1"/>
  <c r="G2398" i="9" l="1"/>
  <c r="H2398" i="9" s="1"/>
  <c r="F2399" i="9"/>
  <c r="F2400" i="9" l="1"/>
  <c r="G2399" i="9"/>
  <c r="H2399" i="9" s="1"/>
  <c r="G2400" i="9" l="1"/>
  <c r="H2400" i="9" s="1"/>
  <c r="F2401" i="9"/>
  <c r="F2402" i="9" l="1"/>
  <c r="G2401" i="9"/>
  <c r="H2401" i="9" s="1"/>
  <c r="G2402" i="9" l="1"/>
  <c r="H2402" i="9" s="1"/>
  <c r="F2403" i="9"/>
  <c r="F2404" i="9" l="1"/>
  <c r="G2403" i="9"/>
  <c r="H2403" i="9" s="1"/>
  <c r="G2404" i="9" l="1"/>
  <c r="H2404" i="9" s="1"/>
  <c r="F2405" i="9"/>
  <c r="F2406" i="9" l="1"/>
  <c r="G2405" i="9"/>
  <c r="H2405" i="9" s="1"/>
  <c r="G2406" i="9" l="1"/>
  <c r="H2406" i="9" s="1"/>
  <c r="F2407" i="9"/>
  <c r="F2408" i="9" l="1"/>
  <c r="G2407" i="9"/>
  <c r="H2407" i="9" s="1"/>
  <c r="G2408" i="9" l="1"/>
  <c r="H2408" i="9" s="1"/>
  <c r="F2409" i="9"/>
  <c r="F2410" i="9" l="1"/>
  <c r="G2409" i="9"/>
  <c r="H2409" i="9" s="1"/>
  <c r="G2410" i="9" l="1"/>
  <c r="H2410" i="9" s="1"/>
  <c r="F2411" i="9"/>
  <c r="F2412" i="9" l="1"/>
  <c r="G2411" i="9"/>
  <c r="H2411" i="9" s="1"/>
  <c r="G2412" i="9" l="1"/>
  <c r="H2412" i="9" s="1"/>
  <c r="F2413" i="9"/>
  <c r="F2414" i="9" l="1"/>
  <c r="G2413" i="9"/>
  <c r="H2413" i="9" s="1"/>
  <c r="G2414" i="9" l="1"/>
  <c r="H2414" i="9" s="1"/>
  <c r="F2415" i="9"/>
  <c r="F2416" i="9" l="1"/>
  <c r="G2415" i="9"/>
  <c r="H2415" i="9" s="1"/>
  <c r="G2416" i="9" l="1"/>
  <c r="H2416" i="9" s="1"/>
  <c r="F2417" i="9"/>
  <c r="F2418" i="9" l="1"/>
  <c r="G2417" i="9"/>
  <c r="H2417" i="9" s="1"/>
  <c r="G2418" i="9" l="1"/>
  <c r="H2418" i="9" s="1"/>
  <c r="F2419" i="9"/>
  <c r="F2420" i="9" l="1"/>
  <c r="G2419" i="9"/>
  <c r="H2419" i="9" s="1"/>
  <c r="G2420" i="9" l="1"/>
  <c r="H2420" i="9" s="1"/>
  <c r="F2421" i="9"/>
  <c r="F2422" i="9" l="1"/>
  <c r="G2421" i="9"/>
  <c r="H2421" i="9" s="1"/>
  <c r="G2422" i="9" l="1"/>
  <c r="H2422" i="9" s="1"/>
  <c r="F2423" i="9"/>
  <c r="F2424" i="9" l="1"/>
  <c r="G2423" i="9"/>
  <c r="H2423" i="9" s="1"/>
  <c r="G2424" i="9" l="1"/>
  <c r="H2424" i="9" s="1"/>
  <c r="F2425" i="9"/>
  <c r="F2426" i="9" l="1"/>
  <c r="G2425" i="9"/>
  <c r="H2425" i="9" s="1"/>
  <c r="G2426" i="9" l="1"/>
  <c r="H2426" i="9" s="1"/>
  <c r="F2427" i="9"/>
  <c r="F2428" i="9" l="1"/>
  <c r="G2427" i="9"/>
  <c r="H2427" i="9" s="1"/>
  <c r="G2428" i="9" l="1"/>
  <c r="H2428" i="9" s="1"/>
  <c r="F2429" i="9"/>
  <c r="F2430" i="9" l="1"/>
  <c r="G2429" i="9"/>
  <c r="H2429" i="9" s="1"/>
  <c r="G2430" i="9" l="1"/>
  <c r="H2430" i="9" s="1"/>
  <c r="F2431" i="9"/>
  <c r="F2432" i="9" l="1"/>
  <c r="G2431" i="9"/>
  <c r="H2431" i="9" s="1"/>
  <c r="G2432" i="9" l="1"/>
  <c r="H2432" i="9" s="1"/>
  <c r="F2433" i="9"/>
  <c r="F2434" i="9" l="1"/>
  <c r="G2433" i="9"/>
  <c r="H2433" i="9" s="1"/>
  <c r="G2434" i="9" l="1"/>
  <c r="H2434" i="9" s="1"/>
  <c r="F2435" i="9"/>
  <c r="F2436" i="9" l="1"/>
  <c r="G2435" i="9"/>
  <c r="H2435" i="9" s="1"/>
  <c r="G2436" i="9" l="1"/>
  <c r="H2436" i="9" s="1"/>
  <c r="F2437" i="9"/>
  <c r="F2438" i="9" l="1"/>
  <c r="G2437" i="9"/>
  <c r="H2437" i="9" s="1"/>
  <c r="G2438" i="9" l="1"/>
  <c r="H2438" i="9" s="1"/>
  <c r="F2439" i="9"/>
  <c r="F2440" i="9" l="1"/>
  <c r="G2439" i="9"/>
  <c r="H2439" i="9" s="1"/>
  <c r="G2440" i="9" l="1"/>
  <c r="H2440" i="9" s="1"/>
  <c r="F2441" i="9"/>
  <c r="F2442" i="9" l="1"/>
  <c r="G2441" i="9"/>
  <c r="H2441" i="9" s="1"/>
  <c r="G2442" i="9" l="1"/>
  <c r="H2442" i="9" s="1"/>
  <c r="F2443" i="9"/>
  <c r="F2444" i="9" l="1"/>
  <c r="G2443" i="9"/>
  <c r="H2443" i="9" s="1"/>
  <c r="G2444" i="9" l="1"/>
  <c r="H2444" i="9" s="1"/>
  <c r="F2445" i="9"/>
  <c r="F2446" i="9" l="1"/>
  <c r="G2445" i="9"/>
  <c r="H2445" i="9" s="1"/>
  <c r="G2446" i="9" l="1"/>
  <c r="H2446" i="9" s="1"/>
  <c r="F2447" i="9"/>
  <c r="F2448" i="9" l="1"/>
  <c r="G2447" i="9"/>
  <c r="H2447" i="9" s="1"/>
  <c r="G2448" i="9" l="1"/>
  <c r="H2448" i="9" s="1"/>
  <c r="F2449" i="9"/>
  <c r="F2450" i="9" l="1"/>
  <c r="G2449" i="9"/>
  <c r="H2449" i="9" s="1"/>
  <c r="G2450" i="9" l="1"/>
  <c r="H2450" i="9" s="1"/>
  <c r="F2451" i="9"/>
  <c r="F2452" i="9" l="1"/>
  <c r="G2451" i="9"/>
  <c r="H2451" i="9" s="1"/>
  <c r="G2452" i="9" l="1"/>
  <c r="H2452" i="9" s="1"/>
  <c r="F2453" i="9"/>
  <c r="F2454" i="9" l="1"/>
  <c r="G2453" i="9"/>
  <c r="H2453" i="9" s="1"/>
  <c r="G2454" i="9" l="1"/>
  <c r="H2454" i="9" s="1"/>
  <c r="F2455" i="9"/>
  <c r="F2456" i="9" l="1"/>
  <c r="G2455" i="9"/>
  <c r="H2455" i="9" s="1"/>
  <c r="G2456" i="9" l="1"/>
  <c r="H2456" i="9" s="1"/>
  <c r="F2457" i="9"/>
  <c r="F2458" i="9" l="1"/>
  <c r="G2457" i="9"/>
  <c r="H2457" i="9" s="1"/>
  <c r="G2458" i="9" l="1"/>
  <c r="H2458" i="9" s="1"/>
  <c r="F2459" i="9"/>
  <c r="F2460" i="9" l="1"/>
  <c r="G2459" i="9"/>
  <c r="H2459" i="9" s="1"/>
  <c r="G2460" i="9" l="1"/>
  <c r="H2460" i="9" s="1"/>
  <c r="F2461" i="9"/>
  <c r="F2462" i="9" l="1"/>
  <c r="G2461" i="9"/>
  <c r="H2461" i="9" s="1"/>
  <c r="G2462" i="9" l="1"/>
  <c r="H2462" i="9" s="1"/>
  <c r="F2463" i="9"/>
  <c r="F2464" i="9" l="1"/>
  <c r="G2463" i="9"/>
  <c r="H2463" i="9" s="1"/>
  <c r="G2464" i="9" l="1"/>
  <c r="H2464" i="9" s="1"/>
  <c r="F2465" i="9"/>
  <c r="F2466" i="9" l="1"/>
  <c r="G2465" i="9"/>
  <c r="H2465" i="9" s="1"/>
  <c r="G2466" i="9" l="1"/>
  <c r="H2466" i="9" s="1"/>
  <c r="F2467" i="9"/>
  <c r="F2468" i="9" l="1"/>
  <c r="G2467" i="9"/>
  <c r="H2467" i="9" s="1"/>
  <c r="G2468" i="9" l="1"/>
  <c r="H2468" i="9" s="1"/>
  <c r="F2469" i="9"/>
  <c r="F2470" i="9" l="1"/>
  <c r="G2469" i="9"/>
  <c r="H2469" i="9" s="1"/>
  <c r="G2470" i="9" l="1"/>
  <c r="H2470" i="9" s="1"/>
  <c r="F2471" i="9"/>
  <c r="F2472" i="9" l="1"/>
  <c r="G2471" i="9"/>
  <c r="H2471" i="9" s="1"/>
  <c r="G2472" i="9" l="1"/>
  <c r="H2472" i="9" s="1"/>
  <c r="F2473" i="9"/>
  <c r="F2474" i="9" l="1"/>
  <c r="G2473" i="9"/>
  <c r="H2473" i="9" s="1"/>
  <c r="G2474" i="9" l="1"/>
  <c r="H2474" i="9" s="1"/>
  <c r="F2475" i="9"/>
  <c r="F2476" i="9" l="1"/>
  <c r="G2475" i="9"/>
  <c r="H2475" i="9" s="1"/>
  <c r="G2476" i="9" l="1"/>
  <c r="H2476" i="9" s="1"/>
  <c r="F2477" i="9"/>
  <c r="F2478" i="9" l="1"/>
  <c r="G2477" i="9"/>
  <c r="H2477" i="9" s="1"/>
  <c r="G2478" i="9" l="1"/>
  <c r="H2478" i="9" s="1"/>
  <c r="F2479" i="9"/>
  <c r="F2480" i="9" l="1"/>
  <c r="G2479" i="9"/>
  <c r="H2479" i="9" s="1"/>
  <c r="G2480" i="9" l="1"/>
  <c r="H2480" i="9" s="1"/>
  <c r="F2481" i="9"/>
  <c r="F2482" i="9" l="1"/>
  <c r="G2481" i="9"/>
  <c r="H2481" i="9" s="1"/>
  <c r="G2482" i="9" l="1"/>
  <c r="H2482" i="9" s="1"/>
  <c r="F2483" i="9"/>
  <c r="F2484" i="9" l="1"/>
  <c r="G2483" i="9"/>
  <c r="H2483" i="9" s="1"/>
  <c r="G2484" i="9" l="1"/>
  <c r="H2484" i="9" s="1"/>
  <c r="F2485" i="9"/>
  <c r="F2486" i="9" l="1"/>
  <c r="G2485" i="9"/>
  <c r="H2485" i="9" s="1"/>
  <c r="G2486" i="9" l="1"/>
  <c r="H2486" i="9" s="1"/>
  <c r="F2487" i="9"/>
  <c r="F2488" i="9" l="1"/>
  <c r="G2487" i="9"/>
  <c r="H2487" i="9" s="1"/>
  <c r="G2488" i="9" l="1"/>
  <c r="H2488" i="9" s="1"/>
  <c r="F2489" i="9"/>
  <c r="F2490" i="9" l="1"/>
  <c r="G2489" i="9"/>
  <c r="H2489" i="9" s="1"/>
  <c r="G2490" i="9" l="1"/>
  <c r="H2490" i="9" s="1"/>
  <c r="F2491" i="9"/>
  <c r="F2492" i="9" l="1"/>
  <c r="G2491" i="9"/>
  <c r="H2491" i="9" s="1"/>
  <c r="G2492" i="9" l="1"/>
  <c r="H2492" i="9" s="1"/>
  <c r="F2493" i="9"/>
  <c r="F2494" i="9" l="1"/>
  <c r="G2493" i="9"/>
  <c r="H2493" i="9" s="1"/>
  <c r="G2494" i="9" l="1"/>
  <c r="H2494" i="9" s="1"/>
  <c r="F2495" i="9"/>
  <c r="F2496" i="9" l="1"/>
  <c r="G2495" i="9"/>
  <c r="H2495" i="9" s="1"/>
  <c r="G2496" i="9" l="1"/>
  <c r="H2496" i="9" s="1"/>
  <c r="F2497" i="9"/>
  <c r="F2498" i="9" l="1"/>
  <c r="G2497" i="9"/>
  <c r="H2497" i="9" s="1"/>
  <c r="G2498" i="9" l="1"/>
  <c r="H2498" i="9" s="1"/>
  <c r="F2499" i="9"/>
  <c r="F2500" i="9" l="1"/>
  <c r="G2499" i="9"/>
  <c r="H2499" i="9" s="1"/>
  <c r="G2500" i="9" l="1"/>
  <c r="H2500" i="9" s="1"/>
  <c r="F2501" i="9"/>
  <c r="F2502" i="9" l="1"/>
  <c r="G2501" i="9"/>
  <c r="H2501" i="9" s="1"/>
  <c r="G2502" i="9" l="1"/>
  <c r="H2502" i="9" s="1"/>
  <c r="F2503" i="9"/>
  <c r="F2504" i="9" l="1"/>
  <c r="G2503" i="9"/>
  <c r="H2503" i="9" s="1"/>
  <c r="G2504" i="9" l="1"/>
  <c r="H2504" i="9" s="1"/>
  <c r="F2505" i="9"/>
  <c r="F2506" i="9" l="1"/>
  <c r="G2505" i="9"/>
  <c r="H2505" i="9" s="1"/>
  <c r="G2506" i="9" l="1"/>
  <c r="H2506" i="9" s="1"/>
  <c r="F2507" i="9"/>
  <c r="F2508" i="9" l="1"/>
  <c r="G2507" i="9"/>
  <c r="H2507" i="9" s="1"/>
  <c r="G2508" i="9" l="1"/>
  <c r="H2508" i="9" s="1"/>
  <c r="F2509" i="9"/>
  <c r="F2510" i="9" l="1"/>
  <c r="G2509" i="9"/>
  <c r="H2509" i="9" s="1"/>
  <c r="G2510" i="9" l="1"/>
  <c r="H2510" i="9" s="1"/>
  <c r="F2511" i="9"/>
  <c r="F2512" i="9" l="1"/>
  <c r="G2511" i="9"/>
  <c r="H2511" i="9" s="1"/>
  <c r="G2512" i="9" l="1"/>
  <c r="H2512" i="9" s="1"/>
  <c r="F2513" i="9"/>
  <c r="F2514" i="9" l="1"/>
  <c r="G2513" i="9"/>
  <c r="H2513" i="9" s="1"/>
  <c r="G2514" i="9" l="1"/>
  <c r="H2514" i="9" s="1"/>
  <c r="F2515" i="9"/>
  <c r="F2516" i="9" l="1"/>
  <c r="G2515" i="9"/>
  <c r="H2515" i="9" s="1"/>
  <c r="G2516" i="9" l="1"/>
  <c r="H2516" i="9" s="1"/>
  <c r="F2517" i="9"/>
  <c r="F2518" i="9" l="1"/>
  <c r="G2517" i="9"/>
  <c r="H2517" i="9" s="1"/>
  <c r="G2518" i="9" l="1"/>
  <c r="H2518" i="9" s="1"/>
  <c r="F2519" i="9"/>
  <c r="F2520" i="9" l="1"/>
  <c r="G2519" i="9"/>
  <c r="H2519" i="9" s="1"/>
  <c r="G2520" i="9" l="1"/>
  <c r="H2520" i="9" s="1"/>
  <c r="F2521" i="9"/>
  <c r="F2522" i="9" l="1"/>
  <c r="G2521" i="9"/>
  <c r="H2521" i="9" s="1"/>
  <c r="G2522" i="9" l="1"/>
  <c r="H2522" i="9" s="1"/>
  <c r="F2523" i="9"/>
  <c r="F2524" i="9" l="1"/>
  <c r="G2523" i="9"/>
  <c r="H2523" i="9" s="1"/>
  <c r="G2524" i="9" l="1"/>
  <c r="H2524" i="9" s="1"/>
  <c r="F2525" i="9"/>
  <c r="F2526" i="9" l="1"/>
  <c r="G2525" i="9"/>
  <c r="H2525" i="9" s="1"/>
  <c r="F2527" i="9" l="1"/>
  <c r="G2526" i="9"/>
  <c r="H2526" i="9" s="1"/>
  <c r="F2528" i="9" l="1"/>
  <c r="G2527" i="9"/>
  <c r="H2527" i="9" s="1"/>
  <c r="F2529" i="9" l="1"/>
  <c r="G2528" i="9"/>
  <c r="H2528" i="9" s="1"/>
  <c r="F2530" i="9" l="1"/>
  <c r="G2529" i="9"/>
  <c r="H2529" i="9" s="1"/>
  <c r="F2531" i="9" l="1"/>
  <c r="G2530" i="9"/>
  <c r="H2530" i="9" s="1"/>
  <c r="F2532" i="9" l="1"/>
  <c r="G2531" i="9"/>
  <c r="H2531" i="9" s="1"/>
  <c r="G2532" i="9" l="1"/>
  <c r="H2532" i="9" s="1"/>
  <c r="F2533" i="9"/>
  <c r="F2534" i="9" l="1"/>
  <c r="G2533" i="9"/>
  <c r="H2533" i="9" s="1"/>
  <c r="G2534" i="9" l="1"/>
  <c r="H2534" i="9" s="1"/>
  <c r="F2535" i="9"/>
  <c r="F2536" i="9" l="1"/>
  <c r="G2535" i="9"/>
  <c r="H2535" i="9" s="1"/>
  <c r="G2536" i="9" l="1"/>
  <c r="H2536" i="9" s="1"/>
  <c r="F2537" i="9"/>
  <c r="F2538" i="9" l="1"/>
  <c r="G2537" i="9"/>
  <c r="H2537" i="9" s="1"/>
  <c r="G2538" i="9" l="1"/>
  <c r="H2538" i="9" s="1"/>
  <c r="F2539" i="9"/>
  <c r="F2540" i="9" l="1"/>
  <c r="G2539" i="9"/>
  <c r="H2539" i="9" s="1"/>
  <c r="G2540" i="9" l="1"/>
  <c r="H2540" i="9" s="1"/>
  <c r="F2541" i="9"/>
  <c r="F2542" i="9" l="1"/>
  <c r="G2541" i="9"/>
  <c r="H2541" i="9" s="1"/>
  <c r="F2543" i="9" l="1"/>
  <c r="G2542" i="9"/>
  <c r="H2542" i="9" s="1"/>
  <c r="F2544" i="9" l="1"/>
  <c r="G2543" i="9"/>
  <c r="H2543" i="9" s="1"/>
  <c r="F2545" i="9" l="1"/>
  <c r="G2544" i="9"/>
  <c r="H2544" i="9" s="1"/>
  <c r="F2546" i="9" l="1"/>
  <c r="G2545" i="9"/>
  <c r="H2545" i="9" s="1"/>
  <c r="F2547" i="9" l="1"/>
  <c r="G2546" i="9"/>
  <c r="H2546" i="9" s="1"/>
  <c r="F2548" i="9" l="1"/>
  <c r="G2547" i="9"/>
  <c r="H2547" i="9" s="1"/>
  <c r="G2548" i="9" l="1"/>
  <c r="H2548" i="9" s="1"/>
  <c r="F2549" i="9"/>
  <c r="F2550" i="9" l="1"/>
  <c r="G2549" i="9"/>
  <c r="H2549" i="9" s="1"/>
  <c r="G2550" i="9" l="1"/>
  <c r="H2550" i="9" s="1"/>
  <c r="F2551" i="9"/>
  <c r="F2552" i="9" l="1"/>
  <c r="G2551" i="9"/>
  <c r="H2551" i="9" s="1"/>
  <c r="G2552" i="9" l="1"/>
  <c r="H2552" i="9" s="1"/>
  <c r="F2553" i="9"/>
  <c r="F2554" i="9" l="1"/>
  <c r="G2553" i="9"/>
  <c r="H2553" i="9" s="1"/>
  <c r="G2554" i="9" l="1"/>
  <c r="H2554" i="9" s="1"/>
  <c r="F2555" i="9"/>
  <c r="F2556" i="9" l="1"/>
  <c r="G2555" i="9"/>
  <c r="H2555" i="9" s="1"/>
  <c r="G2556" i="9" l="1"/>
  <c r="H2556" i="9" s="1"/>
  <c r="F2557" i="9"/>
  <c r="F2558" i="9" l="1"/>
  <c r="G2557" i="9"/>
  <c r="H2557" i="9" s="1"/>
  <c r="G2558" i="9" l="1"/>
  <c r="H2558" i="9" s="1"/>
  <c r="F2559" i="9"/>
  <c r="F2560" i="9" l="1"/>
  <c r="G2559" i="9"/>
  <c r="H2559" i="9" s="1"/>
  <c r="G2560" i="9" l="1"/>
  <c r="H2560" i="9" s="1"/>
  <c r="F2561" i="9"/>
  <c r="F2562" i="9" l="1"/>
  <c r="G2561" i="9"/>
  <c r="H2561" i="9" s="1"/>
  <c r="G2562" i="9" l="1"/>
  <c r="H2562" i="9" s="1"/>
  <c r="F2563" i="9"/>
  <c r="F2564" i="9" l="1"/>
  <c r="G2563" i="9"/>
  <c r="H2563" i="9" s="1"/>
  <c r="G2564" i="9" l="1"/>
  <c r="H2564" i="9" s="1"/>
  <c r="F2565" i="9"/>
  <c r="F2566" i="9" l="1"/>
  <c r="G2565" i="9"/>
  <c r="H2565" i="9" s="1"/>
  <c r="G2566" i="9" l="1"/>
  <c r="H2566" i="9" s="1"/>
  <c r="F2567" i="9"/>
  <c r="F2568" i="9" l="1"/>
  <c r="G2567" i="9"/>
  <c r="H2567" i="9" s="1"/>
  <c r="G2568" i="9" l="1"/>
  <c r="H2568" i="9" s="1"/>
  <c r="F2569" i="9"/>
  <c r="F2570" i="9" l="1"/>
  <c r="G2569" i="9"/>
  <c r="H2569" i="9" s="1"/>
  <c r="G2570" i="9" l="1"/>
  <c r="H2570" i="9" s="1"/>
  <c r="F2571" i="9"/>
  <c r="F2572" i="9" l="1"/>
  <c r="G2571" i="9"/>
  <c r="H2571" i="9" s="1"/>
  <c r="G2572" i="9" l="1"/>
  <c r="H2572" i="9" s="1"/>
  <c r="F2573" i="9"/>
  <c r="F2574" i="9" l="1"/>
  <c r="G2573" i="9"/>
  <c r="H2573" i="9" s="1"/>
  <c r="G2574" i="9" l="1"/>
  <c r="H2574" i="9" s="1"/>
  <c r="F2575" i="9"/>
  <c r="F2576" i="9" l="1"/>
  <c r="G2575" i="9"/>
  <c r="H2575" i="9" s="1"/>
  <c r="G2576" i="9" l="1"/>
  <c r="H2576" i="9" s="1"/>
  <c r="F2577" i="9"/>
  <c r="F2578" i="9" l="1"/>
  <c r="G2577" i="9"/>
  <c r="H2577" i="9" s="1"/>
  <c r="G2578" i="9" l="1"/>
  <c r="H2578" i="9" s="1"/>
  <c r="F2579" i="9"/>
  <c r="F2580" i="9" l="1"/>
  <c r="G2579" i="9"/>
  <c r="H2579" i="9" s="1"/>
  <c r="G2580" i="9" l="1"/>
  <c r="H2580" i="9" s="1"/>
  <c r="F2581" i="9"/>
  <c r="F2582" i="9" l="1"/>
  <c r="G2581" i="9"/>
  <c r="H2581" i="9" s="1"/>
  <c r="G2582" i="9" l="1"/>
  <c r="H2582" i="9" s="1"/>
  <c r="F2583" i="9"/>
  <c r="F2584" i="9" l="1"/>
  <c r="G2583" i="9"/>
  <c r="H2583" i="9" s="1"/>
  <c r="G2584" i="9" l="1"/>
  <c r="H2584" i="9" s="1"/>
  <c r="F2585" i="9"/>
  <c r="F2586" i="9" l="1"/>
  <c r="G2585" i="9"/>
  <c r="H2585" i="9" s="1"/>
  <c r="G2586" i="9" l="1"/>
  <c r="H2586" i="9" s="1"/>
  <c r="F2587" i="9"/>
  <c r="F2588" i="9" l="1"/>
  <c r="G2587" i="9"/>
  <c r="H2587" i="9" s="1"/>
  <c r="G2588" i="9" l="1"/>
  <c r="H2588" i="9" s="1"/>
  <c r="F2589" i="9"/>
  <c r="F2590" i="9" l="1"/>
  <c r="G2589" i="9"/>
  <c r="H2589" i="9" s="1"/>
  <c r="G2590" i="9" l="1"/>
  <c r="H2590" i="9" s="1"/>
  <c r="F2591" i="9"/>
  <c r="F2592" i="9" l="1"/>
  <c r="G2591" i="9"/>
  <c r="H2591" i="9" s="1"/>
  <c r="G2592" i="9" l="1"/>
  <c r="H2592" i="9" s="1"/>
  <c r="F2593" i="9"/>
  <c r="F2594" i="9" l="1"/>
  <c r="G2593" i="9"/>
  <c r="H2593" i="9" s="1"/>
  <c r="G2594" i="9" l="1"/>
  <c r="H2594" i="9" s="1"/>
  <c r="F2595" i="9"/>
  <c r="F2596" i="9" l="1"/>
  <c r="G2595" i="9"/>
  <c r="H2595" i="9" s="1"/>
  <c r="G2596" i="9" l="1"/>
  <c r="H2596" i="9" s="1"/>
  <c r="F2597" i="9"/>
  <c r="F2598" i="9" l="1"/>
  <c r="G2597" i="9"/>
  <c r="H2597" i="9" s="1"/>
  <c r="G2598" i="9" l="1"/>
  <c r="H2598" i="9" s="1"/>
  <c r="F2599" i="9"/>
  <c r="F2600" i="9" l="1"/>
  <c r="G2599" i="9"/>
  <c r="H2599" i="9" s="1"/>
  <c r="G2600" i="9" l="1"/>
  <c r="H2600" i="9" s="1"/>
  <c r="F2601" i="9"/>
  <c r="F2602" i="9" l="1"/>
  <c r="G2601" i="9"/>
  <c r="H2601" i="9" s="1"/>
  <c r="G2602" i="9" l="1"/>
  <c r="H2602" i="9" s="1"/>
  <c r="F2603" i="9"/>
  <c r="F2604" i="9" l="1"/>
  <c r="G2603" i="9"/>
  <c r="H2603" i="9" s="1"/>
  <c r="G2604" i="9" l="1"/>
  <c r="H2604" i="9" s="1"/>
  <c r="F2605" i="9"/>
  <c r="F2606" i="9" l="1"/>
  <c r="G2605" i="9"/>
  <c r="H2605" i="9" s="1"/>
  <c r="G2606" i="9" l="1"/>
  <c r="H2606" i="9" s="1"/>
  <c r="F2607" i="9"/>
  <c r="F2608" i="9" l="1"/>
  <c r="G2607" i="9"/>
  <c r="H2607" i="9" s="1"/>
  <c r="G2608" i="9" l="1"/>
  <c r="H2608" i="9" s="1"/>
  <c r="F2609" i="9"/>
  <c r="F2610" i="9" l="1"/>
  <c r="G2609" i="9"/>
  <c r="H2609" i="9" s="1"/>
  <c r="G2610" i="9" l="1"/>
  <c r="H2610" i="9" s="1"/>
  <c r="F2611" i="9"/>
  <c r="F2612" i="9" l="1"/>
  <c r="G2611" i="9"/>
  <c r="H2611" i="9" s="1"/>
  <c r="G2612" i="9" l="1"/>
  <c r="H2612" i="9" s="1"/>
  <c r="F2613" i="9"/>
  <c r="F2614" i="9" l="1"/>
  <c r="G2613" i="9"/>
  <c r="H2613" i="9" s="1"/>
  <c r="G2614" i="9" l="1"/>
  <c r="H2614" i="9" s="1"/>
  <c r="F2615" i="9"/>
  <c r="F2616" i="9" l="1"/>
  <c r="G2615" i="9"/>
  <c r="H2615" i="9" s="1"/>
  <c r="G2616" i="9" l="1"/>
  <c r="H2616" i="9" s="1"/>
  <c r="F2617" i="9"/>
  <c r="F2618" i="9" l="1"/>
  <c r="G2617" i="9"/>
  <c r="H2617" i="9" s="1"/>
  <c r="G2618" i="9" l="1"/>
  <c r="H2618" i="9" s="1"/>
  <c r="F2619" i="9"/>
  <c r="F2620" i="9" l="1"/>
  <c r="G2619" i="9"/>
  <c r="H2619" i="9" s="1"/>
  <c r="G2620" i="9" l="1"/>
  <c r="H2620" i="9" s="1"/>
  <c r="F2621" i="9"/>
  <c r="F2622" i="9" l="1"/>
  <c r="G2621" i="9"/>
  <c r="H2621" i="9" s="1"/>
  <c r="G2622" i="9" l="1"/>
  <c r="H2622" i="9" s="1"/>
  <c r="F2623" i="9"/>
  <c r="F2624" i="9" l="1"/>
  <c r="G2623" i="9"/>
  <c r="H2623" i="9" s="1"/>
  <c r="G2624" i="9" l="1"/>
  <c r="H2624" i="9" s="1"/>
  <c r="F2625" i="9"/>
  <c r="F2626" i="9" l="1"/>
  <c r="G2625" i="9"/>
  <c r="H2625" i="9" s="1"/>
  <c r="G2626" i="9" l="1"/>
  <c r="H2626" i="9" s="1"/>
  <c r="F2627" i="9"/>
  <c r="F2628" i="9" l="1"/>
  <c r="G2627" i="9"/>
  <c r="H2627" i="9" s="1"/>
  <c r="G2628" i="9" l="1"/>
  <c r="H2628" i="9" s="1"/>
  <c r="F2629" i="9"/>
  <c r="F2630" i="9" l="1"/>
  <c r="G2629" i="9"/>
  <c r="H2629" i="9" s="1"/>
  <c r="G2630" i="9" l="1"/>
  <c r="H2630" i="9" s="1"/>
  <c r="F2631" i="9"/>
  <c r="F2632" i="9" l="1"/>
  <c r="G2631" i="9"/>
  <c r="H2631" i="9" s="1"/>
  <c r="G2632" i="9" l="1"/>
  <c r="H2632" i="9" s="1"/>
  <c r="F2633" i="9"/>
  <c r="F2634" i="9" l="1"/>
  <c r="G2633" i="9"/>
  <c r="H2633" i="9" s="1"/>
  <c r="G2634" i="9" l="1"/>
  <c r="H2634" i="9" s="1"/>
  <c r="F2635" i="9"/>
  <c r="F2636" i="9" l="1"/>
  <c r="G2635" i="9"/>
  <c r="H2635" i="9" s="1"/>
  <c r="G2636" i="9" l="1"/>
  <c r="H2636" i="9" s="1"/>
  <c r="F2637" i="9"/>
  <c r="F2638" i="9" l="1"/>
  <c r="G2637" i="9"/>
  <c r="H2637" i="9" s="1"/>
  <c r="G2638" i="9" l="1"/>
  <c r="H2638" i="9" s="1"/>
  <c r="F2639" i="9"/>
  <c r="F2640" i="9" l="1"/>
  <c r="G2639" i="9"/>
  <c r="H2639" i="9" s="1"/>
  <c r="G2640" i="9" l="1"/>
  <c r="H2640" i="9" s="1"/>
  <c r="F2641" i="9"/>
  <c r="F2642" i="9" l="1"/>
  <c r="G2641" i="9"/>
  <c r="H2641" i="9" s="1"/>
  <c r="G2642" i="9" l="1"/>
  <c r="H2642" i="9" s="1"/>
  <c r="F2643" i="9"/>
  <c r="F2644" i="9" l="1"/>
  <c r="G2643" i="9"/>
  <c r="H2643" i="9" s="1"/>
  <c r="G2644" i="9" l="1"/>
  <c r="H2644" i="9" s="1"/>
  <c r="F2645" i="9"/>
  <c r="F2646" i="9" l="1"/>
  <c r="G2645" i="9"/>
  <c r="H2645" i="9" s="1"/>
  <c r="G2646" i="9" l="1"/>
  <c r="H2646" i="9" s="1"/>
  <c r="F2647" i="9"/>
  <c r="F2648" i="9" l="1"/>
  <c r="G2647" i="9"/>
  <c r="H2647" i="9" s="1"/>
  <c r="G2648" i="9" l="1"/>
  <c r="H2648" i="9" s="1"/>
  <c r="F2649" i="9"/>
  <c r="F2650" i="9" l="1"/>
  <c r="G2649" i="9"/>
  <c r="H2649" i="9" s="1"/>
  <c r="G2650" i="9" l="1"/>
  <c r="H2650" i="9" s="1"/>
  <c r="F2651" i="9"/>
  <c r="F2652" i="9" l="1"/>
  <c r="G2651" i="9"/>
  <c r="H2651" i="9" s="1"/>
  <c r="G2652" i="9" l="1"/>
  <c r="H2652" i="9" s="1"/>
  <c r="F2653" i="9"/>
  <c r="F2654" i="9" l="1"/>
  <c r="G2653" i="9"/>
  <c r="H2653" i="9" s="1"/>
  <c r="G2654" i="9" l="1"/>
  <c r="H2654" i="9" s="1"/>
  <c r="F2655" i="9"/>
  <c r="F2656" i="9" l="1"/>
  <c r="G2655" i="9"/>
  <c r="H2655" i="9" s="1"/>
  <c r="G2656" i="9" l="1"/>
  <c r="H2656" i="9" s="1"/>
  <c r="F2657" i="9"/>
  <c r="F2658" i="9" l="1"/>
  <c r="G2657" i="9"/>
  <c r="H2657" i="9" s="1"/>
  <c r="G2658" i="9" l="1"/>
  <c r="H2658" i="9" s="1"/>
  <c r="F2659" i="9"/>
  <c r="F2660" i="9" l="1"/>
  <c r="G2659" i="9"/>
  <c r="H2659" i="9" s="1"/>
  <c r="G2660" i="9" l="1"/>
  <c r="H2660" i="9" s="1"/>
  <c r="F2661" i="9"/>
  <c r="F2662" i="9" l="1"/>
  <c r="G2661" i="9"/>
  <c r="H2661" i="9" s="1"/>
  <c r="G2662" i="9" l="1"/>
  <c r="H2662" i="9" s="1"/>
  <c r="F2663" i="9"/>
  <c r="F2664" i="9" l="1"/>
  <c r="G2663" i="9"/>
  <c r="H2663" i="9" s="1"/>
  <c r="G2664" i="9" l="1"/>
  <c r="H2664" i="9" s="1"/>
  <c r="F2665" i="9"/>
  <c r="F2666" i="9" l="1"/>
  <c r="G2665" i="9"/>
  <c r="H2665" i="9" s="1"/>
  <c r="G2666" i="9" l="1"/>
  <c r="H2666" i="9" s="1"/>
  <c r="F2667" i="9"/>
  <c r="F2668" i="9" l="1"/>
  <c r="G2667" i="9"/>
  <c r="H2667" i="9" s="1"/>
  <c r="G2668" i="9" l="1"/>
  <c r="H2668" i="9" s="1"/>
  <c r="F2669" i="9"/>
  <c r="F2670" i="9" l="1"/>
  <c r="G2669" i="9"/>
  <c r="H2669" i="9" s="1"/>
  <c r="G2670" i="9" l="1"/>
  <c r="H2670" i="9" s="1"/>
  <c r="F2671" i="9"/>
  <c r="F2672" i="9" l="1"/>
  <c r="G2671" i="9"/>
  <c r="H2671" i="9" s="1"/>
  <c r="G2672" i="9" l="1"/>
  <c r="H2672" i="9" s="1"/>
  <c r="F2673" i="9"/>
  <c r="F2674" i="9" l="1"/>
  <c r="G2673" i="9"/>
  <c r="H2673" i="9" s="1"/>
  <c r="G2674" i="9" l="1"/>
  <c r="H2674" i="9" s="1"/>
  <c r="F2675" i="9"/>
  <c r="F2676" i="9" l="1"/>
  <c r="G2675" i="9"/>
  <c r="H2675" i="9" s="1"/>
  <c r="G2676" i="9" l="1"/>
  <c r="H2676" i="9" s="1"/>
  <c r="F2677" i="9"/>
  <c r="F2678" i="9" l="1"/>
  <c r="G2677" i="9"/>
  <c r="H2677" i="9" s="1"/>
  <c r="G2678" i="9" l="1"/>
  <c r="H2678" i="9" s="1"/>
  <c r="F2679" i="9"/>
  <c r="F2680" i="9" l="1"/>
  <c r="G2679" i="9"/>
  <c r="H2679" i="9" s="1"/>
  <c r="G2680" i="9" l="1"/>
  <c r="H2680" i="9" s="1"/>
  <c r="F2681" i="9"/>
  <c r="F2682" i="9" l="1"/>
  <c r="G2681" i="9"/>
  <c r="H2681" i="9" s="1"/>
  <c r="G2682" i="9" l="1"/>
  <c r="H2682" i="9" s="1"/>
  <c r="F2683" i="9"/>
  <c r="F2684" i="9" l="1"/>
  <c r="G2683" i="9"/>
  <c r="H2683" i="9" s="1"/>
  <c r="G2684" i="9" l="1"/>
  <c r="H2684" i="9" s="1"/>
  <c r="F2685" i="9"/>
  <c r="F2686" i="9" l="1"/>
  <c r="G2685" i="9"/>
  <c r="H2685" i="9" s="1"/>
  <c r="G2686" i="9" l="1"/>
  <c r="H2686" i="9" s="1"/>
  <c r="F2687" i="9"/>
  <c r="F2688" i="9" l="1"/>
  <c r="G2687" i="9"/>
  <c r="H2687" i="9" s="1"/>
  <c r="G2688" i="9" l="1"/>
  <c r="H2688" i="9" s="1"/>
  <c r="F2689" i="9"/>
  <c r="F2690" i="9" l="1"/>
  <c r="G2689" i="9"/>
  <c r="H2689" i="9" s="1"/>
  <c r="G2690" i="9" l="1"/>
  <c r="H2690" i="9" s="1"/>
  <c r="F2691" i="9"/>
  <c r="F2692" i="9" l="1"/>
  <c r="G2691" i="9"/>
  <c r="H2691" i="9" s="1"/>
  <c r="G2692" i="9" l="1"/>
  <c r="H2692" i="9" s="1"/>
  <c r="F2693" i="9"/>
  <c r="F2694" i="9" l="1"/>
  <c r="G2693" i="9"/>
  <c r="H2693" i="9" s="1"/>
  <c r="G2694" i="9" l="1"/>
  <c r="H2694" i="9" s="1"/>
  <c r="F2695" i="9"/>
  <c r="F2696" i="9" l="1"/>
  <c r="G2695" i="9"/>
  <c r="H2695" i="9" s="1"/>
  <c r="G2696" i="9" l="1"/>
  <c r="H2696" i="9" s="1"/>
  <c r="F2697" i="9"/>
  <c r="F2698" i="9" l="1"/>
  <c r="G2697" i="9"/>
  <c r="H2697" i="9" s="1"/>
  <c r="G2698" i="9" l="1"/>
  <c r="H2698" i="9" s="1"/>
  <c r="F2699" i="9"/>
  <c r="F2700" i="9" l="1"/>
  <c r="G2699" i="9"/>
  <c r="H2699" i="9" s="1"/>
  <c r="G2700" i="9" l="1"/>
  <c r="H2700" i="9" s="1"/>
  <c r="F2701" i="9"/>
  <c r="F2702" i="9" l="1"/>
  <c r="G2701" i="9"/>
  <c r="H2701" i="9" s="1"/>
  <c r="G2702" i="9" l="1"/>
  <c r="H2702" i="9" s="1"/>
  <c r="F2703" i="9"/>
  <c r="F2704" i="9" l="1"/>
  <c r="G2703" i="9"/>
  <c r="H2703" i="9" s="1"/>
  <c r="G2704" i="9" l="1"/>
  <c r="H2704" i="9" s="1"/>
  <c r="F2705" i="9"/>
  <c r="F2706" i="9" l="1"/>
  <c r="G2705" i="9"/>
  <c r="H2705" i="9" s="1"/>
  <c r="G2706" i="9" l="1"/>
  <c r="H2706" i="9" s="1"/>
  <c r="F2707" i="9"/>
  <c r="F2708" i="9" l="1"/>
  <c r="G2707" i="9"/>
  <c r="H2707" i="9" s="1"/>
  <c r="G2708" i="9" l="1"/>
  <c r="H2708" i="9" s="1"/>
  <c r="F2709" i="9"/>
  <c r="F2710" i="9" l="1"/>
  <c r="G2709" i="9"/>
  <c r="H2709" i="9" s="1"/>
  <c r="G2710" i="9" l="1"/>
  <c r="H2710" i="9" s="1"/>
  <c r="F2711" i="9"/>
  <c r="F2712" i="9" l="1"/>
  <c r="G2711" i="9"/>
  <c r="H2711" i="9" s="1"/>
  <c r="G2712" i="9" l="1"/>
  <c r="H2712" i="9" s="1"/>
  <c r="F2713" i="9"/>
  <c r="F2714" i="9" l="1"/>
  <c r="G2713" i="9"/>
  <c r="H2713" i="9" s="1"/>
  <c r="G2714" i="9" l="1"/>
  <c r="H2714" i="9" s="1"/>
  <c r="F2715" i="9"/>
  <c r="F2716" i="9" l="1"/>
  <c r="G2715" i="9"/>
  <c r="H2715" i="9" s="1"/>
  <c r="G2716" i="9" l="1"/>
  <c r="H2716" i="9" s="1"/>
  <c r="F2717" i="9"/>
  <c r="F2718" i="9" l="1"/>
  <c r="G2717" i="9"/>
  <c r="H2717" i="9" s="1"/>
  <c r="G2718" i="9" l="1"/>
  <c r="H2718" i="9" s="1"/>
  <c r="F2719" i="9"/>
  <c r="F2720" i="9" l="1"/>
  <c r="G2719" i="9"/>
  <c r="H2719" i="9" s="1"/>
  <c r="G2720" i="9" l="1"/>
  <c r="H2720" i="9" s="1"/>
  <c r="F2721" i="9"/>
  <c r="F2722" i="9" l="1"/>
  <c r="G2721" i="9"/>
  <c r="H2721" i="9" s="1"/>
  <c r="G2722" i="9" l="1"/>
  <c r="H2722" i="9" s="1"/>
  <c r="F2723" i="9"/>
  <c r="F2724" i="9" l="1"/>
  <c r="G2723" i="9"/>
  <c r="H2723" i="9" s="1"/>
  <c r="G2724" i="9" l="1"/>
  <c r="H2724" i="9" s="1"/>
  <c r="F2725" i="9"/>
  <c r="F2726" i="9" l="1"/>
  <c r="G2725" i="9"/>
  <c r="H2725" i="9" s="1"/>
  <c r="G2726" i="9" l="1"/>
  <c r="H2726" i="9" s="1"/>
  <c r="F2727" i="9"/>
  <c r="F2728" i="9" l="1"/>
  <c r="G2727" i="9"/>
  <c r="H2727" i="9" s="1"/>
  <c r="G2728" i="9" l="1"/>
  <c r="H2728" i="9" s="1"/>
  <c r="F2729" i="9"/>
  <c r="F2730" i="9" l="1"/>
  <c r="G2729" i="9"/>
  <c r="H2729" i="9" s="1"/>
  <c r="G2730" i="9" l="1"/>
  <c r="H2730" i="9" s="1"/>
  <c r="F2731" i="9"/>
  <c r="F2732" i="9" l="1"/>
  <c r="G2731" i="9"/>
  <c r="H2731" i="9" s="1"/>
  <c r="G2732" i="9" l="1"/>
  <c r="H2732" i="9" s="1"/>
  <c r="F2733" i="9"/>
  <c r="F2734" i="9" l="1"/>
  <c r="G2733" i="9"/>
  <c r="H2733" i="9" s="1"/>
  <c r="G2734" i="9" l="1"/>
  <c r="H2734" i="9" s="1"/>
  <c r="F2735" i="9"/>
  <c r="F2736" i="9" l="1"/>
  <c r="G2735" i="9"/>
  <c r="H2735" i="9" s="1"/>
  <c r="G2736" i="9" l="1"/>
  <c r="H2736" i="9" s="1"/>
  <c r="F2737" i="9"/>
  <c r="F2738" i="9" l="1"/>
  <c r="G2737" i="9"/>
  <c r="H2737" i="9" s="1"/>
  <c r="G2738" i="9" l="1"/>
  <c r="H2738" i="9" s="1"/>
  <c r="F2739" i="9"/>
  <c r="F2740" i="9" l="1"/>
  <c r="G2739" i="9"/>
  <c r="H2739" i="9" s="1"/>
  <c r="G2740" i="9" l="1"/>
  <c r="H2740" i="9" s="1"/>
  <c r="F2741" i="9"/>
  <c r="F2742" i="9" l="1"/>
  <c r="G2741" i="9"/>
  <c r="H2741" i="9" s="1"/>
  <c r="G2742" i="9" l="1"/>
  <c r="H2742" i="9" s="1"/>
  <c r="F2743" i="9"/>
  <c r="F2744" i="9" l="1"/>
  <c r="G2743" i="9"/>
  <c r="H2743" i="9" s="1"/>
  <c r="G2744" i="9" l="1"/>
  <c r="H2744" i="9" s="1"/>
  <c r="F2745" i="9"/>
  <c r="F2746" i="9" l="1"/>
  <c r="G2745" i="9"/>
  <c r="H2745" i="9" s="1"/>
  <c r="G2746" i="9" l="1"/>
  <c r="H2746" i="9" s="1"/>
  <c r="F2747" i="9"/>
  <c r="F2748" i="9" l="1"/>
  <c r="G2747" i="9"/>
  <c r="H2747" i="9" s="1"/>
  <c r="G2748" i="9" l="1"/>
  <c r="H2748" i="9" s="1"/>
  <c r="F2749" i="9"/>
  <c r="F2750" i="9" l="1"/>
  <c r="G2749" i="9"/>
  <c r="H2749" i="9" s="1"/>
  <c r="G2750" i="9" l="1"/>
  <c r="H2750" i="9" s="1"/>
  <c r="F2751" i="9"/>
  <c r="F2752" i="9" l="1"/>
  <c r="G2751" i="9"/>
  <c r="H2751" i="9" s="1"/>
  <c r="G2752" i="9" l="1"/>
  <c r="H2752" i="9" s="1"/>
  <c r="F2753" i="9"/>
  <c r="F2754" i="9" l="1"/>
  <c r="G2753" i="9"/>
  <c r="H2753" i="9" s="1"/>
  <c r="G2754" i="9" l="1"/>
  <c r="H2754" i="9" s="1"/>
  <c r="F2755" i="9"/>
  <c r="F2756" i="9" l="1"/>
  <c r="G2755" i="9"/>
  <c r="H2755" i="9" s="1"/>
  <c r="G2756" i="9" l="1"/>
  <c r="H2756" i="9" s="1"/>
  <c r="F2757" i="9"/>
  <c r="F2758" i="9" l="1"/>
  <c r="G2757" i="9"/>
  <c r="H2757" i="9" s="1"/>
  <c r="G2758" i="9" l="1"/>
  <c r="H2758" i="9" s="1"/>
  <c r="F2759" i="9"/>
  <c r="F2760" i="9" l="1"/>
  <c r="G2759" i="9"/>
  <c r="H2759" i="9" s="1"/>
  <c r="G2760" i="9" l="1"/>
  <c r="H2760" i="9" s="1"/>
  <c r="F2761" i="9"/>
  <c r="F2762" i="9" l="1"/>
  <c r="G2761" i="9"/>
  <c r="H2761" i="9" s="1"/>
  <c r="G2762" i="9" l="1"/>
  <c r="H2762" i="9" s="1"/>
  <c r="F2763" i="9"/>
  <c r="F2764" i="9" l="1"/>
  <c r="G2763" i="9"/>
  <c r="H2763" i="9" s="1"/>
  <c r="G2764" i="9" l="1"/>
  <c r="H2764" i="9" s="1"/>
  <c r="F2765" i="9"/>
  <c r="F2766" i="9" l="1"/>
  <c r="G2765" i="9"/>
  <c r="H2765" i="9" s="1"/>
  <c r="G2766" i="9" l="1"/>
  <c r="H2766" i="9" s="1"/>
  <c r="F2767" i="9"/>
  <c r="F2768" i="9" l="1"/>
  <c r="G2767" i="9"/>
  <c r="H2767" i="9" s="1"/>
  <c r="G2768" i="9" l="1"/>
  <c r="H2768" i="9" s="1"/>
  <c r="F2769" i="9"/>
  <c r="F2770" i="9" l="1"/>
  <c r="G2769" i="9"/>
  <c r="H2769" i="9" s="1"/>
  <c r="G2770" i="9" l="1"/>
  <c r="H2770" i="9" s="1"/>
  <c r="F2771" i="9"/>
  <c r="F2772" i="9" l="1"/>
  <c r="G2771" i="9"/>
  <c r="H2771" i="9" s="1"/>
  <c r="G2772" i="9" l="1"/>
  <c r="H2772" i="9" s="1"/>
  <c r="F2773" i="9"/>
  <c r="F2774" i="9" l="1"/>
  <c r="G2773" i="9"/>
  <c r="H2773" i="9" s="1"/>
  <c r="G2774" i="9" l="1"/>
  <c r="H2774" i="9" s="1"/>
  <c r="F2775" i="9"/>
  <c r="F2776" i="9" l="1"/>
  <c r="G2775" i="9"/>
  <c r="H2775" i="9" s="1"/>
  <c r="G2776" i="9" l="1"/>
  <c r="H2776" i="9" s="1"/>
  <c r="F2777" i="9"/>
  <c r="F2778" i="9" l="1"/>
  <c r="G2777" i="9"/>
  <c r="H2777" i="9" s="1"/>
  <c r="G2778" i="9" l="1"/>
  <c r="H2778" i="9" s="1"/>
  <c r="F2779" i="9"/>
  <c r="F2780" i="9" l="1"/>
  <c r="G2779" i="9"/>
  <c r="H2779" i="9" s="1"/>
  <c r="G2780" i="9" l="1"/>
  <c r="H2780" i="9" s="1"/>
  <c r="F2781" i="9"/>
  <c r="F2782" i="9" l="1"/>
  <c r="G2781" i="9"/>
  <c r="H2781" i="9" s="1"/>
  <c r="G2782" i="9" l="1"/>
  <c r="H2782" i="9" s="1"/>
  <c r="F2783" i="9"/>
  <c r="G2783" i="9" l="1"/>
  <c r="H2783" i="9" s="1"/>
  <c r="F2784" i="9"/>
  <c r="G2784" i="9" l="1"/>
  <c r="H2784" i="9" s="1"/>
  <c r="F2785" i="9"/>
  <c r="G2785" i="9" l="1"/>
  <c r="H2785" i="9" s="1"/>
  <c r="F2786" i="9"/>
  <c r="G2786" i="9" l="1"/>
  <c r="H2786" i="9" s="1"/>
  <c r="F2787" i="9"/>
  <c r="G2787" i="9" l="1"/>
  <c r="H2787" i="9" s="1"/>
  <c r="F2788" i="9"/>
  <c r="G2788" i="9" l="1"/>
  <c r="H2788" i="9" s="1"/>
  <c r="F2789" i="9"/>
  <c r="G2789" i="9" l="1"/>
  <c r="H2789" i="9" s="1"/>
  <c r="F2790" i="9"/>
  <c r="G2790" i="9" l="1"/>
  <c r="H2790" i="9" s="1"/>
  <c r="F2791" i="9"/>
  <c r="G2791" i="9" l="1"/>
  <c r="H2791" i="9" s="1"/>
  <c r="F2792" i="9"/>
  <c r="G2792" i="9" l="1"/>
  <c r="H2792" i="9" s="1"/>
  <c r="F2793" i="9"/>
  <c r="F2794" i="9" l="1"/>
  <c r="G2793" i="9"/>
  <c r="H2793" i="9" s="1"/>
  <c r="G2794" i="9" l="1"/>
  <c r="H2794" i="9" s="1"/>
  <c r="F2795" i="9"/>
  <c r="F2796" i="9" l="1"/>
  <c r="G2795" i="9"/>
  <c r="H2795" i="9" s="1"/>
  <c r="G2796" i="9" l="1"/>
  <c r="H2796" i="9" s="1"/>
  <c r="F2797" i="9"/>
  <c r="F2798" i="9" l="1"/>
  <c r="G2797" i="9"/>
  <c r="H2797" i="9" s="1"/>
  <c r="G2798" i="9" l="1"/>
  <c r="H2798" i="9" s="1"/>
  <c r="F2799" i="9"/>
  <c r="G2799" i="9" l="1"/>
  <c r="H2799" i="9" s="1"/>
  <c r="F2800" i="9"/>
  <c r="G2800" i="9" l="1"/>
  <c r="H2800" i="9" s="1"/>
  <c r="F2801" i="9"/>
  <c r="G2801" i="9" l="1"/>
  <c r="H2801" i="9" s="1"/>
  <c r="F2802" i="9"/>
  <c r="G2802" i="9" l="1"/>
  <c r="H2802" i="9" s="1"/>
  <c r="F2803" i="9"/>
  <c r="G2803" i="9" l="1"/>
  <c r="H2803" i="9" s="1"/>
  <c r="F2804" i="9"/>
  <c r="G2804" i="9" l="1"/>
  <c r="H2804" i="9" s="1"/>
  <c r="F2805" i="9"/>
  <c r="G2805" i="9" l="1"/>
  <c r="H2805" i="9" s="1"/>
  <c r="F2806" i="9"/>
  <c r="G2806" i="9" l="1"/>
  <c r="H2806" i="9" s="1"/>
  <c r="F2807" i="9"/>
  <c r="G2807" i="9" l="1"/>
  <c r="H2807" i="9" s="1"/>
  <c r="F2808" i="9"/>
  <c r="G2808" i="9" l="1"/>
  <c r="H2808" i="9" s="1"/>
  <c r="F2809" i="9"/>
  <c r="F2810" i="9" l="1"/>
  <c r="G2809" i="9"/>
  <c r="H2809" i="9" s="1"/>
  <c r="G2810" i="9" l="1"/>
  <c r="H2810" i="9" s="1"/>
  <c r="F2811" i="9"/>
  <c r="F2812" i="9" l="1"/>
  <c r="G2811" i="9"/>
  <c r="H2811" i="9" s="1"/>
  <c r="G2812" i="9" l="1"/>
  <c r="H2812" i="9" s="1"/>
  <c r="F2813" i="9"/>
  <c r="F2814" i="9" l="1"/>
  <c r="G2813" i="9"/>
  <c r="H2813" i="9" s="1"/>
  <c r="G2814" i="9" l="1"/>
  <c r="H2814" i="9" s="1"/>
  <c r="F2815" i="9"/>
  <c r="G2815" i="9" l="1"/>
  <c r="H2815" i="9" s="1"/>
  <c r="F2816" i="9"/>
  <c r="G2816" i="9" l="1"/>
  <c r="H2816" i="9" s="1"/>
  <c r="F2817" i="9"/>
  <c r="G2817" i="9" l="1"/>
  <c r="H2817" i="9" s="1"/>
  <c r="F2818" i="9"/>
  <c r="G2818" i="9" l="1"/>
  <c r="H2818" i="9" s="1"/>
  <c r="F2819" i="9"/>
  <c r="G2819" i="9" l="1"/>
  <c r="H2819" i="9" s="1"/>
  <c r="F2820" i="9"/>
  <c r="G2820" i="9" l="1"/>
  <c r="H2820" i="9" s="1"/>
  <c r="F2821" i="9"/>
  <c r="G2821" i="9" l="1"/>
  <c r="H2821" i="9" s="1"/>
  <c r="F2822" i="9"/>
  <c r="G2822" i="9" l="1"/>
  <c r="H2822" i="9" s="1"/>
  <c r="F2823" i="9"/>
  <c r="G2823" i="9" l="1"/>
  <c r="H2823" i="9" s="1"/>
  <c r="F2824" i="9"/>
  <c r="G2824" i="9" l="1"/>
  <c r="H2824" i="9" s="1"/>
  <c r="F2825" i="9"/>
  <c r="F2826" i="9" l="1"/>
  <c r="G2825" i="9"/>
  <c r="H2825" i="9" s="1"/>
  <c r="G2826" i="9" l="1"/>
  <c r="H2826" i="9" s="1"/>
  <c r="F2827" i="9"/>
  <c r="F2828" i="9" l="1"/>
  <c r="G2827" i="9"/>
  <c r="H2827" i="9" s="1"/>
  <c r="G2828" i="9" l="1"/>
  <c r="H2828" i="9" s="1"/>
  <c r="F2829" i="9"/>
  <c r="F2830" i="9" l="1"/>
  <c r="G2829" i="9"/>
  <c r="H2829" i="9" s="1"/>
  <c r="G2830" i="9" l="1"/>
  <c r="H2830" i="9" s="1"/>
  <c r="F2831" i="9"/>
  <c r="G2831" i="9" l="1"/>
  <c r="H2831" i="9" s="1"/>
  <c r="F2832" i="9"/>
  <c r="G2832" i="9" l="1"/>
  <c r="H2832" i="9" s="1"/>
  <c r="F2833" i="9"/>
  <c r="G2833" i="9" l="1"/>
  <c r="H2833" i="9" s="1"/>
  <c r="F2834" i="9"/>
  <c r="G2834" i="9" l="1"/>
  <c r="H2834" i="9" s="1"/>
  <c r="F2835" i="9"/>
  <c r="G2835" i="9" l="1"/>
  <c r="H2835" i="9" s="1"/>
  <c r="F2836" i="9"/>
  <c r="G2836" i="9" l="1"/>
  <c r="H2836" i="9" s="1"/>
  <c r="F2837" i="9"/>
  <c r="G2837" i="9" l="1"/>
  <c r="H2837" i="9" s="1"/>
  <c r="F2838" i="9"/>
  <c r="G2838" i="9" l="1"/>
  <c r="H2838" i="9" s="1"/>
  <c r="F2839" i="9"/>
  <c r="G2839" i="9" l="1"/>
  <c r="H2839" i="9" s="1"/>
  <c r="F2840" i="9"/>
  <c r="G2840" i="9" l="1"/>
  <c r="H2840" i="9" s="1"/>
  <c r="F2841" i="9"/>
  <c r="F2842" i="9" l="1"/>
  <c r="G2841" i="9"/>
  <c r="H2841" i="9" s="1"/>
  <c r="G2842" i="9" l="1"/>
  <c r="H2842" i="9" s="1"/>
  <c r="F2843" i="9"/>
  <c r="F2844" i="9" l="1"/>
  <c r="G2843" i="9"/>
  <c r="H2843" i="9" s="1"/>
  <c r="G2844" i="9" l="1"/>
  <c r="H2844" i="9" s="1"/>
  <c r="F2845" i="9"/>
  <c r="F2846" i="9" l="1"/>
  <c r="G2845" i="9"/>
  <c r="H2845" i="9" s="1"/>
  <c r="G2846" i="9" l="1"/>
  <c r="H2846" i="9" s="1"/>
  <c r="F2847" i="9"/>
  <c r="G2847" i="9" l="1"/>
  <c r="H2847" i="9" s="1"/>
  <c r="F2848" i="9"/>
  <c r="G2848" i="9" l="1"/>
  <c r="H2848" i="9" s="1"/>
  <c r="F2849" i="9"/>
  <c r="G2849" i="9" l="1"/>
  <c r="H2849" i="9" s="1"/>
  <c r="F2850" i="9"/>
  <c r="G2850" i="9" l="1"/>
  <c r="H2850" i="9" s="1"/>
  <c r="F2851" i="9"/>
  <c r="G2851" i="9" l="1"/>
  <c r="H2851" i="9" s="1"/>
  <c r="F2852" i="9"/>
  <c r="G2852" i="9" l="1"/>
  <c r="H2852" i="9" s="1"/>
  <c r="F2853" i="9"/>
  <c r="G2853" i="9" l="1"/>
  <c r="H2853" i="9" s="1"/>
  <c r="F2854" i="9"/>
  <c r="G2854" i="9" l="1"/>
  <c r="H2854" i="9" s="1"/>
  <c r="F2855" i="9"/>
  <c r="G2855" i="9" l="1"/>
  <c r="H2855" i="9" s="1"/>
  <c r="F2856" i="9"/>
  <c r="G2856" i="9" l="1"/>
  <c r="H2856" i="9" s="1"/>
  <c r="F2857" i="9"/>
  <c r="F2858" i="9" l="1"/>
  <c r="G2857" i="9"/>
  <c r="H2857" i="9" s="1"/>
  <c r="G2858" i="9" l="1"/>
  <c r="H2858" i="9" s="1"/>
  <c r="F2859" i="9"/>
  <c r="F2860" i="9" l="1"/>
  <c r="G2859" i="9"/>
  <c r="H2859" i="9" s="1"/>
  <c r="G2860" i="9" l="1"/>
  <c r="H2860" i="9" s="1"/>
  <c r="F2861" i="9"/>
  <c r="F2862" i="9" l="1"/>
  <c r="G2861" i="9"/>
  <c r="H2861" i="9" s="1"/>
  <c r="G2862" i="9" l="1"/>
  <c r="H2862" i="9" s="1"/>
  <c r="F2863" i="9"/>
  <c r="G2863" i="9" l="1"/>
  <c r="H2863" i="9" s="1"/>
  <c r="F2864" i="9"/>
  <c r="G2864" i="9" l="1"/>
  <c r="H2864" i="9" s="1"/>
  <c r="F2865" i="9"/>
  <c r="G2865" i="9" l="1"/>
  <c r="H2865" i="9" s="1"/>
  <c r="F2866" i="9"/>
  <c r="G2866" i="9" l="1"/>
  <c r="H2866" i="9" s="1"/>
  <c r="F2867" i="9"/>
  <c r="G2867" i="9" l="1"/>
  <c r="H2867" i="9" s="1"/>
  <c r="F2868" i="9"/>
  <c r="G2868" i="9" l="1"/>
  <c r="H2868" i="9" s="1"/>
  <c r="F2869" i="9"/>
  <c r="G2869" i="9" l="1"/>
  <c r="H2869" i="9" s="1"/>
  <c r="F2870" i="9"/>
  <c r="G2870" i="9" l="1"/>
  <c r="H2870" i="9" s="1"/>
  <c r="F2871" i="9"/>
  <c r="G2871" i="9" l="1"/>
  <c r="H2871" i="9" s="1"/>
  <c r="F2872" i="9"/>
  <c r="G2872" i="9" l="1"/>
  <c r="H2872" i="9" s="1"/>
  <c r="F2873" i="9"/>
  <c r="F2874" i="9" l="1"/>
  <c r="G2873" i="9"/>
  <c r="H2873" i="9" s="1"/>
  <c r="G2874" i="9" l="1"/>
  <c r="H2874" i="9" s="1"/>
  <c r="F2875" i="9"/>
  <c r="F2876" i="9" l="1"/>
  <c r="G2875" i="9"/>
  <c r="H2875" i="9" s="1"/>
  <c r="G2876" i="9" l="1"/>
  <c r="H2876" i="9" s="1"/>
  <c r="F2877" i="9"/>
  <c r="F2878" i="9" l="1"/>
  <c r="G2877" i="9"/>
  <c r="H2877" i="9" s="1"/>
  <c r="G2878" i="9" l="1"/>
  <c r="H2878" i="9" s="1"/>
  <c r="F2879" i="9"/>
  <c r="G2879" i="9" l="1"/>
  <c r="H2879" i="9" s="1"/>
  <c r="F2880" i="9"/>
  <c r="G2880" i="9" l="1"/>
  <c r="H2880" i="9" s="1"/>
  <c r="F2881" i="9"/>
  <c r="G2881" i="9" l="1"/>
  <c r="H2881" i="9" s="1"/>
  <c r="F2882" i="9"/>
  <c r="G2882" i="9" l="1"/>
  <c r="H2882" i="9" s="1"/>
  <c r="F2883" i="9"/>
  <c r="G2883" i="9" l="1"/>
  <c r="H2883" i="9" s="1"/>
  <c r="F2884" i="9"/>
  <c r="G2884" i="9" l="1"/>
  <c r="H2884" i="9" s="1"/>
  <c r="F2885" i="9"/>
  <c r="G2885" i="9" l="1"/>
  <c r="H2885" i="9" s="1"/>
  <c r="F2886" i="9"/>
  <c r="G2886" i="9" l="1"/>
  <c r="H2886" i="9" s="1"/>
  <c r="F2887" i="9"/>
  <c r="G2887" i="9" l="1"/>
  <c r="H2887" i="9" s="1"/>
  <c r="F2888" i="9"/>
  <c r="G2888" i="9" l="1"/>
  <c r="H2888" i="9" s="1"/>
  <c r="F2889" i="9"/>
  <c r="F2890" i="9" l="1"/>
  <c r="G2889" i="9"/>
  <c r="H2889" i="9" s="1"/>
  <c r="G2890" i="9" l="1"/>
  <c r="H2890" i="9" s="1"/>
  <c r="F2891" i="9"/>
  <c r="F2892" i="9" l="1"/>
  <c r="G2891" i="9"/>
  <c r="H2891" i="9" s="1"/>
  <c r="G2892" i="9" l="1"/>
  <c r="H2892" i="9" s="1"/>
  <c r="F2893" i="9"/>
  <c r="F2894" i="9" l="1"/>
  <c r="G2893" i="9"/>
  <c r="H2893" i="9" s="1"/>
  <c r="G2894" i="9" l="1"/>
  <c r="H2894" i="9" s="1"/>
  <c r="F2895" i="9"/>
  <c r="G2895" i="9" l="1"/>
  <c r="H2895" i="9" s="1"/>
  <c r="F2896" i="9"/>
  <c r="G2896" i="9" l="1"/>
  <c r="H2896" i="9" s="1"/>
  <c r="F2897" i="9"/>
  <c r="G2897" i="9" l="1"/>
  <c r="H2897" i="9" s="1"/>
  <c r="F2898" i="9"/>
  <c r="G2898" i="9" l="1"/>
  <c r="H2898" i="9" s="1"/>
  <c r="F2899" i="9"/>
  <c r="G2899" i="9" l="1"/>
  <c r="H2899" i="9" s="1"/>
  <c r="F2900" i="9"/>
  <c r="F2901" i="9" l="1"/>
  <c r="G2900" i="9"/>
  <c r="H2900" i="9" s="1"/>
  <c r="G2901" i="9" l="1"/>
  <c r="H2901" i="9" s="1"/>
  <c r="F2902" i="9"/>
  <c r="F2903" i="9" l="1"/>
  <c r="G2902" i="9"/>
  <c r="H2902" i="9" s="1"/>
  <c r="G2903" i="9" l="1"/>
  <c r="H2903" i="9" s="1"/>
  <c r="F2904" i="9"/>
  <c r="F2905" i="9" l="1"/>
  <c r="G2904" i="9"/>
  <c r="H2904" i="9" s="1"/>
  <c r="G2905" i="9" l="1"/>
  <c r="H2905" i="9" s="1"/>
  <c r="F2906" i="9"/>
  <c r="F2907" i="9" l="1"/>
  <c r="G2906" i="9"/>
  <c r="H2906" i="9" s="1"/>
  <c r="G2907" i="9" l="1"/>
  <c r="H2907" i="9" s="1"/>
  <c r="F2908" i="9"/>
  <c r="F2909" i="9" l="1"/>
  <c r="G2908" i="9"/>
  <c r="H2908" i="9" s="1"/>
  <c r="G2909" i="9" l="1"/>
  <c r="H2909" i="9" s="1"/>
  <c r="F2910" i="9"/>
  <c r="F2911" i="9" l="1"/>
  <c r="G2910" i="9"/>
  <c r="H2910" i="9" s="1"/>
  <c r="G2911" i="9" l="1"/>
  <c r="H2911" i="9" s="1"/>
  <c r="F2912" i="9"/>
  <c r="F2913" i="9" l="1"/>
  <c r="G2912" i="9"/>
  <c r="H2912" i="9" s="1"/>
  <c r="G2913" i="9" l="1"/>
  <c r="H2913" i="9" s="1"/>
  <c r="F2914" i="9"/>
  <c r="F2915" i="9" l="1"/>
  <c r="G2914" i="9"/>
  <c r="H2914" i="9" s="1"/>
  <c r="G2915" i="9" l="1"/>
  <c r="H2915" i="9" s="1"/>
  <c r="F2916" i="9"/>
  <c r="F2917" i="9" l="1"/>
  <c r="G2916" i="9"/>
  <c r="H2916" i="9" s="1"/>
  <c r="G2917" i="9" l="1"/>
  <c r="H2917" i="9" s="1"/>
  <c r="F2918" i="9"/>
  <c r="F2919" i="9" l="1"/>
  <c r="G2918" i="9"/>
  <c r="H2918" i="9" s="1"/>
  <c r="G2919" i="9" l="1"/>
  <c r="H2919" i="9" s="1"/>
  <c r="F2920" i="9"/>
  <c r="F2921" i="9" l="1"/>
  <c r="G2920" i="9"/>
  <c r="H2920" i="9" s="1"/>
  <c r="G2921" i="9" l="1"/>
  <c r="H2921" i="9" s="1"/>
  <c r="F2922" i="9"/>
  <c r="F2923" i="9" l="1"/>
  <c r="G2922" i="9"/>
  <c r="H2922" i="9" s="1"/>
  <c r="G2923" i="9" l="1"/>
  <c r="H2923" i="9" s="1"/>
  <c r="F2924" i="9"/>
  <c r="F2925" i="9" l="1"/>
  <c r="G2924" i="9"/>
  <c r="H2924" i="9" s="1"/>
  <c r="G2925" i="9" l="1"/>
  <c r="H2925" i="9" s="1"/>
  <c r="F2926" i="9"/>
  <c r="F2927" i="9" l="1"/>
  <c r="G2926" i="9"/>
  <c r="H2926" i="9" s="1"/>
  <c r="G2927" i="9" l="1"/>
  <c r="H2927" i="9" s="1"/>
  <c r="F2928" i="9"/>
  <c r="F2929" i="9" l="1"/>
  <c r="G2928" i="9"/>
  <c r="H2928" i="9" s="1"/>
  <c r="G2929" i="9" l="1"/>
  <c r="H2929" i="9" s="1"/>
  <c r="F2930" i="9"/>
  <c r="F2931" i="9" l="1"/>
  <c r="G2930" i="9"/>
  <c r="H2930" i="9" s="1"/>
  <c r="G2931" i="9" l="1"/>
  <c r="H2931" i="9" s="1"/>
  <c r="F2932" i="9"/>
  <c r="F2933" i="9" l="1"/>
  <c r="G2932" i="9"/>
  <c r="H2932" i="9" s="1"/>
  <c r="G2933" i="9" l="1"/>
  <c r="H2933" i="9" s="1"/>
  <c r="F2934" i="9"/>
  <c r="F2935" i="9" l="1"/>
  <c r="G2934" i="9"/>
  <c r="H2934" i="9" s="1"/>
  <c r="G2935" i="9" l="1"/>
  <c r="H2935" i="9" s="1"/>
  <c r="F2936" i="9"/>
  <c r="F2937" i="9" l="1"/>
  <c r="G2936" i="9"/>
  <c r="H2936" i="9" s="1"/>
  <c r="G2937" i="9" l="1"/>
  <c r="H2937" i="9" s="1"/>
  <c r="F2938" i="9"/>
  <c r="F2939" i="9" l="1"/>
  <c r="G2938" i="9"/>
  <c r="H2938" i="9" s="1"/>
  <c r="G2939" i="9" l="1"/>
  <c r="H2939" i="9" s="1"/>
  <c r="F2940" i="9"/>
  <c r="F2941" i="9" l="1"/>
  <c r="G2940" i="9"/>
  <c r="H2940" i="9" s="1"/>
  <c r="G2941" i="9" l="1"/>
  <c r="H2941" i="9" s="1"/>
  <c r="F2942" i="9"/>
  <c r="F2943" i="9" l="1"/>
  <c r="G2942" i="9"/>
  <c r="H2942" i="9" s="1"/>
  <c r="G2943" i="9" l="1"/>
  <c r="H2943" i="9" s="1"/>
  <c r="F2944" i="9"/>
  <c r="F2945" i="9" l="1"/>
  <c r="G2944" i="9"/>
  <c r="H2944" i="9" s="1"/>
  <c r="G2945" i="9" l="1"/>
  <c r="H2945" i="9" s="1"/>
  <c r="F2946" i="9"/>
  <c r="F2947" i="9" l="1"/>
  <c r="G2946" i="9"/>
  <c r="H2946" i="9" s="1"/>
  <c r="G2947" i="9" l="1"/>
  <c r="H2947" i="9" s="1"/>
  <c r="F2948" i="9"/>
  <c r="F2949" i="9" l="1"/>
  <c r="G2948" i="9"/>
  <c r="H2948" i="9" s="1"/>
  <c r="G2949" i="9" l="1"/>
  <c r="H2949" i="9" s="1"/>
  <c r="F2950" i="9"/>
  <c r="F2951" i="9" l="1"/>
  <c r="G2950" i="9"/>
  <c r="H2950" i="9" s="1"/>
  <c r="G2951" i="9" l="1"/>
  <c r="H2951" i="9" s="1"/>
  <c r="F2952" i="9"/>
  <c r="F2953" i="9" l="1"/>
  <c r="G2952" i="9"/>
  <c r="H2952" i="9" s="1"/>
  <c r="G2953" i="9" l="1"/>
  <c r="H2953" i="9" s="1"/>
  <c r="F2954" i="9"/>
  <c r="F2955" i="9" l="1"/>
  <c r="G2954" i="9"/>
  <c r="H2954" i="9" s="1"/>
  <c r="G2955" i="9" l="1"/>
  <c r="H2955" i="9" s="1"/>
  <c r="F2956" i="9"/>
  <c r="F2957" i="9" l="1"/>
  <c r="G2956" i="9"/>
  <c r="H2956" i="9" s="1"/>
  <c r="G2957" i="9" l="1"/>
  <c r="H2957" i="9" s="1"/>
  <c r="F2958" i="9"/>
  <c r="F2959" i="9" l="1"/>
  <c r="G2958" i="9"/>
  <c r="H2958" i="9" s="1"/>
  <c r="G2959" i="9" l="1"/>
  <c r="H2959" i="9" s="1"/>
  <c r="F2960" i="9"/>
  <c r="F2961" i="9" l="1"/>
  <c r="G2960" i="9"/>
  <c r="H2960" i="9" s="1"/>
  <c r="G2961" i="9" l="1"/>
  <c r="H2961" i="9" s="1"/>
  <c r="F2962" i="9"/>
  <c r="F2963" i="9" l="1"/>
  <c r="G2962" i="9"/>
  <c r="H2962" i="9" s="1"/>
  <c r="G2963" i="9" l="1"/>
  <c r="H2963" i="9" s="1"/>
  <c r="F2964" i="9"/>
  <c r="F2965" i="9" l="1"/>
  <c r="G2964" i="9"/>
  <c r="H2964" i="9" s="1"/>
  <c r="G2965" i="9" l="1"/>
  <c r="H2965" i="9" s="1"/>
  <c r="F2966" i="9"/>
  <c r="F2967" i="9" l="1"/>
  <c r="G2966" i="9"/>
  <c r="H2966" i="9" s="1"/>
  <c r="G2967" i="9" l="1"/>
  <c r="H2967" i="9" s="1"/>
  <c r="F2968" i="9"/>
  <c r="F2969" i="9" l="1"/>
  <c r="G2968" i="9"/>
  <c r="H2968" i="9" s="1"/>
  <c r="G2969" i="9" l="1"/>
  <c r="H2969" i="9" s="1"/>
  <c r="F2970" i="9"/>
  <c r="F2971" i="9" l="1"/>
  <c r="G2970" i="9"/>
  <c r="H2970" i="9" s="1"/>
  <c r="G2971" i="9" l="1"/>
  <c r="H2971" i="9" s="1"/>
  <c r="F2972" i="9"/>
  <c r="F2973" i="9" l="1"/>
  <c r="G2972" i="9"/>
  <c r="H2972" i="9" s="1"/>
  <c r="G2973" i="9" l="1"/>
  <c r="H2973" i="9" s="1"/>
  <c r="F2974" i="9"/>
  <c r="F2975" i="9" l="1"/>
  <c r="G2974" i="9"/>
  <c r="H2974" i="9" s="1"/>
  <c r="G2975" i="9" l="1"/>
  <c r="H2975" i="9" s="1"/>
  <c r="F2976" i="9"/>
  <c r="F2977" i="9" l="1"/>
  <c r="G2976" i="9"/>
  <c r="H2976" i="9" s="1"/>
  <c r="G2977" i="9" l="1"/>
  <c r="H2977" i="9" s="1"/>
  <c r="F2978" i="9"/>
  <c r="F2979" i="9" l="1"/>
  <c r="G2978" i="9"/>
  <c r="H2978" i="9" s="1"/>
  <c r="G2979" i="9" l="1"/>
  <c r="H2979" i="9" s="1"/>
  <c r="F2980" i="9"/>
  <c r="F2981" i="9" l="1"/>
  <c r="G2980" i="9"/>
  <c r="H2980" i="9" s="1"/>
  <c r="G2981" i="9" l="1"/>
  <c r="H2981" i="9" s="1"/>
  <c r="F2982" i="9"/>
  <c r="F2983" i="9" l="1"/>
  <c r="G2982" i="9"/>
  <c r="H2982" i="9" s="1"/>
  <c r="G2983" i="9" l="1"/>
  <c r="H2983" i="9" s="1"/>
  <c r="F2984" i="9"/>
  <c r="F2985" i="9" l="1"/>
  <c r="G2984" i="9"/>
  <c r="H2984" i="9" s="1"/>
  <c r="G2985" i="9" l="1"/>
  <c r="H2985" i="9" s="1"/>
  <c r="F2986" i="9"/>
  <c r="F2987" i="9" l="1"/>
  <c r="G2986" i="9"/>
  <c r="H2986" i="9" s="1"/>
  <c r="G2987" i="9" l="1"/>
  <c r="H2987" i="9" s="1"/>
  <c r="F2988" i="9"/>
  <c r="F2989" i="9" l="1"/>
  <c r="G2988" i="9"/>
  <c r="H2988" i="9" s="1"/>
  <c r="G2989" i="9" l="1"/>
  <c r="H2989" i="9" s="1"/>
  <c r="F2990" i="9"/>
  <c r="F2991" i="9" l="1"/>
  <c r="G2990" i="9"/>
  <c r="H2990" i="9" s="1"/>
  <c r="G2991" i="9" l="1"/>
  <c r="H2991" i="9" s="1"/>
  <c r="F2992" i="9"/>
  <c r="F2993" i="9" l="1"/>
  <c r="G2992" i="9"/>
  <c r="H2992" i="9" s="1"/>
  <c r="G2993" i="9" l="1"/>
  <c r="H2993" i="9" s="1"/>
  <c r="F2994" i="9"/>
  <c r="F2995" i="9" l="1"/>
  <c r="G2994" i="9"/>
  <c r="H2994" i="9" s="1"/>
  <c r="G2995" i="9" l="1"/>
  <c r="H2995" i="9" s="1"/>
  <c r="F2996" i="9"/>
  <c r="F2997" i="9" l="1"/>
  <c r="G2996" i="9"/>
  <c r="H2996" i="9" s="1"/>
  <c r="G2997" i="9" l="1"/>
  <c r="H2997" i="9" s="1"/>
  <c r="F2998" i="9"/>
  <c r="F2999" i="9" l="1"/>
  <c r="G2998" i="9"/>
  <c r="H2998" i="9" s="1"/>
  <c r="G2999" i="9" l="1"/>
  <c r="H2999" i="9" s="1"/>
  <c r="F3000" i="9"/>
  <c r="F3001" i="9" l="1"/>
  <c r="G3000" i="9"/>
  <c r="H3000" i="9" s="1"/>
  <c r="G3001" i="9" l="1"/>
  <c r="H3001" i="9" s="1"/>
  <c r="F3002" i="9"/>
  <c r="F3003" i="9" l="1"/>
  <c r="G3002" i="9"/>
  <c r="H3002" i="9" s="1"/>
  <c r="G3003" i="9" l="1"/>
  <c r="H3003" i="9" s="1"/>
  <c r="F3004" i="9"/>
  <c r="F3005" i="9" l="1"/>
  <c r="G3004" i="9"/>
  <c r="H3004" i="9" s="1"/>
  <c r="G3005" i="9" l="1"/>
  <c r="H3005" i="9" s="1"/>
  <c r="F3006" i="9"/>
  <c r="F3007" i="9" l="1"/>
  <c r="G3006" i="9"/>
  <c r="H3006" i="9" s="1"/>
  <c r="G3007" i="9" l="1"/>
  <c r="H3007" i="9" s="1"/>
  <c r="F3008" i="9"/>
  <c r="F3009" i="9" l="1"/>
  <c r="G3008" i="9"/>
  <c r="H3008" i="9" s="1"/>
  <c r="G3009" i="9" l="1"/>
  <c r="H3009" i="9" s="1"/>
  <c r="F3010" i="9"/>
  <c r="F3011" i="9" l="1"/>
  <c r="G3010" i="9"/>
  <c r="H3010" i="9" s="1"/>
  <c r="G3011" i="9" l="1"/>
  <c r="H3011" i="9" s="1"/>
  <c r="F3012" i="9"/>
  <c r="F3013" i="9" l="1"/>
  <c r="G3012" i="9"/>
  <c r="H3012" i="9" s="1"/>
  <c r="G3013" i="9" l="1"/>
  <c r="H3013" i="9" s="1"/>
  <c r="F3014" i="9"/>
  <c r="F3015" i="9" l="1"/>
  <c r="G3014" i="9"/>
  <c r="H3014" i="9" s="1"/>
  <c r="G3015" i="9" l="1"/>
  <c r="H3015" i="9" s="1"/>
  <c r="F3016" i="9"/>
  <c r="F3017" i="9" l="1"/>
  <c r="G3016" i="9"/>
  <c r="H3016" i="9" s="1"/>
  <c r="G3017" i="9" l="1"/>
  <c r="H3017" i="9" s="1"/>
  <c r="F3018" i="9"/>
  <c r="F3019" i="9" l="1"/>
  <c r="G3018" i="9"/>
  <c r="H3018" i="9" s="1"/>
  <c r="G3019" i="9" l="1"/>
  <c r="H3019" i="9" s="1"/>
  <c r="F3020" i="9"/>
  <c r="F3021" i="9" l="1"/>
  <c r="G3020" i="9"/>
  <c r="H3020" i="9" s="1"/>
  <c r="G3021" i="9" l="1"/>
  <c r="H3021" i="9" s="1"/>
  <c r="F3022" i="9"/>
  <c r="F3023" i="9" l="1"/>
  <c r="G3022" i="9"/>
  <c r="H3022" i="9" s="1"/>
  <c r="G3023" i="9" l="1"/>
  <c r="H3023" i="9" s="1"/>
  <c r="F3024" i="9"/>
  <c r="F3025" i="9" l="1"/>
  <c r="G3024" i="9"/>
  <c r="H3024" i="9" s="1"/>
  <c r="G3025" i="9" l="1"/>
  <c r="H3025" i="9" s="1"/>
  <c r="F3026" i="9"/>
  <c r="F3027" i="9" l="1"/>
  <c r="G3026" i="9"/>
  <c r="H3026" i="9" s="1"/>
  <c r="G3027" i="9" l="1"/>
  <c r="H3027" i="9" s="1"/>
  <c r="F3028" i="9"/>
  <c r="F3029" i="9" l="1"/>
  <c r="G3028" i="9"/>
  <c r="H3028" i="9" s="1"/>
  <c r="G3029" i="9" l="1"/>
  <c r="H3029" i="9" s="1"/>
  <c r="F3030" i="9"/>
  <c r="F3031" i="9" l="1"/>
  <c r="G3030" i="9"/>
  <c r="H3030" i="9" s="1"/>
  <c r="G3031" i="9" l="1"/>
  <c r="H3031" i="9" s="1"/>
  <c r="F3032" i="9"/>
  <c r="F3033" i="9" l="1"/>
  <c r="G3032" i="9"/>
  <c r="H3032" i="9" s="1"/>
  <c r="G3033" i="9" l="1"/>
  <c r="H3033" i="9" s="1"/>
  <c r="F3034" i="9"/>
  <c r="F3035" i="9" l="1"/>
  <c r="G3034" i="9"/>
  <c r="H3034" i="9" s="1"/>
  <c r="G3035" i="9" l="1"/>
  <c r="H3035" i="9" s="1"/>
  <c r="F3036" i="9"/>
  <c r="F3037" i="9" l="1"/>
  <c r="G3036" i="9"/>
  <c r="H3036" i="9" s="1"/>
  <c r="G3037" i="9" l="1"/>
  <c r="H3037" i="9" s="1"/>
  <c r="F3038" i="9"/>
  <c r="F3039" i="9" l="1"/>
  <c r="G3038" i="9"/>
  <c r="H3038" i="9" s="1"/>
  <c r="G3039" i="9" l="1"/>
  <c r="H3039" i="9" s="1"/>
  <c r="F3040" i="9"/>
  <c r="F3041" i="9" l="1"/>
  <c r="G3040" i="9"/>
  <c r="H3040" i="9" s="1"/>
  <c r="G3041" i="9" l="1"/>
  <c r="H3041" i="9" s="1"/>
  <c r="F3042" i="9"/>
  <c r="F3043" i="9" l="1"/>
  <c r="G3042" i="9"/>
  <c r="H3042" i="9" s="1"/>
  <c r="G3043" i="9" l="1"/>
  <c r="H3043" i="9" s="1"/>
  <c r="F3044" i="9"/>
  <c r="F3045" i="9" l="1"/>
  <c r="G3044" i="9"/>
  <c r="H3044" i="9" s="1"/>
  <c r="G3045" i="9" l="1"/>
  <c r="H3045" i="9" s="1"/>
  <c r="F3046" i="9"/>
  <c r="F3047" i="9" l="1"/>
  <c r="G3046" i="9"/>
  <c r="H3046" i="9" s="1"/>
  <c r="G3047" i="9" l="1"/>
  <c r="H3047" i="9" s="1"/>
  <c r="F3048" i="9"/>
  <c r="F3049" i="9" l="1"/>
  <c r="G3048" i="9"/>
  <c r="H3048" i="9" s="1"/>
  <c r="G3049" i="9" l="1"/>
  <c r="H3049" i="9" s="1"/>
  <c r="F3050" i="9"/>
  <c r="F3051" i="9" l="1"/>
  <c r="G3050" i="9"/>
  <c r="H3050" i="9" s="1"/>
  <c r="G3051" i="9" l="1"/>
  <c r="H3051" i="9" s="1"/>
  <c r="F3052" i="9"/>
  <c r="F3053" i="9" l="1"/>
  <c r="G3052" i="9"/>
  <c r="H3052" i="9" s="1"/>
  <c r="G3053" i="9" l="1"/>
  <c r="H3053" i="9" s="1"/>
  <c r="F3054" i="9"/>
  <c r="F3055" i="9" l="1"/>
  <c r="G3054" i="9"/>
  <c r="H3054" i="9" s="1"/>
  <c r="G3055" i="9" l="1"/>
  <c r="H3055" i="9" s="1"/>
  <c r="F3056" i="9"/>
  <c r="F3057" i="9" l="1"/>
  <c r="G3056" i="9"/>
  <c r="H3056" i="9" s="1"/>
  <c r="G3057" i="9" l="1"/>
  <c r="H3057" i="9" s="1"/>
  <c r="F3058" i="9"/>
  <c r="F3059" i="9" l="1"/>
  <c r="G3058" i="9"/>
  <c r="H3058" i="9" s="1"/>
  <c r="G3059" i="9" l="1"/>
  <c r="H3059" i="9" s="1"/>
  <c r="F3060" i="9"/>
  <c r="F3061" i="9" l="1"/>
  <c r="G3060" i="9"/>
  <c r="H3060" i="9" s="1"/>
  <c r="G3061" i="9" l="1"/>
  <c r="H3061" i="9" s="1"/>
  <c r="F3062" i="9"/>
  <c r="F3063" i="9" l="1"/>
  <c r="G3062" i="9"/>
  <c r="H3062" i="9" s="1"/>
  <c r="G3063" i="9" l="1"/>
  <c r="H3063" i="9" s="1"/>
  <c r="F3064" i="9"/>
  <c r="F3065" i="9" l="1"/>
  <c r="G3064" i="9"/>
  <c r="H3064" i="9" s="1"/>
  <c r="G3065" i="9" l="1"/>
  <c r="H3065" i="9" s="1"/>
  <c r="F3066" i="9"/>
  <c r="F3067" i="9" l="1"/>
  <c r="G3066" i="9"/>
  <c r="H3066" i="9" s="1"/>
  <c r="G3067" i="9" l="1"/>
  <c r="H3067" i="9" s="1"/>
  <c r="F3068" i="9"/>
  <c r="F3069" i="9" l="1"/>
  <c r="G3068" i="9"/>
  <c r="H3068" i="9" s="1"/>
  <c r="G3069" i="9" l="1"/>
  <c r="H3069" i="9" s="1"/>
  <c r="F3070" i="9"/>
  <c r="F3071" i="9" l="1"/>
  <c r="G3070" i="9"/>
  <c r="H3070" i="9" s="1"/>
  <c r="G3071" i="9" l="1"/>
  <c r="H3071" i="9" s="1"/>
  <c r="F3072" i="9"/>
  <c r="F3073" i="9" l="1"/>
  <c r="G3072" i="9"/>
  <c r="H3072" i="9" s="1"/>
  <c r="G3073" i="9" l="1"/>
  <c r="H3073" i="9" s="1"/>
  <c r="F3074" i="9"/>
  <c r="F3075" i="9" l="1"/>
  <c r="G3074" i="9"/>
  <c r="H3074" i="9" s="1"/>
  <c r="G3075" i="9" l="1"/>
  <c r="H3075" i="9" s="1"/>
  <c r="F3076" i="9"/>
  <c r="F3077" i="9" l="1"/>
  <c r="G3076" i="9"/>
  <c r="H3076" i="9" s="1"/>
  <c r="G3077" i="9" l="1"/>
  <c r="H3077" i="9" s="1"/>
  <c r="F3078" i="9"/>
  <c r="F3079" i="9" l="1"/>
  <c r="G3078" i="9"/>
  <c r="H3078" i="9" s="1"/>
  <c r="G3079" i="9" l="1"/>
  <c r="H3079" i="9" s="1"/>
  <c r="F3080" i="9"/>
  <c r="F3081" i="9" l="1"/>
  <c r="G3080" i="9"/>
  <c r="H3080" i="9" s="1"/>
  <c r="G3081" i="9" l="1"/>
  <c r="H3081" i="9" s="1"/>
  <c r="F3082" i="9"/>
  <c r="F3083" i="9" l="1"/>
  <c r="G3082" i="9"/>
  <c r="H3082" i="9" s="1"/>
  <c r="G3083" i="9" l="1"/>
  <c r="H3083" i="9" s="1"/>
  <c r="F3084" i="9"/>
  <c r="F3085" i="9" l="1"/>
  <c r="G3084" i="9"/>
  <c r="H3084" i="9" s="1"/>
  <c r="G3085" i="9" l="1"/>
  <c r="H3085" i="9" s="1"/>
  <c r="F3086" i="9"/>
  <c r="F3087" i="9" l="1"/>
  <c r="G3086" i="9"/>
  <c r="H3086" i="9" s="1"/>
  <c r="G3087" i="9" l="1"/>
  <c r="H3087" i="9" s="1"/>
  <c r="F3088" i="9"/>
  <c r="F3089" i="9" l="1"/>
  <c r="G3088" i="9"/>
  <c r="H3088" i="9" s="1"/>
  <c r="G3089" i="9" l="1"/>
  <c r="H3089" i="9" s="1"/>
  <c r="F3090" i="9"/>
  <c r="F3091" i="9" l="1"/>
  <c r="G3090" i="9"/>
  <c r="H3090" i="9" s="1"/>
  <c r="G3091" i="9" l="1"/>
  <c r="H3091" i="9" s="1"/>
  <c r="F3092" i="9"/>
  <c r="F3093" i="9" l="1"/>
  <c r="G3092" i="9"/>
  <c r="H3092" i="9" s="1"/>
  <c r="G3093" i="9" l="1"/>
  <c r="H3093" i="9" s="1"/>
  <c r="F3094" i="9"/>
  <c r="F3095" i="9" l="1"/>
  <c r="G3094" i="9"/>
  <c r="H3094" i="9" s="1"/>
  <c r="G3095" i="9" l="1"/>
  <c r="H3095" i="9" s="1"/>
  <c r="F3096" i="9"/>
  <c r="F3097" i="9" l="1"/>
  <c r="G3096" i="9"/>
  <c r="H3096" i="9" s="1"/>
  <c r="G3097" i="9" l="1"/>
  <c r="H3097" i="9" s="1"/>
  <c r="F3098" i="9"/>
  <c r="F3099" i="9" l="1"/>
  <c r="G3098" i="9"/>
  <c r="H3098" i="9" s="1"/>
  <c r="G3099" i="9" l="1"/>
  <c r="H3099" i="9" s="1"/>
  <c r="F3100" i="9"/>
  <c r="F3101" i="9" l="1"/>
  <c r="G3100" i="9"/>
  <c r="H3100" i="9" s="1"/>
  <c r="G3101" i="9" l="1"/>
  <c r="H3101" i="9" s="1"/>
  <c r="F3102" i="9"/>
  <c r="F3103" i="9" l="1"/>
  <c r="G3102" i="9"/>
  <c r="H3102" i="9" s="1"/>
  <c r="G3103" i="9" l="1"/>
  <c r="H3103" i="9" s="1"/>
  <c r="F3104" i="9"/>
  <c r="F3105" i="9" l="1"/>
  <c r="G3104" i="9"/>
  <c r="H3104" i="9" s="1"/>
  <c r="G3105" i="9" l="1"/>
  <c r="H3105" i="9" s="1"/>
  <c r="F3106" i="9"/>
  <c r="F3107" i="9" l="1"/>
  <c r="G3106" i="9"/>
  <c r="H3106" i="9" s="1"/>
  <c r="G3107" i="9" l="1"/>
  <c r="H3107" i="9" s="1"/>
  <c r="F3108" i="9"/>
  <c r="F3109" i="9" l="1"/>
  <c r="G3108" i="9"/>
  <c r="H3108" i="9" s="1"/>
  <c r="G3109" i="9" l="1"/>
  <c r="H3109" i="9" s="1"/>
  <c r="F3110" i="9"/>
  <c r="F3111" i="9" l="1"/>
  <c r="G3110" i="9"/>
  <c r="H3110" i="9" s="1"/>
  <c r="G3111" i="9" l="1"/>
  <c r="H3111" i="9" s="1"/>
  <c r="F3112" i="9"/>
  <c r="F3113" i="9" l="1"/>
  <c r="G3112" i="9"/>
  <c r="H3112" i="9" s="1"/>
  <c r="G3113" i="9" l="1"/>
  <c r="H3113" i="9" s="1"/>
  <c r="F3114" i="9"/>
  <c r="F3115" i="9" l="1"/>
  <c r="G3114" i="9"/>
  <c r="H3114" i="9" s="1"/>
  <c r="G3115" i="9" l="1"/>
  <c r="H3115" i="9" s="1"/>
  <c r="F3116" i="9"/>
  <c r="F3117" i="9" l="1"/>
  <c r="G3116" i="9"/>
  <c r="H3116" i="9" s="1"/>
  <c r="G3117" i="9" l="1"/>
  <c r="H3117" i="9" s="1"/>
  <c r="F3118" i="9"/>
  <c r="F3119" i="9" l="1"/>
  <c r="G3118" i="9"/>
  <c r="H3118" i="9" s="1"/>
  <c r="G3119" i="9" l="1"/>
  <c r="H3119" i="9" s="1"/>
  <c r="F3120" i="9"/>
  <c r="F3121" i="9" l="1"/>
  <c r="G3120" i="9"/>
  <c r="H3120" i="9" s="1"/>
  <c r="G3121" i="9" l="1"/>
  <c r="H3121" i="9" s="1"/>
  <c r="F3122" i="9"/>
  <c r="F3123" i="9" l="1"/>
  <c r="G3122" i="9"/>
  <c r="H3122" i="9" s="1"/>
  <c r="G3123" i="9" l="1"/>
  <c r="H3123" i="9" s="1"/>
  <c r="F3124" i="9"/>
  <c r="F3125" i="9" l="1"/>
  <c r="G3124" i="9"/>
  <c r="H3124" i="9" s="1"/>
  <c r="G3125" i="9" l="1"/>
  <c r="H3125" i="9" s="1"/>
  <c r="F3126" i="9"/>
  <c r="F3127" i="9" l="1"/>
  <c r="G3126" i="9"/>
  <c r="H3126" i="9" s="1"/>
  <c r="G3127" i="9" l="1"/>
  <c r="H3127" i="9" s="1"/>
  <c r="F3128" i="9"/>
  <c r="F3129" i="9" l="1"/>
  <c r="G3128" i="9"/>
  <c r="H3128" i="9" s="1"/>
  <c r="G3129" i="9" l="1"/>
  <c r="H3129" i="9" s="1"/>
  <c r="F3130" i="9"/>
  <c r="F3131" i="9" l="1"/>
  <c r="G3130" i="9"/>
  <c r="H3130" i="9" s="1"/>
  <c r="G3131" i="9" l="1"/>
  <c r="H3131" i="9" s="1"/>
  <c r="F3132" i="9"/>
  <c r="F3133" i="9" l="1"/>
  <c r="G3132" i="9"/>
  <c r="H3132" i="9" s="1"/>
  <c r="G3133" i="9" l="1"/>
  <c r="H3133" i="9" s="1"/>
  <c r="F3134" i="9"/>
  <c r="F3135" i="9" l="1"/>
  <c r="G3134" i="9"/>
  <c r="H3134" i="9" s="1"/>
  <c r="G3135" i="9" l="1"/>
  <c r="H3135" i="9" s="1"/>
  <c r="F3136" i="9"/>
  <c r="F3137" i="9" l="1"/>
  <c r="G3136" i="9"/>
  <c r="H3136" i="9" s="1"/>
  <c r="G3137" i="9" l="1"/>
  <c r="H3137" i="9" s="1"/>
  <c r="F3138" i="9"/>
  <c r="F3139" i="9" l="1"/>
  <c r="G3138" i="9"/>
  <c r="H3138" i="9" s="1"/>
  <c r="G3139" i="9" l="1"/>
  <c r="H3139" i="9" s="1"/>
  <c r="F3140" i="9"/>
  <c r="F3141" i="9" l="1"/>
  <c r="G3140" i="9"/>
  <c r="H3140" i="9" s="1"/>
  <c r="G3141" i="9" l="1"/>
  <c r="H3141" i="9" s="1"/>
  <c r="F3142" i="9"/>
  <c r="F3143" i="9" l="1"/>
  <c r="G3142" i="9"/>
  <c r="H3142" i="9" s="1"/>
  <c r="G3143" i="9" l="1"/>
  <c r="H3143" i="9" s="1"/>
  <c r="F3144" i="9"/>
  <c r="F3145" i="9" l="1"/>
  <c r="G3144" i="9"/>
  <c r="H3144" i="9" s="1"/>
  <c r="G3145" i="9" l="1"/>
  <c r="H3145" i="9" s="1"/>
  <c r="F3146" i="9"/>
  <c r="F3147" i="9" l="1"/>
  <c r="G3146" i="9"/>
  <c r="H3146" i="9" s="1"/>
  <c r="G3147" i="9" l="1"/>
  <c r="H3147" i="9" s="1"/>
  <c r="F3148" i="9"/>
  <c r="F3149" i="9" l="1"/>
  <c r="G3148" i="9"/>
  <c r="H3148" i="9" s="1"/>
  <c r="G3149" i="9" l="1"/>
  <c r="H3149" i="9" s="1"/>
  <c r="F3150" i="9"/>
  <c r="F3151" i="9" l="1"/>
  <c r="G3150" i="9"/>
  <c r="H3150" i="9" s="1"/>
  <c r="G3151" i="9" l="1"/>
  <c r="H3151" i="9" s="1"/>
  <c r="F3152" i="9"/>
  <c r="F3153" i="9" l="1"/>
  <c r="G3152" i="9"/>
  <c r="H3152" i="9" s="1"/>
  <c r="G3153" i="9" l="1"/>
  <c r="H3153" i="9" s="1"/>
  <c r="F3154" i="9"/>
  <c r="F3155" i="9" l="1"/>
  <c r="G3154" i="9"/>
  <c r="H3154" i="9" s="1"/>
  <c r="G3155" i="9" l="1"/>
  <c r="H3155" i="9" s="1"/>
  <c r="F3156" i="9"/>
  <c r="F3157" i="9" l="1"/>
  <c r="G3156" i="9"/>
  <c r="H3156" i="9" s="1"/>
  <c r="G3157" i="9" l="1"/>
  <c r="H3157" i="9" s="1"/>
  <c r="F3158" i="9"/>
  <c r="F3159" i="9" l="1"/>
  <c r="G3158" i="9"/>
  <c r="H3158" i="9" s="1"/>
  <c r="G3159" i="9" l="1"/>
  <c r="H3159" i="9" s="1"/>
  <c r="F3160" i="9"/>
  <c r="F3161" i="9" l="1"/>
  <c r="G3160" i="9"/>
  <c r="H3160" i="9" s="1"/>
  <c r="G3161" i="9" l="1"/>
  <c r="H3161" i="9" s="1"/>
  <c r="F3162" i="9"/>
  <c r="F3163" i="9" l="1"/>
  <c r="G3162" i="9"/>
  <c r="H3162" i="9" s="1"/>
  <c r="G3163" i="9" l="1"/>
  <c r="H3163" i="9" s="1"/>
  <c r="F3164" i="9"/>
  <c r="F3165" i="9" l="1"/>
  <c r="G3164" i="9"/>
  <c r="H3164" i="9" s="1"/>
  <c r="G3165" i="9" l="1"/>
  <c r="H3165" i="9" s="1"/>
  <c r="F3166" i="9"/>
  <c r="F3167" i="9" l="1"/>
  <c r="G3166" i="9"/>
  <c r="H3166" i="9" s="1"/>
  <c r="G3167" i="9" l="1"/>
  <c r="H3167" i="9" s="1"/>
  <c r="F3168" i="9"/>
  <c r="F3169" i="9" l="1"/>
  <c r="G3168" i="9"/>
  <c r="H3168" i="9" s="1"/>
  <c r="G3169" i="9" l="1"/>
  <c r="H3169" i="9" s="1"/>
  <c r="F3170" i="9"/>
  <c r="F3171" i="9" l="1"/>
  <c r="G3170" i="9"/>
  <c r="H3170" i="9" s="1"/>
  <c r="G3171" i="9" l="1"/>
  <c r="H3171" i="9" s="1"/>
  <c r="F3172" i="9"/>
  <c r="F3173" i="9" l="1"/>
  <c r="G3172" i="9"/>
  <c r="H3172" i="9" s="1"/>
  <c r="G3173" i="9" l="1"/>
  <c r="H3173" i="9" s="1"/>
  <c r="F3174" i="9"/>
  <c r="F3175" i="9" l="1"/>
  <c r="G3174" i="9"/>
  <c r="H3174" i="9" s="1"/>
  <c r="G3175" i="9" l="1"/>
  <c r="H3175" i="9" s="1"/>
  <c r="F3176" i="9"/>
  <c r="F3177" i="9" l="1"/>
  <c r="G3176" i="9"/>
  <c r="H3176" i="9" s="1"/>
  <c r="G3177" i="9" l="1"/>
  <c r="H3177" i="9" s="1"/>
  <c r="F3178" i="9"/>
  <c r="F3179" i="9" l="1"/>
  <c r="G3178" i="9"/>
  <c r="H3178" i="9" s="1"/>
  <c r="G3179" i="9" l="1"/>
  <c r="H3179" i="9" s="1"/>
  <c r="F3180" i="9"/>
  <c r="F3181" i="9" l="1"/>
  <c r="G3180" i="9"/>
  <c r="H3180" i="9" s="1"/>
  <c r="G3181" i="9" l="1"/>
  <c r="H3181" i="9" s="1"/>
  <c r="F3182" i="9"/>
  <c r="F3183" i="9" l="1"/>
  <c r="G3182" i="9"/>
  <c r="H3182" i="9" s="1"/>
  <c r="G3183" i="9" l="1"/>
  <c r="H3183" i="9" s="1"/>
  <c r="F3184" i="9"/>
  <c r="F3185" i="9" l="1"/>
  <c r="G3184" i="9"/>
  <c r="H3184" i="9" s="1"/>
  <c r="G3185" i="9" l="1"/>
  <c r="H3185" i="9" s="1"/>
  <c r="F3186" i="9"/>
  <c r="F3187" i="9" l="1"/>
  <c r="G3186" i="9"/>
  <c r="H3186" i="9" s="1"/>
  <c r="G3187" i="9" l="1"/>
  <c r="H3187" i="9" s="1"/>
  <c r="F3188" i="9"/>
  <c r="F3189" i="9" l="1"/>
  <c r="G3188" i="9"/>
  <c r="H3188" i="9" s="1"/>
  <c r="G3189" i="9" l="1"/>
  <c r="H3189" i="9" s="1"/>
  <c r="F3190" i="9"/>
  <c r="F3191" i="9" l="1"/>
  <c r="G3190" i="9"/>
  <c r="H3190" i="9" s="1"/>
  <c r="G3191" i="9" l="1"/>
  <c r="H3191" i="9" s="1"/>
  <c r="F3192" i="9"/>
  <c r="F3193" i="9" l="1"/>
  <c r="G3192" i="9"/>
  <c r="H3192" i="9" s="1"/>
  <c r="G3193" i="9" l="1"/>
  <c r="H3193" i="9" s="1"/>
  <c r="F3194" i="9"/>
  <c r="F3195" i="9" l="1"/>
  <c r="G3194" i="9"/>
  <c r="H3194" i="9" s="1"/>
  <c r="G3195" i="9" l="1"/>
  <c r="H3195" i="9" s="1"/>
  <c r="F3196" i="9"/>
  <c r="F3197" i="9" l="1"/>
  <c r="G3196" i="9"/>
  <c r="H3196" i="9" s="1"/>
  <c r="G3197" i="9" l="1"/>
  <c r="H3197" i="9" s="1"/>
  <c r="F3198" i="9"/>
  <c r="F3199" i="9" l="1"/>
  <c r="G3198" i="9"/>
  <c r="H3198" i="9" s="1"/>
  <c r="G3199" i="9" l="1"/>
  <c r="H3199" i="9" s="1"/>
  <c r="F3200" i="9"/>
  <c r="F3201" i="9" l="1"/>
  <c r="G3200" i="9"/>
  <c r="H3200" i="9" s="1"/>
  <c r="G3201" i="9" l="1"/>
  <c r="H3201" i="9" s="1"/>
  <c r="F3202" i="9"/>
  <c r="F3203" i="9" l="1"/>
  <c r="G3202" i="9"/>
  <c r="H3202" i="9" s="1"/>
  <c r="G3203" i="9" l="1"/>
  <c r="H3203" i="9" s="1"/>
  <c r="F3204" i="9"/>
  <c r="F3205" i="9" l="1"/>
  <c r="G3204" i="9"/>
  <c r="H3204" i="9" s="1"/>
  <c r="G3205" i="9" l="1"/>
  <c r="H3205" i="9" s="1"/>
  <c r="F3206" i="9"/>
  <c r="F3207" i="9" l="1"/>
  <c r="G3206" i="9"/>
  <c r="H3206" i="9" s="1"/>
  <c r="G3207" i="9" l="1"/>
  <c r="H3207" i="9" s="1"/>
  <c r="F3208" i="9"/>
  <c r="F3209" i="9" l="1"/>
  <c r="G3208" i="9"/>
  <c r="H3208" i="9" s="1"/>
  <c r="G3209" i="9" l="1"/>
  <c r="H3209" i="9" s="1"/>
  <c r="F3210" i="9"/>
  <c r="F3211" i="9" l="1"/>
  <c r="G3210" i="9"/>
  <c r="H3210" i="9" s="1"/>
  <c r="G3211" i="9" l="1"/>
  <c r="H3211" i="9" s="1"/>
  <c r="F3212" i="9"/>
  <c r="F3213" i="9" l="1"/>
  <c r="G3212" i="9"/>
  <c r="H3212" i="9" s="1"/>
  <c r="G3213" i="9" l="1"/>
  <c r="H3213" i="9" s="1"/>
  <c r="F3214" i="9"/>
  <c r="F3215" i="9" l="1"/>
  <c r="G3214" i="9"/>
  <c r="H3214" i="9" s="1"/>
  <c r="G3215" i="9" l="1"/>
  <c r="H3215" i="9" s="1"/>
  <c r="F3216" i="9"/>
  <c r="F3217" i="9" l="1"/>
  <c r="G3216" i="9"/>
  <c r="H3216" i="9" s="1"/>
  <c r="G3217" i="9" l="1"/>
  <c r="H3217" i="9" s="1"/>
  <c r="F3218" i="9"/>
  <c r="F3219" i="9" l="1"/>
  <c r="G3218" i="9"/>
  <c r="H3218" i="9" s="1"/>
  <c r="G3219" i="9" l="1"/>
  <c r="H3219" i="9" s="1"/>
  <c r="F3220" i="9"/>
  <c r="F3221" i="9" l="1"/>
  <c r="G3220" i="9"/>
  <c r="H3220" i="9" s="1"/>
  <c r="G3221" i="9" l="1"/>
  <c r="H3221" i="9" s="1"/>
  <c r="F3222" i="9"/>
  <c r="F3223" i="9" l="1"/>
  <c r="G3222" i="9"/>
  <c r="H3222" i="9" s="1"/>
  <c r="G3223" i="9" l="1"/>
  <c r="H3223" i="9" s="1"/>
  <c r="F3224" i="9"/>
  <c r="F3225" i="9" l="1"/>
  <c r="G3224" i="9"/>
  <c r="H3224" i="9" s="1"/>
  <c r="G3225" i="9" l="1"/>
  <c r="H3225" i="9" s="1"/>
  <c r="F3226" i="9"/>
  <c r="F3227" i="9" l="1"/>
  <c r="G3226" i="9"/>
  <c r="H3226" i="9" s="1"/>
  <c r="G3227" i="9" l="1"/>
  <c r="H3227" i="9" s="1"/>
  <c r="F3228" i="9"/>
  <c r="F3229" i="9" l="1"/>
  <c r="G3228" i="9"/>
  <c r="H3228" i="9" s="1"/>
  <c r="G3229" i="9" l="1"/>
  <c r="H3229" i="9" s="1"/>
  <c r="F3230" i="9"/>
  <c r="F3231" i="9" l="1"/>
  <c r="G3230" i="9"/>
  <c r="H3230" i="9" s="1"/>
  <c r="G3231" i="9" l="1"/>
  <c r="H3231" i="9" s="1"/>
  <c r="F3232" i="9"/>
  <c r="F3233" i="9" l="1"/>
  <c r="G3232" i="9"/>
  <c r="H3232" i="9" s="1"/>
  <c r="G3233" i="9" l="1"/>
  <c r="H3233" i="9" s="1"/>
  <c r="F3234" i="9"/>
  <c r="F3235" i="9" l="1"/>
  <c r="G3234" i="9"/>
  <c r="H3234" i="9" s="1"/>
  <c r="G3235" i="9" l="1"/>
  <c r="H3235" i="9" s="1"/>
  <c r="F3236" i="9"/>
  <c r="F3237" i="9" l="1"/>
  <c r="G3236" i="9"/>
  <c r="H3236" i="9" s="1"/>
  <c r="G3237" i="9" l="1"/>
  <c r="H3237" i="9" s="1"/>
  <c r="F3238" i="9"/>
  <c r="F3239" i="9" l="1"/>
  <c r="G3238" i="9"/>
  <c r="H3238" i="9" s="1"/>
  <c r="G3239" i="9" l="1"/>
  <c r="H3239" i="9" s="1"/>
  <c r="F3240" i="9"/>
  <c r="F3241" i="9" l="1"/>
  <c r="G3240" i="9"/>
  <c r="H3240" i="9" s="1"/>
  <c r="G3241" i="9" l="1"/>
  <c r="H3241" i="9" s="1"/>
  <c r="F3242" i="9"/>
  <c r="F3243" i="9" l="1"/>
  <c r="G3242" i="9"/>
  <c r="H3242" i="9" s="1"/>
  <c r="G3243" i="9" l="1"/>
  <c r="H3243" i="9" s="1"/>
  <c r="F3244" i="9"/>
  <c r="F3245" i="9" l="1"/>
  <c r="G3244" i="9"/>
  <c r="H3244" i="9" s="1"/>
  <c r="G3245" i="9" l="1"/>
  <c r="H3245" i="9" s="1"/>
  <c r="F3246" i="9"/>
  <c r="F3247" i="9" l="1"/>
  <c r="G3246" i="9"/>
  <c r="H3246" i="9" s="1"/>
  <c r="G3247" i="9" l="1"/>
  <c r="H3247" i="9" s="1"/>
  <c r="F3248" i="9"/>
  <c r="F3249" i="9" l="1"/>
  <c r="G3248" i="9"/>
  <c r="H3248" i="9" s="1"/>
  <c r="G3249" i="9" l="1"/>
  <c r="H3249" i="9" s="1"/>
  <c r="F3250" i="9"/>
  <c r="F3251" i="9" l="1"/>
  <c r="G3250" i="9"/>
  <c r="H3250" i="9" s="1"/>
  <c r="G3251" i="9" l="1"/>
  <c r="H3251" i="9" s="1"/>
  <c r="F3252" i="9"/>
  <c r="F3253" i="9" l="1"/>
  <c r="G3252" i="9"/>
  <c r="H3252" i="9" s="1"/>
  <c r="G3253" i="9" l="1"/>
  <c r="H3253" i="9" s="1"/>
  <c r="F3254" i="9"/>
  <c r="F3255" i="9" l="1"/>
  <c r="G3254" i="9"/>
  <c r="H3254" i="9" s="1"/>
  <c r="G3255" i="9" l="1"/>
  <c r="H3255" i="9" s="1"/>
  <c r="F3256" i="9"/>
  <c r="F3257" i="9" l="1"/>
  <c r="G3256" i="9"/>
  <c r="H3256" i="9" s="1"/>
  <c r="G3257" i="9" l="1"/>
  <c r="H3257" i="9" s="1"/>
  <c r="F3258" i="9"/>
  <c r="F3259" i="9" l="1"/>
  <c r="G3258" i="9"/>
  <c r="H3258" i="9" s="1"/>
  <c r="G3259" i="9" l="1"/>
  <c r="H3259" i="9" s="1"/>
  <c r="F3260" i="9"/>
  <c r="F3261" i="9" l="1"/>
  <c r="G3260" i="9"/>
  <c r="H3260" i="9" s="1"/>
  <c r="G3261" i="9" l="1"/>
  <c r="H3261" i="9" s="1"/>
  <c r="F3262" i="9"/>
  <c r="F3263" i="9" l="1"/>
  <c r="G3262" i="9"/>
  <c r="H3262" i="9" s="1"/>
  <c r="G3263" i="9" l="1"/>
  <c r="H3263" i="9" s="1"/>
  <c r="F3264" i="9"/>
  <c r="F3265" i="9" l="1"/>
  <c r="G3264" i="9"/>
  <c r="H3264" i="9" s="1"/>
  <c r="G3265" i="9" l="1"/>
  <c r="H3265" i="9" s="1"/>
  <c r="F3266" i="9"/>
  <c r="F3267" i="9" l="1"/>
  <c r="G3266" i="9"/>
  <c r="H3266" i="9" s="1"/>
  <c r="G3267" i="9" l="1"/>
  <c r="H3267" i="9" s="1"/>
  <c r="F3268" i="9"/>
  <c r="F3269" i="9" l="1"/>
  <c r="G3268" i="9"/>
  <c r="H3268" i="9" s="1"/>
  <c r="G3269" i="9" l="1"/>
  <c r="H3269" i="9" s="1"/>
  <c r="F3270" i="9"/>
  <c r="F3271" i="9" l="1"/>
  <c r="G3270" i="9"/>
  <c r="H3270" i="9" s="1"/>
  <c r="G3271" i="9" l="1"/>
  <c r="H3271" i="9" s="1"/>
  <c r="F3272" i="9"/>
  <c r="F3273" i="9" l="1"/>
  <c r="G3272" i="9"/>
  <c r="H3272" i="9" s="1"/>
  <c r="G3273" i="9" l="1"/>
  <c r="H3273" i="9" s="1"/>
  <c r="F3274" i="9"/>
  <c r="F3275" i="9" l="1"/>
  <c r="G3274" i="9"/>
  <c r="H3274" i="9" s="1"/>
  <c r="G3275" i="9" l="1"/>
  <c r="H3275" i="9" s="1"/>
  <c r="F3276" i="9"/>
  <c r="F3277" i="9" l="1"/>
  <c r="G3276" i="9"/>
  <c r="H3276" i="9" s="1"/>
  <c r="G3277" i="9" l="1"/>
  <c r="H3277" i="9" s="1"/>
  <c r="F3278" i="9"/>
  <c r="F3279" i="9" l="1"/>
  <c r="G3278" i="9"/>
  <c r="H3278" i="9" s="1"/>
  <c r="G3279" i="9" l="1"/>
  <c r="H3279" i="9" s="1"/>
  <c r="F3280" i="9"/>
  <c r="F3281" i="9" l="1"/>
  <c r="G3280" i="9"/>
  <c r="H3280" i="9" s="1"/>
  <c r="G3281" i="9" l="1"/>
  <c r="H3281" i="9" s="1"/>
  <c r="F3282" i="9"/>
  <c r="F3283" i="9" l="1"/>
  <c r="G3282" i="9"/>
  <c r="H3282" i="9" s="1"/>
  <c r="G3283" i="9" l="1"/>
  <c r="H3283" i="9" s="1"/>
  <c r="F3284" i="9"/>
  <c r="F3285" i="9" l="1"/>
  <c r="G3284" i="9"/>
  <c r="H3284" i="9" s="1"/>
  <c r="G3285" i="9" l="1"/>
  <c r="H3285" i="9" s="1"/>
  <c r="F3286" i="9"/>
  <c r="F3287" i="9" l="1"/>
  <c r="G3286" i="9"/>
  <c r="H3286" i="9" s="1"/>
  <c r="G3287" i="9" l="1"/>
  <c r="H3287" i="9" s="1"/>
  <c r="F3288" i="9"/>
  <c r="F3289" i="9" l="1"/>
  <c r="G3288" i="9"/>
  <c r="H3288" i="9" s="1"/>
  <c r="G3289" i="9" l="1"/>
  <c r="H3289" i="9" s="1"/>
  <c r="F3290" i="9"/>
  <c r="F3291" i="9" l="1"/>
  <c r="G3290" i="9"/>
  <c r="H3290" i="9" s="1"/>
  <c r="G3291" i="9" l="1"/>
  <c r="H3291" i="9" s="1"/>
  <c r="F3292" i="9"/>
  <c r="F3293" i="9" l="1"/>
  <c r="G3292" i="9"/>
  <c r="H3292" i="9" s="1"/>
  <c r="G3293" i="9" l="1"/>
  <c r="H3293" i="9" s="1"/>
  <c r="F3294" i="9"/>
  <c r="F3295" i="9" l="1"/>
  <c r="G3294" i="9"/>
  <c r="H3294" i="9" s="1"/>
  <c r="G3295" i="9" l="1"/>
  <c r="H3295" i="9" s="1"/>
  <c r="F3296" i="9"/>
  <c r="F3297" i="9" l="1"/>
  <c r="G3296" i="9"/>
  <c r="H3296" i="9" s="1"/>
  <c r="G3297" i="9" l="1"/>
  <c r="H3297" i="9" s="1"/>
  <c r="F3298" i="9"/>
  <c r="F3299" i="9" l="1"/>
  <c r="G3298" i="9"/>
  <c r="H3298" i="9" s="1"/>
  <c r="G3299" i="9" l="1"/>
  <c r="H3299" i="9" s="1"/>
  <c r="F3300" i="9"/>
  <c r="F3301" i="9" l="1"/>
  <c r="G3300" i="9"/>
  <c r="H3300" i="9" s="1"/>
  <c r="G3301" i="9" l="1"/>
  <c r="H3301" i="9" s="1"/>
  <c r="F3302" i="9"/>
  <c r="F3303" i="9" l="1"/>
  <c r="G3302" i="9"/>
  <c r="H3302" i="9" s="1"/>
  <c r="G3303" i="9" l="1"/>
  <c r="H3303" i="9" s="1"/>
  <c r="F3304" i="9"/>
  <c r="F3305" i="9" l="1"/>
  <c r="G3304" i="9"/>
  <c r="H3304" i="9" s="1"/>
  <c r="G3305" i="9" l="1"/>
  <c r="H3305" i="9" s="1"/>
  <c r="F3306" i="9"/>
  <c r="F3307" i="9" l="1"/>
  <c r="G3306" i="9"/>
  <c r="H3306" i="9" s="1"/>
  <c r="G3307" i="9" l="1"/>
  <c r="H3307" i="9" s="1"/>
  <c r="F3308" i="9"/>
  <c r="F3309" i="9" l="1"/>
  <c r="G3308" i="9"/>
  <c r="H3308" i="9" s="1"/>
  <c r="G3309" i="9" l="1"/>
  <c r="H3309" i="9" s="1"/>
  <c r="F3310" i="9"/>
  <c r="F3311" i="9" l="1"/>
  <c r="G3310" i="9"/>
  <c r="H3310" i="9" s="1"/>
  <c r="G3311" i="9" l="1"/>
  <c r="H3311" i="9" s="1"/>
  <c r="F3312" i="9"/>
  <c r="F3313" i="9" l="1"/>
  <c r="G3312" i="9"/>
  <c r="H3312" i="9" s="1"/>
  <c r="G3313" i="9" l="1"/>
  <c r="H3313" i="9" s="1"/>
  <c r="F3314" i="9"/>
  <c r="F3315" i="9" l="1"/>
  <c r="G3314" i="9"/>
  <c r="H3314" i="9" s="1"/>
  <c r="G3315" i="9" l="1"/>
  <c r="H3315" i="9" s="1"/>
  <c r="F3316" i="9"/>
  <c r="F3317" i="9" l="1"/>
  <c r="G3316" i="9"/>
  <c r="H3316" i="9" s="1"/>
  <c r="G3317" i="9" l="1"/>
  <c r="H3317" i="9" s="1"/>
  <c r="F3318" i="9"/>
  <c r="F3319" i="9" l="1"/>
  <c r="G3318" i="9"/>
  <c r="H3318" i="9" s="1"/>
  <c r="G3319" i="9" l="1"/>
  <c r="H3319" i="9" s="1"/>
  <c r="F3320" i="9"/>
  <c r="F3321" i="9" l="1"/>
  <c r="G3320" i="9"/>
  <c r="H3320" i="9" s="1"/>
  <c r="G3321" i="9" l="1"/>
  <c r="H3321" i="9" s="1"/>
  <c r="F3322" i="9"/>
  <c r="F3323" i="9" l="1"/>
  <c r="G3322" i="9"/>
  <c r="H3322" i="9" s="1"/>
  <c r="G3323" i="9" l="1"/>
  <c r="H3323" i="9" s="1"/>
  <c r="F3324" i="9"/>
  <c r="F3325" i="9" l="1"/>
  <c r="G3324" i="9"/>
  <c r="H3324" i="9" s="1"/>
  <c r="G3325" i="9" l="1"/>
  <c r="H3325" i="9" s="1"/>
  <c r="F3326" i="9"/>
  <c r="F3327" i="9" l="1"/>
  <c r="G3326" i="9"/>
  <c r="H3326" i="9" s="1"/>
  <c r="G3327" i="9" l="1"/>
  <c r="H3327" i="9" s="1"/>
  <c r="F3328" i="9"/>
  <c r="F3329" i="9" l="1"/>
  <c r="G3328" i="9"/>
  <c r="H3328" i="9" s="1"/>
  <c r="G3329" i="9" l="1"/>
  <c r="H3329" i="9" s="1"/>
  <c r="F3330" i="9"/>
  <c r="F3331" i="9" l="1"/>
  <c r="G3330" i="9"/>
  <c r="H3330" i="9" s="1"/>
  <c r="G3331" i="9" l="1"/>
  <c r="H3331" i="9" s="1"/>
  <c r="F3332" i="9"/>
  <c r="F3333" i="9" l="1"/>
  <c r="G3332" i="9"/>
  <c r="H3332" i="9" s="1"/>
  <c r="G3333" i="9" l="1"/>
  <c r="H3333" i="9" s="1"/>
  <c r="F3334" i="9"/>
  <c r="F3335" i="9" l="1"/>
  <c r="G3334" i="9"/>
  <c r="H3334" i="9" s="1"/>
  <c r="G3335" i="9" l="1"/>
  <c r="H3335" i="9" s="1"/>
  <c r="F3336" i="9"/>
  <c r="F3337" i="9" l="1"/>
  <c r="G3336" i="9"/>
  <c r="H3336" i="9" s="1"/>
  <c r="G3337" i="9" l="1"/>
  <c r="H3337" i="9" s="1"/>
  <c r="F3338" i="9"/>
  <c r="F3339" i="9" l="1"/>
  <c r="G3338" i="9"/>
  <c r="H3338" i="9" s="1"/>
  <c r="G3339" i="9" l="1"/>
  <c r="H3339" i="9" s="1"/>
  <c r="F3340" i="9"/>
  <c r="F3341" i="9" l="1"/>
  <c r="G3340" i="9"/>
  <c r="H3340" i="9" s="1"/>
  <c r="G3341" i="9" l="1"/>
  <c r="H3341" i="9" s="1"/>
  <c r="F3342" i="9"/>
  <c r="F3343" i="9" l="1"/>
  <c r="G3342" i="9"/>
  <c r="H3342" i="9" s="1"/>
  <c r="G3343" i="9" l="1"/>
  <c r="H3343" i="9" s="1"/>
  <c r="F3344" i="9"/>
  <c r="F3345" i="9" l="1"/>
  <c r="G3344" i="9"/>
  <c r="H3344" i="9" s="1"/>
  <c r="G3345" i="9" l="1"/>
  <c r="H3345" i="9" s="1"/>
  <c r="F3346" i="9"/>
  <c r="F3347" i="9" l="1"/>
  <c r="G3346" i="9"/>
  <c r="H3346" i="9" s="1"/>
  <c r="G3347" i="9" l="1"/>
  <c r="H3347" i="9" s="1"/>
  <c r="F3348" i="9"/>
  <c r="F3349" i="9" l="1"/>
  <c r="G3348" i="9"/>
  <c r="H3348" i="9" s="1"/>
  <c r="G3349" i="9" l="1"/>
  <c r="H3349" i="9" s="1"/>
  <c r="F3350" i="9"/>
  <c r="F3351" i="9" l="1"/>
  <c r="G3350" i="9"/>
  <c r="H3350" i="9" s="1"/>
  <c r="G3351" i="9" l="1"/>
  <c r="H3351" i="9" s="1"/>
  <c r="F3352" i="9"/>
  <c r="F3353" i="9" l="1"/>
  <c r="G3352" i="9"/>
  <c r="H3352" i="9" s="1"/>
  <c r="G3353" i="9" l="1"/>
  <c r="H3353" i="9" s="1"/>
  <c r="F3354" i="9"/>
  <c r="F3355" i="9" l="1"/>
  <c r="G3354" i="9"/>
  <c r="H3354" i="9" s="1"/>
  <c r="G3355" i="9" l="1"/>
  <c r="H3355" i="9" s="1"/>
  <c r="F3356" i="9"/>
  <c r="F3357" i="9" l="1"/>
  <c r="G3356" i="9"/>
  <c r="H3356" i="9" s="1"/>
  <c r="G3357" i="9" l="1"/>
  <c r="H3357" i="9" s="1"/>
  <c r="F3358" i="9"/>
  <c r="F3359" i="9" l="1"/>
  <c r="G3358" i="9"/>
  <c r="H3358" i="9" s="1"/>
  <c r="G3359" i="9" l="1"/>
  <c r="H3359" i="9" s="1"/>
  <c r="F3360" i="9"/>
  <c r="F3361" i="9" l="1"/>
  <c r="G3360" i="9"/>
  <c r="H3360" i="9" s="1"/>
  <c r="G3361" i="9" l="1"/>
  <c r="H3361" i="9" s="1"/>
  <c r="F3362" i="9"/>
  <c r="F3363" i="9" l="1"/>
  <c r="G3362" i="9"/>
  <c r="H3362" i="9" s="1"/>
  <c r="G3363" i="9" l="1"/>
  <c r="H3363" i="9" s="1"/>
  <c r="F3364" i="9"/>
  <c r="F3365" i="9" l="1"/>
  <c r="G3364" i="9"/>
  <c r="H3364" i="9" s="1"/>
  <c r="G3365" i="9" l="1"/>
  <c r="H3365" i="9" s="1"/>
  <c r="F3366" i="9"/>
  <c r="F3367" i="9" l="1"/>
  <c r="G3366" i="9"/>
  <c r="H3366" i="9" s="1"/>
  <c r="G3367" i="9" l="1"/>
  <c r="H3367" i="9" s="1"/>
  <c r="F3368" i="9"/>
  <c r="F3369" i="9" l="1"/>
  <c r="G3368" i="9"/>
  <c r="H3368" i="9" s="1"/>
  <c r="G3369" i="9" l="1"/>
  <c r="H3369" i="9" s="1"/>
  <c r="F3370" i="9"/>
  <c r="F3371" i="9" l="1"/>
  <c r="G3370" i="9"/>
  <c r="H3370" i="9" s="1"/>
  <c r="G3371" i="9" l="1"/>
  <c r="H3371" i="9" s="1"/>
  <c r="F3372" i="9"/>
  <c r="F3373" i="9" l="1"/>
  <c r="G3372" i="9"/>
  <c r="H3372" i="9" s="1"/>
  <c r="G3373" i="9" l="1"/>
  <c r="H3373" i="9" s="1"/>
  <c r="F3374" i="9"/>
  <c r="F3375" i="9" l="1"/>
  <c r="G3374" i="9"/>
  <c r="H3374" i="9" s="1"/>
  <c r="G3375" i="9" l="1"/>
  <c r="H3375" i="9" s="1"/>
  <c r="F3376" i="9"/>
  <c r="F3377" i="9" l="1"/>
  <c r="G3376" i="9"/>
  <c r="H3376" i="9" s="1"/>
  <c r="G3377" i="9" l="1"/>
  <c r="H3377" i="9" s="1"/>
  <c r="F3378" i="9"/>
  <c r="F3379" i="9" l="1"/>
  <c r="G3378" i="9"/>
  <c r="H3378" i="9" s="1"/>
  <c r="G3379" i="9" l="1"/>
  <c r="H3379" i="9" s="1"/>
  <c r="F3380" i="9"/>
  <c r="F3381" i="9" l="1"/>
  <c r="G3380" i="9"/>
  <c r="H3380" i="9" s="1"/>
  <c r="G3381" i="9" l="1"/>
  <c r="H3381" i="9" s="1"/>
  <c r="F3382" i="9"/>
  <c r="F3383" i="9" l="1"/>
  <c r="G3382" i="9"/>
  <c r="H3382" i="9" s="1"/>
  <c r="G3383" i="9" l="1"/>
  <c r="H3383" i="9" s="1"/>
  <c r="F3384" i="9"/>
  <c r="F3385" i="9" l="1"/>
  <c r="G3384" i="9"/>
  <c r="H3384" i="9" s="1"/>
  <c r="G3385" i="9" l="1"/>
  <c r="H3385" i="9" s="1"/>
  <c r="F3386" i="9"/>
  <c r="F3387" i="9" l="1"/>
  <c r="G3386" i="9"/>
  <c r="H3386" i="9" s="1"/>
  <c r="G3387" i="9" l="1"/>
  <c r="H3387" i="9" s="1"/>
  <c r="F3388" i="9"/>
  <c r="F3389" i="9" l="1"/>
  <c r="G3388" i="9"/>
  <c r="H3388" i="9" s="1"/>
  <c r="G3389" i="9" l="1"/>
  <c r="H3389" i="9" s="1"/>
  <c r="F3390" i="9"/>
  <c r="F3391" i="9" l="1"/>
  <c r="G3390" i="9"/>
  <c r="H3390" i="9" s="1"/>
  <c r="G3391" i="9" l="1"/>
  <c r="H3391" i="9" s="1"/>
  <c r="F3392" i="9"/>
  <c r="F3393" i="9" l="1"/>
  <c r="G3392" i="9"/>
  <c r="H3392" i="9" s="1"/>
  <c r="G3393" i="9" l="1"/>
  <c r="H3393" i="9" s="1"/>
  <c r="F3394" i="9"/>
  <c r="F3395" i="9" l="1"/>
  <c r="G3394" i="9"/>
  <c r="H3394" i="9" s="1"/>
  <c r="G3395" i="9" l="1"/>
  <c r="H3395" i="9" s="1"/>
  <c r="F3396" i="9"/>
  <c r="F3397" i="9" l="1"/>
  <c r="G3396" i="9"/>
  <c r="H3396" i="9" s="1"/>
  <c r="G3397" i="9" l="1"/>
  <c r="H3397" i="9" s="1"/>
  <c r="F3398" i="9"/>
  <c r="F3399" i="9" l="1"/>
  <c r="G3398" i="9"/>
  <c r="H3398" i="9" s="1"/>
  <c r="G3399" i="9" l="1"/>
  <c r="H3399" i="9" s="1"/>
  <c r="F3400" i="9"/>
  <c r="F3401" i="9" l="1"/>
  <c r="G3400" i="9"/>
  <c r="H3400" i="9" s="1"/>
  <c r="G3401" i="9" l="1"/>
  <c r="H3401" i="9" s="1"/>
  <c r="F3402" i="9"/>
  <c r="F3403" i="9" l="1"/>
  <c r="G3402" i="9"/>
  <c r="H3402" i="9" s="1"/>
  <c r="G3403" i="9" l="1"/>
  <c r="H3403" i="9" s="1"/>
  <c r="F3404" i="9"/>
  <c r="F3405" i="9" l="1"/>
  <c r="G3404" i="9"/>
  <c r="H3404" i="9" s="1"/>
  <c r="G3405" i="9" l="1"/>
  <c r="H3405" i="9" s="1"/>
  <c r="F3406" i="9"/>
  <c r="F3407" i="9" l="1"/>
  <c r="G3406" i="9"/>
  <c r="H3406" i="9" s="1"/>
  <c r="G3407" i="9" l="1"/>
  <c r="H3407" i="9" s="1"/>
  <c r="F3408" i="9"/>
  <c r="F3409" i="9" l="1"/>
  <c r="G3408" i="9"/>
  <c r="H3408" i="9" s="1"/>
  <c r="G3409" i="9" l="1"/>
  <c r="H3409" i="9" s="1"/>
  <c r="F3410" i="9"/>
  <c r="F3411" i="9" l="1"/>
  <c r="G3410" i="9"/>
  <c r="H3410" i="9" s="1"/>
  <c r="G3411" i="9" l="1"/>
  <c r="H3411" i="9" s="1"/>
  <c r="F3412" i="9"/>
  <c r="F3413" i="9" l="1"/>
  <c r="G3412" i="9"/>
  <c r="H3412" i="9" s="1"/>
  <c r="G3413" i="9" l="1"/>
  <c r="H3413" i="9" s="1"/>
  <c r="F3414" i="9"/>
  <c r="F3415" i="9" l="1"/>
  <c r="G3414" i="9"/>
  <c r="H3414" i="9" s="1"/>
  <c r="G3415" i="9" l="1"/>
  <c r="H3415" i="9" s="1"/>
  <c r="F3416" i="9"/>
  <c r="F3417" i="9" l="1"/>
  <c r="G3416" i="9"/>
  <c r="H3416" i="9" s="1"/>
  <c r="G3417" i="9" l="1"/>
  <c r="H3417" i="9" s="1"/>
  <c r="F3418" i="9"/>
  <c r="F3419" i="9" l="1"/>
  <c r="G3418" i="9"/>
  <c r="H3418" i="9" s="1"/>
  <c r="G3419" i="9" l="1"/>
  <c r="H3419" i="9" s="1"/>
  <c r="F3420" i="9"/>
  <c r="F3421" i="9" l="1"/>
  <c r="G3420" i="9"/>
  <c r="H3420" i="9" s="1"/>
  <c r="F3422" i="9" l="1"/>
  <c r="G3421" i="9"/>
  <c r="H3421" i="9" s="1"/>
  <c r="F3423" i="9" l="1"/>
  <c r="G3422" i="9"/>
  <c r="H3422" i="9" s="1"/>
  <c r="F3424" i="9" l="1"/>
  <c r="G3423" i="9"/>
  <c r="H3423" i="9" s="1"/>
  <c r="F3425" i="9" l="1"/>
  <c r="G3424" i="9"/>
  <c r="H3424" i="9" s="1"/>
  <c r="F3426" i="9" l="1"/>
  <c r="G3425" i="9"/>
  <c r="H3425" i="9" s="1"/>
  <c r="F3427" i="9" l="1"/>
  <c r="G3426" i="9"/>
  <c r="H3426" i="9" s="1"/>
  <c r="F3428" i="9" l="1"/>
  <c r="G3427" i="9"/>
  <c r="H3427" i="9" s="1"/>
  <c r="F3429" i="9" l="1"/>
  <c r="G3428" i="9"/>
  <c r="H3428" i="9" s="1"/>
  <c r="F3430" i="9" l="1"/>
  <c r="G3429" i="9"/>
  <c r="H3429" i="9" s="1"/>
  <c r="F3431" i="9" l="1"/>
  <c r="G3430" i="9"/>
  <c r="H3430" i="9" s="1"/>
  <c r="F3432" i="9" l="1"/>
  <c r="G3431" i="9"/>
  <c r="H3431" i="9" s="1"/>
  <c r="F3433" i="9" l="1"/>
  <c r="G3432" i="9"/>
  <c r="H3432" i="9" s="1"/>
  <c r="F3434" i="9" l="1"/>
  <c r="G3433" i="9"/>
  <c r="H3433" i="9" s="1"/>
  <c r="F3435" i="9" l="1"/>
  <c r="G3434" i="9"/>
  <c r="H3434" i="9" s="1"/>
  <c r="F3436" i="9" l="1"/>
  <c r="G3435" i="9"/>
  <c r="H3435" i="9" s="1"/>
  <c r="F3437" i="9" l="1"/>
  <c r="G3436" i="9"/>
  <c r="H3436" i="9" s="1"/>
  <c r="F3438" i="9" l="1"/>
  <c r="G3437" i="9"/>
  <c r="H3437" i="9" s="1"/>
  <c r="F3439" i="9" l="1"/>
  <c r="G3438" i="9"/>
  <c r="H3438" i="9" s="1"/>
  <c r="F3440" i="9" l="1"/>
  <c r="G3439" i="9"/>
  <c r="H3439" i="9" s="1"/>
  <c r="F3441" i="9" l="1"/>
  <c r="G3440" i="9"/>
  <c r="H3440" i="9" s="1"/>
  <c r="F3442" i="9" l="1"/>
  <c r="G3441" i="9"/>
  <c r="H3441" i="9" s="1"/>
  <c r="F3443" i="9" l="1"/>
  <c r="G3442" i="9"/>
  <c r="H3442" i="9" s="1"/>
  <c r="F3444" i="9" l="1"/>
  <c r="G3443" i="9"/>
  <c r="H3443" i="9" s="1"/>
  <c r="F3445" i="9" l="1"/>
  <c r="G3444" i="9"/>
  <c r="H3444" i="9" s="1"/>
  <c r="F3446" i="9" l="1"/>
  <c r="G3445" i="9"/>
  <c r="H3445" i="9" s="1"/>
  <c r="F3447" i="9" l="1"/>
  <c r="G3446" i="9"/>
  <c r="H3446" i="9" s="1"/>
  <c r="F3448" i="9" l="1"/>
  <c r="G3447" i="9"/>
  <c r="H3447" i="9" s="1"/>
  <c r="F3449" i="9" l="1"/>
  <c r="G3448" i="9"/>
  <c r="H3448" i="9" s="1"/>
  <c r="F3450" i="9" l="1"/>
  <c r="G3449" i="9"/>
  <c r="H3449" i="9" s="1"/>
  <c r="F3451" i="9" l="1"/>
  <c r="G3450" i="9"/>
  <c r="H3450" i="9" s="1"/>
  <c r="F3452" i="9" l="1"/>
  <c r="G3451" i="9"/>
  <c r="H3451" i="9" s="1"/>
  <c r="F3453" i="9" l="1"/>
  <c r="G3452" i="9"/>
  <c r="H3452" i="9" s="1"/>
  <c r="F3454" i="9" l="1"/>
  <c r="G3453" i="9"/>
  <c r="H3453" i="9" s="1"/>
  <c r="F3455" i="9" l="1"/>
  <c r="G3454" i="9"/>
  <c r="H3454" i="9" s="1"/>
  <c r="F3456" i="9" l="1"/>
  <c r="G3455" i="9"/>
  <c r="H3455" i="9" s="1"/>
  <c r="F3457" i="9" l="1"/>
  <c r="G3456" i="9"/>
  <c r="H3456" i="9" s="1"/>
  <c r="F3458" i="9" l="1"/>
  <c r="G3457" i="9"/>
  <c r="H3457" i="9" s="1"/>
  <c r="F3459" i="9" l="1"/>
  <c r="G3458" i="9"/>
  <c r="H3458" i="9" s="1"/>
  <c r="F3460" i="9" l="1"/>
  <c r="G3459" i="9"/>
  <c r="H3459" i="9" s="1"/>
  <c r="F3461" i="9" l="1"/>
  <c r="G3460" i="9"/>
  <c r="H3460" i="9" s="1"/>
  <c r="F3462" i="9" l="1"/>
  <c r="G3461" i="9"/>
  <c r="H3461" i="9" s="1"/>
  <c r="F3463" i="9" l="1"/>
  <c r="G3462" i="9"/>
  <c r="H3462" i="9" s="1"/>
  <c r="F3464" i="9" l="1"/>
  <c r="G3463" i="9"/>
  <c r="H3463" i="9" s="1"/>
  <c r="F3465" i="9" l="1"/>
  <c r="G3464" i="9"/>
  <c r="H3464" i="9" s="1"/>
  <c r="F3466" i="9" l="1"/>
  <c r="G3465" i="9"/>
  <c r="H3465" i="9" s="1"/>
  <c r="G3466" i="9" l="1"/>
  <c r="H3466" i="9" s="1"/>
  <c r="F3467" i="9"/>
  <c r="F3468" i="9" l="1"/>
  <c r="G3467" i="9"/>
  <c r="H3467" i="9" s="1"/>
  <c r="G3468" i="9" l="1"/>
  <c r="H3468" i="9" s="1"/>
  <c r="F3469" i="9"/>
  <c r="F3470" i="9" l="1"/>
  <c r="G3469" i="9"/>
  <c r="H3469" i="9" s="1"/>
  <c r="G3470" i="9" l="1"/>
  <c r="H3470" i="9" s="1"/>
  <c r="F3471" i="9"/>
  <c r="F3472" i="9" l="1"/>
  <c r="G3471" i="9"/>
  <c r="H3471" i="9" s="1"/>
  <c r="G3472" i="9" l="1"/>
  <c r="H3472" i="9" s="1"/>
  <c r="F3473" i="9"/>
  <c r="F3474" i="9" l="1"/>
  <c r="G3473" i="9"/>
  <c r="H3473" i="9" s="1"/>
  <c r="G3474" i="9" l="1"/>
  <c r="H3474" i="9" s="1"/>
  <c r="F3475" i="9"/>
  <c r="F3476" i="9" l="1"/>
  <c r="G3475" i="9"/>
  <c r="H3475" i="9" s="1"/>
  <c r="G3476" i="9" l="1"/>
  <c r="H3476" i="9" s="1"/>
  <c r="F3477" i="9"/>
  <c r="F3478" i="9" l="1"/>
  <c r="G3477" i="9"/>
  <c r="H3477" i="9" s="1"/>
  <c r="G3478" i="9" l="1"/>
  <c r="H3478" i="9" s="1"/>
  <c r="F3479" i="9"/>
  <c r="F3480" i="9" l="1"/>
  <c r="G3479" i="9"/>
  <c r="H3479" i="9" s="1"/>
  <c r="G3480" i="9" l="1"/>
  <c r="H3480" i="9" s="1"/>
  <c r="F3481" i="9"/>
  <c r="F3482" i="9" l="1"/>
  <c r="G3481" i="9"/>
  <c r="H3481" i="9" s="1"/>
  <c r="G3482" i="9" l="1"/>
  <c r="H3482" i="9" s="1"/>
  <c r="F3483" i="9"/>
  <c r="F3484" i="9" l="1"/>
  <c r="G3483" i="9"/>
  <c r="H3483" i="9" s="1"/>
  <c r="G3484" i="9" l="1"/>
  <c r="H3484" i="9" s="1"/>
  <c r="F3485" i="9"/>
  <c r="F3486" i="9" l="1"/>
  <c r="G3485" i="9"/>
  <c r="H3485" i="9" s="1"/>
  <c r="G3486" i="9" l="1"/>
  <c r="H3486" i="9" s="1"/>
  <c r="F3487" i="9"/>
  <c r="F3488" i="9" l="1"/>
  <c r="G3487" i="9"/>
  <c r="H3487" i="9" s="1"/>
  <c r="G3488" i="9" l="1"/>
  <c r="H3488" i="9" s="1"/>
  <c r="F3489" i="9"/>
  <c r="F3490" i="9" l="1"/>
  <c r="G3489" i="9"/>
  <c r="H3489" i="9" s="1"/>
  <c r="G3490" i="9" l="1"/>
  <c r="H3490" i="9" s="1"/>
  <c r="F3491" i="9"/>
  <c r="F3492" i="9" l="1"/>
  <c r="G3491" i="9"/>
  <c r="H3491" i="9" s="1"/>
  <c r="G3492" i="9" l="1"/>
  <c r="H3492" i="9" s="1"/>
  <c r="F3493" i="9"/>
  <c r="F3494" i="9" l="1"/>
  <c r="G3493" i="9"/>
  <c r="H3493" i="9" s="1"/>
  <c r="G3494" i="9" l="1"/>
  <c r="H3494" i="9" s="1"/>
  <c r="F3495" i="9"/>
  <c r="F3496" i="9" l="1"/>
  <c r="G3495" i="9"/>
  <c r="H3495" i="9" s="1"/>
  <c r="G3496" i="9" l="1"/>
  <c r="H3496" i="9" s="1"/>
  <c r="F3497" i="9"/>
  <c r="F3498" i="9" l="1"/>
  <c r="G3497" i="9"/>
  <c r="H3497" i="9" s="1"/>
  <c r="G3498" i="9" l="1"/>
  <c r="H3498" i="9" s="1"/>
  <c r="F3499" i="9"/>
  <c r="F3500" i="9" l="1"/>
  <c r="G3499" i="9"/>
  <c r="H3499" i="9" s="1"/>
  <c r="G3500" i="9" l="1"/>
  <c r="H3500" i="9" s="1"/>
  <c r="F3501" i="9"/>
  <c r="F3502" i="9" l="1"/>
  <c r="G3501" i="9"/>
  <c r="H3501" i="9" s="1"/>
  <c r="G3502" i="9" l="1"/>
  <c r="H3502" i="9" s="1"/>
  <c r="F3503" i="9"/>
  <c r="F3504" i="9" l="1"/>
  <c r="G3503" i="9"/>
  <c r="H3503" i="9" s="1"/>
  <c r="G3504" i="9" l="1"/>
  <c r="H3504" i="9" s="1"/>
  <c r="F3505" i="9"/>
  <c r="F3506" i="9" l="1"/>
  <c r="G3505" i="9"/>
  <c r="H3505" i="9" s="1"/>
  <c r="G3506" i="9" l="1"/>
  <c r="H3506" i="9" s="1"/>
  <c r="F3507" i="9"/>
  <c r="F3508" i="9" l="1"/>
  <c r="G3507" i="9"/>
  <c r="H3507" i="9" s="1"/>
  <c r="G3508" i="9" l="1"/>
  <c r="H3508" i="9" s="1"/>
  <c r="F3509" i="9"/>
  <c r="F3510" i="9" l="1"/>
  <c r="G3509" i="9"/>
  <c r="H3509" i="9" s="1"/>
  <c r="G3510" i="9" l="1"/>
  <c r="H3510" i="9" s="1"/>
  <c r="F3511" i="9"/>
  <c r="F3512" i="9" l="1"/>
  <c r="G3511" i="9"/>
  <c r="H3511" i="9" s="1"/>
  <c r="G3512" i="9" l="1"/>
  <c r="H3512" i="9" s="1"/>
  <c r="F3513" i="9"/>
  <c r="F3514" i="9" l="1"/>
  <c r="G3513" i="9"/>
  <c r="H3513" i="9" s="1"/>
  <c r="G3514" i="9" l="1"/>
  <c r="H3514" i="9" s="1"/>
  <c r="F3515" i="9"/>
  <c r="F3516" i="9" l="1"/>
  <c r="G3515" i="9"/>
  <c r="H3515" i="9" s="1"/>
  <c r="G3516" i="9" l="1"/>
  <c r="H3516" i="9" s="1"/>
  <c r="F3517" i="9"/>
  <c r="F3518" i="9" l="1"/>
  <c r="G3517" i="9"/>
  <c r="H3517" i="9" s="1"/>
  <c r="G3518" i="9" l="1"/>
  <c r="H3518" i="9" s="1"/>
  <c r="F3519" i="9"/>
  <c r="F3520" i="9" l="1"/>
  <c r="G3519" i="9"/>
  <c r="H3519" i="9" s="1"/>
  <c r="G3520" i="9" l="1"/>
  <c r="H3520" i="9" s="1"/>
  <c r="F3521" i="9"/>
  <c r="F3522" i="9" l="1"/>
  <c r="G3521" i="9"/>
  <c r="H3521" i="9" s="1"/>
  <c r="G3522" i="9" l="1"/>
  <c r="H3522" i="9" s="1"/>
  <c r="F3523" i="9"/>
  <c r="F3524" i="9" l="1"/>
  <c r="G3523" i="9"/>
  <c r="H3523" i="9" s="1"/>
  <c r="G3524" i="9" l="1"/>
  <c r="H3524" i="9" s="1"/>
  <c r="F3525" i="9"/>
  <c r="F3526" i="9" l="1"/>
  <c r="G3525" i="9"/>
  <c r="H3525" i="9" s="1"/>
  <c r="G3526" i="9" l="1"/>
  <c r="H3526" i="9" s="1"/>
  <c r="F3527" i="9"/>
  <c r="F3528" i="9" l="1"/>
  <c r="G3527" i="9"/>
  <c r="H3527" i="9" s="1"/>
  <c r="G3528" i="9" l="1"/>
  <c r="H3528" i="9" s="1"/>
  <c r="F3529" i="9"/>
  <c r="F3530" i="9" l="1"/>
  <c r="G3529" i="9"/>
  <c r="H3529" i="9" s="1"/>
  <c r="G3530" i="9" l="1"/>
  <c r="H3530" i="9" s="1"/>
  <c r="F3531" i="9"/>
  <c r="F3532" i="9" l="1"/>
  <c r="G3531" i="9"/>
  <c r="H3531" i="9" s="1"/>
  <c r="G3532" i="9" l="1"/>
  <c r="H3532" i="9" s="1"/>
  <c r="F3533" i="9"/>
  <c r="F3534" i="9" l="1"/>
  <c r="G3533" i="9"/>
  <c r="H3533" i="9" s="1"/>
  <c r="G3534" i="9" l="1"/>
  <c r="H3534" i="9" s="1"/>
  <c r="F3535" i="9"/>
  <c r="F3536" i="9" l="1"/>
  <c r="G3535" i="9"/>
  <c r="H3535" i="9" s="1"/>
  <c r="G3536" i="9" l="1"/>
  <c r="H3536" i="9" s="1"/>
  <c r="F3537" i="9"/>
  <c r="F3538" i="9" l="1"/>
  <c r="G3537" i="9"/>
  <c r="H3537" i="9" s="1"/>
  <c r="G3538" i="9" l="1"/>
  <c r="H3538" i="9" s="1"/>
  <c r="F3539" i="9"/>
  <c r="F3540" i="9" l="1"/>
  <c r="G3539" i="9"/>
  <c r="H3539" i="9" s="1"/>
  <c r="G3540" i="9" l="1"/>
  <c r="H3540" i="9" s="1"/>
  <c r="F3541" i="9"/>
  <c r="F3542" i="9" l="1"/>
  <c r="G3541" i="9"/>
  <c r="H3541" i="9" s="1"/>
  <c r="G3542" i="9" l="1"/>
  <c r="H3542" i="9" s="1"/>
  <c r="F3543" i="9"/>
  <c r="F3544" i="9" l="1"/>
  <c r="G3543" i="9"/>
  <c r="H3543" i="9" s="1"/>
  <c r="G3544" i="9" l="1"/>
  <c r="H3544" i="9" s="1"/>
  <c r="F3545" i="9"/>
  <c r="F3546" i="9" l="1"/>
  <c r="G3545" i="9"/>
  <c r="H3545" i="9" s="1"/>
  <c r="G3546" i="9" l="1"/>
  <c r="H3546" i="9" s="1"/>
  <c r="F3547" i="9"/>
  <c r="F3548" i="9" l="1"/>
  <c r="G3547" i="9"/>
  <c r="H3547" i="9" s="1"/>
  <c r="G3548" i="9" l="1"/>
  <c r="H3548" i="9" s="1"/>
  <c r="F3549" i="9"/>
  <c r="F3550" i="9" l="1"/>
  <c r="G3549" i="9"/>
  <c r="H3549" i="9" s="1"/>
  <c r="G3550" i="9" l="1"/>
  <c r="H3550" i="9" s="1"/>
  <c r="F3551" i="9"/>
  <c r="F3552" i="9" l="1"/>
  <c r="G3551" i="9"/>
  <c r="H3551" i="9" s="1"/>
  <c r="G3552" i="9" l="1"/>
  <c r="H3552" i="9" s="1"/>
  <c r="F3553" i="9"/>
  <c r="F3554" i="9" l="1"/>
  <c r="G3553" i="9"/>
  <c r="H3553" i="9" s="1"/>
  <c r="G3554" i="9" l="1"/>
  <c r="H3554" i="9" s="1"/>
  <c r="F3555" i="9"/>
  <c r="F3556" i="9" l="1"/>
  <c r="G3555" i="9"/>
  <c r="H3555" i="9" s="1"/>
  <c r="G3556" i="9" l="1"/>
  <c r="H3556" i="9" s="1"/>
  <c r="F3557" i="9"/>
  <c r="F3558" i="9" l="1"/>
  <c r="G3557" i="9"/>
  <c r="H3557" i="9" s="1"/>
  <c r="G3558" i="9" l="1"/>
  <c r="H3558" i="9" s="1"/>
  <c r="F3559" i="9"/>
  <c r="F3560" i="9" l="1"/>
  <c r="G3559" i="9"/>
  <c r="H3559" i="9" s="1"/>
  <c r="G3560" i="9" l="1"/>
  <c r="H3560" i="9" s="1"/>
  <c r="F3561" i="9"/>
  <c r="F3562" i="9" l="1"/>
  <c r="G3561" i="9"/>
  <c r="H3561" i="9" s="1"/>
  <c r="G3562" i="9" l="1"/>
  <c r="H3562" i="9" s="1"/>
  <c r="F3563" i="9"/>
  <c r="F3564" i="9" l="1"/>
  <c r="G3563" i="9"/>
  <c r="H3563" i="9" s="1"/>
  <c r="G3564" i="9" l="1"/>
  <c r="H3564" i="9" s="1"/>
  <c r="F3565" i="9"/>
  <c r="F3566" i="9" l="1"/>
  <c r="G3565" i="9"/>
  <c r="H3565" i="9" s="1"/>
  <c r="G3566" i="9" l="1"/>
  <c r="H3566" i="9" s="1"/>
  <c r="F3567" i="9"/>
  <c r="F3568" i="9" l="1"/>
  <c r="G3567" i="9"/>
  <c r="H3567" i="9" s="1"/>
  <c r="G3568" i="9" l="1"/>
  <c r="H3568" i="9" s="1"/>
  <c r="F3569" i="9"/>
  <c r="F3570" i="9" l="1"/>
  <c r="G3569" i="9"/>
  <c r="H3569" i="9" s="1"/>
  <c r="G3570" i="9" l="1"/>
  <c r="H3570" i="9" s="1"/>
  <c r="F3571" i="9"/>
  <c r="F3572" i="9" l="1"/>
  <c r="G3571" i="9"/>
  <c r="H3571" i="9" s="1"/>
  <c r="G3572" i="9" l="1"/>
  <c r="H3572" i="9" s="1"/>
  <c r="F3573" i="9"/>
  <c r="F3574" i="9" l="1"/>
  <c r="G3573" i="9"/>
  <c r="H3573" i="9" s="1"/>
  <c r="G3574" i="9" l="1"/>
  <c r="H3574" i="9" s="1"/>
  <c r="F3575" i="9"/>
  <c r="F3576" i="9" l="1"/>
  <c r="G3575" i="9"/>
  <c r="H3575" i="9" s="1"/>
  <c r="G3576" i="9" l="1"/>
  <c r="H3576" i="9" s="1"/>
  <c r="F3577" i="9"/>
  <c r="F3578" i="9" l="1"/>
  <c r="G3577" i="9"/>
  <c r="H3577" i="9" s="1"/>
  <c r="G3578" i="9" l="1"/>
  <c r="H3578" i="9" s="1"/>
  <c r="F3579" i="9"/>
  <c r="F3580" i="9" l="1"/>
  <c r="G3579" i="9"/>
  <c r="H3579" i="9" s="1"/>
  <c r="G3580" i="9" l="1"/>
  <c r="H3580" i="9" s="1"/>
  <c r="F3581" i="9"/>
  <c r="F3582" i="9" l="1"/>
  <c r="G3581" i="9"/>
  <c r="H3581" i="9" s="1"/>
  <c r="G3582" i="9" l="1"/>
  <c r="H3582" i="9" s="1"/>
  <c r="F3583" i="9"/>
  <c r="F3584" i="9" l="1"/>
  <c r="G3583" i="9"/>
  <c r="H3583" i="9" s="1"/>
  <c r="G3584" i="9" l="1"/>
  <c r="H3584" i="9" s="1"/>
  <c r="F3585" i="9"/>
  <c r="F3586" i="9" l="1"/>
  <c r="G3585" i="9"/>
  <c r="H3585" i="9" s="1"/>
  <c r="G3586" i="9" l="1"/>
  <c r="H3586" i="9" s="1"/>
  <c r="F3587" i="9"/>
  <c r="F3588" i="9" l="1"/>
  <c r="G3587" i="9"/>
  <c r="H3587" i="9" s="1"/>
  <c r="G3588" i="9" l="1"/>
  <c r="H3588" i="9" s="1"/>
  <c r="F3589" i="9"/>
  <c r="F3590" i="9" l="1"/>
  <c r="G3589" i="9"/>
  <c r="H3589" i="9" s="1"/>
  <c r="G3590" i="9" l="1"/>
  <c r="H3590" i="9" s="1"/>
  <c r="F3591" i="9"/>
  <c r="F3592" i="9" l="1"/>
  <c r="G3591" i="9"/>
  <c r="H3591" i="9" s="1"/>
  <c r="G3592" i="9" l="1"/>
  <c r="H3592" i="9" s="1"/>
  <c r="F3593" i="9"/>
  <c r="F3594" i="9" l="1"/>
  <c r="G3593" i="9"/>
  <c r="H3593" i="9" s="1"/>
  <c r="G3594" i="9" l="1"/>
  <c r="H3594" i="9" s="1"/>
  <c r="F3595" i="9"/>
  <c r="F3596" i="9" l="1"/>
  <c r="G3595" i="9"/>
  <c r="H3595" i="9" s="1"/>
  <c r="G3596" i="9" l="1"/>
  <c r="H3596" i="9" s="1"/>
  <c r="F3597" i="9"/>
  <c r="F3598" i="9" l="1"/>
  <c r="G3597" i="9"/>
  <c r="H3597" i="9" s="1"/>
  <c r="G3598" i="9" l="1"/>
  <c r="H3598" i="9" s="1"/>
  <c r="F3599" i="9"/>
  <c r="F3600" i="9" l="1"/>
  <c r="G3599" i="9"/>
  <c r="H3599" i="9" s="1"/>
  <c r="G3600" i="9" l="1"/>
  <c r="H3600" i="9" s="1"/>
  <c r="F3601" i="9"/>
  <c r="F3602" i="9" l="1"/>
  <c r="G3601" i="9"/>
  <c r="H3601" i="9" s="1"/>
  <c r="G3602" i="9" l="1"/>
  <c r="H3602" i="9" s="1"/>
  <c r="F3603" i="9"/>
  <c r="F3604" i="9" l="1"/>
  <c r="G3603" i="9"/>
  <c r="H3603" i="9" s="1"/>
  <c r="G3604" i="9" l="1"/>
  <c r="H3604" i="9" s="1"/>
  <c r="F3605" i="9"/>
  <c r="F3606" i="9" l="1"/>
  <c r="G3605" i="9"/>
  <c r="H3605" i="9" s="1"/>
  <c r="G3606" i="9" l="1"/>
  <c r="H3606" i="9" s="1"/>
  <c r="F3607" i="9"/>
  <c r="F3608" i="9" l="1"/>
  <c r="G3607" i="9"/>
  <c r="H3607" i="9" s="1"/>
  <c r="G3608" i="9" l="1"/>
  <c r="H3608" i="9" s="1"/>
  <c r="F3609" i="9"/>
  <c r="F3610" i="9" l="1"/>
  <c r="G3609" i="9"/>
  <c r="H3609" i="9" s="1"/>
  <c r="G3610" i="9" l="1"/>
  <c r="H3610" i="9" s="1"/>
  <c r="F3611" i="9"/>
  <c r="F3612" i="9" l="1"/>
  <c r="G3611" i="9"/>
  <c r="H3611" i="9" s="1"/>
  <c r="G3612" i="9" l="1"/>
  <c r="H3612" i="9" s="1"/>
  <c r="F3613" i="9"/>
  <c r="F3614" i="9" l="1"/>
  <c r="G3613" i="9"/>
  <c r="H3613" i="9" s="1"/>
  <c r="G3614" i="9" l="1"/>
  <c r="H3614" i="9" s="1"/>
  <c r="F3615" i="9"/>
  <c r="F3616" i="9" l="1"/>
  <c r="G3615" i="9"/>
  <c r="H3615" i="9" s="1"/>
  <c r="G3616" i="9" l="1"/>
  <c r="H3616" i="9" s="1"/>
  <c r="F3617" i="9"/>
  <c r="F3618" i="9" l="1"/>
  <c r="G3617" i="9"/>
  <c r="H3617" i="9" s="1"/>
  <c r="G3618" i="9" l="1"/>
  <c r="H3618" i="9" s="1"/>
  <c r="F3619" i="9"/>
  <c r="F3620" i="9" l="1"/>
  <c r="G3619" i="9"/>
  <c r="H3619" i="9" s="1"/>
  <c r="G3620" i="9" l="1"/>
  <c r="H3620" i="9" s="1"/>
  <c r="F3621" i="9"/>
  <c r="F3622" i="9" l="1"/>
  <c r="G3621" i="9"/>
  <c r="H3621" i="9" s="1"/>
  <c r="G3622" i="9" l="1"/>
  <c r="H3622" i="9" s="1"/>
  <c r="F3623" i="9"/>
  <c r="F3624" i="9" l="1"/>
  <c r="G3623" i="9"/>
  <c r="H3623" i="9" s="1"/>
  <c r="G3624" i="9" l="1"/>
  <c r="H3624" i="9" s="1"/>
  <c r="F3625" i="9"/>
  <c r="F3626" i="9" l="1"/>
  <c r="G3625" i="9"/>
  <c r="H3625" i="9" s="1"/>
  <c r="G3626" i="9" l="1"/>
  <c r="H3626" i="9" s="1"/>
  <c r="F3627" i="9"/>
  <c r="F3628" i="9" l="1"/>
  <c r="G3627" i="9"/>
  <c r="H3627" i="9" s="1"/>
  <c r="G3628" i="9" l="1"/>
  <c r="H3628" i="9" s="1"/>
  <c r="F3629" i="9"/>
  <c r="F3630" i="9" l="1"/>
  <c r="G3629" i="9"/>
  <c r="H3629" i="9" s="1"/>
  <c r="G3630" i="9" l="1"/>
  <c r="H3630" i="9" s="1"/>
  <c r="F3631" i="9"/>
  <c r="F3632" i="9" l="1"/>
  <c r="G3631" i="9"/>
  <c r="H3631" i="9" s="1"/>
  <c r="G3632" i="9" l="1"/>
  <c r="H3632" i="9" s="1"/>
  <c r="F3633" i="9"/>
  <c r="F3634" i="9" l="1"/>
  <c r="G3633" i="9"/>
  <c r="H3633" i="9" s="1"/>
  <c r="G3634" i="9" l="1"/>
  <c r="H3634" i="9" s="1"/>
  <c r="F3635" i="9"/>
  <c r="F3636" i="9" l="1"/>
  <c r="G3635" i="9"/>
  <c r="H3635" i="9" s="1"/>
  <c r="G3636" i="9" l="1"/>
  <c r="H3636" i="9" s="1"/>
  <c r="F3637" i="9"/>
  <c r="F3638" i="9" l="1"/>
  <c r="G3637" i="9"/>
  <c r="H3637" i="9" s="1"/>
  <c r="G3638" i="9" l="1"/>
  <c r="H3638" i="9" s="1"/>
  <c r="F3639" i="9"/>
  <c r="F3640" i="9" l="1"/>
  <c r="G3639" i="9"/>
  <c r="H3639" i="9" s="1"/>
  <c r="G3640" i="9" l="1"/>
  <c r="H3640" i="9" s="1"/>
  <c r="F3641" i="9"/>
  <c r="F3642" i="9" l="1"/>
  <c r="G3641" i="9"/>
  <c r="H3641" i="9" s="1"/>
  <c r="G3642" i="9" l="1"/>
  <c r="H3642" i="9" s="1"/>
  <c r="F3643" i="9"/>
  <c r="F3644" i="9" l="1"/>
  <c r="G3643" i="9"/>
  <c r="H3643" i="9" s="1"/>
  <c r="G3644" i="9" l="1"/>
  <c r="H3644" i="9" s="1"/>
  <c r="F3645" i="9"/>
  <c r="F3646" i="9" l="1"/>
  <c r="G3645" i="9"/>
  <c r="H3645" i="9" s="1"/>
  <c r="G3646" i="9" l="1"/>
  <c r="H3646" i="9" s="1"/>
  <c r="F3647" i="9"/>
  <c r="F3648" i="9" l="1"/>
  <c r="G3647" i="9"/>
  <c r="H3647" i="9" s="1"/>
  <c r="G3648" i="9" l="1"/>
  <c r="H3648" i="9" s="1"/>
  <c r="F3649" i="9"/>
  <c r="F3650" i="9" l="1"/>
  <c r="G3649" i="9"/>
  <c r="H3649" i="9" s="1"/>
  <c r="G3650" i="9" l="1"/>
  <c r="H3650" i="9" s="1"/>
  <c r="F3651" i="9"/>
  <c r="F3652" i="9" l="1"/>
  <c r="G3651" i="9"/>
  <c r="H3651" i="9" s="1"/>
  <c r="G3652" i="9" l="1"/>
  <c r="H3652" i="9" s="1"/>
  <c r="F3653" i="9"/>
  <c r="F3654" i="9" l="1"/>
  <c r="G3653" i="9"/>
  <c r="H3653" i="9" s="1"/>
  <c r="G3654" i="9" l="1"/>
  <c r="H3654" i="9" s="1"/>
  <c r="F3655" i="9"/>
  <c r="F3656" i="9" l="1"/>
  <c r="G3655" i="9"/>
  <c r="H3655" i="9" s="1"/>
  <c r="G3656" i="9" l="1"/>
  <c r="H3656" i="9" s="1"/>
  <c r="F3657" i="9"/>
  <c r="F3658" i="9" l="1"/>
  <c r="G3657" i="9"/>
  <c r="H3657" i="9" s="1"/>
  <c r="G3658" i="9" l="1"/>
  <c r="H3658" i="9" s="1"/>
  <c r="F3659" i="9"/>
  <c r="F3660" i="9" l="1"/>
  <c r="G3659" i="9"/>
  <c r="H3659" i="9" s="1"/>
  <c r="G3660" i="9" l="1"/>
  <c r="H3660" i="9" s="1"/>
  <c r="F3661" i="9"/>
  <c r="F3662" i="9" l="1"/>
  <c r="G3661" i="9"/>
  <c r="H3661" i="9" s="1"/>
  <c r="G3662" i="9" l="1"/>
  <c r="H3662" i="9" s="1"/>
  <c r="F3663" i="9"/>
  <c r="F3664" i="9" l="1"/>
  <c r="G3663" i="9"/>
  <c r="H3663" i="9" s="1"/>
  <c r="G3664" i="9" l="1"/>
  <c r="H3664" i="9" s="1"/>
  <c r="F3665" i="9"/>
  <c r="F3666" i="9" l="1"/>
  <c r="G3665" i="9"/>
  <c r="H3665" i="9" s="1"/>
  <c r="G3666" i="9" l="1"/>
  <c r="H3666" i="9" s="1"/>
  <c r="F3667" i="9"/>
  <c r="F3668" i="9" l="1"/>
  <c r="G3667" i="9"/>
  <c r="H3667" i="9" s="1"/>
  <c r="G3668" i="9" l="1"/>
  <c r="H3668" i="9" s="1"/>
  <c r="F3669" i="9"/>
  <c r="F3670" i="9" l="1"/>
  <c r="G3669" i="9"/>
  <c r="H3669" i="9" s="1"/>
  <c r="G3670" i="9" l="1"/>
  <c r="H3670" i="9" s="1"/>
  <c r="F3671" i="9"/>
  <c r="F3672" i="9" l="1"/>
  <c r="G3671" i="9"/>
  <c r="H3671" i="9" s="1"/>
  <c r="G3672" i="9" l="1"/>
  <c r="H3672" i="9" s="1"/>
  <c r="F3673" i="9"/>
  <c r="F3674" i="9" l="1"/>
  <c r="G3673" i="9"/>
  <c r="H3673" i="9" s="1"/>
  <c r="G3674" i="9" l="1"/>
  <c r="H3674" i="9" s="1"/>
  <c r="F3675" i="9"/>
  <c r="F3676" i="9" l="1"/>
  <c r="G3675" i="9"/>
  <c r="H3675" i="9" s="1"/>
  <c r="G3676" i="9" l="1"/>
  <c r="H3676" i="9" s="1"/>
  <c r="F3677" i="9"/>
  <c r="F3678" i="9" l="1"/>
  <c r="G3677" i="9"/>
  <c r="H3677" i="9" s="1"/>
  <c r="G3678" i="9" l="1"/>
  <c r="H3678" i="9" s="1"/>
  <c r="F3679" i="9"/>
  <c r="F3680" i="9" l="1"/>
  <c r="G3679" i="9"/>
  <c r="H3679" i="9" s="1"/>
  <c r="G3680" i="9" l="1"/>
  <c r="H3680" i="9" s="1"/>
  <c r="F3681" i="9"/>
  <c r="F3682" i="9" l="1"/>
  <c r="G3681" i="9"/>
  <c r="H3681" i="9" s="1"/>
  <c r="G3682" i="9" l="1"/>
  <c r="H3682" i="9" s="1"/>
  <c r="F3683" i="9"/>
  <c r="F3684" i="9" l="1"/>
  <c r="G3683" i="9"/>
  <c r="H3683" i="9" s="1"/>
  <c r="G3684" i="9" l="1"/>
  <c r="H3684" i="9" s="1"/>
  <c r="F3685" i="9"/>
  <c r="F3686" i="9" l="1"/>
  <c r="G3685" i="9"/>
  <c r="H3685" i="9" s="1"/>
  <c r="G3686" i="9" l="1"/>
  <c r="H3686" i="9" s="1"/>
  <c r="F3687" i="9"/>
  <c r="F3688" i="9" l="1"/>
  <c r="G3687" i="9"/>
  <c r="H3687" i="9" s="1"/>
  <c r="G3688" i="9" l="1"/>
  <c r="H3688" i="9" s="1"/>
  <c r="F3689" i="9"/>
  <c r="F3690" i="9" l="1"/>
  <c r="G3689" i="9"/>
  <c r="H3689" i="9" s="1"/>
  <c r="G3690" i="9" l="1"/>
  <c r="H3690" i="9" s="1"/>
  <c r="F3691" i="9"/>
  <c r="F3692" i="9" l="1"/>
  <c r="G3691" i="9"/>
  <c r="H3691" i="9" s="1"/>
  <c r="G3692" i="9" l="1"/>
  <c r="H3692" i="9" s="1"/>
  <c r="F3693" i="9"/>
  <c r="F3694" i="9" l="1"/>
  <c r="G3693" i="9"/>
  <c r="H3693" i="9" s="1"/>
  <c r="G3694" i="9" l="1"/>
  <c r="H3694" i="9" s="1"/>
  <c r="F3695" i="9"/>
  <c r="F3696" i="9" l="1"/>
  <c r="G3695" i="9"/>
  <c r="H3695" i="9" s="1"/>
  <c r="G3696" i="9" l="1"/>
  <c r="H3696" i="9" s="1"/>
  <c r="F3697" i="9"/>
  <c r="F3698" i="9" l="1"/>
  <c r="G3697" i="9"/>
  <c r="H3697" i="9" s="1"/>
  <c r="G3698" i="9" l="1"/>
  <c r="H3698" i="9" s="1"/>
  <c r="F3699" i="9"/>
  <c r="F3700" i="9" l="1"/>
  <c r="G3699" i="9"/>
  <c r="H3699" i="9" s="1"/>
  <c r="G3700" i="9" l="1"/>
  <c r="H3700" i="9" s="1"/>
  <c r="F3701" i="9"/>
  <c r="F3702" i="9" l="1"/>
  <c r="G3701" i="9"/>
  <c r="H3701" i="9" s="1"/>
  <c r="G3702" i="9" l="1"/>
  <c r="H3702" i="9" s="1"/>
  <c r="F3703" i="9"/>
  <c r="F3704" i="9" l="1"/>
  <c r="G3703" i="9"/>
  <c r="H3703" i="9" s="1"/>
  <c r="G3704" i="9" l="1"/>
  <c r="H3704" i="9" s="1"/>
  <c r="F3705" i="9"/>
  <c r="F3706" i="9" l="1"/>
  <c r="G3705" i="9"/>
  <c r="H3705" i="9" s="1"/>
  <c r="G3706" i="9" l="1"/>
  <c r="H3706" i="9" s="1"/>
  <c r="F3707" i="9"/>
  <c r="F3708" i="9" l="1"/>
  <c r="G3707" i="9"/>
  <c r="H3707" i="9" s="1"/>
  <c r="G3708" i="9" l="1"/>
  <c r="H3708" i="9" s="1"/>
  <c r="F3709" i="9"/>
  <c r="F3710" i="9" l="1"/>
  <c r="G3709" i="9"/>
  <c r="H3709" i="9" s="1"/>
  <c r="G3710" i="9" l="1"/>
  <c r="H3710" i="9" s="1"/>
  <c r="F3711" i="9"/>
  <c r="F3712" i="9" l="1"/>
  <c r="G3711" i="9"/>
  <c r="H3711" i="9" s="1"/>
  <c r="G3712" i="9" l="1"/>
  <c r="H3712" i="9" s="1"/>
  <c r="F3713" i="9"/>
  <c r="F3714" i="9" l="1"/>
  <c r="G3713" i="9"/>
  <c r="H3713" i="9" s="1"/>
  <c r="G3714" i="9" l="1"/>
  <c r="H3714" i="9" s="1"/>
  <c r="F3715" i="9"/>
  <c r="F3716" i="9" l="1"/>
  <c r="G3715" i="9"/>
  <c r="H3715" i="9" s="1"/>
  <c r="G3716" i="9" l="1"/>
  <c r="H3716" i="9" s="1"/>
  <c r="F3717" i="9"/>
  <c r="F3718" i="9" l="1"/>
  <c r="G3717" i="9"/>
  <c r="H3717" i="9" s="1"/>
  <c r="G3718" i="9" l="1"/>
  <c r="H3718" i="9" s="1"/>
  <c r="F3719" i="9"/>
  <c r="F3720" i="9" l="1"/>
  <c r="G3719" i="9"/>
  <c r="H3719" i="9" s="1"/>
  <c r="G3720" i="9" l="1"/>
  <c r="H3720" i="9" s="1"/>
  <c r="F3721" i="9"/>
  <c r="F3722" i="9" l="1"/>
  <c r="G3721" i="9"/>
  <c r="H3721" i="9" s="1"/>
  <c r="G3722" i="9" l="1"/>
  <c r="H3722" i="9" s="1"/>
  <c r="F3723" i="9"/>
  <c r="F3724" i="9" l="1"/>
  <c r="G3723" i="9"/>
  <c r="H3723" i="9" s="1"/>
  <c r="G3724" i="9" l="1"/>
  <c r="H3724" i="9" s="1"/>
  <c r="F3725" i="9"/>
  <c r="F3726" i="9" l="1"/>
  <c r="G3725" i="9"/>
  <c r="H3725" i="9" s="1"/>
  <c r="G3726" i="9" l="1"/>
  <c r="H3726" i="9" s="1"/>
  <c r="F3727" i="9"/>
  <c r="F3728" i="9" l="1"/>
  <c r="G3727" i="9"/>
  <c r="H3727" i="9" s="1"/>
  <c r="G3728" i="9" l="1"/>
  <c r="H3728" i="9" s="1"/>
  <c r="F3729" i="9"/>
  <c r="F3730" i="9" l="1"/>
  <c r="G3729" i="9"/>
  <c r="H3729" i="9" s="1"/>
  <c r="G3730" i="9" l="1"/>
  <c r="H3730" i="9" s="1"/>
  <c r="F3731" i="9"/>
  <c r="F3732" i="9" l="1"/>
  <c r="G3731" i="9"/>
  <c r="H3731" i="9" s="1"/>
  <c r="G3732" i="9" l="1"/>
  <c r="H3732" i="9" s="1"/>
  <c r="F3733" i="9"/>
  <c r="F3734" i="9" l="1"/>
  <c r="G3733" i="9"/>
  <c r="H3733" i="9" s="1"/>
  <c r="G3734" i="9" l="1"/>
  <c r="H3734" i="9" s="1"/>
  <c r="F3735" i="9"/>
  <c r="F3736" i="9" l="1"/>
  <c r="G3735" i="9"/>
  <c r="H3735" i="9" s="1"/>
  <c r="G3736" i="9" l="1"/>
  <c r="H3736" i="9" s="1"/>
  <c r="F3737" i="9"/>
  <c r="F3738" i="9" l="1"/>
  <c r="G3737" i="9"/>
  <c r="H3737" i="9" s="1"/>
  <c r="G3738" i="9" l="1"/>
  <c r="H3738" i="9" s="1"/>
  <c r="F3739" i="9"/>
  <c r="F3740" i="9" l="1"/>
  <c r="G3739" i="9"/>
  <c r="H3739" i="9" s="1"/>
  <c r="G3740" i="9" l="1"/>
  <c r="H3740" i="9" s="1"/>
  <c r="F3741" i="9"/>
  <c r="F3742" i="9" l="1"/>
  <c r="G3741" i="9"/>
  <c r="H3741" i="9" s="1"/>
  <c r="G3742" i="9" l="1"/>
  <c r="H3742" i="9" s="1"/>
  <c r="F3743" i="9"/>
  <c r="F3744" i="9" l="1"/>
  <c r="G3743" i="9"/>
  <c r="H3743" i="9" s="1"/>
  <c r="G3744" i="9" l="1"/>
  <c r="H3744" i="9" s="1"/>
  <c r="F3745" i="9"/>
  <c r="F3746" i="9" l="1"/>
  <c r="G3745" i="9"/>
  <c r="H3745" i="9" s="1"/>
  <c r="G3746" i="9" l="1"/>
  <c r="H3746" i="9" s="1"/>
  <c r="F3747" i="9"/>
  <c r="F3748" i="9" l="1"/>
  <c r="G3747" i="9"/>
  <c r="H3747" i="9" s="1"/>
  <c r="G3748" i="9" l="1"/>
  <c r="H3748" i="9" s="1"/>
  <c r="F3749" i="9"/>
  <c r="F3750" i="9" l="1"/>
  <c r="G3749" i="9"/>
  <c r="H3749" i="9" s="1"/>
  <c r="G3750" i="9" l="1"/>
  <c r="H3750" i="9" s="1"/>
  <c r="F3751" i="9"/>
  <c r="F3752" i="9" l="1"/>
  <c r="G3751" i="9"/>
  <c r="H3751" i="9" s="1"/>
  <c r="G3752" i="9" l="1"/>
  <c r="H3752" i="9" s="1"/>
  <c r="F3753" i="9"/>
  <c r="F3754" i="9" l="1"/>
  <c r="G3753" i="9"/>
  <c r="H3753" i="9" s="1"/>
  <c r="G3754" i="9" l="1"/>
  <c r="H3754" i="9" s="1"/>
  <c r="F3755" i="9"/>
  <c r="F3756" i="9" l="1"/>
  <c r="G3755" i="9"/>
  <c r="H3755" i="9" s="1"/>
  <c r="G3756" i="9" l="1"/>
  <c r="H3756" i="9" s="1"/>
  <c r="F3757" i="9"/>
  <c r="F3758" i="9" l="1"/>
  <c r="G3757" i="9"/>
  <c r="H3757" i="9" s="1"/>
  <c r="G3758" i="9" l="1"/>
  <c r="H3758" i="9" s="1"/>
  <c r="F3759" i="9"/>
  <c r="F3760" i="9" l="1"/>
  <c r="G3759" i="9"/>
  <c r="H3759" i="9" s="1"/>
  <c r="G3760" i="9" l="1"/>
  <c r="H3760" i="9" s="1"/>
  <c r="F3761" i="9"/>
  <c r="F3762" i="9" l="1"/>
  <c r="G3761" i="9"/>
  <c r="H3761" i="9" s="1"/>
  <c r="G3762" i="9" l="1"/>
  <c r="H3762" i="9" s="1"/>
  <c r="F3763" i="9"/>
  <c r="F3764" i="9" l="1"/>
  <c r="G3763" i="9"/>
  <c r="H3763" i="9" s="1"/>
  <c r="G3764" i="9" l="1"/>
  <c r="H3764" i="9" s="1"/>
  <c r="F3765" i="9"/>
  <c r="F3766" i="9" l="1"/>
  <c r="G3765" i="9"/>
  <c r="H3765" i="9" s="1"/>
  <c r="G3766" i="9" l="1"/>
  <c r="H3766" i="9" s="1"/>
  <c r="F3767" i="9"/>
  <c r="F3768" i="9" l="1"/>
  <c r="G3767" i="9"/>
  <c r="H3767" i="9" s="1"/>
  <c r="G3768" i="9" l="1"/>
  <c r="H3768" i="9" s="1"/>
  <c r="F3769" i="9"/>
  <c r="F3770" i="9" l="1"/>
  <c r="G3769" i="9"/>
  <c r="H3769" i="9" s="1"/>
  <c r="G3770" i="9" l="1"/>
  <c r="H3770" i="9" s="1"/>
  <c r="F3771" i="9"/>
  <c r="F3772" i="9" l="1"/>
  <c r="G3771" i="9"/>
  <c r="H3771" i="9" s="1"/>
  <c r="G3772" i="9" l="1"/>
  <c r="H3772" i="9" s="1"/>
  <c r="F3773" i="9"/>
  <c r="F3774" i="9" l="1"/>
  <c r="G3773" i="9"/>
  <c r="H3773" i="9" s="1"/>
  <c r="G3774" i="9" l="1"/>
  <c r="H3774" i="9" s="1"/>
  <c r="F3775" i="9"/>
  <c r="F3776" i="9" l="1"/>
  <c r="G3775" i="9"/>
  <c r="H3775" i="9" s="1"/>
  <c r="G3776" i="9" l="1"/>
  <c r="H3776" i="9" s="1"/>
  <c r="F3777" i="9"/>
  <c r="F3778" i="9" l="1"/>
  <c r="G3777" i="9"/>
  <c r="H3777" i="9" s="1"/>
  <c r="G3778" i="9" l="1"/>
  <c r="H3778" i="9" s="1"/>
  <c r="F3779" i="9"/>
  <c r="F3780" i="9" l="1"/>
  <c r="G3779" i="9"/>
  <c r="H3779" i="9" s="1"/>
  <c r="G3780" i="9" l="1"/>
  <c r="H3780" i="9" s="1"/>
  <c r="F3781" i="9"/>
  <c r="F3782" i="9" l="1"/>
  <c r="G3781" i="9"/>
  <c r="H3781" i="9" s="1"/>
  <c r="G3782" i="9" l="1"/>
  <c r="H3782" i="9" s="1"/>
  <c r="F3783" i="9"/>
  <c r="F3784" i="9" l="1"/>
  <c r="G3783" i="9"/>
  <c r="H3783" i="9" s="1"/>
  <c r="G3784" i="9" l="1"/>
  <c r="H3784" i="9" s="1"/>
  <c r="F3785" i="9"/>
  <c r="F3786" i="9" l="1"/>
  <c r="G3785" i="9"/>
  <c r="H3785" i="9" s="1"/>
  <c r="G3786" i="9" l="1"/>
  <c r="H3786" i="9" s="1"/>
  <c r="F3787" i="9"/>
  <c r="F3788" i="9" l="1"/>
  <c r="G3787" i="9"/>
  <c r="H3787" i="9" s="1"/>
  <c r="G3788" i="9" l="1"/>
  <c r="H3788" i="9" s="1"/>
  <c r="F3789" i="9"/>
  <c r="F3790" i="9" l="1"/>
  <c r="G3789" i="9"/>
  <c r="H3789" i="9" s="1"/>
  <c r="G3790" i="9" l="1"/>
  <c r="H3790" i="9" s="1"/>
  <c r="F3791" i="9"/>
  <c r="F3792" i="9" l="1"/>
  <c r="G3791" i="9"/>
  <c r="H3791" i="9" s="1"/>
  <c r="G3792" i="9" l="1"/>
  <c r="H3792" i="9" s="1"/>
  <c r="F3793" i="9"/>
  <c r="F3794" i="9" l="1"/>
  <c r="G3793" i="9"/>
  <c r="H3793" i="9" s="1"/>
  <c r="G3794" i="9" l="1"/>
  <c r="H3794" i="9" s="1"/>
  <c r="F3795" i="9"/>
  <c r="F3796" i="9" l="1"/>
  <c r="G3795" i="9"/>
  <c r="H3795" i="9" s="1"/>
  <c r="G3796" i="9" l="1"/>
  <c r="H3796" i="9" s="1"/>
  <c r="F3797" i="9"/>
  <c r="F3798" i="9" l="1"/>
  <c r="G3797" i="9"/>
  <c r="H3797" i="9" s="1"/>
  <c r="G3798" i="9" l="1"/>
  <c r="H3798" i="9" s="1"/>
  <c r="F3799" i="9"/>
  <c r="F3800" i="9" l="1"/>
  <c r="G3799" i="9"/>
  <c r="H3799" i="9" s="1"/>
  <c r="G3800" i="9" l="1"/>
  <c r="H3800" i="9" s="1"/>
  <c r="F3801" i="9"/>
  <c r="F3802" i="9" l="1"/>
  <c r="G3801" i="9"/>
  <c r="H3801" i="9" s="1"/>
  <c r="G3802" i="9" l="1"/>
  <c r="H3802" i="9" s="1"/>
  <c r="F3803" i="9"/>
  <c r="F3804" i="9" l="1"/>
  <c r="G3803" i="9"/>
  <c r="H3803" i="9" s="1"/>
  <c r="G3804" i="9" l="1"/>
  <c r="H3804" i="9" s="1"/>
  <c r="F3805" i="9"/>
  <c r="F3806" i="9" l="1"/>
  <c r="G3805" i="9"/>
  <c r="H3805" i="9" s="1"/>
  <c r="G3806" i="9" l="1"/>
  <c r="H3806" i="9" s="1"/>
  <c r="F3807" i="9"/>
  <c r="F3808" i="9" l="1"/>
  <c r="G3807" i="9"/>
  <c r="H3807" i="9" s="1"/>
  <c r="G3808" i="9" l="1"/>
  <c r="H3808" i="9" s="1"/>
  <c r="F3809" i="9"/>
  <c r="F3810" i="9" l="1"/>
  <c r="G3809" i="9"/>
  <c r="H3809" i="9" s="1"/>
  <c r="G3810" i="9" l="1"/>
  <c r="H3810" i="9" s="1"/>
  <c r="F3811" i="9"/>
  <c r="F3812" i="9" l="1"/>
  <c r="G3811" i="9"/>
  <c r="H3811" i="9" s="1"/>
  <c r="G3812" i="9" l="1"/>
  <c r="H3812" i="9" s="1"/>
  <c r="F3813" i="9"/>
  <c r="F3814" i="9" l="1"/>
  <c r="G3813" i="9"/>
  <c r="H3813" i="9" s="1"/>
  <c r="G3814" i="9" l="1"/>
  <c r="H3814" i="9" s="1"/>
  <c r="F3815" i="9"/>
  <c r="F3816" i="9" l="1"/>
  <c r="G3815" i="9"/>
  <c r="H3815" i="9" s="1"/>
  <c r="G3816" i="9" l="1"/>
  <c r="H3816" i="9" s="1"/>
  <c r="F3817" i="9"/>
  <c r="F3818" i="9" l="1"/>
  <c r="G3817" i="9"/>
  <c r="H3817" i="9" s="1"/>
  <c r="G3818" i="9" l="1"/>
  <c r="H3818" i="9" s="1"/>
  <c r="F3819" i="9"/>
  <c r="F3820" i="9" l="1"/>
  <c r="G3819" i="9"/>
  <c r="H3819" i="9" s="1"/>
  <c r="G3820" i="9" l="1"/>
  <c r="H3820" i="9" s="1"/>
  <c r="F3821" i="9"/>
  <c r="F3822" i="9" l="1"/>
  <c r="G3821" i="9"/>
  <c r="H3821" i="9" s="1"/>
  <c r="G3822" i="9" l="1"/>
  <c r="H3822" i="9" s="1"/>
  <c r="F3823" i="9"/>
  <c r="F3824" i="9" l="1"/>
  <c r="G3823" i="9"/>
  <c r="H3823" i="9" s="1"/>
  <c r="G3824" i="9" l="1"/>
  <c r="H3824" i="9" s="1"/>
  <c r="F3825" i="9"/>
  <c r="F3826" i="9" l="1"/>
  <c r="G3825" i="9"/>
  <c r="H3825" i="9" s="1"/>
  <c r="G3826" i="9" l="1"/>
  <c r="H3826" i="9" s="1"/>
  <c r="F3827" i="9"/>
  <c r="F3828" i="9" l="1"/>
  <c r="G3827" i="9"/>
  <c r="H3827" i="9" s="1"/>
  <c r="G3828" i="9" l="1"/>
  <c r="H3828" i="9" s="1"/>
  <c r="F3829" i="9"/>
  <c r="F3830" i="9" l="1"/>
  <c r="G3829" i="9"/>
  <c r="H3829" i="9" s="1"/>
  <c r="G3830" i="9" l="1"/>
  <c r="H3830" i="9" s="1"/>
  <c r="F3831" i="9"/>
  <c r="F3832" i="9" l="1"/>
  <c r="G3831" i="9"/>
  <c r="H3831" i="9" s="1"/>
  <c r="G3832" i="9" l="1"/>
  <c r="H3832" i="9" s="1"/>
  <c r="F3833" i="9"/>
  <c r="F3834" i="9" l="1"/>
  <c r="G3833" i="9"/>
  <c r="H3833" i="9" s="1"/>
  <c r="G3834" i="9" l="1"/>
  <c r="H3834" i="9" s="1"/>
  <c r="F3835" i="9"/>
  <c r="F3836" i="9" l="1"/>
  <c r="G3835" i="9"/>
  <c r="H3835" i="9" s="1"/>
  <c r="G3836" i="9" l="1"/>
  <c r="H3836" i="9" s="1"/>
  <c r="F3837" i="9"/>
  <c r="F3838" i="9" l="1"/>
  <c r="G3837" i="9"/>
  <c r="H3837" i="9" s="1"/>
  <c r="G3838" i="9" l="1"/>
  <c r="H3838" i="9" s="1"/>
  <c r="F3839" i="9"/>
  <c r="F3840" i="9" l="1"/>
  <c r="G3839" i="9"/>
  <c r="H3839" i="9" s="1"/>
  <c r="G3840" i="9" l="1"/>
  <c r="H3840" i="9" s="1"/>
  <c r="F3841" i="9"/>
  <c r="F3842" i="9" l="1"/>
  <c r="G3841" i="9"/>
  <c r="H3841" i="9" s="1"/>
  <c r="G3842" i="9" l="1"/>
  <c r="H3842" i="9" s="1"/>
  <c r="F3843" i="9"/>
  <c r="F3844" i="9" l="1"/>
  <c r="G3843" i="9"/>
  <c r="H3843" i="9" s="1"/>
  <c r="G3844" i="9" l="1"/>
  <c r="H3844" i="9" s="1"/>
  <c r="F3845" i="9"/>
  <c r="F3846" i="9" l="1"/>
  <c r="G3845" i="9"/>
  <c r="H3845" i="9" s="1"/>
  <c r="G3846" i="9" l="1"/>
  <c r="H3846" i="9" s="1"/>
  <c r="F3847" i="9"/>
  <c r="F3848" i="9" l="1"/>
  <c r="G3847" i="9"/>
  <c r="H3847" i="9" s="1"/>
  <c r="G3848" i="9" l="1"/>
  <c r="H3848" i="9" s="1"/>
  <c r="F3849" i="9"/>
  <c r="F3850" i="9" l="1"/>
  <c r="G3849" i="9"/>
  <c r="H3849" i="9" s="1"/>
  <c r="G3850" i="9" l="1"/>
  <c r="H3850" i="9" s="1"/>
  <c r="F3851" i="9"/>
  <c r="F3852" i="9" l="1"/>
  <c r="G3851" i="9"/>
  <c r="H3851" i="9" s="1"/>
  <c r="G3852" i="9" l="1"/>
  <c r="H3852" i="9" s="1"/>
  <c r="F3853" i="9"/>
  <c r="F3854" i="9" l="1"/>
  <c r="G3853" i="9"/>
  <c r="H3853" i="9" s="1"/>
  <c r="G3854" i="9" l="1"/>
  <c r="H3854" i="9" s="1"/>
  <c r="F3855" i="9"/>
  <c r="F3856" i="9" l="1"/>
  <c r="G3855" i="9"/>
  <c r="H3855" i="9" s="1"/>
  <c r="G3856" i="9" l="1"/>
  <c r="H3856" i="9" s="1"/>
  <c r="F3857" i="9"/>
  <c r="F3858" i="9" l="1"/>
  <c r="G3857" i="9"/>
  <c r="H3857" i="9" s="1"/>
  <c r="G3858" i="9" l="1"/>
  <c r="H3858" i="9" s="1"/>
  <c r="F3859" i="9"/>
  <c r="F3860" i="9" l="1"/>
  <c r="G3859" i="9"/>
  <c r="H3859" i="9" s="1"/>
  <c r="G3860" i="9" l="1"/>
  <c r="H3860" i="9" s="1"/>
  <c r="F3861" i="9"/>
  <c r="F3862" i="9" l="1"/>
  <c r="G3861" i="9"/>
  <c r="H3861" i="9" s="1"/>
  <c r="G3862" i="9" l="1"/>
  <c r="H3862" i="9" s="1"/>
  <c r="F3863" i="9"/>
  <c r="F3864" i="9" l="1"/>
  <c r="G3863" i="9"/>
  <c r="H3863" i="9" s="1"/>
  <c r="G3864" i="9" l="1"/>
  <c r="H3864" i="9" s="1"/>
  <c r="F3865" i="9"/>
  <c r="F3866" i="9" l="1"/>
  <c r="G3865" i="9"/>
  <c r="H3865" i="9" s="1"/>
  <c r="G3866" i="9" l="1"/>
  <c r="H3866" i="9" s="1"/>
  <c r="F3867" i="9"/>
  <c r="F3868" i="9" l="1"/>
  <c r="G3867" i="9"/>
  <c r="H3867" i="9" s="1"/>
  <c r="G3868" i="9" l="1"/>
  <c r="H3868" i="9" s="1"/>
  <c r="F3869" i="9"/>
  <c r="F3870" i="9" l="1"/>
  <c r="G3869" i="9"/>
  <c r="H3869" i="9" s="1"/>
  <c r="G3870" i="9" l="1"/>
  <c r="H3870" i="9" s="1"/>
  <c r="F3871" i="9"/>
  <c r="F3872" i="9" l="1"/>
  <c r="G3871" i="9"/>
  <c r="H3871" i="9" s="1"/>
  <c r="G3872" i="9" l="1"/>
  <c r="H3872" i="9" s="1"/>
  <c r="F3873" i="9"/>
  <c r="F3874" i="9" l="1"/>
  <c r="G3873" i="9"/>
  <c r="H3873" i="9" s="1"/>
  <c r="G3874" i="9" l="1"/>
  <c r="H3874" i="9" s="1"/>
  <c r="F3875" i="9"/>
  <c r="F3876" i="9" l="1"/>
  <c r="G3875" i="9"/>
  <c r="H3875" i="9" s="1"/>
  <c r="G3876" i="9" l="1"/>
  <c r="H3876" i="9" s="1"/>
  <c r="F3877" i="9"/>
  <c r="F3878" i="9" l="1"/>
  <c r="G3877" i="9"/>
  <c r="H3877" i="9" s="1"/>
  <c r="G3878" i="9" l="1"/>
  <c r="H3878" i="9" s="1"/>
  <c r="F3879" i="9"/>
  <c r="F3880" i="9" l="1"/>
  <c r="G3879" i="9"/>
  <c r="H3879" i="9" s="1"/>
  <c r="G3880" i="9" l="1"/>
  <c r="H3880" i="9" s="1"/>
  <c r="F3881" i="9"/>
  <c r="F3882" i="9" l="1"/>
  <c r="G3881" i="9"/>
  <c r="H3881" i="9" s="1"/>
  <c r="G3882" i="9" l="1"/>
  <c r="H3882" i="9" s="1"/>
  <c r="F3883" i="9"/>
  <c r="F3884" i="9" l="1"/>
  <c r="G3883" i="9"/>
  <c r="H3883" i="9" s="1"/>
  <c r="G3884" i="9" l="1"/>
  <c r="H3884" i="9" s="1"/>
  <c r="F3885" i="9"/>
  <c r="F3886" i="9" l="1"/>
  <c r="G3885" i="9"/>
  <c r="H3885" i="9" s="1"/>
  <c r="G3886" i="9" l="1"/>
  <c r="H3886" i="9" s="1"/>
  <c r="F3887" i="9"/>
  <c r="F3888" i="9" l="1"/>
  <c r="G3887" i="9"/>
  <c r="H3887" i="9" s="1"/>
  <c r="G3888" i="9" l="1"/>
  <c r="H3888" i="9" s="1"/>
  <c r="F3889" i="9"/>
  <c r="F3890" i="9" l="1"/>
  <c r="G3889" i="9"/>
  <c r="H3889" i="9" s="1"/>
  <c r="G3890" i="9" l="1"/>
  <c r="H3890" i="9" s="1"/>
  <c r="F3891" i="9"/>
  <c r="F3892" i="9" l="1"/>
  <c r="G3891" i="9"/>
  <c r="H3891" i="9" s="1"/>
  <c r="G3892" i="9" l="1"/>
  <c r="H3892" i="9" s="1"/>
  <c r="F3893" i="9"/>
  <c r="F3894" i="9" l="1"/>
  <c r="G3893" i="9"/>
  <c r="H3893" i="9" s="1"/>
  <c r="G3894" i="9" l="1"/>
  <c r="H3894" i="9" s="1"/>
  <c r="F3895" i="9"/>
  <c r="F3896" i="9" l="1"/>
  <c r="G3895" i="9"/>
  <c r="H3895" i="9" s="1"/>
  <c r="G3896" i="9" l="1"/>
  <c r="H3896" i="9" s="1"/>
  <c r="F3897" i="9"/>
  <c r="F3898" i="9" l="1"/>
  <c r="G3897" i="9"/>
  <c r="H3897" i="9" s="1"/>
  <c r="G3898" i="9" l="1"/>
  <c r="H3898" i="9" s="1"/>
  <c r="F3899" i="9"/>
  <c r="F3900" i="9" l="1"/>
  <c r="G3899" i="9"/>
  <c r="H3899" i="9" s="1"/>
  <c r="G3900" i="9" l="1"/>
  <c r="H3900" i="9" s="1"/>
  <c r="F3901" i="9"/>
  <c r="F3902" i="9" l="1"/>
  <c r="G3901" i="9"/>
  <c r="H3901" i="9" s="1"/>
  <c r="G3902" i="9" l="1"/>
  <c r="H3902" i="9" s="1"/>
  <c r="F3903" i="9"/>
  <c r="F3904" i="9" l="1"/>
  <c r="G3903" i="9"/>
  <c r="H3903" i="9" s="1"/>
  <c r="G3904" i="9" l="1"/>
  <c r="H3904" i="9" s="1"/>
  <c r="F3905" i="9"/>
  <c r="F3906" i="9" l="1"/>
  <c r="G3905" i="9"/>
  <c r="H3905" i="9" s="1"/>
  <c r="G3906" i="9" l="1"/>
  <c r="H3906" i="9" s="1"/>
  <c r="F3907" i="9"/>
  <c r="F3908" i="9" l="1"/>
  <c r="G3907" i="9"/>
  <c r="H3907" i="9" s="1"/>
  <c r="G3908" i="9" l="1"/>
  <c r="H3908" i="9" s="1"/>
  <c r="F3909" i="9"/>
  <c r="F3910" i="9" l="1"/>
  <c r="G3909" i="9"/>
  <c r="H3909" i="9" s="1"/>
  <c r="G3910" i="9" l="1"/>
  <c r="H3910" i="9" s="1"/>
  <c r="F3911" i="9"/>
  <c r="F3912" i="9" l="1"/>
  <c r="G3911" i="9"/>
  <c r="H3911" i="9" s="1"/>
  <c r="G3912" i="9" l="1"/>
  <c r="H3912" i="9" s="1"/>
  <c r="F3913" i="9"/>
  <c r="F3914" i="9" l="1"/>
  <c r="G3913" i="9"/>
  <c r="H3913" i="9" s="1"/>
  <c r="G3914" i="9" l="1"/>
  <c r="H3914" i="9" s="1"/>
  <c r="F3915" i="9"/>
  <c r="F3916" i="9" l="1"/>
  <c r="G3915" i="9"/>
  <c r="H3915" i="9" s="1"/>
  <c r="G3916" i="9" l="1"/>
  <c r="H3916" i="9" s="1"/>
  <c r="F3917" i="9"/>
  <c r="F3918" i="9" l="1"/>
  <c r="G3917" i="9"/>
  <c r="H3917" i="9" s="1"/>
  <c r="G3918" i="9" l="1"/>
  <c r="H3918" i="9" s="1"/>
  <c r="F3919" i="9"/>
  <c r="F3920" i="9" l="1"/>
  <c r="G3919" i="9"/>
  <c r="H3919" i="9" s="1"/>
  <c r="G3920" i="9" l="1"/>
  <c r="H3920" i="9" s="1"/>
  <c r="F3921" i="9"/>
  <c r="F3922" i="9" l="1"/>
  <c r="G3921" i="9"/>
  <c r="H3921" i="9" s="1"/>
  <c r="G3922" i="9" l="1"/>
  <c r="H3922" i="9" s="1"/>
  <c r="F3923" i="9"/>
  <c r="F3924" i="9" l="1"/>
  <c r="G3923" i="9"/>
  <c r="H3923" i="9" s="1"/>
  <c r="G3924" i="9" l="1"/>
  <c r="H3924" i="9" s="1"/>
  <c r="F3925" i="9"/>
  <c r="F3926" i="9" l="1"/>
  <c r="G3925" i="9"/>
  <c r="H3925" i="9" s="1"/>
  <c r="G3926" i="9" l="1"/>
  <c r="H3926" i="9" s="1"/>
  <c r="F3927" i="9"/>
  <c r="F3928" i="9" l="1"/>
  <c r="G3927" i="9"/>
  <c r="H3927" i="9" s="1"/>
  <c r="G3928" i="9" l="1"/>
  <c r="H3928" i="9" s="1"/>
  <c r="F3929" i="9"/>
  <c r="F3930" i="9" l="1"/>
  <c r="G3929" i="9"/>
  <c r="H3929" i="9" s="1"/>
  <c r="G3930" i="9" l="1"/>
  <c r="H3930" i="9" s="1"/>
  <c r="F3931" i="9"/>
  <c r="F3932" i="9" l="1"/>
  <c r="G3931" i="9"/>
  <c r="H3931" i="9" s="1"/>
  <c r="G3932" i="9" l="1"/>
  <c r="H3932" i="9" s="1"/>
  <c r="F3933" i="9"/>
  <c r="F3934" i="9" l="1"/>
  <c r="G3933" i="9"/>
  <c r="H3933" i="9" s="1"/>
  <c r="G3934" i="9" l="1"/>
  <c r="H3934" i="9" s="1"/>
  <c r="F3935" i="9"/>
  <c r="F3936" i="9" l="1"/>
  <c r="G3935" i="9"/>
  <c r="H3935" i="9" s="1"/>
  <c r="G3936" i="9" l="1"/>
  <c r="H3936" i="9" s="1"/>
  <c r="F3937" i="9"/>
  <c r="F3938" i="9" l="1"/>
  <c r="G3937" i="9"/>
  <c r="H3937" i="9" s="1"/>
  <c r="G3938" i="9" l="1"/>
  <c r="H3938" i="9" s="1"/>
  <c r="F3939" i="9"/>
  <c r="F3940" i="9" l="1"/>
  <c r="G3939" i="9"/>
  <c r="H3939" i="9" s="1"/>
  <c r="G3940" i="9" l="1"/>
  <c r="H3940" i="9" s="1"/>
  <c r="F3941" i="9"/>
  <c r="F3942" i="9" l="1"/>
  <c r="G3941" i="9"/>
  <c r="H3941" i="9" s="1"/>
  <c r="G3942" i="9" l="1"/>
  <c r="H3942" i="9" s="1"/>
  <c r="F3943" i="9"/>
  <c r="F3944" i="9" l="1"/>
  <c r="G3943" i="9"/>
  <c r="H3943" i="9" s="1"/>
  <c r="G3944" i="9" l="1"/>
  <c r="H3944" i="9" s="1"/>
  <c r="F3945" i="9"/>
  <c r="F3946" i="9" l="1"/>
  <c r="G3945" i="9"/>
  <c r="H3945" i="9" s="1"/>
  <c r="G3946" i="9" l="1"/>
  <c r="H3946" i="9" s="1"/>
  <c r="F3947" i="9"/>
  <c r="F3948" i="9" l="1"/>
  <c r="G3947" i="9"/>
  <c r="H3947" i="9" s="1"/>
  <c r="G3948" i="9" l="1"/>
  <c r="H3948" i="9" s="1"/>
  <c r="F3949" i="9"/>
  <c r="F3950" i="9" l="1"/>
  <c r="G3949" i="9"/>
  <c r="H3949" i="9" s="1"/>
  <c r="G3950" i="9" l="1"/>
  <c r="H3950" i="9" s="1"/>
  <c r="F3951" i="9"/>
  <c r="F3952" i="9" l="1"/>
  <c r="G3951" i="9"/>
  <c r="H3951" i="9" s="1"/>
  <c r="G3952" i="9" l="1"/>
  <c r="H3952" i="9" s="1"/>
  <c r="F3953" i="9"/>
  <c r="F3954" i="9" l="1"/>
  <c r="G3953" i="9"/>
  <c r="H3953" i="9" s="1"/>
  <c r="G3954" i="9" l="1"/>
  <c r="H3954" i="9" s="1"/>
  <c r="F3955" i="9"/>
  <c r="F3956" i="9" l="1"/>
  <c r="G3955" i="9"/>
  <c r="H3955" i="9" s="1"/>
  <c r="G3956" i="9" l="1"/>
  <c r="H3956" i="9" s="1"/>
  <c r="F3957" i="9"/>
  <c r="F3958" i="9" l="1"/>
  <c r="G3957" i="9"/>
  <c r="H3957" i="9" s="1"/>
  <c r="G3958" i="9" l="1"/>
  <c r="H3958" i="9" s="1"/>
  <c r="F3959" i="9"/>
  <c r="F3960" i="9" l="1"/>
  <c r="G3959" i="9"/>
  <c r="H3959" i="9" s="1"/>
  <c r="G3960" i="9" l="1"/>
  <c r="H3960" i="9" s="1"/>
  <c r="F3961" i="9"/>
  <c r="F3962" i="9" l="1"/>
  <c r="G3961" i="9"/>
  <c r="H3961" i="9" s="1"/>
  <c r="G3962" i="9" l="1"/>
  <c r="H3962" i="9" s="1"/>
  <c r="F3963" i="9"/>
  <c r="F3964" i="9" l="1"/>
  <c r="G3963" i="9"/>
  <c r="H3963" i="9" s="1"/>
  <c r="G3964" i="9" l="1"/>
  <c r="H3964" i="9" s="1"/>
  <c r="F3965" i="9"/>
  <c r="F3966" i="9" l="1"/>
  <c r="G3965" i="9"/>
  <c r="H3965" i="9" s="1"/>
  <c r="G3966" i="9" l="1"/>
  <c r="H3966" i="9" s="1"/>
  <c r="F3967" i="9"/>
  <c r="F3968" i="9" l="1"/>
  <c r="G3967" i="9"/>
  <c r="H3967" i="9" s="1"/>
  <c r="G3968" i="9" l="1"/>
  <c r="H3968" i="9" s="1"/>
  <c r="F3969" i="9"/>
  <c r="F3970" i="9" l="1"/>
  <c r="G3969" i="9"/>
  <c r="H3969" i="9" s="1"/>
  <c r="G3970" i="9" l="1"/>
  <c r="H3970" i="9" s="1"/>
  <c r="F3971" i="9"/>
  <c r="F3972" i="9" l="1"/>
  <c r="G3971" i="9"/>
  <c r="H3971" i="9" s="1"/>
  <c r="G3972" i="9" l="1"/>
  <c r="H3972" i="9" s="1"/>
  <c r="F3973" i="9"/>
  <c r="F3974" i="9" l="1"/>
  <c r="G3973" i="9"/>
  <c r="H3973" i="9" s="1"/>
  <c r="G3974" i="9" l="1"/>
  <c r="H3974" i="9" s="1"/>
  <c r="F3975" i="9"/>
  <c r="F3976" i="9" l="1"/>
  <c r="G3975" i="9"/>
  <c r="H3975" i="9" s="1"/>
  <c r="G3976" i="9" l="1"/>
  <c r="H3976" i="9" s="1"/>
  <c r="F3977" i="9"/>
  <c r="F3978" i="9" l="1"/>
  <c r="G3977" i="9"/>
  <c r="H3977" i="9" s="1"/>
  <c r="G3978" i="9" l="1"/>
  <c r="H3978" i="9" s="1"/>
  <c r="F3979" i="9"/>
  <c r="F3980" i="9" l="1"/>
  <c r="G3979" i="9"/>
  <c r="H3979" i="9" s="1"/>
  <c r="G3980" i="9" l="1"/>
  <c r="H3980" i="9" s="1"/>
  <c r="F3981" i="9"/>
  <c r="F3982" i="9" l="1"/>
  <c r="G3981" i="9"/>
  <c r="H3981" i="9" s="1"/>
  <c r="G3982" i="9" l="1"/>
  <c r="H3982" i="9" s="1"/>
  <c r="F3983" i="9"/>
  <c r="F3984" i="9" l="1"/>
  <c r="G3983" i="9"/>
  <c r="H3983" i="9" s="1"/>
  <c r="G3984" i="9" l="1"/>
  <c r="H3984" i="9" s="1"/>
  <c r="F3985" i="9"/>
  <c r="F3986" i="9" l="1"/>
  <c r="G3985" i="9"/>
  <c r="H3985" i="9" s="1"/>
  <c r="G3986" i="9" l="1"/>
  <c r="H3986" i="9" s="1"/>
  <c r="F3987" i="9"/>
  <c r="F3988" i="9" l="1"/>
  <c r="G3987" i="9"/>
  <c r="H3987" i="9" s="1"/>
  <c r="G3988" i="9" l="1"/>
  <c r="H3988" i="9" s="1"/>
  <c r="F3989" i="9"/>
  <c r="F3990" i="9" l="1"/>
  <c r="G3989" i="9"/>
  <c r="H3989" i="9" s="1"/>
  <c r="G3990" i="9" l="1"/>
  <c r="H3990" i="9" s="1"/>
  <c r="F3991" i="9"/>
  <c r="F3992" i="9" l="1"/>
  <c r="G3991" i="9"/>
  <c r="H3991" i="9" s="1"/>
  <c r="G3992" i="9" l="1"/>
  <c r="H3992" i="9" s="1"/>
  <c r="F3993" i="9"/>
  <c r="F3994" i="9" l="1"/>
  <c r="G3993" i="9"/>
  <c r="H3993" i="9" s="1"/>
  <c r="G3994" i="9" l="1"/>
  <c r="H3994" i="9" s="1"/>
  <c r="F3995" i="9"/>
  <c r="F3996" i="9" l="1"/>
  <c r="G3995" i="9"/>
  <c r="H3995" i="9" s="1"/>
  <c r="G3996" i="9" l="1"/>
  <c r="H3996" i="9" s="1"/>
  <c r="F3997" i="9"/>
  <c r="F3998" i="9" l="1"/>
  <c r="G3997" i="9"/>
  <c r="H3997" i="9" s="1"/>
  <c r="G3998" i="9" l="1"/>
  <c r="H3998" i="9" s="1"/>
  <c r="F3999" i="9"/>
  <c r="F4000" i="9" l="1"/>
  <c r="G3999" i="9"/>
  <c r="H3999" i="9" s="1"/>
  <c r="G4000" i="9" l="1"/>
  <c r="H4000" i="9" s="1"/>
  <c r="F4001" i="9"/>
  <c r="F4002" i="9" l="1"/>
  <c r="G4001" i="9"/>
  <c r="H4001" i="9" s="1"/>
  <c r="G4002" i="9" l="1"/>
  <c r="H4002" i="9" s="1"/>
  <c r="F4003" i="9"/>
  <c r="F4004" i="9" l="1"/>
  <c r="G4003" i="9"/>
  <c r="H4003" i="9" s="1"/>
  <c r="G4004" i="9" l="1"/>
  <c r="H4004" i="9" s="1"/>
  <c r="F4005" i="9"/>
  <c r="F4006" i="9" l="1"/>
  <c r="G4005" i="9"/>
  <c r="H4005" i="9" s="1"/>
  <c r="G4006" i="9" l="1"/>
  <c r="H4006" i="9" s="1"/>
  <c r="F4007" i="9"/>
  <c r="F4008" i="9" l="1"/>
  <c r="G4007" i="9"/>
  <c r="H4007" i="9" s="1"/>
  <c r="G4008" i="9" l="1"/>
  <c r="H4008" i="9" s="1"/>
  <c r="F4009" i="9"/>
  <c r="F4010" i="9" l="1"/>
  <c r="G4009" i="9"/>
  <c r="H4009" i="9" s="1"/>
  <c r="G4010" i="9" l="1"/>
  <c r="H4010" i="9" s="1"/>
  <c r="F4011" i="9"/>
  <c r="F4012" i="9" l="1"/>
  <c r="G4011" i="9"/>
  <c r="H4011" i="9" s="1"/>
  <c r="G4012" i="9" l="1"/>
  <c r="H4012" i="9" s="1"/>
  <c r="F4013" i="9"/>
  <c r="F4014" i="9" l="1"/>
  <c r="G4013" i="9"/>
  <c r="H4013" i="9" s="1"/>
  <c r="G4014" i="9" l="1"/>
  <c r="H4014" i="9" s="1"/>
  <c r="F4015" i="9"/>
  <c r="F4016" i="9" l="1"/>
  <c r="G4015" i="9"/>
  <c r="H4015" i="9" s="1"/>
  <c r="G4016" i="9" l="1"/>
  <c r="H4016" i="9" s="1"/>
  <c r="F4017" i="9"/>
  <c r="F4018" i="9" l="1"/>
  <c r="G4017" i="9"/>
  <c r="H4017" i="9" s="1"/>
  <c r="G4018" i="9" l="1"/>
  <c r="H4018" i="9" s="1"/>
  <c r="F4019" i="9"/>
  <c r="F4020" i="9" l="1"/>
  <c r="G4019" i="9"/>
  <c r="H4019" i="9" s="1"/>
  <c r="G4020" i="9" l="1"/>
  <c r="H4020" i="9" s="1"/>
  <c r="F4021" i="9"/>
  <c r="F4022" i="9" l="1"/>
  <c r="G4021" i="9"/>
  <c r="H4021" i="9" s="1"/>
  <c r="G4022" i="9" l="1"/>
  <c r="H4022" i="9" s="1"/>
  <c r="F4023" i="9"/>
  <c r="F4024" i="9" l="1"/>
  <c r="G4023" i="9"/>
  <c r="H4023" i="9" s="1"/>
  <c r="G4024" i="9" l="1"/>
  <c r="H4024" i="9" s="1"/>
  <c r="F4025" i="9"/>
  <c r="F4026" i="9" l="1"/>
  <c r="G4025" i="9"/>
  <c r="H4025" i="9" s="1"/>
  <c r="G4026" i="9" l="1"/>
  <c r="H4026" i="9" s="1"/>
  <c r="F4027" i="9"/>
  <c r="F4028" i="9" l="1"/>
  <c r="G4027" i="9"/>
  <c r="H4027" i="9" s="1"/>
  <c r="G4028" i="9" l="1"/>
  <c r="H4028" i="9" s="1"/>
  <c r="F4029" i="9"/>
  <c r="F4030" i="9" l="1"/>
  <c r="G4029" i="9"/>
  <c r="H4029" i="9" s="1"/>
  <c r="G4030" i="9" l="1"/>
  <c r="H4030" i="9" s="1"/>
  <c r="F4031" i="9"/>
  <c r="F4032" i="9" l="1"/>
  <c r="G4031" i="9"/>
  <c r="H4031" i="9" s="1"/>
  <c r="G4032" i="9" l="1"/>
  <c r="H4032" i="9" s="1"/>
  <c r="F4033" i="9"/>
  <c r="F4034" i="9" l="1"/>
  <c r="G4033" i="9"/>
  <c r="H4033" i="9" s="1"/>
  <c r="G4034" i="9" l="1"/>
  <c r="H4034" i="9" s="1"/>
  <c r="F4035" i="9"/>
  <c r="F4036" i="9" l="1"/>
  <c r="G4035" i="9"/>
  <c r="H4035" i="9" s="1"/>
  <c r="G4036" i="9" l="1"/>
  <c r="H4036" i="9" s="1"/>
  <c r="F4037" i="9"/>
  <c r="F4038" i="9" l="1"/>
  <c r="G4037" i="9"/>
  <c r="H4037" i="9" s="1"/>
  <c r="G4038" i="9" l="1"/>
  <c r="H4038" i="9" s="1"/>
  <c r="F4039" i="9"/>
  <c r="F4040" i="9" l="1"/>
  <c r="G4039" i="9"/>
  <c r="H4039" i="9" s="1"/>
  <c r="G4040" i="9" l="1"/>
  <c r="H4040" i="9" s="1"/>
  <c r="F4041" i="9"/>
  <c r="F4042" i="9" l="1"/>
  <c r="G4041" i="9"/>
  <c r="H4041" i="9" s="1"/>
  <c r="G4042" i="9" l="1"/>
  <c r="H4042" i="9" s="1"/>
  <c r="F4043" i="9"/>
  <c r="G4043" i="9" l="1"/>
  <c r="H4043" i="9" s="1"/>
  <c r="F4044" i="9"/>
  <c r="G4044" i="9" l="1"/>
  <c r="H4044" i="9" s="1"/>
  <c r="F4045" i="9"/>
  <c r="G4045" i="9" l="1"/>
  <c r="H4045" i="9" s="1"/>
  <c r="F4046" i="9"/>
  <c r="G4046" i="9" l="1"/>
  <c r="H4046" i="9" s="1"/>
  <c r="F4047" i="9"/>
  <c r="G4047" i="9" l="1"/>
  <c r="H4047" i="9" s="1"/>
  <c r="F4048" i="9"/>
  <c r="G4048" i="9" l="1"/>
  <c r="H4048" i="9" s="1"/>
  <c r="F4049" i="9"/>
  <c r="G4049" i="9" l="1"/>
  <c r="H4049" i="9" s="1"/>
  <c r="F4050" i="9"/>
  <c r="G4050" i="9" l="1"/>
  <c r="H4050" i="9" s="1"/>
  <c r="F4051" i="9"/>
  <c r="G4051" i="9" l="1"/>
  <c r="H4051" i="9" s="1"/>
  <c r="F4052" i="9"/>
  <c r="G4052" i="9" l="1"/>
  <c r="H4052" i="9" s="1"/>
  <c r="F4053" i="9"/>
  <c r="G4053" i="9" l="1"/>
  <c r="H4053" i="9" s="1"/>
  <c r="F4054" i="9"/>
  <c r="G4054" i="9" l="1"/>
  <c r="H4054" i="9" s="1"/>
  <c r="F4055" i="9"/>
  <c r="G4055" i="9" l="1"/>
  <c r="H4055" i="9" s="1"/>
  <c r="F4056" i="9"/>
  <c r="G4056" i="9" l="1"/>
  <c r="H4056" i="9" s="1"/>
  <c r="F4057" i="9"/>
  <c r="G4057" i="9" l="1"/>
  <c r="H4057" i="9" s="1"/>
  <c r="F4058" i="9"/>
  <c r="G4058" i="9" l="1"/>
  <c r="H4058" i="9" s="1"/>
  <c r="F4059" i="9"/>
  <c r="G4059" i="9" l="1"/>
  <c r="H4059" i="9" s="1"/>
  <c r="F4060" i="9"/>
  <c r="G4060" i="9" l="1"/>
  <c r="H4060" i="9" s="1"/>
  <c r="F4061" i="9"/>
  <c r="G4061" i="9" l="1"/>
  <c r="H4061" i="9" s="1"/>
  <c r="F4062" i="9"/>
  <c r="G4062" i="9" l="1"/>
  <c r="H4062" i="9" s="1"/>
  <c r="F4063" i="9"/>
  <c r="G4063" i="9" l="1"/>
  <c r="H4063" i="9" s="1"/>
  <c r="F4064" i="9"/>
  <c r="G4064" i="9" l="1"/>
  <c r="H4064" i="9" s="1"/>
  <c r="F4065" i="9"/>
  <c r="G4065" i="9" l="1"/>
  <c r="H4065" i="9" s="1"/>
  <c r="F4066" i="9"/>
  <c r="G4066" i="9" l="1"/>
  <c r="H4066" i="9" s="1"/>
  <c r="F4067" i="9"/>
  <c r="G4067" i="9" l="1"/>
  <c r="H4067" i="9" s="1"/>
  <c r="F4068" i="9"/>
  <c r="G4068" i="9" l="1"/>
  <c r="H4068" i="9" s="1"/>
  <c r="F4069" i="9"/>
  <c r="G4069" i="9" l="1"/>
  <c r="H4069" i="9" s="1"/>
  <c r="F4070" i="9"/>
  <c r="G4070" i="9" l="1"/>
  <c r="H4070" i="9" s="1"/>
  <c r="F4071" i="9"/>
  <c r="G4071" i="9" l="1"/>
  <c r="H4071" i="9" s="1"/>
  <c r="F4072" i="9"/>
  <c r="G4072" i="9" l="1"/>
  <c r="H4072" i="9" s="1"/>
  <c r="F4073" i="9"/>
  <c r="G4073" i="9" l="1"/>
  <c r="H4073" i="9" s="1"/>
  <c r="F4074" i="9"/>
  <c r="G4074" i="9" l="1"/>
  <c r="H4074" i="9" s="1"/>
  <c r="F4075" i="9"/>
  <c r="G4075" i="9" l="1"/>
  <c r="H4075" i="9" s="1"/>
  <c r="F4076" i="9"/>
  <c r="G4076" i="9" l="1"/>
  <c r="H4076" i="9" s="1"/>
  <c r="F4077" i="9"/>
  <c r="G4077" i="9" l="1"/>
  <c r="H4077" i="9" s="1"/>
  <c r="F4078" i="9"/>
  <c r="G4078" i="9" l="1"/>
  <c r="H4078" i="9" s="1"/>
  <c r="F4079" i="9"/>
  <c r="G4079" i="9" l="1"/>
  <c r="H4079" i="9" s="1"/>
  <c r="F4080" i="9"/>
  <c r="G4080" i="9" l="1"/>
  <c r="H4080" i="9" s="1"/>
  <c r="F4081" i="9"/>
  <c r="G4081" i="9" l="1"/>
  <c r="H4081" i="9" s="1"/>
  <c r="F4082" i="9"/>
  <c r="G4082" i="9" l="1"/>
  <c r="H4082" i="9" s="1"/>
  <c r="F4083" i="9"/>
  <c r="G4083" i="9" l="1"/>
  <c r="H4083" i="9" s="1"/>
  <c r="F4084" i="9"/>
  <c r="G4084" i="9" l="1"/>
  <c r="H4084" i="9" s="1"/>
  <c r="F4085" i="9"/>
  <c r="G4085" i="9" l="1"/>
  <c r="H4085" i="9" s="1"/>
  <c r="F4086" i="9"/>
  <c r="G4086" i="9" l="1"/>
  <c r="H4086" i="9" s="1"/>
  <c r="F4087" i="9"/>
  <c r="G4087" i="9" l="1"/>
  <c r="H4087" i="9" s="1"/>
  <c r="F4088" i="9"/>
  <c r="G4088" i="9" l="1"/>
  <c r="H4088" i="9" s="1"/>
  <c r="F4089" i="9"/>
  <c r="G4089" i="9" l="1"/>
  <c r="H4089" i="9" s="1"/>
  <c r="F4090" i="9"/>
  <c r="G4090" i="9" l="1"/>
  <c r="H4090" i="9" s="1"/>
  <c r="F4091" i="9"/>
  <c r="G4091" i="9" l="1"/>
  <c r="H4091" i="9" s="1"/>
  <c r="F4092" i="9"/>
  <c r="G4092" i="9" l="1"/>
  <c r="H4092" i="9" s="1"/>
  <c r="F4093" i="9"/>
  <c r="G4093" i="9" l="1"/>
  <c r="H4093" i="9" s="1"/>
  <c r="F4094" i="9"/>
  <c r="G4094" i="9" l="1"/>
  <c r="H4094" i="9" s="1"/>
  <c r="F4095" i="9"/>
  <c r="G4095" i="9" l="1"/>
  <c r="H4095" i="9" s="1"/>
  <c r="F4096" i="9"/>
  <c r="G4096" i="9" l="1"/>
  <c r="H4096" i="9" s="1"/>
  <c r="F4097" i="9"/>
  <c r="G4097" i="9" l="1"/>
  <c r="H4097" i="9" s="1"/>
  <c r="F4098" i="9"/>
  <c r="G4098" i="9" l="1"/>
  <c r="H4098" i="9" s="1"/>
  <c r="F4099" i="9"/>
  <c r="G4099" i="9" l="1"/>
  <c r="H4099" i="9" s="1"/>
  <c r="F4100" i="9"/>
  <c r="G4100" i="9" l="1"/>
  <c r="H4100" i="9" s="1"/>
  <c r="F4101" i="9"/>
  <c r="G4101" i="9" l="1"/>
  <c r="H4101" i="9" s="1"/>
  <c r="F4102" i="9"/>
  <c r="G4102" i="9" l="1"/>
  <c r="H4102" i="9" s="1"/>
  <c r="F4103" i="9"/>
  <c r="G4103" i="9" l="1"/>
  <c r="H4103" i="9" s="1"/>
  <c r="F4104" i="9"/>
  <c r="G4104" i="9" l="1"/>
  <c r="H4104" i="9" s="1"/>
  <c r="F4105" i="9"/>
  <c r="G4105" i="9" l="1"/>
  <c r="H4105" i="9" s="1"/>
  <c r="F4106" i="9"/>
  <c r="G4106" i="9" l="1"/>
  <c r="H4106" i="9" s="1"/>
  <c r="F4107" i="9"/>
  <c r="G4107" i="9" l="1"/>
  <c r="H4107" i="9" s="1"/>
  <c r="F4108" i="9"/>
  <c r="G4108" i="9" l="1"/>
  <c r="H4108" i="9" s="1"/>
  <c r="F4109" i="9"/>
  <c r="G4109" i="9" l="1"/>
  <c r="H4109" i="9" s="1"/>
  <c r="F4110" i="9"/>
  <c r="G4110" i="9" l="1"/>
  <c r="H4110" i="9" s="1"/>
  <c r="F4111" i="9"/>
  <c r="G4111" i="9" l="1"/>
  <c r="H4111" i="9" s="1"/>
  <c r="F4112" i="9"/>
  <c r="G4112" i="9" l="1"/>
  <c r="H4112" i="9" s="1"/>
  <c r="F4113" i="9"/>
  <c r="G4113" i="9" l="1"/>
  <c r="H4113" i="9" s="1"/>
  <c r="F4114" i="9"/>
  <c r="G4114" i="9" l="1"/>
  <c r="H4114" i="9" s="1"/>
  <c r="F4115" i="9"/>
  <c r="G4115" i="9" l="1"/>
  <c r="H4115" i="9" s="1"/>
  <c r="F4116" i="9"/>
  <c r="G4116" i="9" l="1"/>
  <c r="H4116" i="9" s="1"/>
  <c r="F4117" i="9"/>
  <c r="G4117" i="9" l="1"/>
  <c r="H4117" i="9" s="1"/>
  <c r="F4118" i="9"/>
  <c r="G4118" i="9" l="1"/>
  <c r="H4118" i="9" s="1"/>
  <c r="F4119" i="9"/>
  <c r="G4119" i="9" l="1"/>
  <c r="H4119" i="9" s="1"/>
  <c r="F4120" i="9"/>
  <c r="G4120" i="9" l="1"/>
  <c r="H4120" i="9" s="1"/>
  <c r="F4121" i="9"/>
  <c r="G4121" i="9" l="1"/>
  <c r="H4121" i="9" s="1"/>
  <c r="F4122" i="9"/>
  <c r="G4122" i="9" l="1"/>
  <c r="H4122" i="9" s="1"/>
  <c r="F4123" i="9"/>
  <c r="G4123" i="9" l="1"/>
  <c r="H4123" i="9" s="1"/>
  <c r="F4124" i="9"/>
  <c r="G4124" i="9" l="1"/>
  <c r="H4124" i="9" s="1"/>
  <c r="F4125" i="9"/>
  <c r="G4125" i="9" l="1"/>
  <c r="H4125" i="9" s="1"/>
  <c r="F4126" i="9"/>
  <c r="G4126" i="9" l="1"/>
  <c r="H4126" i="9" s="1"/>
  <c r="F4127" i="9"/>
  <c r="G4127" i="9" l="1"/>
  <c r="H4127" i="9" s="1"/>
  <c r="F4128" i="9"/>
  <c r="G4128" i="9" l="1"/>
  <c r="H4128" i="9" s="1"/>
  <c r="F4129" i="9"/>
  <c r="G4129" i="9" l="1"/>
  <c r="H4129" i="9" s="1"/>
  <c r="F4130" i="9"/>
  <c r="G4130" i="9" l="1"/>
  <c r="H4130" i="9" s="1"/>
  <c r="F4131" i="9"/>
  <c r="G4131" i="9" l="1"/>
  <c r="H4131" i="9" s="1"/>
  <c r="F4132" i="9"/>
  <c r="G4132" i="9" l="1"/>
  <c r="H4132" i="9" s="1"/>
  <c r="F4133" i="9"/>
  <c r="G4133" i="9" l="1"/>
  <c r="H4133" i="9" s="1"/>
  <c r="F4134" i="9"/>
  <c r="G4134" i="9" l="1"/>
  <c r="H4134" i="9" s="1"/>
  <c r="F4135" i="9"/>
  <c r="G4135" i="9" l="1"/>
  <c r="H4135" i="9" s="1"/>
  <c r="F4136" i="9"/>
  <c r="G4136" i="9" l="1"/>
  <c r="H4136" i="9" s="1"/>
  <c r="F4137" i="9"/>
  <c r="G4137" i="9" l="1"/>
  <c r="H4137" i="9" s="1"/>
  <c r="F4138" i="9"/>
  <c r="G4138" i="9" l="1"/>
  <c r="H4138" i="9" s="1"/>
  <c r="F4139" i="9"/>
  <c r="G4139" i="9" l="1"/>
  <c r="H4139" i="9" s="1"/>
  <c r="F4140" i="9"/>
  <c r="G4140" i="9" l="1"/>
  <c r="H4140" i="9" s="1"/>
  <c r="F4141" i="9"/>
  <c r="G4141" i="9" l="1"/>
  <c r="H4141" i="9" s="1"/>
  <c r="F4142" i="9"/>
  <c r="G4142" i="9" l="1"/>
  <c r="H4142" i="9" s="1"/>
  <c r="F4143" i="9"/>
  <c r="G4143" i="9" l="1"/>
  <c r="H4143" i="9" s="1"/>
  <c r="F4144" i="9"/>
  <c r="G4144" i="9" l="1"/>
  <c r="H4144" i="9" s="1"/>
  <c r="F4145" i="9"/>
  <c r="G4145" i="9" l="1"/>
  <c r="H4145" i="9" s="1"/>
  <c r="F4146" i="9"/>
  <c r="G4146" i="9" l="1"/>
  <c r="H4146" i="9" s="1"/>
  <c r="F4147" i="9"/>
  <c r="G4147" i="9" l="1"/>
  <c r="H4147" i="9" s="1"/>
  <c r="F4148" i="9"/>
  <c r="G4148" i="9" l="1"/>
  <c r="H4148" i="9" s="1"/>
  <c r="F4149" i="9"/>
  <c r="G4149" i="9" l="1"/>
  <c r="H4149" i="9" s="1"/>
  <c r="F4150" i="9"/>
  <c r="G4150" i="9" l="1"/>
  <c r="H4150" i="9" s="1"/>
  <c r="F4151" i="9"/>
  <c r="G4151" i="9" l="1"/>
  <c r="H4151" i="9" s="1"/>
  <c r="F4152" i="9"/>
  <c r="G4152" i="9" l="1"/>
  <c r="H4152" i="9" s="1"/>
  <c r="F4153" i="9"/>
  <c r="G4153" i="9" l="1"/>
  <c r="H4153" i="9" s="1"/>
  <c r="F4154" i="9"/>
  <c r="G4154" i="9" l="1"/>
  <c r="H4154" i="9" s="1"/>
  <c r="F4155" i="9"/>
  <c r="G4155" i="9" l="1"/>
  <c r="H4155" i="9" s="1"/>
  <c r="F4156" i="9"/>
  <c r="G4156" i="9" l="1"/>
  <c r="H4156" i="9" s="1"/>
  <c r="F4157" i="9"/>
  <c r="G4157" i="9" l="1"/>
  <c r="H4157" i="9" s="1"/>
  <c r="F4158" i="9"/>
  <c r="G4158" i="9" l="1"/>
  <c r="H4158" i="9" s="1"/>
  <c r="F4159" i="9"/>
  <c r="G4159" i="9" l="1"/>
  <c r="H4159" i="9" s="1"/>
  <c r="F4160" i="9"/>
  <c r="G4160" i="9" l="1"/>
  <c r="H4160" i="9" s="1"/>
  <c r="F4161" i="9"/>
  <c r="G4161" i="9" l="1"/>
  <c r="H4161" i="9" s="1"/>
  <c r="F4162" i="9"/>
  <c r="G4162" i="9" l="1"/>
  <c r="H4162" i="9" s="1"/>
  <c r="F4163" i="9"/>
  <c r="G4163" i="9" l="1"/>
  <c r="H4163" i="9" s="1"/>
  <c r="F4164" i="9"/>
  <c r="G4164" i="9" l="1"/>
  <c r="H4164" i="9" s="1"/>
  <c r="F4165" i="9"/>
  <c r="G4165" i="9" l="1"/>
  <c r="H4165" i="9" s="1"/>
  <c r="F4166" i="9"/>
  <c r="G4166" i="9" l="1"/>
  <c r="H4166" i="9" s="1"/>
  <c r="F4167" i="9"/>
  <c r="G4167" i="9" l="1"/>
  <c r="H4167" i="9" s="1"/>
  <c r="F4168" i="9"/>
  <c r="G4168" i="9" l="1"/>
  <c r="H4168" i="9" s="1"/>
  <c r="F4169" i="9"/>
  <c r="G4169" i="9" l="1"/>
  <c r="H4169" i="9" s="1"/>
  <c r="F4170" i="9"/>
  <c r="G4170" i="9" l="1"/>
  <c r="H4170" i="9" s="1"/>
  <c r="F4171" i="9"/>
  <c r="G4171" i="9" l="1"/>
  <c r="H4171" i="9" s="1"/>
  <c r="F4172" i="9"/>
  <c r="G4172" i="9" l="1"/>
  <c r="H4172" i="9" s="1"/>
  <c r="F4173" i="9"/>
  <c r="G4173" i="9" l="1"/>
  <c r="H4173" i="9" s="1"/>
  <c r="F4174" i="9"/>
  <c r="G4174" i="9" l="1"/>
  <c r="H4174" i="9" s="1"/>
  <c r="F4175" i="9"/>
  <c r="G4175" i="9" l="1"/>
  <c r="H4175" i="9" s="1"/>
  <c r="F4176" i="9"/>
  <c r="G4176" i="9" l="1"/>
  <c r="H4176" i="9" s="1"/>
  <c r="F4177" i="9"/>
  <c r="G4177" i="9" l="1"/>
  <c r="H4177" i="9" s="1"/>
  <c r="F4178" i="9"/>
  <c r="G4178" i="9" l="1"/>
  <c r="H4178" i="9" s="1"/>
  <c r="F4179" i="9"/>
  <c r="G4179" i="9" l="1"/>
  <c r="H4179" i="9" s="1"/>
  <c r="F4180" i="9"/>
  <c r="G4180" i="9" l="1"/>
  <c r="H4180" i="9" s="1"/>
  <c r="F4181" i="9"/>
  <c r="G4181" i="9" l="1"/>
  <c r="H4181" i="9" s="1"/>
  <c r="F4182" i="9"/>
  <c r="G4182" i="9" l="1"/>
  <c r="H4182" i="9" s="1"/>
  <c r="F4183" i="9"/>
  <c r="G4183" i="9" l="1"/>
  <c r="H4183" i="9" s="1"/>
  <c r="F4184" i="9"/>
  <c r="G4184" i="9" l="1"/>
  <c r="H4184" i="9" s="1"/>
  <c r="F4185" i="9"/>
  <c r="G4185" i="9" l="1"/>
  <c r="H4185" i="9" s="1"/>
  <c r="F4186" i="9"/>
  <c r="G4186" i="9" l="1"/>
  <c r="H4186" i="9" s="1"/>
  <c r="F4187" i="9"/>
  <c r="G4187" i="9" l="1"/>
  <c r="H4187" i="9" s="1"/>
  <c r="F4188" i="9"/>
  <c r="G4188" i="9" l="1"/>
  <c r="H4188" i="9" s="1"/>
  <c r="F4189" i="9"/>
  <c r="G4189" i="9" l="1"/>
  <c r="H4189" i="9" s="1"/>
  <c r="F4190" i="9"/>
  <c r="G4190" i="9" l="1"/>
  <c r="H4190" i="9" s="1"/>
  <c r="F4191" i="9"/>
  <c r="G4191" i="9" l="1"/>
  <c r="H4191" i="9" s="1"/>
  <c r="F4192" i="9"/>
  <c r="G4192" i="9" l="1"/>
  <c r="H4192" i="9" s="1"/>
  <c r="F4193" i="9"/>
  <c r="G4193" i="9" l="1"/>
  <c r="H4193" i="9" s="1"/>
  <c r="F4194" i="9"/>
  <c r="G4194" i="9" l="1"/>
  <c r="H4194" i="9" s="1"/>
  <c r="F4195" i="9"/>
  <c r="G4195" i="9" l="1"/>
  <c r="H4195" i="9" s="1"/>
  <c r="F4196" i="9"/>
  <c r="G4196" i="9" l="1"/>
  <c r="H4196" i="9" s="1"/>
  <c r="F4197" i="9"/>
  <c r="G4197" i="9" l="1"/>
  <c r="H4197" i="9" s="1"/>
  <c r="F4198" i="9"/>
  <c r="G4198" i="9" l="1"/>
  <c r="H4198" i="9" s="1"/>
  <c r="F4199" i="9"/>
  <c r="G4199" i="9" l="1"/>
  <c r="H4199" i="9" s="1"/>
  <c r="F4200" i="9"/>
  <c r="G4200" i="9" l="1"/>
  <c r="H4200" i="9" s="1"/>
  <c r="F4201" i="9"/>
  <c r="G4201" i="9" l="1"/>
  <c r="H4201" i="9" s="1"/>
  <c r="F4202" i="9"/>
  <c r="G4202" i="9" l="1"/>
  <c r="H4202" i="9" s="1"/>
  <c r="F4203" i="9"/>
  <c r="G4203" i="9" l="1"/>
  <c r="H4203" i="9" s="1"/>
  <c r="F4204" i="9"/>
  <c r="G4204" i="9" l="1"/>
  <c r="H4204" i="9" s="1"/>
  <c r="F4205" i="9"/>
  <c r="G4205" i="9" l="1"/>
  <c r="H4205" i="9" s="1"/>
  <c r="F4206" i="9"/>
  <c r="G4206" i="9" l="1"/>
  <c r="H4206" i="9" s="1"/>
  <c r="F4207" i="9"/>
  <c r="G4207" i="9" l="1"/>
  <c r="H4207" i="9" s="1"/>
  <c r="F4208" i="9"/>
  <c r="G4208" i="9" l="1"/>
  <c r="H4208" i="9" s="1"/>
  <c r="F4209" i="9"/>
  <c r="G4209" i="9" l="1"/>
  <c r="H4209" i="9" s="1"/>
  <c r="F4210" i="9"/>
  <c r="G4210" i="9" l="1"/>
  <c r="H4210" i="9" s="1"/>
  <c r="F4211" i="9"/>
  <c r="G4211" i="9" l="1"/>
  <c r="H4211" i="9" s="1"/>
  <c r="F4212" i="9"/>
  <c r="G4212" i="9" l="1"/>
  <c r="H4212" i="9" s="1"/>
  <c r="F4213" i="9"/>
  <c r="G4213" i="9" l="1"/>
  <c r="H4213" i="9" s="1"/>
  <c r="F4214" i="9"/>
  <c r="G4214" i="9" l="1"/>
  <c r="H4214" i="9" s="1"/>
  <c r="F4215" i="9"/>
  <c r="G4215" i="9" l="1"/>
  <c r="H4215" i="9" s="1"/>
  <c r="F4216" i="9"/>
  <c r="G4216" i="9" l="1"/>
  <c r="H4216" i="9" s="1"/>
  <c r="F4217" i="9"/>
  <c r="G4217" i="9" l="1"/>
  <c r="H4217" i="9" s="1"/>
  <c r="F4218" i="9"/>
  <c r="G4218" i="9" l="1"/>
  <c r="H4218" i="9" s="1"/>
  <c r="F4219" i="9"/>
  <c r="G4219" i="9" l="1"/>
  <c r="H4219" i="9" s="1"/>
  <c r="F4220" i="9"/>
  <c r="G4220" i="9" l="1"/>
  <c r="H4220" i="9" s="1"/>
  <c r="F4221" i="9"/>
  <c r="G4221" i="9" l="1"/>
  <c r="H4221" i="9" s="1"/>
  <c r="F4222" i="9"/>
  <c r="G4222" i="9" l="1"/>
  <c r="H4222" i="9" s="1"/>
  <c r="F4223" i="9"/>
  <c r="G4223" i="9" l="1"/>
  <c r="H4223" i="9" s="1"/>
  <c r="F4224" i="9"/>
  <c r="G4224" i="9" l="1"/>
  <c r="H4224" i="9" s="1"/>
  <c r="F4225" i="9"/>
  <c r="G4225" i="9" l="1"/>
  <c r="H4225" i="9" s="1"/>
  <c r="F4226" i="9"/>
  <c r="G4226" i="9" l="1"/>
  <c r="H4226" i="9" s="1"/>
  <c r="F4227" i="9"/>
  <c r="G4227" i="9" l="1"/>
  <c r="H4227" i="9" s="1"/>
  <c r="F4228" i="9"/>
  <c r="G4228" i="9" l="1"/>
  <c r="H4228" i="9" s="1"/>
  <c r="F4229" i="9"/>
  <c r="G4229" i="9" l="1"/>
  <c r="H4229" i="9" s="1"/>
  <c r="F4230" i="9"/>
  <c r="G4230" i="9" l="1"/>
  <c r="H4230" i="9" s="1"/>
  <c r="F4231" i="9"/>
  <c r="G4231" i="9" l="1"/>
  <c r="H4231" i="9" s="1"/>
  <c r="F4232" i="9"/>
  <c r="G4232" i="9" l="1"/>
  <c r="H4232" i="9" s="1"/>
  <c r="F4233" i="9"/>
  <c r="G4233" i="9" l="1"/>
  <c r="H4233" i="9" s="1"/>
  <c r="F4234" i="9"/>
  <c r="G4234" i="9" l="1"/>
  <c r="H4234" i="9" s="1"/>
  <c r="F4235" i="9"/>
  <c r="G4235" i="9" l="1"/>
  <c r="H4235" i="9" s="1"/>
  <c r="F4236" i="9"/>
  <c r="G4236" i="9" l="1"/>
  <c r="H4236" i="9" s="1"/>
  <c r="F4237" i="9"/>
  <c r="G4237" i="9" l="1"/>
  <c r="H4237" i="9" s="1"/>
  <c r="F4238" i="9"/>
  <c r="G4238" i="9" l="1"/>
  <c r="H4238" i="9" s="1"/>
  <c r="F4239" i="9"/>
  <c r="G4239" i="9" l="1"/>
  <c r="H4239" i="9" s="1"/>
  <c r="F4240" i="9"/>
  <c r="G4240" i="9" l="1"/>
  <c r="H4240" i="9" s="1"/>
  <c r="F4241" i="9"/>
  <c r="G4241" i="9" l="1"/>
  <c r="H4241" i="9" s="1"/>
  <c r="F4242" i="9"/>
  <c r="G4242" i="9" l="1"/>
  <c r="H4242" i="9" s="1"/>
  <c r="F4243" i="9"/>
  <c r="G4243" i="9" l="1"/>
  <c r="H4243" i="9" s="1"/>
  <c r="F4244" i="9"/>
  <c r="G4244" i="9" l="1"/>
  <c r="H4244" i="9" s="1"/>
  <c r="F4245" i="9"/>
  <c r="G4245" i="9" l="1"/>
  <c r="H4245" i="9" s="1"/>
  <c r="F4246" i="9"/>
  <c r="G4246" i="9" l="1"/>
  <c r="H4246" i="9" s="1"/>
  <c r="F4247" i="9"/>
  <c r="G4247" i="9" l="1"/>
  <c r="H4247" i="9" s="1"/>
  <c r="F4248" i="9"/>
  <c r="G4248" i="9" l="1"/>
  <c r="H4248" i="9" s="1"/>
  <c r="F4249" i="9"/>
  <c r="G4249" i="9" l="1"/>
  <c r="H4249" i="9" s="1"/>
  <c r="F4250" i="9"/>
  <c r="G4250" i="9" l="1"/>
  <c r="H4250" i="9" s="1"/>
  <c r="F4251" i="9"/>
  <c r="G4251" i="9" l="1"/>
  <c r="H4251" i="9" s="1"/>
  <c r="F4252" i="9"/>
  <c r="G4252" i="9" l="1"/>
  <c r="H4252" i="9" s="1"/>
  <c r="F4253" i="9"/>
  <c r="G4253" i="9" l="1"/>
  <c r="H4253" i="9" s="1"/>
  <c r="F4254" i="9"/>
  <c r="G4254" i="9" l="1"/>
  <c r="H4254" i="9" s="1"/>
  <c r="F4255" i="9"/>
  <c r="G4255" i="9" l="1"/>
  <c r="H4255" i="9" s="1"/>
  <c r="F4256" i="9"/>
  <c r="G4256" i="9" l="1"/>
  <c r="H4256" i="9" s="1"/>
  <c r="F4257" i="9"/>
  <c r="G4257" i="9" l="1"/>
  <c r="H4257" i="9" s="1"/>
  <c r="F4258" i="9"/>
  <c r="G4258" i="9" l="1"/>
  <c r="H4258" i="9" s="1"/>
  <c r="F4259" i="9"/>
  <c r="G4259" i="9" l="1"/>
  <c r="H4259" i="9" s="1"/>
  <c r="F4260" i="9"/>
  <c r="G4260" i="9" l="1"/>
  <c r="H4260" i="9" s="1"/>
  <c r="F4261" i="9"/>
  <c r="G4261" i="9" l="1"/>
  <c r="H4261" i="9" s="1"/>
  <c r="F4262" i="9"/>
  <c r="G4262" i="9" l="1"/>
  <c r="H4262" i="9" s="1"/>
  <c r="F4263" i="9"/>
  <c r="G4263" i="9" l="1"/>
  <c r="H4263" i="9" s="1"/>
  <c r="F4264" i="9"/>
  <c r="G4264" i="9" l="1"/>
  <c r="H4264" i="9" s="1"/>
  <c r="F4265" i="9"/>
  <c r="G4265" i="9" l="1"/>
  <c r="H4265" i="9" s="1"/>
  <c r="F4266" i="9"/>
  <c r="G4266" i="9" l="1"/>
  <c r="H4266" i="9" s="1"/>
  <c r="F4267" i="9"/>
  <c r="G4267" i="9" l="1"/>
  <c r="H4267" i="9" s="1"/>
  <c r="F4268" i="9"/>
  <c r="G4268" i="9" l="1"/>
  <c r="H4268" i="9" s="1"/>
  <c r="F4269" i="9"/>
  <c r="G4269" i="9" l="1"/>
  <c r="H4269" i="9" s="1"/>
  <c r="F4270" i="9"/>
  <c r="G4270" i="9" l="1"/>
  <c r="H4270" i="9" s="1"/>
  <c r="F4271" i="9"/>
  <c r="G4271" i="9" l="1"/>
  <c r="H4271" i="9" s="1"/>
  <c r="F4272" i="9"/>
  <c r="G4272" i="9" l="1"/>
  <c r="H4272" i="9" s="1"/>
  <c r="F4273" i="9"/>
  <c r="G4273" i="9" l="1"/>
  <c r="H4273" i="9" s="1"/>
  <c r="F4274" i="9"/>
  <c r="G4274" i="9" l="1"/>
  <c r="H4274" i="9" s="1"/>
  <c r="F4275" i="9"/>
  <c r="G4275" i="9" l="1"/>
  <c r="H4275" i="9" s="1"/>
  <c r="F4276" i="9"/>
  <c r="G4276" i="9" l="1"/>
  <c r="H4276" i="9" s="1"/>
  <c r="F4277" i="9"/>
  <c r="G4277" i="9" l="1"/>
  <c r="H4277" i="9" s="1"/>
  <c r="F4278" i="9"/>
  <c r="G4278" i="9" l="1"/>
  <c r="H4278" i="9" s="1"/>
  <c r="F4279" i="9"/>
  <c r="G4279" i="9" l="1"/>
  <c r="H4279" i="9" s="1"/>
  <c r="F4280" i="9"/>
  <c r="G4280" i="9" l="1"/>
  <c r="H4280" i="9" s="1"/>
  <c r="F4281" i="9"/>
  <c r="G4281" i="9" l="1"/>
  <c r="H4281" i="9" s="1"/>
  <c r="F4282" i="9"/>
  <c r="G4282" i="9" l="1"/>
  <c r="H4282" i="9" s="1"/>
  <c r="F4283" i="9"/>
  <c r="G4283" i="9" l="1"/>
  <c r="H4283" i="9" s="1"/>
  <c r="F4284" i="9"/>
  <c r="G4284" i="9" l="1"/>
  <c r="H4284" i="9" s="1"/>
  <c r="F4285" i="9"/>
  <c r="G4285" i="9" l="1"/>
  <c r="H4285" i="9" s="1"/>
  <c r="F4286" i="9"/>
  <c r="G4286" i="9" l="1"/>
  <c r="H4286" i="9" s="1"/>
  <c r="F4287" i="9"/>
  <c r="G4287" i="9" l="1"/>
  <c r="H4287" i="9" s="1"/>
  <c r="F4288" i="9"/>
  <c r="G4288" i="9" l="1"/>
  <c r="H4288" i="9" s="1"/>
  <c r="F4289" i="9"/>
  <c r="G4289" i="9" l="1"/>
  <c r="H4289" i="9" s="1"/>
  <c r="F4290" i="9"/>
  <c r="G4290" i="9" l="1"/>
  <c r="H4290" i="9" s="1"/>
  <c r="F4291" i="9"/>
  <c r="G4291" i="9" l="1"/>
  <c r="H4291" i="9" s="1"/>
  <c r="F4292" i="9"/>
  <c r="G4292" i="9" l="1"/>
  <c r="H4292" i="9" s="1"/>
  <c r="F4293" i="9"/>
  <c r="G4293" i="9" l="1"/>
  <c r="H4293" i="9" s="1"/>
  <c r="F4294" i="9"/>
  <c r="G4294" i="9" l="1"/>
  <c r="H4294" i="9" s="1"/>
  <c r="F4295" i="9"/>
  <c r="G4295" i="9" l="1"/>
  <c r="H4295" i="9" s="1"/>
  <c r="F4296" i="9"/>
  <c r="G4296" i="9" l="1"/>
  <c r="H4296" i="9" s="1"/>
  <c r="F4297" i="9"/>
  <c r="G4297" i="9" l="1"/>
  <c r="H4297" i="9" s="1"/>
  <c r="F4298" i="9"/>
  <c r="G4298" i="9" l="1"/>
  <c r="H4298" i="9" s="1"/>
  <c r="F4299" i="9"/>
  <c r="G4299" i="9" l="1"/>
  <c r="H4299" i="9" s="1"/>
  <c r="F4300" i="9"/>
  <c r="G4300" i="9" l="1"/>
  <c r="H4300" i="9" s="1"/>
  <c r="F4301" i="9"/>
  <c r="G4301" i="9" l="1"/>
  <c r="H4301" i="9" s="1"/>
  <c r="F4302" i="9"/>
  <c r="G4302" i="9" l="1"/>
  <c r="H4302" i="9" s="1"/>
  <c r="F4303" i="9"/>
  <c r="G4303" i="9" l="1"/>
  <c r="H4303" i="9" s="1"/>
  <c r="F4304" i="9"/>
  <c r="G4304" i="9" l="1"/>
  <c r="H4304" i="9" s="1"/>
  <c r="F4305" i="9"/>
  <c r="G4305" i="9" l="1"/>
  <c r="H4305" i="9" s="1"/>
  <c r="F4306" i="9"/>
  <c r="G4306" i="9" l="1"/>
  <c r="H4306" i="9" s="1"/>
  <c r="F4307" i="9"/>
  <c r="G4307" i="9" l="1"/>
  <c r="H4307" i="9" s="1"/>
  <c r="F4308" i="9"/>
  <c r="G4308" i="9" l="1"/>
  <c r="H4308" i="9" s="1"/>
  <c r="F4309" i="9"/>
  <c r="G4309" i="9" l="1"/>
  <c r="H4309" i="9" s="1"/>
  <c r="F4310" i="9"/>
  <c r="G4310" i="9" l="1"/>
  <c r="H4310" i="9" s="1"/>
  <c r="F4311" i="9"/>
  <c r="G4311" i="9" l="1"/>
  <c r="H4311" i="9" s="1"/>
  <c r="F4312" i="9"/>
  <c r="G4312" i="9" l="1"/>
  <c r="H4312" i="9" s="1"/>
  <c r="F4313" i="9"/>
  <c r="G4313" i="9" l="1"/>
  <c r="H4313" i="9" s="1"/>
  <c r="F4314" i="9"/>
  <c r="G4314" i="9" l="1"/>
  <c r="H4314" i="9" s="1"/>
  <c r="F4315" i="9"/>
  <c r="G4315" i="9" l="1"/>
  <c r="H4315" i="9" s="1"/>
  <c r="F4316" i="9"/>
  <c r="G4316" i="9" l="1"/>
  <c r="H4316" i="9" s="1"/>
  <c r="F4317" i="9"/>
  <c r="F4318" i="9" l="1"/>
  <c r="G4317" i="9"/>
  <c r="H4317" i="9" s="1"/>
  <c r="G4318" i="9" l="1"/>
  <c r="H4318" i="9" s="1"/>
  <c r="F4319" i="9"/>
  <c r="F4320" i="9" l="1"/>
  <c r="G4319" i="9"/>
  <c r="H4319" i="9" s="1"/>
  <c r="G4320" i="9" l="1"/>
  <c r="H4320" i="9" s="1"/>
  <c r="F4321" i="9"/>
  <c r="F4322" i="9" l="1"/>
  <c r="G4321" i="9"/>
  <c r="H4321" i="9" s="1"/>
  <c r="G4322" i="9" l="1"/>
  <c r="H4322" i="9" s="1"/>
  <c r="F4323" i="9"/>
  <c r="F4324" i="9" l="1"/>
  <c r="G4323" i="9"/>
  <c r="H4323" i="9" s="1"/>
  <c r="G4324" i="9" l="1"/>
  <c r="H4324" i="9" s="1"/>
  <c r="F4325" i="9"/>
  <c r="F4326" i="9" l="1"/>
  <c r="G4325" i="9"/>
  <c r="H4325" i="9" s="1"/>
  <c r="G4326" i="9" l="1"/>
  <c r="H4326" i="9" s="1"/>
  <c r="F4327" i="9"/>
  <c r="F4328" i="9" l="1"/>
  <c r="G4327" i="9"/>
  <c r="H4327" i="9" s="1"/>
  <c r="G4328" i="9" l="1"/>
  <c r="H4328" i="9" s="1"/>
  <c r="F4329" i="9"/>
  <c r="F4330" i="9" l="1"/>
  <c r="G4329" i="9"/>
  <c r="H4329" i="9" s="1"/>
  <c r="G4330" i="9" l="1"/>
  <c r="H4330" i="9" s="1"/>
  <c r="F4331" i="9"/>
  <c r="F4332" i="9" l="1"/>
  <c r="G4331" i="9"/>
  <c r="H4331" i="9" s="1"/>
  <c r="G4332" i="9" l="1"/>
  <c r="H4332" i="9" s="1"/>
  <c r="F4333" i="9"/>
  <c r="F4334" i="9" l="1"/>
  <c r="G4333" i="9"/>
  <c r="H4333" i="9" s="1"/>
  <c r="G4334" i="9" l="1"/>
  <c r="H4334" i="9" s="1"/>
  <c r="F4335" i="9"/>
  <c r="F4336" i="9" l="1"/>
  <c r="G4335" i="9"/>
  <c r="H4335" i="9" s="1"/>
  <c r="G4336" i="9" l="1"/>
  <c r="H4336" i="9" s="1"/>
  <c r="F4337" i="9"/>
  <c r="F4338" i="9" l="1"/>
  <c r="G4337" i="9"/>
  <c r="H4337" i="9" s="1"/>
  <c r="G4338" i="9" l="1"/>
  <c r="H4338" i="9" s="1"/>
  <c r="F4339" i="9"/>
  <c r="F4340" i="9" l="1"/>
  <c r="G4339" i="9"/>
  <c r="H4339" i="9" s="1"/>
  <c r="G4340" i="9" l="1"/>
  <c r="H4340" i="9" s="1"/>
  <c r="F4341" i="9"/>
  <c r="F4342" i="9" l="1"/>
  <c r="G4341" i="9"/>
  <c r="H4341" i="9" s="1"/>
  <c r="G4342" i="9" l="1"/>
  <c r="H4342" i="9" s="1"/>
  <c r="F4343" i="9"/>
  <c r="F4344" i="9" l="1"/>
  <c r="G4343" i="9"/>
  <c r="H4343" i="9" s="1"/>
  <c r="G4344" i="9" l="1"/>
  <c r="H4344" i="9" s="1"/>
  <c r="F4345" i="9"/>
  <c r="F4346" i="9" l="1"/>
  <c r="G4345" i="9"/>
  <c r="H4345" i="9" s="1"/>
  <c r="G4346" i="9" l="1"/>
  <c r="H4346" i="9" s="1"/>
  <c r="F4347" i="9"/>
  <c r="F4348" i="9" l="1"/>
  <c r="G4347" i="9"/>
  <c r="H4347" i="9" s="1"/>
  <c r="G4348" i="9" l="1"/>
  <c r="H4348" i="9" s="1"/>
  <c r="F4349" i="9"/>
  <c r="F4350" i="9" l="1"/>
  <c r="G4349" i="9"/>
  <c r="H4349" i="9" s="1"/>
  <c r="G4350" i="9" l="1"/>
  <c r="H4350" i="9" s="1"/>
  <c r="F4351" i="9"/>
  <c r="F4352" i="9" l="1"/>
  <c r="G4351" i="9"/>
  <c r="H4351" i="9" s="1"/>
  <c r="G4352" i="9" l="1"/>
  <c r="H4352" i="9" s="1"/>
  <c r="F4353" i="9"/>
  <c r="F4354" i="9" l="1"/>
  <c r="G4353" i="9"/>
  <c r="H4353" i="9" s="1"/>
  <c r="G4354" i="9" l="1"/>
  <c r="H4354" i="9" s="1"/>
  <c r="F4355" i="9"/>
  <c r="F4356" i="9" l="1"/>
  <c r="G4355" i="9"/>
  <c r="H4355" i="9" s="1"/>
  <c r="G4356" i="9" l="1"/>
  <c r="H4356" i="9" s="1"/>
  <c r="F4357" i="9"/>
  <c r="F4358" i="9" l="1"/>
  <c r="G4357" i="9"/>
  <c r="H4357" i="9" s="1"/>
  <c r="G4358" i="9" l="1"/>
  <c r="H4358" i="9" s="1"/>
  <c r="F4359" i="9"/>
  <c r="F4360" i="9" l="1"/>
  <c r="G4359" i="9"/>
  <c r="H4359" i="9" s="1"/>
  <c r="G4360" i="9" l="1"/>
  <c r="H4360" i="9" s="1"/>
  <c r="F4361" i="9"/>
  <c r="F4362" i="9" l="1"/>
  <c r="G4361" i="9"/>
  <c r="H4361" i="9" s="1"/>
  <c r="G4362" i="9" l="1"/>
  <c r="H4362" i="9" s="1"/>
  <c r="F4363" i="9"/>
  <c r="F4364" i="9" l="1"/>
  <c r="G4363" i="9"/>
  <c r="H4363" i="9" s="1"/>
  <c r="G4364" i="9" l="1"/>
  <c r="H4364" i="9" s="1"/>
  <c r="F4365" i="9"/>
  <c r="F4366" i="9" l="1"/>
  <c r="G4365" i="9"/>
  <c r="H4365" i="9" s="1"/>
  <c r="G4366" i="9" l="1"/>
  <c r="H4366" i="9" s="1"/>
  <c r="F4367" i="9"/>
  <c r="F4368" i="9" l="1"/>
  <c r="G4367" i="9"/>
  <c r="H4367" i="9" s="1"/>
  <c r="G4368" i="9" l="1"/>
  <c r="H4368" i="9" s="1"/>
  <c r="F4369" i="9"/>
  <c r="F4370" i="9" l="1"/>
  <c r="G4369" i="9"/>
  <c r="H4369" i="9" s="1"/>
  <c r="G4370" i="9" l="1"/>
  <c r="H4370" i="9" s="1"/>
  <c r="F4371" i="9"/>
  <c r="F4372" i="9" l="1"/>
  <c r="G4371" i="9"/>
  <c r="H4371" i="9" s="1"/>
  <c r="G4372" i="9" l="1"/>
  <c r="H4372" i="9" s="1"/>
  <c r="F4373" i="9"/>
  <c r="F4374" i="9" l="1"/>
  <c r="G4373" i="9"/>
  <c r="H4373" i="9" s="1"/>
  <c r="G4374" i="9" l="1"/>
  <c r="H4374" i="9" s="1"/>
  <c r="F4375" i="9"/>
  <c r="F4376" i="9" l="1"/>
  <c r="G4375" i="9"/>
  <c r="H4375" i="9" s="1"/>
  <c r="G4376" i="9" l="1"/>
  <c r="H4376" i="9" s="1"/>
  <c r="F4377" i="9"/>
  <c r="F4378" i="9" l="1"/>
  <c r="G4377" i="9"/>
  <c r="H4377" i="9" s="1"/>
  <c r="G4378" i="9" l="1"/>
  <c r="H4378" i="9" s="1"/>
  <c r="F4379" i="9"/>
  <c r="F4380" i="9" l="1"/>
  <c r="G4379" i="9"/>
  <c r="H4379" i="9" s="1"/>
  <c r="G4380" i="9" l="1"/>
  <c r="H4380" i="9" s="1"/>
  <c r="F4381" i="9"/>
  <c r="F4382" i="9" l="1"/>
  <c r="G4381" i="9"/>
  <c r="H4381" i="9" s="1"/>
  <c r="G4382" i="9" l="1"/>
  <c r="H4382" i="9" s="1"/>
  <c r="F4383" i="9"/>
  <c r="F4384" i="9" l="1"/>
  <c r="G4383" i="9"/>
  <c r="H4383" i="9" s="1"/>
  <c r="G4384" i="9" l="1"/>
  <c r="H4384" i="9" s="1"/>
  <c r="F4385" i="9"/>
  <c r="F4386" i="9" l="1"/>
  <c r="G4385" i="9"/>
  <c r="H4385" i="9" s="1"/>
  <c r="G4386" i="9" l="1"/>
  <c r="H4386" i="9" s="1"/>
  <c r="F4387" i="9"/>
  <c r="F4388" i="9" l="1"/>
  <c r="G4387" i="9"/>
  <c r="H4387" i="9" s="1"/>
  <c r="G4388" i="9" l="1"/>
  <c r="H4388" i="9" s="1"/>
  <c r="F4389" i="9"/>
  <c r="F4390" i="9" l="1"/>
  <c r="G4389" i="9"/>
  <c r="H4389" i="9" s="1"/>
  <c r="G4390" i="9" l="1"/>
  <c r="H4390" i="9" s="1"/>
  <c r="F4391" i="9"/>
  <c r="F4392" i="9" l="1"/>
  <c r="G4391" i="9"/>
  <c r="H4391" i="9" s="1"/>
  <c r="G4392" i="9" l="1"/>
  <c r="H4392" i="9" s="1"/>
  <c r="F4393" i="9"/>
  <c r="F4394" i="9" l="1"/>
  <c r="G4393" i="9"/>
  <c r="H4393" i="9" s="1"/>
  <c r="G4394" i="9" l="1"/>
  <c r="H4394" i="9" s="1"/>
  <c r="F4395" i="9"/>
  <c r="F4396" i="9" l="1"/>
  <c r="G4395" i="9"/>
  <c r="H4395" i="9" s="1"/>
  <c r="G4396" i="9" l="1"/>
  <c r="H4396" i="9" s="1"/>
  <c r="F4397" i="9"/>
  <c r="F4398" i="9" l="1"/>
  <c r="G4397" i="9"/>
  <c r="H4397" i="9" s="1"/>
  <c r="G4398" i="9" l="1"/>
  <c r="H4398" i="9" s="1"/>
  <c r="F4399" i="9"/>
  <c r="F4400" i="9" l="1"/>
  <c r="G4399" i="9"/>
  <c r="H4399" i="9" s="1"/>
  <c r="G4400" i="9" l="1"/>
  <c r="H4400" i="9" s="1"/>
  <c r="F4401" i="9"/>
  <c r="F4402" i="9" l="1"/>
  <c r="G4401" i="9"/>
  <c r="H4401" i="9" s="1"/>
  <c r="G4402" i="9" l="1"/>
  <c r="H4402" i="9" s="1"/>
  <c r="F4403" i="9"/>
  <c r="F4404" i="9" l="1"/>
  <c r="G4403" i="9"/>
  <c r="H4403" i="9" s="1"/>
  <c r="G4404" i="9" l="1"/>
  <c r="H4404" i="9" s="1"/>
  <c r="F4405" i="9"/>
  <c r="F4406" i="9" l="1"/>
  <c r="G4405" i="9"/>
  <c r="H4405" i="9" s="1"/>
  <c r="G4406" i="9" l="1"/>
  <c r="H4406" i="9" s="1"/>
  <c r="F4407" i="9"/>
  <c r="F4408" i="9" l="1"/>
  <c r="G4407" i="9"/>
  <c r="H4407" i="9" s="1"/>
  <c r="G4408" i="9" l="1"/>
  <c r="H4408" i="9" s="1"/>
  <c r="F4409" i="9"/>
  <c r="F4410" i="9" l="1"/>
  <c r="G4409" i="9"/>
  <c r="H4409" i="9" s="1"/>
  <c r="G4410" i="9" l="1"/>
  <c r="H4410" i="9" s="1"/>
  <c r="F4411" i="9"/>
  <c r="F4412" i="9" l="1"/>
  <c r="G4411" i="9"/>
  <c r="H4411" i="9" s="1"/>
  <c r="G4412" i="9" l="1"/>
  <c r="H4412" i="9" s="1"/>
  <c r="F4413" i="9"/>
  <c r="F4414" i="9" l="1"/>
  <c r="G4413" i="9"/>
  <c r="H4413" i="9" s="1"/>
  <c r="G4414" i="9" l="1"/>
  <c r="H4414" i="9" s="1"/>
  <c r="F4415" i="9"/>
  <c r="F4416" i="9" l="1"/>
  <c r="G4415" i="9"/>
  <c r="H4415" i="9" s="1"/>
  <c r="G4416" i="9" l="1"/>
  <c r="H4416" i="9" s="1"/>
  <c r="F4417" i="9"/>
  <c r="F4418" i="9" l="1"/>
  <c r="G4417" i="9"/>
  <c r="H4417" i="9" s="1"/>
  <c r="G4418" i="9" l="1"/>
  <c r="H4418" i="9" s="1"/>
  <c r="F4419" i="9"/>
  <c r="F4420" i="9" l="1"/>
  <c r="G4419" i="9"/>
  <c r="H4419" i="9" s="1"/>
  <c r="G4420" i="9" l="1"/>
  <c r="H4420" i="9" s="1"/>
  <c r="F4421" i="9"/>
  <c r="F4422" i="9" l="1"/>
  <c r="G4421" i="9"/>
  <c r="H4421" i="9" s="1"/>
  <c r="G4422" i="9" l="1"/>
  <c r="H4422" i="9" s="1"/>
  <c r="F4423" i="9"/>
  <c r="F4424" i="9" l="1"/>
  <c r="G4423" i="9"/>
  <c r="H4423" i="9" s="1"/>
  <c r="G4424" i="9" l="1"/>
  <c r="H4424" i="9" s="1"/>
  <c r="F4425" i="9"/>
  <c r="F4426" i="9" l="1"/>
  <c r="G4425" i="9"/>
  <c r="H4425" i="9" s="1"/>
  <c r="G4426" i="9" l="1"/>
  <c r="H4426" i="9" s="1"/>
  <c r="F4427" i="9"/>
  <c r="F4428" i="9" l="1"/>
  <c r="G4427" i="9"/>
  <c r="H4427" i="9" s="1"/>
  <c r="G4428" i="9" l="1"/>
  <c r="H4428" i="9" s="1"/>
  <c r="F4429" i="9"/>
  <c r="F4430" i="9" l="1"/>
  <c r="G4429" i="9"/>
  <c r="H4429" i="9" s="1"/>
  <c r="G4430" i="9" l="1"/>
  <c r="H4430" i="9" s="1"/>
  <c r="F4431" i="9"/>
  <c r="F4432" i="9" l="1"/>
  <c r="G4431" i="9"/>
  <c r="H4431" i="9" s="1"/>
  <c r="G4432" i="9" l="1"/>
  <c r="H4432" i="9" s="1"/>
  <c r="F4433" i="9"/>
  <c r="F4434" i="9" l="1"/>
  <c r="G4433" i="9"/>
  <c r="H4433" i="9" s="1"/>
  <c r="G4434" i="9" l="1"/>
  <c r="H4434" i="9" s="1"/>
  <c r="F4435" i="9"/>
  <c r="F4436" i="9" l="1"/>
  <c r="G4435" i="9"/>
  <c r="H4435" i="9" s="1"/>
  <c r="G4436" i="9" l="1"/>
  <c r="H4436" i="9" s="1"/>
  <c r="F4437" i="9"/>
  <c r="F4438" i="9" l="1"/>
  <c r="G4437" i="9"/>
  <c r="H4437" i="9" s="1"/>
  <c r="G4438" i="9" l="1"/>
  <c r="H4438" i="9" s="1"/>
  <c r="F4439" i="9"/>
  <c r="F4440" i="9" l="1"/>
  <c r="G4439" i="9"/>
  <c r="H4439" i="9" s="1"/>
  <c r="G4440" i="9" l="1"/>
  <c r="H4440" i="9" s="1"/>
  <c r="F4441" i="9"/>
  <c r="F4442" i="9" l="1"/>
  <c r="G4441" i="9"/>
  <c r="H4441" i="9" s="1"/>
  <c r="G4442" i="9" l="1"/>
  <c r="H4442" i="9" s="1"/>
  <c r="F4443" i="9"/>
  <c r="F4444" i="9" l="1"/>
  <c r="G4443" i="9"/>
  <c r="H4443" i="9" s="1"/>
  <c r="G4444" i="9" l="1"/>
  <c r="H4444" i="9" s="1"/>
  <c r="F4445" i="9"/>
  <c r="F4446" i="9" l="1"/>
  <c r="G4445" i="9"/>
  <c r="H4445" i="9" s="1"/>
  <c r="G4446" i="9" l="1"/>
  <c r="H4446" i="9" s="1"/>
  <c r="F4447" i="9"/>
  <c r="F4448" i="9" l="1"/>
  <c r="G4447" i="9"/>
  <c r="H4447" i="9" s="1"/>
  <c r="G4448" i="9" l="1"/>
  <c r="H4448" i="9" s="1"/>
  <c r="F4449" i="9"/>
  <c r="F4450" i="9" l="1"/>
  <c r="G4449" i="9"/>
  <c r="H4449" i="9" s="1"/>
  <c r="G4450" i="9" l="1"/>
  <c r="H4450" i="9" s="1"/>
  <c r="F4451" i="9"/>
  <c r="F4452" i="9" l="1"/>
  <c r="G4451" i="9"/>
  <c r="H4451" i="9" s="1"/>
  <c r="G4452" i="9" l="1"/>
  <c r="H4452" i="9" s="1"/>
  <c r="F4453" i="9"/>
  <c r="F4454" i="9" l="1"/>
  <c r="G4453" i="9"/>
  <c r="H4453" i="9" s="1"/>
  <c r="G4454" i="9" l="1"/>
  <c r="H4454" i="9" s="1"/>
  <c r="F4455" i="9"/>
  <c r="F4456" i="9" l="1"/>
  <c r="G4455" i="9"/>
  <c r="H4455" i="9" s="1"/>
  <c r="G4456" i="9" l="1"/>
  <c r="H4456" i="9" s="1"/>
  <c r="F4457" i="9"/>
  <c r="F4458" i="9" l="1"/>
  <c r="G4457" i="9"/>
  <c r="H4457" i="9" s="1"/>
  <c r="G4458" i="9" l="1"/>
  <c r="H4458" i="9" s="1"/>
  <c r="F4459" i="9"/>
  <c r="F4460" i="9" l="1"/>
  <c r="G4459" i="9"/>
  <c r="H4459" i="9" s="1"/>
  <c r="G4460" i="9" l="1"/>
  <c r="H4460" i="9" s="1"/>
  <c r="F4461" i="9"/>
  <c r="F4462" i="9" l="1"/>
  <c r="G4461" i="9"/>
  <c r="H4461" i="9" s="1"/>
  <c r="G4462" i="9" l="1"/>
  <c r="H4462" i="9" s="1"/>
  <c r="F4463" i="9"/>
  <c r="F4464" i="9" l="1"/>
  <c r="G4463" i="9"/>
  <c r="H4463" i="9" s="1"/>
  <c r="G4464" i="9" l="1"/>
  <c r="H4464" i="9" s="1"/>
  <c r="F4465" i="9"/>
  <c r="F4466" i="9" l="1"/>
  <c r="G4465" i="9"/>
  <c r="H4465" i="9" s="1"/>
  <c r="G4466" i="9" l="1"/>
  <c r="H4466" i="9" s="1"/>
  <c r="F4467" i="9"/>
  <c r="F4468" i="9" l="1"/>
  <c r="G4467" i="9"/>
  <c r="H4467" i="9" s="1"/>
  <c r="G4468" i="9" l="1"/>
  <c r="H4468" i="9" s="1"/>
  <c r="F4469" i="9"/>
  <c r="F4470" i="9" l="1"/>
  <c r="G4469" i="9"/>
  <c r="H4469" i="9" s="1"/>
  <c r="G4470" i="9" l="1"/>
  <c r="H4470" i="9" s="1"/>
  <c r="F4471" i="9"/>
  <c r="F4472" i="9" l="1"/>
  <c r="G4471" i="9"/>
  <c r="H4471" i="9" s="1"/>
  <c r="G4472" i="9" l="1"/>
  <c r="H4472" i="9" s="1"/>
  <c r="F4473" i="9"/>
  <c r="F4474" i="9" l="1"/>
  <c r="G4473" i="9"/>
  <c r="H4473" i="9" s="1"/>
  <c r="G4474" i="9" l="1"/>
  <c r="H4474" i="9" s="1"/>
  <c r="F4475" i="9"/>
  <c r="F4476" i="9" l="1"/>
  <c r="G4475" i="9"/>
  <c r="H4475" i="9" s="1"/>
  <c r="G4476" i="9" l="1"/>
  <c r="H4476" i="9" s="1"/>
  <c r="F4477" i="9"/>
  <c r="F4478" i="9" l="1"/>
  <c r="G4477" i="9"/>
  <c r="H4477" i="9" s="1"/>
  <c r="G4478" i="9" l="1"/>
  <c r="H4478" i="9" s="1"/>
  <c r="F4479" i="9"/>
  <c r="F4480" i="9" l="1"/>
  <c r="G4479" i="9"/>
  <c r="H4479" i="9" s="1"/>
  <c r="G4480" i="9" l="1"/>
  <c r="H4480" i="9" s="1"/>
  <c r="F4481" i="9"/>
  <c r="F4482" i="9" l="1"/>
  <c r="G4481" i="9"/>
  <c r="H4481" i="9" s="1"/>
  <c r="G4482" i="9" l="1"/>
  <c r="H4482" i="9" s="1"/>
  <c r="F4483" i="9"/>
  <c r="F4484" i="9" l="1"/>
  <c r="G4483" i="9"/>
  <c r="H4483" i="9" s="1"/>
  <c r="G4484" i="9" l="1"/>
  <c r="H4484" i="9" s="1"/>
  <c r="F4485" i="9"/>
  <c r="F4486" i="9" l="1"/>
  <c r="G4485" i="9"/>
  <c r="H4485" i="9" s="1"/>
  <c r="G4486" i="9" l="1"/>
  <c r="H4486" i="9" s="1"/>
  <c r="F4487" i="9"/>
  <c r="F4488" i="9" l="1"/>
  <c r="G4487" i="9"/>
  <c r="H4487" i="9" s="1"/>
  <c r="G4488" i="9" l="1"/>
  <c r="H4488" i="9" s="1"/>
  <c r="F4489" i="9"/>
  <c r="F4490" i="9" l="1"/>
  <c r="G4489" i="9"/>
  <c r="H4489" i="9" s="1"/>
  <c r="G4490" i="9" l="1"/>
  <c r="H4490" i="9" s="1"/>
  <c r="F4491" i="9"/>
  <c r="F4492" i="9" l="1"/>
  <c r="G4491" i="9"/>
  <c r="H4491" i="9" s="1"/>
  <c r="G4492" i="9" l="1"/>
  <c r="H4492" i="9" s="1"/>
  <c r="F4493" i="9"/>
  <c r="F4494" i="9" l="1"/>
  <c r="G4493" i="9"/>
  <c r="H4493" i="9" s="1"/>
  <c r="G4494" i="9" l="1"/>
  <c r="H4494" i="9" s="1"/>
  <c r="F4495" i="9"/>
  <c r="F4496" i="9" l="1"/>
  <c r="G4495" i="9"/>
  <c r="H4495" i="9" s="1"/>
  <c r="G4496" i="9" l="1"/>
  <c r="H4496" i="9" s="1"/>
  <c r="F4497" i="9"/>
  <c r="F4498" i="9" l="1"/>
  <c r="G4497" i="9"/>
  <c r="H4497" i="9" s="1"/>
  <c r="G4498" i="9" l="1"/>
  <c r="H4498" i="9" s="1"/>
  <c r="F4499" i="9"/>
  <c r="F4500" i="9" l="1"/>
  <c r="G4499" i="9"/>
  <c r="H4499" i="9" s="1"/>
  <c r="G4500" i="9" l="1"/>
  <c r="H4500" i="9" s="1"/>
  <c r="F4501" i="9"/>
  <c r="F4502" i="9" l="1"/>
  <c r="G4501" i="9"/>
  <c r="H4501" i="9" s="1"/>
  <c r="G4502" i="9" l="1"/>
  <c r="H4502" i="9" s="1"/>
  <c r="F4503" i="9"/>
  <c r="F4504" i="9" l="1"/>
  <c r="G4503" i="9"/>
  <c r="H4503" i="9" s="1"/>
  <c r="G4504" i="9" l="1"/>
  <c r="H4504" i="9" s="1"/>
  <c r="F4505" i="9"/>
  <c r="F4506" i="9" l="1"/>
  <c r="G4505" i="9"/>
  <c r="H4505" i="9" s="1"/>
  <c r="G4506" i="9" l="1"/>
  <c r="H4506" i="9" s="1"/>
  <c r="F4507" i="9"/>
  <c r="F4508" i="9" l="1"/>
  <c r="G4507" i="9"/>
  <c r="H4507" i="9" s="1"/>
  <c r="G4508" i="9" l="1"/>
  <c r="H4508" i="9" s="1"/>
  <c r="F4509" i="9"/>
  <c r="F4510" i="9" l="1"/>
  <c r="G4509" i="9"/>
  <c r="H4509" i="9" s="1"/>
  <c r="G4510" i="9" l="1"/>
  <c r="H4510" i="9" s="1"/>
  <c r="F4511" i="9"/>
  <c r="F4512" i="9" l="1"/>
  <c r="G4511" i="9"/>
  <c r="H4511" i="9" s="1"/>
  <c r="G4512" i="9" l="1"/>
  <c r="H4512" i="9" s="1"/>
  <c r="F4513" i="9"/>
  <c r="F4514" i="9" l="1"/>
  <c r="G4513" i="9"/>
  <c r="H4513" i="9" s="1"/>
  <c r="G4514" i="9" l="1"/>
  <c r="H4514" i="9" s="1"/>
  <c r="F4515" i="9"/>
  <c r="F4516" i="9" l="1"/>
  <c r="G4515" i="9"/>
  <c r="H4515" i="9" s="1"/>
  <c r="G4516" i="9" l="1"/>
  <c r="H4516" i="9" s="1"/>
  <c r="F4517" i="9"/>
  <c r="F4518" i="9" l="1"/>
  <c r="G4517" i="9"/>
  <c r="H4517" i="9" s="1"/>
  <c r="G4518" i="9" l="1"/>
  <c r="H4518" i="9" s="1"/>
  <c r="F4519" i="9"/>
  <c r="F4520" i="9" l="1"/>
  <c r="G4519" i="9"/>
  <c r="H4519" i="9" s="1"/>
  <c r="G4520" i="9" l="1"/>
  <c r="H4520" i="9" s="1"/>
  <c r="F4521" i="9"/>
  <c r="F4522" i="9" l="1"/>
  <c r="G4521" i="9"/>
  <c r="H4521" i="9" s="1"/>
  <c r="G4522" i="9" l="1"/>
  <c r="H4522" i="9" s="1"/>
  <c r="F4523" i="9"/>
  <c r="F4524" i="9" l="1"/>
  <c r="G4523" i="9"/>
  <c r="H4523" i="9" s="1"/>
  <c r="G4524" i="9" l="1"/>
  <c r="H4524" i="9" s="1"/>
  <c r="F4525" i="9"/>
  <c r="F4526" i="9" l="1"/>
  <c r="G4525" i="9"/>
  <c r="H4525" i="9" s="1"/>
  <c r="G4526" i="9" l="1"/>
  <c r="H4526" i="9" s="1"/>
  <c r="F4527" i="9"/>
  <c r="F4528" i="9" l="1"/>
  <c r="G4527" i="9"/>
  <c r="H4527" i="9" s="1"/>
  <c r="G4528" i="9" l="1"/>
  <c r="H4528" i="9" s="1"/>
  <c r="F4529" i="9"/>
  <c r="F4530" i="9" l="1"/>
  <c r="G4529" i="9"/>
  <c r="H4529" i="9" s="1"/>
  <c r="G4530" i="9" l="1"/>
  <c r="H4530" i="9" s="1"/>
  <c r="F4531" i="9"/>
  <c r="F4532" i="9" l="1"/>
  <c r="G4531" i="9"/>
  <c r="H4531" i="9" s="1"/>
  <c r="G4532" i="9" l="1"/>
  <c r="H4532" i="9" s="1"/>
  <c r="F4533" i="9"/>
  <c r="F4534" i="9" l="1"/>
  <c r="G4533" i="9"/>
  <c r="H4533" i="9" s="1"/>
  <c r="G4534" i="9" l="1"/>
  <c r="H4534" i="9" s="1"/>
  <c r="F4535" i="9"/>
  <c r="F4536" i="9" l="1"/>
  <c r="G4535" i="9"/>
  <c r="H4535" i="9" s="1"/>
  <c r="G4536" i="9" l="1"/>
  <c r="H4536" i="9" s="1"/>
  <c r="F4537" i="9"/>
  <c r="F4538" i="9" l="1"/>
  <c r="G4537" i="9"/>
  <c r="H4537" i="9" s="1"/>
  <c r="G4538" i="9" l="1"/>
  <c r="H4538" i="9" s="1"/>
  <c r="F4539" i="9"/>
  <c r="F4540" i="9" l="1"/>
  <c r="G4539" i="9"/>
  <c r="H4539" i="9" s="1"/>
  <c r="G4540" i="9" l="1"/>
  <c r="H4540" i="9" s="1"/>
  <c r="F4541" i="9"/>
  <c r="F4542" i="9" l="1"/>
  <c r="G4541" i="9"/>
  <c r="H4541" i="9" s="1"/>
  <c r="G4542" i="9" l="1"/>
  <c r="H4542" i="9" s="1"/>
  <c r="F4543" i="9"/>
  <c r="F4544" i="9" l="1"/>
  <c r="G4543" i="9"/>
  <c r="H4543" i="9" s="1"/>
  <c r="G4544" i="9" l="1"/>
  <c r="H4544" i="9" s="1"/>
  <c r="F4545" i="9"/>
  <c r="F4546" i="9" l="1"/>
  <c r="G4545" i="9"/>
  <c r="H4545" i="9" s="1"/>
  <c r="G4546" i="9" l="1"/>
  <c r="H4546" i="9" s="1"/>
  <c r="F4547" i="9"/>
  <c r="F4548" i="9" l="1"/>
  <c r="G4547" i="9"/>
  <c r="H4547" i="9" s="1"/>
  <c r="G4548" i="9" l="1"/>
  <c r="H4548" i="9" s="1"/>
  <c r="F4549" i="9"/>
  <c r="F4550" i="9" l="1"/>
  <c r="G4549" i="9"/>
  <c r="H4549" i="9" s="1"/>
  <c r="G4550" i="9" l="1"/>
  <c r="H4550" i="9" s="1"/>
  <c r="F4551" i="9"/>
  <c r="F4552" i="9" l="1"/>
  <c r="G4551" i="9"/>
  <c r="H4551" i="9" s="1"/>
  <c r="G4552" i="9" l="1"/>
  <c r="H4552" i="9" s="1"/>
  <c r="F4553" i="9"/>
  <c r="F4554" i="9" l="1"/>
  <c r="G4553" i="9"/>
  <c r="H4553" i="9" s="1"/>
  <c r="G4554" i="9" l="1"/>
  <c r="H4554" i="9" s="1"/>
  <c r="F4555" i="9"/>
  <c r="F4556" i="9" l="1"/>
  <c r="G4555" i="9"/>
  <c r="H4555" i="9" s="1"/>
  <c r="G4556" i="9" l="1"/>
  <c r="H4556" i="9" s="1"/>
  <c r="F4557" i="9"/>
  <c r="F4558" i="9" l="1"/>
  <c r="G4557" i="9"/>
  <c r="H4557" i="9" s="1"/>
  <c r="G4558" i="9" l="1"/>
  <c r="H4558" i="9" s="1"/>
  <c r="F4559" i="9"/>
  <c r="F4560" i="9" l="1"/>
  <c r="G4559" i="9"/>
  <c r="H4559" i="9" s="1"/>
  <c r="G4560" i="9" l="1"/>
  <c r="H4560" i="9" s="1"/>
  <c r="F4561" i="9"/>
  <c r="F4562" i="9" l="1"/>
  <c r="G4561" i="9"/>
  <c r="H4561" i="9" s="1"/>
  <c r="G4562" i="9" l="1"/>
  <c r="H4562" i="9" s="1"/>
  <c r="F4563" i="9"/>
  <c r="F4564" i="9" l="1"/>
  <c r="G4563" i="9"/>
  <c r="H4563" i="9" s="1"/>
  <c r="G4564" i="9" l="1"/>
  <c r="H4564" i="9" s="1"/>
  <c r="F4565" i="9"/>
  <c r="F4566" i="9" l="1"/>
  <c r="G4565" i="9"/>
  <c r="H4565" i="9" s="1"/>
  <c r="G4566" i="9" l="1"/>
  <c r="H4566" i="9" s="1"/>
  <c r="F4567" i="9"/>
  <c r="F4568" i="9" l="1"/>
  <c r="G4567" i="9"/>
  <c r="H4567" i="9" s="1"/>
  <c r="G4568" i="9" l="1"/>
  <c r="H4568" i="9" s="1"/>
  <c r="F4569" i="9"/>
  <c r="F4570" i="9" l="1"/>
  <c r="G4569" i="9"/>
  <c r="H4569" i="9" s="1"/>
  <c r="G4570" i="9" l="1"/>
  <c r="H4570" i="9" s="1"/>
  <c r="F4571" i="9"/>
  <c r="F4572" i="9" l="1"/>
  <c r="G4571" i="9"/>
  <c r="H4571" i="9" s="1"/>
  <c r="G4572" i="9" l="1"/>
  <c r="H4572" i="9" s="1"/>
  <c r="F4573" i="9"/>
  <c r="F4574" i="9" l="1"/>
  <c r="G4573" i="9"/>
  <c r="H4573" i="9" s="1"/>
  <c r="G4574" i="9" l="1"/>
  <c r="H4574" i="9" s="1"/>
  <c r="F4575" i="9"/>
  <c r="F4576" i="9" l="1"/>
  <c r="G4575" i="9"/>
  <c r="H4575" i="9" s="1"/>
  <c r="G4576" i="9" l="1"/>
  <c r="H4576" i="9" s="1"/>
  <c r="F4577" i="9"/>
  <c r="F4578" i="9" l="1"/>
  <c r="G4577" i="9"/>
  <c r="H4577" i="9" s="1"/>
  <c r="G4578" i="9" l="1"/>
  <c r="H4578" i="9" s="1"/>
  <c r="F4579" i="9"/>
  <c r="F4580" i="9" l="1"/>
  <c r="G4579" i="9"/>
  <c r="H4579" i="9" s="1"/>
  <c r="G4580" i="9" l="1"/>
  <c r="H4580" i="9" s="1"/>
  <c r="F4581" i="9"/>
  <c r="F4582" i="9" l="1"/>
  <c r="G4581" i="9"/>
  <c r="H4581" i="9" s="1"/>
  <c r="G4582" i="9" l="1"/>
  <c r="H4582" i="9" s="1"/>
  <c r="F4583" i="9"/>
  <c r="F4584" i="9" l="1"/>
  <c r="G4583" i="9"/>
  <c r="H4583" i="9" s="1"/>
  <c r="G4584" i="9" l="1"/>
  <c r="H4584" i="9" s="1"/>
  <c r="F4585" i="9"/>
  <c r="F4586" i="9" l="1"/>
  <c r="G4585" i="9"/>
  <c r="H4585" i="9" s="1"/>
  <c r="G4586" i="9" l="1"/>
  <c r="H4586" i="9" s="1"/>
  <c r="F4587" i="9"/>
  <c r="F4588" i="9" l="1"/>
  <c r="G4587" i="9"/>
  <c r="H4587" i="9" s="1"/>
  <c r="G4588" i="9" l="1"/>
  <c r="H4588" i="9" s="1"/>
  <c r="F4589" i="9"/>
  <c r="F4590" i="9" l="1"/>
  <c r="G4589" i="9"/>
  <c r="H4589" i="9" s="1"/>
  <c r="G4590" i="9" l="1"/>
  <c r="H4590" i="9" s="1"/>
  <c r="F4591" i="9"/>
  <c r="F4592" i="9" l="1"/>
  <c r="G4591" i="9"/>
  <c r="H4591" i="9" s="1"/>
  <c r="G4592" i="9" l="1"/>
  <c r="H4592" i="9" s="1"/>
  <c r="F4593" i="9"/>
  <c r="F4594" i="9" l="1"/>
  <c r="G4593" i="9"/>
  <c r="H4593" i="9" s="1"/>
  <c r="G4594" i="9" l="1"/>
  <c r="H4594" i="9" s="1"/>
  <c r="F4595" i="9"/>
  <c r="F4596" i="9" l="1"/>
  <c r="G4595" i="9"/>
  <c r="H4595" i="9" s="1"/>
  <c r="G4596" i="9" l="1"/>
  <c r="H4596" i="9" s="1"/>
  <c r="F4597" i="9"/>
  <c r="F4598" i="9" l="1"/>
  <c r="G4597" i="9"/>
  <c r="H4597" i="9" s="1"/>
  <c r="G4598" i="9" l="1"/>
  <c r="H4598" i="9" s="1"/>
  <c r="F4599" i="9"/>
  <c r="F4600" i="9" l="1"/>
  <c r="G4599" i="9"/>
  <c r="H4599" i="9" s="1"/>
  <c r="G4600" i="9" l="1"/>
  <c r="H4600" i="9" s="1"/>
  <c r="F4601" i="9"/>
  <c r="F4602" i="9" l="1"/>
  <c r="G4601" i="9"/>
  <c r="H4601" i="9" s="1"/>
  <c r="G4602" i="9" l="1"/>
  <c r="H4602" i="9" s="1"/>
  <c r="F4603" i="9"/>
  <c r="F4604" i="9" l="1"/>
  <c r="G4603" i="9"/>
  <c r="H4603" i="9" s="1"/>
  <c r="G4604" i="9" l="1"/>
  <c r="H4604" i="9" s="1"/>
  <c r="F4605" i="9"/>
  <c r="F4606" i="9" l="1"/>
  <c r="G4605" i="9"/>
  <c r="H4605" i="9" s="1"/>
  <c r="G4606" i="9" l="1"/>
  <c r="H4606" i="9" s="1"/>
  <c r="F4607" i="9"/>
  <c r="F4608" i="9" l="1"/>
  <c r="G4607" i="9"/>
  <c r="H4607" i="9" s="1"/>
  <c r="G4608" i="9" l="1"/>
  <c r="H4608" i="9" s="1"/>
  <c r="F4609" i="9"/>
  <c r="F4610" i="9" l="1"/>
  <c r="G4609" i="9"/>
  <c r="H4609" i="9" s="1"/>
  <c r="G4610" i="9" l="1"/>
  <c r="H4610" i="9" s="1"/>
  <c r="F4611" i="9"/>
  <c r="F4612" i="9" l="1"/>
  <c r="G4611" i="9"/>
  <c r="H4611" i="9" s="1"/>
  <c r="G4612" i="9" l="1"/>
  <c r="H4612" i="9" s="1"/>
  <c r="F4613" i="9"/>
  <c r="F4614" i="9" l="1"/>
  <c r="G4613" i="9"/>
  <c r="H4613" i="9" s="1"/>
  <c r="G4614" i="9" l="1"/>
  <c r="H4614" i="9" s="1"/>
  <c r="F4615" i="9"/>
  <c r="F4616" i="9" l="1"/>
  <c r="G4615" i="9"/>
  <c r="H4615" i="9" s="1"/>
  <c r="G4616" i="9" l="1"/>
  <c r="H4616" i="9" s="1"/>
  <c r="F4617" i="9"/>
  <c r="F4618" i="9" l="1"/>
  <c r="G4617" i="9"/>
  <c r="H4617" i="9" s="1"/>
  <c r="G4618" i="9" l="1"/>
  <c r="H4618" i="9" s="1"/>
  <c r="F4619" i="9"/>
  <c r="F4620" i="9" l="1"/>
  <c r="G4619" i="9"/>
  <c r="H4619" i="9" s="1"/>
  <c r="G4620" i="9" l="1"/>
  <c r="H4620" i="9" s="1"/>
  <c r="F4621" i="9"/>
  <c r="F4622" i="9" l="1"/>
  <c r="G4621" i="9"/>
  <c r="H4621" i="9" s="1"/>
  <c r="G4622" i="9" l="1"/>
  <c r="H4622" i="9" s="1"/>
  <c r="F4623" i="9"/>
  <c r="F4624" i="9" l="1"/>
  <c r="G4623" i="9"/>
  <c r="H4623" i="9" s="1"/>
  <c r="G4624" i="9" l="1"/>
  <c r="H4624" i="9" s="1"/>
  <c r="F4625" i="9"/>
  <c r="F4626" i="9" l="1"/>
  <c r="G4625" i="9"/>
  <c r="H4625" i="9" s="1"/>
  <c r="G4626" i="9" l="1"/>
  <c r="H4626" i="9" s="1"/>
  <c r="F4627" i="9"/>
  <c r="F4628" i="9" l="1"/>
  <c r="G4627" i="9"/>
  <c r="H4627" i="9" s="1"/>
  <c r="G4628" i="9" l="1"/>
  <c r="H4628" i="9" s="1"/>
  <c r="F4629" i="9"/>
  <c r="F4630" i="9" l="1"/>
  <c r="G4629" i="9"/>
  <c r="H4629" i="9" s="1"/>
  <c r="G4630" i="9" l="1"/>
  <c r="H4630" i="9" s="1"/>
  <c r="F4631" i="9"/>
  <c r="F4632" i="9" l="1"/>
  <c r="G4631" i="9"/>
  <c r="H4631" i="9" s="1"/>
  <c r="G4632" i="9" l="1"/>
  <c r="H4632" i="9" s="1"/>
  <c r="F4633" i="9"/>
  <c r="F4634" i="9" l="1"/>
  <c r="G4633" i="9"/>
  <c r="H4633" i="9" s="1"/>
  <c r="G4634" i="9" l="1"/>
  <c r="H4634" i="9" s="1"/>
  <c r="F4635" i="9"/>
  <c r="F4636" i="9" l="1"/>
  <c r="G4635" i="9"/>
  <c r="H4635" i="9" s="1"/>
  <c r="G4636" i="9" l="1"/>
  <c r="H4636" i="9" s="1"/>
  <c r="F4637" i="9"/>
  <c r="F4638" i="9" l="1"/>
  <c r="G4637" i="9"/>
  <c r="H4637" i="9" s="1"/>
  <c r="G4638" i="9" l="1"/>
  <c r="H4638" i="9" s="1"/>
  <c r="F4639" i="9"/>
  <c r="F4640" i="9" l="1"/>
  <c r="G4639" i="9"/>
  <c r="H4639" i="9" s="1"/>
  <c r="G4640" i="9" l="1"/>
  <c r="H4640" i="9" s="1"/>
  <c r="F4641" i="9"/>
  <c r="F4642" i="9" l="1"/>
  <c r="G4641" i="9"/>
  <c r="H4641" i="9" s="1"/>
  <c r="G4642" i="9" l="1"/>
  <c r="H4642" i="9" s="1"/>
  <c r="F4643" i="9"/>
  <c r="F4644" i="9" l="1"/>
  <c r="G4643" i="9"/>
  <c r="H4643" i="9" s="1"/>
  <c r="G4644" i="9" l="1"/>
  <c r="H4644" i="9" s="1"/>
  <c r="F4645" i="9"/>
  <c r="F4646" i="9" l="1"/>
  <c r="G4645" i="9"/>
  <c r="H4645" i="9" s="1"/>
  <c r="G4646" i="9" l="1"/>
  <c r="H4646" i="9" s="1"/>
  <c r="F4647" i="9"/>
  <c r="F4648" i="9" l="1"/>
  <c r="G4647" i="9"/>
  <c r="H4647" i="9" s="1"/>
  <c r="G4648" i="9" l="1"/>
  <c r="H4648" i="9" s="1"/>
  <c r="F4649" i="9"/>
  <c r="F4650" i="9" l="1"/>
  <c r="G4649" i="9"/>
  <c r="H4649" i="9" s="1"/>
  <c r="G4650" i="9" l="1"/>
  <c r="H4650" i="9" s="1"/>
  <c r="F4651" i="9"/>
  <c r="F4652" i="9" l="1"/>
  <c r="G4651" i="9"/>
  <c r="H4651" i="9" s="1"/>
  <c r="G4652" i="9" l="1"/>
  <c r="H4652" i="9" s="1"/>
  <c r="F4653" i="9"/>
  <c r="F4654" i="9" l="1"/>
  <c r="G4653" i="9"/>
  <c r="H4653" i="9" s="1"/>
  <c r="G4654" i="9" l="1"/>
  <c r="H4654" i="9" s="1"/>
  <c r="F4655" i="9"/>
  <c r="F4656" i="9" l="1"/>
  <c r="G4655" i="9"/>
  <c r="H4655" i="9" s="1"/>
  <c r="G4656" i="9" l="1"/>
  <c r="H4656" i="9" s="1"/>
  <c r="F4657" i="9"/>
  <c r="F4658" i="9" l="1"/>
  <c r="G4657" i="9"/>
  <c r="H4657" i="9" s="1"/>
  <c r="G4658" i="9" l="1"/>
  <c r="H4658" i="9" s="1"/>
  <c r="F4659" i="9"/>
  <c r="F4660" i="9" l="1"/>
  <c r="G4659" i="9"/>
  <c r="H4659" i="9" s="1"/>
  <c r="G4660" i="9" l="1"/>
  <c r="H4660" i="9" s="1"/>
  <c r="F4661" i="9"/>
  <c r="F4662" i="9" l="1"/>
  <c r="G4661" i="9"/>
  <c r="H4661" i="9" s="1"/>
  <c r="G4662" i="9" l="1"/>
  <c r="H4662" i="9" s="1"/>
  <c r="F4663" i="9"/>
  <c r="F4664" i="9" l="1"/>
  <c r="G4663" i="9"/>
  <c r="H4663" i="9" s="1"/>
  <c r="G4664" i="9" l="1"/>
  <c r="H4664" i="9" s="1"/>
  <c r="F4665" i="9"/>
  <c r="F4666" i="9" l="1"/>
  <c r="G4665" i="9"/>
  <c r="H4665" i="9" s="1"/>
  <c r="G4666" i="9" l="1"/>
  <c r="H4666" i="9" s="1"/>
  <c r="F4667" i="9"/>
  <c r="F4668" i="9" l="1"/>
  <c r="G4667" i="9"/>
  <c r="H4667" i="9" s="1"/>
  <c r="G4668" i="9" l="1"/>
  <c r="H4668" i="9" s="1"/>
  <c r="F4669" i="9"/>
  <c r="F4670" i="9" l="1"/>
  <c r="G4669" i="9"/>
  <c r="H4669" i="9" s="1"/>
  <c r="G4670" i="9" l="1"/>
  <c r="H4670" i="9" s="1"/>
  <c r="F4671" i="9"/>
  <c r="F4672" i="9" l="1"/>
  <c r="G4671" i="9"/>
  <c r="H4671" i="9" s="1"/>
  <c r="G4672" i="9" l="1"/>
  <c r="H4672" i="9" s="1"/>
  <c r="F4673" i="9"/>
  <c r="F4674" i="9" l="1"/>
  <c r="G4673" i="9"/>
  <c r="H4673" i="9" s="1"/>
  <c r="G4674" i="9" l="1"/>
  <c r="H4674" i="9" s="1"/>
  <c r="F4675" i="9"/>
  <c r="F4676" i="9" l="1"/>
  <c r="G4675" i="9"/>
  <c r="H4675" i="9" s="1"/>
  <c r="G4676" i="9" l="1"/>
  <c r="H4676" i="9" s="1"/>
  <c r="F4677" i="9"/>
  <c r="F4678" i="9" l="1"/>
  <c r="G4677" i="9"/>
  <c r="H4677" i="9" s="1"/>
  <c r="G4678" i="9" l="1"/>
  <c r="H4678" i="9" s="1"/>
  <c r="F4679" i="9"/>
  <c r="F4680" i="9" l="1"/>
  <c r="G4679" i="9"/>
  <c r="H4679" i="9" s="1"/>
  <c r="G4680" i="9" l="1"/>
  <c r="H4680" i="9" s="1"/>
  <c r="F4681" i="9"/>
  <c r="F4682" i="9" l="1"/>
  <c r="G4681" i="9"/>
  <c r="H4681" i="9" s="1"/>
  <c r="G4682" i="9" l="1"/>
  <c r="H4682" i="9" s="1"/>
  <c r="F4683" i="9"/>
  <c r="F4684" i="9" l="1"/>
  <c r="G4683" i="9"/>
  <c r="H4683" i="9" s="1"/>
  <c r="G4684" i="9" l="1"/>
  <c r="H4684" i="9" s="1"/>
  <c r="F4685" i="9"/>
  <c r="F4686" i="9" l="1"/>
  <c r="G4685" i="9"/>
  <c r="H4685" i="9" s="1"/>
  <c r="G4686" i="9" l="1"/>
  <c r="H4686" i="9" s="1"/>
  <c r="F4687" i="9"/>
  <c r="F4688" i="9" l="1"/>
  <c r="G4687" i="9"/>
  <c r="H4687" i="9" s="1"/>
  <c r="G4688" i="9" l="1"/>
  <c r="H4688" i="9" s="1"/>
  <c r="F4689" i="9"/>
  <c r="F4690" i="9" l="1"/>
  <c r="G4689" i="9"/>
  <c r="H4689" i="9" s="1"/>
  <c r="G4690" i="9" l="1"/>
  <c r="H4690" i="9" s="1"/>
  <c r="F4691" i="9"/>
  <c r="F4692" i="9" l="1"/>
  <c r="G4691" i="9"/>
  <c r="H4691" i="9" s="1"/>
  <c r="G4692" i="9" l="1"/>
  <c r="H4692" i="9" s="1"/>
  <c r="F4693" i="9"/>
  <c r="F4694" i="9" l="1"/>
  <c r="G4693" i="9"/>
  <c r="H4693" i="9" s="1"/>
  <c r="G4694" i="9" l="1"/>
  <c r="H4694" i="9" s="1"/>
  <c r="F4695" i="9"/>
  <c r="F4696" i="9" l="1"/>
  <c r="G4695" i="9"/>
  <c r="H4695" i="9" s="1"/>
  <c r="G4696" i="9" l="1"/>
  <c r="H4696" i="9" s="1"/>
  <c r="F4697" i="9"/>
  <c r="F4698" i="9" l="1"/>
  <c r="G4697" i="9"/>
  <c r="H4697" i="9" s="1"/>
  <c r="G4698" i="9" l="1"/>
  <c r="H4698" i="9" s="1"/>
  <c r="F4699" i="9"/>
  <c r="F4700" i="9" l="1"/>
  <c r="G4699" i="9"/>
  <c r="H4699" i="9" s="1"/>
  <c r="G4700" i="9" l="1"/>
  <c r="H4700" i="9" s="1"/>
  <c r="F4701" i="9"/>
  <c r="F4702" i="9" l="1"/>
  <c r="G4701" i="9"/>
  <c r="H4701" i="9" s="1"/>
  <c r="G4702" i="9" l="1"/>
  <c r="H4702" i="9" s="1"/>
  <c r="F4703" i="9"/>
  <c r="F4704" i="9" l="1"/>
  <c r="G4703" i="9"/>
  <c r="H4703" i="9" s="1"/>
  <c r="G4704" i="9" l="1"/>
  <c r="H4704" i="9" s="1"/>
  <c r="F4705" i="9"/>
  <c r="F4706" i="9" l="1"/>
  <c r="G4705" i="9"/>
  <c r="H4705" i="9" s="1"/>
  <c r="G4706" i="9" l="1"/>
  <c r="H4706" i="9" s="1"/>
  <c r="F4707" i="9"/>
  <c r="F4708" i="9" l="1"/>
  <c r="G4707" i="9"/>
  <c r="H4707" i="9" s="1"/>
  <c r="G4708" i="9" l="1"/>
  <c r="H4708" i="9" s="1"/>
  <c r="F4709" i="9"/>
  <c r="F4710" i="9" l="1"/>
  <c r="G4709" i="9"/>
  <c r="H4709" i="9" s="1"/>
  <c r="G4710" i="9" l="1"/>
  <c r="H4710" i="9" s="1"/>
  <c r="F4711" i="9"/>
  <c r="F4712" i="9" l="1"/>
  <c r="G4711" i="9"/>
  <c r="H4711" i="9" s="1"/>
  <c r="G4712" i="9" l="1"/>
  <c r="H4712" i="9" s="1"/>
  <c r="F4713" i="9"/>
  <c r="F4714" i="9" l="1"/>
  <c r="G4713" i="9"/>
  <c r="H4713" i="9" s="1"/>
  <c r="G4714" i="9" l="1"/>
  <c r="H4714" i="9" s="1"/>
  <c r="F4715" i="9"/>
  <c r="F4716" i="9" l="1"/>
  <c r="G4715" i="9"/>
  <c r="H4715" i="9" s="1"/>
  <c r="G4716" i="9" l="1"/>
  <c r="H4716" i="9" s="1"/>
  <c r="F4717" i="9"/>
  <c r="F4718" i="9" l="1"/>
  <c r="G4717" i="9"/>
  <c r="H4717" i="9" s="1"/>
  <c r="G4718" i="9" l="1"/>
  <c r="H4718" i="9" s="1"/>
  <c r="F4719" i="9"/>
  <c r="F4720" i="9" l="1"/>
  <c r="G4719" i="9"/>
  <c r="H4719" i="9" s="1"/>
  <c r="G4720" i="9" l="1"/>
  <c r="H4720" i="9" s="1"/>
  <c r="F4721" i="9"/>
  <c r="F4722" i="9" l="1"/>
  <c r="G4721" i="9"/>
  <c r="H4721" i="9" s="1"/>
  <c r="G4722" i="9" l="1"/>
  <c r="H4722" i="9" s="1"/>
  <c r="F4723" i="9"/>
  <c r="F4724" i="9" l="1"/>
  <c r="G4723" i="9"/>
  <c r="H4723" i="9" s="1"/>
  <c r="G4724" i="9" l="1"/>
  <c r="H4724" i="9" s="1"/>
  <c r="F4725" i="9"/>
  <c r="F4726" i="9" l="1"/>
  <c r="G4725" i="9"/>
  <c r="H4725" i="9" s="1"/>
  <c r="G4726" i="9" l="1"/>
  <c r="H4726" i="9" s="1"/>
  <c r="F4727" i="9"/>
  <c r="F4728" i="9" l="1"/>
  <c r="G4727" i="9"/>
  <c r="H4727" i="9" s="1"/>
  <c r="G4728" i="9" l="1"/>
  <c r="H4728" i="9" s="1"/>
  <c r="F4729" i="9"/>
  <c r="F4730" i="9" l="1"/>
  <c r="G4729" i="9"/>
  <c r="H4729" i="9" s="1"/>
  <c r="G4730" i="9" l="1"/>
  <c r="H4730" i="9" s="1"/>
  <c r="F4731" i="9"/>
  <c r="F4732" i="9" l="1"/>
  <c r="G4731" i="9"/>
  <c r="H4731" i="9" s="1"/>
  <c r="G4732" i="9" l="1"/>
  <c r="H4732" i="9" s="1"/>
  <c r="F4733" i="9"/>
  <c r="F4734" i="9" l="1"/>
  <c r="G4733" i="9"/>
  <c r="H4733" i="9" s="1"/>
  <c r="G4734" i="9" l="1"/>
  <c r="H4734" i="9" s="1"/>
  <c r="F4735" i="9"/>
  <c r="F4736" i="9" l="1"/>
  <c r="G4735" i="9"/>
  <c r="H4735" i="9" s="1"/>
  <c r="G4736" i="9" l="1"/>
  <c r="H4736" i="9" s="1"/>
  <c r="F4737" i="9"/>
  <c r="F4738" i="9" l="1"/>
  <c r="G4737" i="9"/>
  <c r="H4737" i="9" s="1"/>
  <c r="G4738" i="9" l="1"/>
  <c r="H4738" i="9" s="1"/>
  <c r="F4739" i="9"/>
  <c r="F4740" i="9" l="1"/>
  <c r="G4739" i="9"/>
  <c r="H4739" i="9" s="1"/>
  <c r="G4740" i="9" l="1"/>
  <c r="H4740" i="9" s="1"/>
  <c r="F4741" i="9"/>
  <c r="F4742" i="9" l="1"/>
  <c r="G4741" i="9"/>
  <c r="H4741" i="9" s="1"/>
  <c r="G4742" i="9" l="1"/>
  <c r="H4742" i="9" s="1"/>
  <c r="F4743" i="9"/>
  <c r="F4744" i="9" l="1"/>
  <c r="G4743" i="9"/>
  <c r="H4743" i="9" s="1"/>
  <c r="G4744" i="9" l="1"/>
  <c r="H4744" i="9" s="1"/>
  <c r="F4745" i="9"/>
  <c r="F4746" i="9" l="1"/>
  <c r="G4745" i="9"/>
  <c r="H4745" i="9" s="1"/>
  <c r="G4746" i="9" l="1"/>
  <c r="H4746" i="9" s="1"/>
  <c r="F4747" i="9"/>
  <c r="F4748" i="9" l="1"/>
  <c r="G4747" i="9"/>
  <c r="H4747" i="9" s="1"/>
  <c r="G4748" i="9" l="1"/>
  <c r="H4748" i="9" s="1"/>
  <c r="F4749" i="9"/>
  <c r="F4750" i="9" l="1"/>
  <c r="G4749" i="9"/>
  <c r="H4749" i="9" s="1"/>
  <c r="G4750" i="9" l="1"/>
  <c r="H4750" i="9" s="1"/>
  <c r="F4751" i="9"/>
  <c r="F4752" i="9" l="1"/>
  <c r="G4751" i="9"/>
  <c r="H4751" i="9" s="1"/>
  <c r="G4752" i="9" l="1"/>
  <c r="H4752" i="9" s="1"/>
  <c r="F4753" i="9"/>
  <c r="F4754" i="9" l="1"/>
  <c r="G4753" i="9"/>
  <c r="H4753" i="9" s="1"/>
  <c r="G4754" i="9" l="1"/>
  <c r="H4754" i="9" s="1"/>
  <c r="F4755" i="9"/>
  <c r="F4756" i="9" l="1"/>
  <c r="G4755" i="9"/>
  <c r="H4755" i="9" s="1"/>
  <c r="G4756" i="9" l="1"/>
  <c r="H4756" i="9" s="1"/>
  <c r="F4757" i="9"/>
  <c r="F4758" i="9" l="1"/>
  <c r="G4757" i="9"/>
  <c r="H4757" i="9" s="1"/>
  <c r="G4758" i="9" l="1"/>
  <c r="H4758" i="9" s="1"/>
  <c r="F4759" i="9"/>
  <c r="F4760" i="9" l="1"/>
  <c r="G4759" i="9"/>
  <c r="H4759" i="9" s="1"/>
  <c r="G4760" i="9" l="1"/>
  <c r="H4760" i="9" s="1"/>
  <c r="F4761" i="9"/>
  <c r="F4762" i="9" l="1"/>
  <c r="G4761" i="9"/>
  <c r="H4761" i="9" s="1"/>
  <c r="G4762" i="9" l="1"/>
  <c r="H4762" i="9" s="1"/>
  <c r="F4763" i="9"/>
  <c r="F4764" i="9" l="1"/>
  <c r="G4763" i="9"/>
  <c r="H4763" i="9" s="1"/>
  <c r="G4764" i="9" l="1"/>
  <c r="H4764" i="9" s="1"/>
  <c r="F4765" i="9"/>
  <c r="F4766" i="9" l="1"/>
  <c r="G4765" i="9"/>
  <c r="H4765" i="9" s="1"/>
  <c r="G4766" i="9" l="1"/>
  <c r="H4766" i="9" s="1"/>
  <c r="F4767" i="9"/>
  <c r="F4768" i="9" l="1"/>
  <c r="G4767" i="9"/>
  <c r="H4767" i="9" s="1"/>
  <c r="G4768" i="9" l="1"/>
  <c r="H4768" i="9" s="1"/>
  <c r="F4769" i="9"/>
  <c r="F4770" i="9" l="1"/>
  <c r="G4769" i="9"/>
  <c r="H4769" i="9" s="1"/>
  <c r="G4770" i="9" l="1"/>
  <c r="H4770" i="9" s="1"/>
  <c r="F4771" i="9"/>
  <c r="F4772" i="9" l="1"/>
  <c r="G4771" i="9"/>
  <c r="H4771" i="9" s="1"/>
  <c r="G4772" i="9" l="1"/>
  <c r="H4772" i="9" s="1"/>
  <c r="F4773" i="9"/>
  <c r="F4774" i="9" l="1"/>
  <c r="G4773" i="9"/>
  <c r="H4773" i="9" s="1"/>
  <c r="G4774" i="9" l="1"/>
  <c r="H4774" i="9" s="1"/>
  <c r="F4775" i="9"/>
  <c r="F4776" i="9" l="1"/>
  <c r="G4775" i="9"/>
  <c r="H4775" i="9" s="1"/>
  <c r="G4776" i="9" l="1"/>
  <c r="H4776" i="9" s="1"/>
  <c r="F4777" i="9"/>
  <c r="F4778" i="9" l="1"/>
  <c r="G4777" i="9"/>
  <c r="H4777" i="9" s="1"/>
  <c r="G4778" i="9" l="1"/>
  <c r="H4778" i="9" s="1"/>
  <c r="F4779" i="9"/>
  <c r="F4780" i="9" l="1"/>
  <c r="G4779" i="9"/>
  <c r="H4779" i="9" s="1"/>
  <c r="G4780" i="9" l="1"/>
  <c r="H4780" i="9" s="1"/>
  <c r="F4781" i="9"/>
  <c r="F4782" i="9" l="1"/>
  <c r="G4781" i="9"/>
  <c r="H4781" i="9" s="1"/>
  <c r="G4782" i="9" l="1"/>
  <c r="H4782" i="9" s="1"/>
  <c r="F4783" i="9"/>
  <c r="F4784" i="9" l="1"/>
  <c r="G4783" i="9"/>
  <c r="H4783" i="9" s="1"/>
  <c r="G4784" i="9" l="1"/>
  <c r="H4784" i="9" s="1"/>
  <c r="F4785" i="9"/>
  <c r="F4786" i="9" l="1"/>
  <c r="G4785" i="9"/>
  <c r="H4785" i="9" s="1"/>
  <c r="G4786" i="9" l="1"/>
  <c r="H4786" i="9" s="1"/>
  <c r="F4787" i="9"/>
  <c r="F4788" i="9" l="1"/>
  <c r="G4787" i="9"/>
  <c r="H4787" i="9" s="1"/>
  <c r="G4788" i="9" l="1"/>
  <c r="H4788" i="9" s="1"/>
  <c r="F4789" i="9"/>
  <c r="F4790" i="9" l="1"/>
  <c r="G4789" i="9"/>
  <c r="H4789" i="9" s="1"/>
  <c r="G4790" i="9" l="1"/>
  <c r="H4790" i="9" s="1"/>
  <c r="F4791" i="9"/>
  <c r="F4792" i="9" l="1"/>
  <c r="G4791" i="9"/>
  <c r="H4791" i="9" s="1"/>
  <c r="G4792" i="9" l="1"/>
  <c r="H4792" i="9" s="1"/>
  <c r="F4793" i="9"/>
  <c r="F4794" i="9" l="1"/>
  <c r="G4793" i="9"/>
  <c r="H4793" i="9" s="1"/>
  <c r="G4794" i="9" l="1"/>
  <c r="H4794" i="9" s="1"/>
  <c r="F4795" i="9"/>
  <c r="F4796" i="9" l="1"/>
  <c r="G4795" i="9"/>
  <c r="H4795" i="9" s="1"/>
  <c r="G4796" i="9" l="1"/>
  <c r="H4796" i="9" s="1"/>
  <c r="F4797" i="9"/>
  <c r="F4798" i="9" l="1"/>
  <c r="G4797" i="9"/>
  <c r="H4797" i="9" s="1"/>
  <c r="G4798" i="9" l="1"/>
  <c r="H4798" i="9" s="1"/>
  <c r="F4799" i="9"/>
  <c r="F4800" i="9" l="1"/>
  <c r="G4799" i="9"/>
  <c r="H4799" i="9" s="1"/>
  <c r="G4800" i="9" l="1"/>
  <c r="H4800" i="9" s="1"/>
  <c r="F4801" i="9"/>
  <c r="F4802" i="9" l="1"/>
  <c r="G4801" i="9"/>
  <c r="H4801" i="9" s="1"/>
  <c r="G4802" i="9" l="1"/>
  <c r="H4802" i="9" s="1"/>
  <c r="F4803" i="9"/>
  <c r="F4804" i="9" l="1"/>
  <c r="G4803" i="9"/>
  <c r="H4803" i="9" s="1"/>
  <c r="G4804" i="9" l="1"/>
  <c r="H4804" i="9" s="1"/>
  <c r="F4805" i="9"/>
  <c r="F4806" i="9" l="1"/>
  <c r="G4805" i="9"/>
  <c r="H4805" i="9" s="1"/>
  <c r="G4806" i="9" l="1"/>
  <c r="H4806" i="9" s="1"/>
  <c r="F4807" i="9"/>
  <c r="F4808" i="9" l="1"/>
  <c r="G4807" i="9"/>
  <c r="H4807" i="9" s="1"/>
  <c r="G4808" i="9" l="1"/>
  <c r="H4808" i="9" s="1"/>
  <c r="F4809" i="9"/>
  <c r="F4810" i="9" l="1"/>
  <c r="G4809" i="9"/>
  <c r="H4809" i="9" s="1"/>
  <c r="G4810" i="9" l="1"/>
  <c r="H4810" i="9" s="1"/>
  <c r="F4811" i="9"/>
  <c r="F4812" i="9" l="1"/>
  <c r="G4811" i="9"/>
  <c r="H4811" i="9" s="1"/>
  <c r="G4812" i="9" l="1"/>
  <c r="H4812" i="9" s="1"/>
  <c r="F4813" i="9"/>
  <c r="F4814" i="9" l="1"/>
  <c r="G4813" i="9"/>
  <c r="H4813" i="9" s="1"/>
  <c r="G4814" i="9" l="1"/>
  <c r="H4814" i="9" s="1"/>
  <c r="F4815" i="9"/>
  <c r="F4816" i="9" l="1"/>
  <c r="G4815" i="9"/>
  <c r="H4815" i="9" s="1"/>
  <c r="G4816" i="9" l="1"/>
  <c r="H4816" i="9" s="1"/>
  <c r="F4817" i="9"/>
  <c r="F4818" i="9" l="1"/>
  <c r="G4817" i="9"/>
  <c r="H4817" i="9" s="1"/>
  <c r="G4818" i="9" l="1"/>
  <c r="H4818" i="9" s="1"/>
  <c r="F4819" i="9"/>
  <c r="F4820" i="9" l="1"/>
  <c r="G4819" i="9"/>
  <c r="H4819" i="9" s="1"/>
  <c r="G4820" i="9" l="1"/>
  <c r="H4820" i="9" s="1"/>
  <c r="F4821" i="9"/>
  <c r="F4822" i="9" l="1"/>
  <c r="G4821" i="9"/>
  <c r="H4821" i="9" s="1"/>
  <c r="G4822" i="9" l="1"/>
  <c r="H4822" i="9" s="1"/>
  <c r="F4823" i="9"/>
  <c r="F4824" i="9" l="1"/>
  <c r="G4823" i="9"/>
  <c r="H4823" i="9" s="1"/>
  <c r="G4824" i="9" l="1"/>
  <c r="H4824" i="9" s="1"/>
  <c r="F4825" i="9"/>
  <c r="F4826" i="9" l="1"/>
  <c r="G4825" i="9"/>
  <c r="H4825" i="9" s="1"/>
  <c r="G4826" i="9" l="1"/>
  <c r="H4826" i="9" s="1"/>
  <c r="F4827" i="9"/>
  <c r="F4828" i="9" l="1"/>
  <c r="G4827" i="9"/>
  <c r="H4827" i="9" s="1"/>
  <c r="G4828" i="9" l="1"/>
  <c r="H4828" i="9" s="1"/>
  <c r="F4829" i="9"/>
  <c r="F4830" i="9" l="1"/>
  <c r="G4829" i="9"/>
  <c r="H4829" i="9" s="1"/>
  <c r="G4830" i="9" l="1"/>
  <c r="H4830" i="9" s="1"/>
  <c r="F4831" i="9"/>
  <c r="F4832" i="9" l="1"/>
  <c r="G4831" i="9"/>
  <c r="H4831" i="9" s="1"/>
  <c r="G4832" i="9" l="1"/>
  <c r="H4832" i="9" s="1"/>
  <c r="F4833" i="9"/>
  <c r="F4834" i="9" l="1"/>
  <c r="G4833" i="9"/>
  <c r="H4833" i="9" s="1"/>
  <c r="G4834" i="9" l="1"/>
  <c r="H4834" i="9" s="1"/>
  <c r="F4835" i="9"/>
  <c r="F4836" i="9" l="1"/>
  <c r="G4835" i="9"/>
  <c r="H4835" i="9" s="1"/>
  <c r="G4836" i="9" l="1"/>
  <c r="H4836" i="9" s="1"/>
  <c r="F4837" i="9"/>
  <c r="F4838" i="9" l="1"/>
  <c r="G4837" i="9"/>
  <c r="H4837" i="9" s="1"/>
  <c r="G4838" i="9" l="1"/>
  <c r="H4838" i="9" s="1"/>
  <c r="F4839" i="9"/>
  <c r="F4840" i="9" l="1"/>
  <c r="G4839" i="9"/>
  <c r="H4839" i="9" s="1"/>
  <c r="G4840" i="9" l="1"/>
  <c r="H4840" i="9" s="1"/>
  <c r="F4841" i="9"/>
  <c r="F4842" i="9" l="1"/>
  <c r="G4841" i="9"/>
  <c r="H4841" i="9" s="1"/>
  <c r="G4842" i="9" l="1"/>
  <c r="H4842" i="9" s="1"/>
  <c r="F4843" i="9"/>
  <c r="F4844" i="9" l="1"/>
  <c r="G4843" i="9"/>
  <c r="H4843" i="9" s="1"/>
  <c r="G4844" i="9" l="1"/>
  <c r="H4844" i="9" s="1"/>
  <c r="F4845" i="9"/>
  <c r="F4846" i="9" l="1"/>
  <c r="G4845" i="9"/>
  <c r="H4845" i="9" s="1"/>
  <c r="G4846" i="9" l="1"/>
  <c r="H4846" i="9" s="1"/>
  <c r="F4847" i="9"/>
  <c r="F4848" i="9" l="1"/>
  <c r="G4847" i="9"/>
  <c r="H4847" i="9" s="1"/>
  <c r="G4848" i="9" l="1"/>
  <c r="H4848" i="9" s="1"/>
  <c r="F4849" i="9"/>
  <c r="F4850" i="9" l="1"/>
  <c r="G4849" i="9"/>
  <c r="H4849" i="9" s="1"/>
  <c r="G4850" i="9" l="1"/>
  <c r="H4850" i="9" s="1"/>
  <c r="F4851" i="9"/>
  <c r="F4852" i="9" l="1"/>
  <c r="G4851" i="9"/>
  <c r="H4851" i="9" s="1"/>
  <c r="G4852" i="9" l="1"/>
  <c r="H4852" i="9" s="1"/>
  <c r="F4853" i="9"/>
  <c r="F4854" i="9" l="1"/>
  <c r="G4853" i="9"/>
  <c r="H4853" i="9" s="1"/>
  <c r="G4854" i="9" l="1"/>
  <c r="H4854" i="9" s="1"/>
  <c r="F4855" i="9"/>
  <c r="F4856" i="9" l="1"/>
  <c r="G4855" i="9"/>
  <c r="H4855" i="9" s="1"/>
  <c r="G4856" i="9" l="1"/>
  <c r="H4856" i="9" s="1"/>
  <c r="F4857" i="9"/>
  <c r="F4858" i="9" l="1"/>
  <c r="G4857" i="9"/>
  <c r="H4857" i="9" s="1"/>
  <c r="G4858" i="9" l="1"/>
  <c r="H4858" i="9" s="1"/>
  <c r="F4859" i="9"/>
  <c r="F4860" i="9" l="1"/>
  <c r="G4859" i="9"/>
  <c r="H4859" i="9" s="1"/>
  <c r="G4860" i="9" l="1"/>
  <c r="H4860" i="9" s="1"/>
  <c r="F4861" i="9"/>
  <c r="F4862" i="9" l="1"/>
  <c r="G4861" i="9"/>
  <c r="H4861" i="9" s="1"/>
  <c r="G4862" i="9" l="1"/>
  <c r="H4862" i="9" s="1"/>
  <c r="F4863" i="9"/>
  <c r="F4864" i="9" l="1"/>
  <c r="G4863" i="9"/>
  <c r="H4863" i="9" s="1"/>
  <c r="G4864" i="9" l="1"/>
  <c r="H4864" i="9" s="1"/>
  <c r="F4865" i="9"/>
  <c r="F4866" i="9" l="1"/>
  <c r="G4865" i="9"/>
  <c r="H4865" i="9" s="1"/>
  <c r="G4866" i="9" l="1"/>
  <c r="H4866" i="9" s="1"/>
  <c r="F4867" i="9"/>
  <c r="F4868" i="9" l="1"/>
  <c r="G4867" i="9"/>
  <c r="H4867" i="9" s="1"/>
  <c r="G4868" i="9" l="1"/>
  <c r="H4868" i="9" s="1"/>
  <c r="F4869" i="9"/>
  <c r="F4870" i="9" l="1"/>
  <c r="G4869" i="9"/>
  <c r="H4869" i="9" s="1"/>
  <c r="G4870" i="9" l="1"/>
  <c r="H4870" i="9" s="1"/>
  <c r="F4871" i="9"/>
  <c r="F4872" i="9" l="1"/>
  <c r="G4871" i="9"/>
  <c r="H4871" i="9" s="1"/>
  <c r="G4872" i="9" l="1"/>
  <c r="H4872" i="9" s="1"/>
  <c r="F4873" i="9"/>
  <c r="F4874" i="9" l="1"/>
  <c r="G4873" i="9"/>
  <c r="H4873" i="9" s="1"/>
  <c r="G4874" i="9" l="1"/>
  <c r="H4874" i="9" s="1"/>
  <c r="F4875" i="9"/>
  <c r="F4876" i="9" l="1"/>
  <c r="G4875" i="9"/>
  <c r="H4875" i="9" s="1"/>
  <c r="G4876" i="9" l="1"/>
  <c r="H4876" i="9" s="1"/>
  <c r="F4877" i="9"/>
  <c r="F4878" i="9" l="1"/>
  <c r="G4877" i="9"/>
  <c r="H4877" i="9" s="1"/>
  <c r="G4878" i="9" l="1"/>
  <c r="H4878" i="9" s="1"/>
  <c r="F4879" i="9"/>
  <c r="F4880" i="9" l="1"/>
  <c r="G4879" i="9"/>
  <c r="H4879" i="9" s="1"/>
  <c r="G4880" i="9" l="1"/>
  <c r="H4880" i="9" s="1"/>
  <c r="F4881" i="9"/>
  <c r="F4882" i="9" l="1"/>
  <c r="G4881" i="9"/>
  <c r="H4881" i="9" s="1"/>
  <c r="G4882" i="9" l="1"/>
  <c r="H4882" i="9" s="1"/>
  <c r="F4883" i="9"/>
  <c r="F4884" i="9" l="1"/>
  <c r="G4883" i="9"/>
  <c r="H4883" i="9" s="1"/>
  <c r="G4884" i="9" l="1"/>
  <c r="H4884" i="9" s="1"/>
  <c r="F4885" i="9"/>
  <c r="F4886" i="9" l="1"/>
  <c r="G4885" i="9"/>
  <c r="H4885" i="9" s="1"/>
  <c r="G4886" i="9" l="1"/>
  <c r="H4886" i="9" s="1"/>
  <c r="F4887" i="9"/>
  <c r="F4888" i="9" l="1"/>
  <c r="G4887" i="9"/>
  <c r="H4887" i="9" s="1"/>
  <c r="G4888" i="9" l="1"/>
  <c r="H4888" i="9" s="1"/>
  <c r="F4889" i="9"/>
  <c r="F4890" i="9" l="1"/>
  <c r="G4889" i="9"/>
  <c r="H4889" i="9" s="1"/>
  <c r="F4891" i="9" l="1"/>
  <c r="G4890" i="9"/>
  <c r="H4890" i="9" s="1"/>
  <c r="F4892" i="9" l="1"/>
  <c r="G4891" i="9"/>
  <c r="H4891" i="9" s="1"/>
  <c r="G4892" i="9" l="1"/>
  <c r="H4892" i="9" s="1"/>
  <c r="F4893" i="9"/>
  <c r="F4894" i="9" l="1"/>
  <c r="G4893" i="9"/>
  <c r="H4893" i="9" s="1"/>
  <c r="G4894" i="9" l="1"/>
  <c r="H4894" i="9" s="1"/>
  <c r="F4895" i="9"/>
  <c r="F4896" i="9" l="1"/>
  <c r="G4895" i="9"/>
  <c r="H4895" i="9" s="1"/>
  <c r="F4897" i="9" l="1"/>
  <c r="G4896" i="9"/>
  <c r="H4896" i="9" s="1"/>
  <c r="F4898" i="9" l="1"/>
  <c r="G4897" i="9"/>
  <c r="H4897" i="9" s="1"/>
  <c r="F4899" i="9" l="1"/>
  <c r="G4898" i="9"/>
  <c r="H4898" i="9" s="1"/>
  <c r="F4900" i="9" l="1"/>
  <c r="G4899" i="9"/>
  <c r="H4899" i="9" s="1"/>
  <c r="F4901" i="9" l="1"/>
  <c r="G4900" i="9"/>
  <c r="H4900" i="9" s="1"/>
  <c r="F4902" i="9" l="1"/>
  <c r="G4901" i="9"/>
  <c r="H4901" i="9" s="1"/>
  <c r="G4902" i="9" l="1"/>
  <c r="H4902" i="9" s="1"/>
  <c r="F4903" i="9"/>
  <c r="G4903" i="9" l="1"/>
  <c r="H4903" i="9" s="1"/>
  <c r="F4904" i="9"/>
  <c r="G4904" i="9" l="1"/>
  <c r="H4904" i="9" s="1"/>
  <c r="F4905" i="9"/>
  <c r="G4905" i="9" l="1"/>
  <c r="H4905" i="9" s="1"/>
  <c r="F4906" i="9"/>
  <c r="G4906" i="9" l="1"/>
  <c r="H4906" i="9" s="1"/>
  <c r="F4907" i="9"/>
  <c r="G4907" i="9" l="1"/>
  <c r="H4907" i="9" s="1"/>
  <c r="F4908" i="9"/>
  <c r="G4908" i="9" l="1"/>
  <c r="H4908" i="9" s="1"/>
  <c r="F4909" i="9"/>
  <c r="G4909" i="9" l="1"/>
  <c r="H4909" i="9" s="1"/>
  <c r="F4910" i="9"/>
  <c r="G4910" i="9" l="1"/>
  <c r="H4910" i="9" s="1"/>
  <c r="F4911" i="9"/>
  <c r="G4911" i="9" l="1"/>
  <c r="H4911" i="9" s="1"/>
  <c r="F4912" i="9"/>
  <c r="G4912" i="9" l="1"/>
  <c r="H4912" i="9" s="1"/>
  <c r="F4913" i="9"/>
  <c r="G4913" i="9" l="1"/>
  <c r="H4913" i="9" s="1"/>
  <c r="F4914" i="9"/>
  <c r="G4914" i="9" l="1"/>
  <c r="H4914" i="9" s="1"/>
  <c r="F4915" i="9"/>
  <c r="G4915" i="9" l="1"/>
  <c r="H4915" i="9" s="1"/>
  <c r="F4916" i="9"/>
  <c r="G4916" i="9" l="1"/>
  <c r="H4916" i="9" s="1"/>
  <c r="F4917" i="9"/>
  <c r="G4917" i="9" l="1"/>
  <c r="H4917" i="9" s="1"/>
  <c r="F4918" i="9"/>
  <c r="G4918" i="9" l="1"/>
  <c r="H4918" i="9" s="1"/>
  <c r="F4919" i="9"/>
  <c r="G4919" i="9" l="1"/>
  <c r="H4919" i="9" s="1"/>
  <c r="F4920" i="9"/>
  <c r="G4920" i="9" l="1"/>
  <c r="H4920" i="9" s="1"/>
  <c r="F4921" i="9"/>
  <c r="G4921" i="9" l="1"/>
  <c r="H4921" i="9" s="1"/>
  <c r="F4922" i="9"/>
  <c r="G4922" i="9" l="1"/>
  <c r="H4922" i="9" s="1"/>
  <c r="F4923" i="9"/>
  <c r="G4923" i="9" l="1"/>
  <c r="H4923" i="9" s="1"/>
  <c r="F4924" i="9"/>
  <c r="G4924" i="9" l="1"/>
  <c r="H4924" i="9" s="1"/>
  <c r="F4925" i="9"/>
  <c r="G4925" i="9" l="1"/>
  <c r="H4925" i="9" s="1"/>
  <c r="F4926" i="9"/>
  <c r="G4926" i="9" l="1"/>
  <c r="H4926" i="9" s="1"/>
  <c r="F4927" i="9"/>
  <c r="G4927" i="9" l="1"/>
  <c r="H4927" i="9" s="1"/>
  <c r="F4928" i="9"/>
  <c r="G4928" i="9" l="1"/>
  <c r="H4928" i="9" s="1"/>
  <c r="F4929" i="9"/>
  <c r="G4929" i="9" l="1"/>
  <c r="H4929" i="9" s="1"/>
  <c r="F4930" i="9"/>
  <c r="G4930" i="9" l="1"/>
  <c r="H4930" i="9" s="1"/>
  <c r="F4931" i="9"/>
  <c r="G4931" i="9" l="1"/>
  <c r="H4931" i="9" s="1"/>
  <c r="F4932" i="9"/>
  <c r="G4932" i="9" l="1"/>
  <c r="H4932" i="9" s="1"/>
  <c r="F4933" i="9"/>
  <c r="G4933" i="9" l="1"/>
  <c r="H4933" i="9" s="1"/>
  <c r="F4934" i="9"/>
  <c r="G4934" i="9" l="1"/>
  <c r="H4934" i="9" s="1"/>
  <c r="F4935" i="9"/>
  <c r="G4935" i="9" l="1"/>
  <c r="H4935" i="9" s="1"/>
  <c r="F4936" i="9"/>
  <c r="G4936" i="9" l="1"/>
  <c r="H4936" i="9" s="1"/>
  <c r="F4937" i="9"/>
  <c r="G4937" i="9" l="1"/>
  <c r="H4937" i="9" s="1"/>
  <c r="F4938" i="9"/>
  <c r="G4938" i="9" l="1"/>
  <c r="H4938" i="9" s="1"/>
  <c r="F4939" i="9"/>
  <c r="G4939" i="9" l="1"/>
  <c r="H4939" i="9" s="1"/>
  <c r="F4940" i="9"/>
  <c r="G4940" i="9" l="1"/>
  <c r="H4940" i="9" s="1"/>
  <c r="F4941" i="9"/>
  <c r="G4941" i="9" l="1"/>
  <c r="H4941" i="9" s="1"/>
  <c r="F4942" i="9"/>
  <c r="G4942" i="9" l="1"/>
  <c r="H4942" i="9" s="1"/>
  <c r="F4943" i="9"/>
  <c r="G4943" i="9" l="1"/>
  <c r="H4943" i="9" s="1"/>
  <c r="F4944" i="9"/>
  <c r="G4944" i="9" l="1"/>
  <c r="H4944" i="9" s="1"/>
  <c r="F4945" i="9"/>
  <c r="G4945" i="9" l="1"/>
  <c r="H4945" i="9" s="1"/>
  <c r="F4946" i="9"/>
  <c r="G4946" i="9" l="1"/>
  <c r="H4946" i="9" s="1"/>
  <c r="F4947" i="9"/>
  <c r="G4947" i="9" l="1"/>
  <c r="H4947" i="9" s="1"/>
  <c r="F4948" i="9"/>
  <c r="G4948" i="9" l="1"/>
  <c r="H4948" i="9" s="1"/>
  <c r="F4949" i="9"/>
  <c r="G4949" i="9" l="1"/>
  <c r="H4949" i="9" s="1"/>
  <c r="F4950" i="9"/>
  <c r="G4950" i="9" l="1"/>
  <c r="H4950" i="9" s="1"/>
  <c r="F4951" i="9"/>
  <c r="G4951" i="9" l="1"/>
  <c r="H4951" i="9" s="1"/>
  <c r="F4952" i="9"/>
  <c r="G4952" i="9" l="1"/>
  <c r="H4952" i="9" s="1"/>
  <c r="F4953" i="9"/>
  <c r="G4953" i="9" l="1"/>
  <c r="H4953" i="9" s="1"/>
  <c r="F4954" i="9"/>
  <c r="G4954" i="9" l="1"/>
  <c r="H4954" i="9" s="1"/>
  <c r="F4955" i="9"/>
  <c r="G4955" i="9" l="1"/>
  <c r="H4955" i="9" s="1"/>
  <c r="F4956" i="9"/>
  <c r="G4956" i="9" l="1"/>
  <c r="H4956" i="9" s="1"/>
  <c r="F4957" i="9"/>
  <c r="G4957" i="9" l="1"/>
  <c r="H4957" i="9" s="1"/>
  <c r="F4958" i="9"/>
  <c r="G4958" i="9" l="1"/>
  <c r="H4958" i="9" s="1"/>
  <c r="F4959" i="9"/>
  <c r="G4959" i="9" l="1"/>
  <c r="H4959" i="9" s="1"/>
  <c r="F4960" i="9"/>
  <c r="G4960" i="9" l="1"/>
  <c r="H4960" i="9" s="1"/>
  <c r="F4961" i="9"/>
  <c r="G4961" i="9" l="1"/>
  <c r="H4961" i="9" s="1"/>
  <c r="F4962" i="9"/>
  <c r="G4962" i="9" l="1"/>
  <c r="H4962" i="9" s="1"/>
  <c r="F4963" i="9"/>
  <c r="G4963" i="9" l="1"/>
  <c r="H4963" i="9" s="1"/>
  <c r="F4964" i="9"/>
  <c r="G4964" i="9" l="1"/>
  <c r="H4964" i="9" s="1"/>
  <c r="F4965" i="9"/>
  <c r="G4965" i="9" l="1"/>
  <c r="H4965" i="9" s="1"/>
  <c r="F4966" i="9"/>
  <c r="G4966" i="9" l="1"/>
  <c r="H4966" i="9" s="1"/>
  <c r="F4967" i="9"/>
  <c r="G4967" i="9" l="1"/>
  <c r="H4967" i="9" s="1"/>
  <c r="F4968" i="9"/>
  <c r="G4968" i="9" l="1"/>
  <c r="H4968" i="9" s="1"/>
  <c r="F4969" i="9"/>
  <c r="G4969" i="9" l="1"/>
  <c r="H4969" i="9" s="1"/>
  <c r="F4970" i="9"/>
  <c r="G4970" i="9" l="1"/>
  <c r="H4970" i="9" s="1"/>
  <c r="F4971" i="9"/>
  <c r="G4971" i="9" l="1"/>
  <c r="H4971" i="9" s="1"/>
  <c r="F4972" i="9"/>
  <c r="G4972" i="9" l="1"/>
  <c r="H4972" i="9" s="1"/>
  <c r="F4973" i="9"/>
  <c r="G4973" i="9" l="1"/>
  <c r="H4973" i="9" s="1"/>
  <c r="F4974" i="9"/>
  <c r="G4974" i="9" l="1"/>
  <c r="H4974" i="9" s="1"/>
  <c r="F4975" i="9"/>
  <c r="G4975" i="9" l="1"/>
  <c r="H4975" i="9" s="1"/>
  <c r="F4976" i="9"/>
  <c r="G4976" i="9" l="1"/>
  <c r="H4976" i="9" s="1"/>
  <c r="F4977" i="9"/>
  <c r="G4977" i="9" l="1"/>
  <c r="H4977" i="9" s="1"/>
  <c r="F4978" i="9"/>
  <c r="G4978" i="9" l="1"/>
  <c r="H4978" i="9" s="1"/>
  <c r="F4979" i="9"/>
  <c r="G4979" i="9" l="1"/>
  <c r="H4979" i="9" s="1"/>
  <c r="F4980" i="9"/>
  <c r="G4980" i="9" l="1"/>
  <c r="H4980" i="9" s="1"/>
  <c r="F4981" i="9"/>
  <c r="G4981" i="9" l="1"/>
  <c r="H4981" i="9" s="1"/>
  <c r="F4982" i="9"/>
  <c r="G4982" i="9" l="1"/>
  <c r="H4982" i="9" s="1"/>
  <c r="F4983" i="9"/>
  <c r="G4983" i="9" l="1"/>
  <c r="H4983" i="9" s="1"/>
  <c r="F4984" i="9"/>
  <c r="G4984" i="9" l="1"/>
  <c r="H4984" i="9" s="1"/>
  <c r="F4985" i="9"/>
  <c r="G4985" i="9" l="1"/>
  <c r="H4985" i="9" s="1"/>
  <c r="F4986" i="9"/>
  <c r="G4986" i="9" l="1"/>
  <c r="H4986" i="9" s="1"/>
  <c r="F4987" i="9"/>
  <c r="G4987" i="9" l="1"/>
  <c r="H4987" i="9" s="1"/>
  <c r="F4988" i="9"/>
  <c r="G4988" i="9" l="1"/>
  <c r="H4988" i="9" s="1"/>
  <c r="F4989" i="9"/>
  <c r="G4989" i="9" l="1"/>
  <c r="H4989" i="9" s="1"/>
  <c r="F4990" i="9"/>
  <c r="G4990" i="9" l="1"/>
  <c r="H4990" i="9" s="1"/>
  <c r="F4991" i="9"/>
  <c r="G4991" i="9" l="1"/>
  <c r="H4991" i="9" s="1"/>
  <c r="F4992" i="9"/>
  <c r="G4992" i="9" l="1"/>
  <c r="H4992" i="9" s="1"/>
  <c r="F4993" i="9"/>
  <c r="G4993" i="9" l="1"/>
  <c r="H4993" i="9" s="1"/>
  <c r="F4994" i="9"/>
  <c r="G4994" i="9" l="1"/>
  <c r="H4994" i="9" s="1"/>
  <c r="F4995" i="9"/>
  <c r="G4995" i="9" l="1"/>
  <c r="H4995" i="9" s="1"/>
  <c r="F4996" i="9"/>
  <c r="G4996" i="9" l="1"/>
  <c r="H4996" i="9" s="1"/>
  <c r="F4997" i="9"/>
  <c r="G4997" i="9" l="1"/>
  <c r="H4997" i="9" s="1"/>
  <c r="F4998" i="9"/>
  <c r="G4998" i="9" l="1"/>
  <c r="H4998" i="9" s="1"/>
  <c r="F4999" i="9"/>
  <c r="G4999" i="9" l="1"/>
  <c r="H4999" i="9" s="1"/>
  <c r="F5000" i="9"/>
  <c r="G5000" i="9" l="1"/>
  <c r="H5000" i="9" s="1"/>
  <c r="F5001" i="9"/>
  <c r="G5001" i="9" l="1"/>
  <c r="H5001" i="9" s="1"/>
  <c r="F5002" i="9"/>
  <c r="G5002" i="9" l="1"/>
  <c r="H5002" i="9" s="1"/>
  <c r="F5003" i="9"/>
  <c r="G5003" i="9" l="1"/>
  <c r="H5003" i="9" s="1"/>
  <c r="F5004" i="9"/>
  <c r="G5004" i="9" l="1"/>
  <c r="H5004" i="9" s="1"/>
  <c r="F5005" i="9"/>
  <c r="G5005" i="9" l="1"/>
  <c r="H5005" i="9" s="1"/>
  <c r="F5006" i="9"/>
  <c r="G5006" i="9" l="1"/>
  <c r="H5006" i="9" s="1"/>
  <c r="F5007" i="9"/>
  <c r="G5007" i="9" l="1"/>
  <c r="H5007" i="9" s="1"/>
  <c r="F5008" i="9"/>
  <c r="G5008" i="9" l="1"/>
  <c r="H5008" i="9" s="1"/>
  <c r="F5009" i="9"/>
  <c r="G5009" i="9" l="1"/>
  <c r="H5009" i="9" s="1"/>
  <c r="F5010" i="9"/>
  <c r="G5010" i="9" l="1"/>
  <c r="H5010" i="9" s="1"/>
  <c r="F5011" i="9"/>
  <c r="G5011" i="9" l="1"/>
  <c r="H5011" i="9" s="1"/>
  <c r="F5012" i="9"/>
  <c r="G5012" i="9" l="1"/>
  <c r="H5012" i="9" s="1"/>
  <c r="F5013" i="9"/>
  <c r="G5013" i="9" l="1"/>
  <c r="H5013" i="9" s="1"/>
  <c r="F5014" i="9"/>
  <c r="G5014" i="9" l="1"/>
  <c r="H5014" i="9" s="1"/>
  <c r="F5015" i="9"/>
  <c r="G5015" i="9" l="1"/>
  <c r="H5015" i="9" s="1"/>
  <c r="F5016" i="9"/>
  <c r="G5016" i="9" l="1"/>
  <c r="H5016" i="9" s="1"/>
  <c r="F5017" i="9"/>
  <c r="G5017" i="9" l="1"/>
  <c r="H5017" i="9" s="1"/>
  <c r="F5018" i="9"/>
  <c r="G5018" i="9" l="1"/>
  <c r="H5018" i="9" s="1"/>
  <c r="F5019" i="9"/>
  <c r="G5019" i="9" l="1"/>
  <c r="H5019" i="9" s="1"/>
  <c r="F5020" i="9"/>
  <c r="G5020" i="9" l="1"/>
  <c r="H5020" i="9" s="1"/>
  <c r="F5021" i="9"/>
  <c r="G5021" i="9" l="1"/>
  <c r="H5021" i="9" s="1"/>
  <c r="F5022" i="9"/>
  <c r="G5022" i="9" l="1"/>
  <c r="H5022" i="9" s="1"/>
  <c r="F5023" i="9"/>
  <c r="G5023" i="9" l="1"/>
  <c r="H5023" i="9" s="1"/>
  <c r="F5024" i="9"/>
  <c r="G5024" i="9" l="1"/>
  <c r="H5024" i="9" s="1"/>
  <c r="F5025" i="9"/>
  <c r="G5025" i="9" l="1"/>
  <c r="H5025" i="9" s="1"/>
  <c r="F5026" i="9"/>
  <c r="G5026" i="9" l="1"/>
  <c r="H5026" i="9" s="1"/>
  <c r="F5027" i="9"/>
  <c r="G5027" i="9" l="1"/>
  <c r="H5027" i="9" s="1"/>
  <c r="F5028" i="9"/>
  <c r="G5028" i="9" l="1"/>
  <c r="H5028" i="9" s="1"/>
  <c r="F5029" i="9"/>
  <c r="G5029" i="9" l="1"/>
  <c r="H5029" i="9" s="1"/>
  <c r="F5030" i="9"/>
  <c r="G5030" i="9" l="1"/>
  <c r="H5030" i="9" s="1"/>
  <c r="F5031" i="9"/>
  <c r="G5031" i="9" l="1"/>
  <c r="H5031" i="9" s="1"/>
  <c r="F5032" i="9"/>
  <c r="G5032" i="9" l="1"/>
  <c r="H5032" i="9" s="1"/>
  <c r="F5033" i="9"/>
  <c r="G5033" i="9" l="1"/>
  <c r="H5033" i="9" s="1"/>
  <c r="F5034" i="9"/>
  <c r="G5034" i="9" l="1"/>
  <c r="H5034" i="9" s="1"/>
  <c r="F5035" i="9"/>
  <c r="G5035" i="9" l="1"/>
  <c r="H5035" i="9" s="1"/>
  <c r="F5036" i="9"/>
  <c r="G5036" i="9" l="1"/>
  <c r="H5036" i="9" s="1"/>
  <c r="F5037" i="9"/>
  <c r="G5037" i="9" l="1"/>
  <c r="H5037" i="9" s="1"/>
  <c r="F5038" i="9"/>
  <c r="G5038" i="9" l="1"/>
  <c r="H5038" i="9" s="1"/>
  <c r="F5039" i="9"/>
  <c r="G5039" i="9" l="1"/>
  <c r="H5039" i="9" s="1"/>
  <c r="F5040" i="9"/>
  <c r="G5040" i="9" l="1"/>
  <c r="H5040" i="9" s="1"/>
  <c r="F5041" i="9"/>
  <c r="G5041" i="9" l="1"/>
  <c r="H5041" i="9" s="1"/>
  <c r="F5042" i="9"/>
  <c r="G5042" i="9" l="1"/>
  <c r="H5042" i="9" s="1"/>
  <c r="F5043" i="9"/>
  <c r="G5043" i="9" l="1"/>
  <c r="H5043" i="9" s="1"/>
  <c r="F5044" i="9"/>
  <c r="G5044" i="9" l="1"/>
  <c r="H5044" i="9" s="1"/>
  <c r="F5045" i="9"/>
  <c r="G5045" i="9" l="1"/>
  <c r="H5045" i="9" s="1"/>
  <c r="F5046" i="9"/>
  <c r="G5046" i="9" l="1"/>
  <c r="H5046" i="9" s="1"/>
  <c r="F5047" i="9"/>
  <c r="G5047" i="9" l="1"/>
  <c r="H5047" i="9" s="1"/>
  <c r="F5048" i="9"/>
  <c r="G5048" i="9" l="1"/>
  <c r="H5048" i="9" s="1"/>
  <c r="F5049" i="9"/>
  <c r="G5049" i="9" l="1"/>
  <c r="H5049" i="9" s="1"/>
  <c r="F5050" i="9"/>
  <c r="G5050" i="9" l="1"/>
  <c r="H5050" i="9" s="1"/>
  <c r="F5051" i="9"/>
  <c r="G5051" i="9" l="1"/>
  <c r="H5051" i="9" s="1"/>
  <c r="F5052" i="9"/>
  <c r="G5052" i="9" l="1"/>
  <c r="H5052" i="9" s="1"/>
  <c r="F5053" i="9"/>
  <c r="G5053" i="9" l="1"/>
  <c r="H5053" i="9" s="1"/>
  <c r="F5054" i="9"/>
  <c r="G5054" i="9" l="1"/>
  <c r="H5054" i="9" s="1"/>
  <c r="F5055" i="9"/>
  <c r="G5055" i="9" l="1"/>
  <c r="H5055" i="9" s="1"/>
  <c r="F5056" i="9"/>
  <c r="G5056" i="9" l="1"/>
  <c r="H5056" i="9" s="1"/>
  <c r="F5057" i="9"/>
  <c r="G5057" i="9" l="1"/>
  <c r="H5057" i="9" s="1"/>
  <c r="F5058" i="9"/>
  <c r="G5058" i="9" l="1"/>
  <c r="H5058" i="9" s="1"/>
  <c r="F5059" i="9"/>
  <c r="G5059" i="9" l="1"/>
  <c r="H5059" i="9" s="1"/>
  <c r="F5060" i="9"/>
  <c r="G5060" i="9" l="1"/>
  <c r="H5060" i="9" s="1"/>
  <c r="F5061" i="9"/>
  <c r="G5061" i="9" l="1"/>
  <c r="H5061" i="9" s="1"/>
  <c r="F5062" i="9"/>
  <c r="G5062" i="9" l="1"/>
  <c r="H5062" i="9" s="1"/>
  <c r="F5063" i="9"/>
  <c r="G5063" i="9" l="1"/>
  <c r="H5063" i="9" s="1"/>
  <c r="F5064" i="9"/>
  <c r="G5064" i="9" l="1"/>
  <c r="H5064" i="9" s="1"/>
  <c r="F5065" i="9"/>
  <c r="G5065" i="9" l="1"/>
  <c r="H5065" i="9" s="1"/>
  <c r="F5066" i="9"/>
  <c r="G5066" i="9" l="1"/>
  <c r="H5066" i="9" s="1"/>
  <c r="F5067" i="9"/>
  <c r="G5067" i="9" l="1"/>
  <c r="H5067" i="9" s="1"/>
  <c r="F5068" i="9"/>
  <c r="G5068" i="9" l="1"/>
  <c r="H5068" i="9" s="1"/>
  <c r="F5069" i="9"/>
  <c r="G5069" i="9" l="1"/>
  <c r="H5069" i="9" s="1"/>
  <c r="F5070" i="9"/>
  <c r="G5070" i="9" l="1"/>
  <c r="H5070" i="9" s="1"/>
  <c r="F5071" i="9"/>
  <c r="G5071" i="9" l="1"/>
  <c r="H5071" i="9" s="1"/>
  <c r="F5072" i="9"/>
  <c r="G5072" i="9" l="1"/>
  <c r="H5072" i="9" s="1"/>
  <c r="F5073" i="9"/>
  <c r="G5073" i="9" l="1"/>
  <c r="H5073" i="9" s="1"/>
  <c r="F5074" i="9"/>
  <c r="G5074" i="9" l="1"/>
  <c r="H5074" i="9" s="1"/>
  <c r="F5075" i="9"/>
  <c r="G5075" i="9" l="1"/>
  <c r="H5075" i="9" s="1"/>
  <c r="F5076" i="9"/>
  <c r="G5076" i="9" l="1"/>
  <c r="H5076" i="9" s="1"/>
  <c r="F5077" i="9"/>
  <c r="G5077" i="9" l="1"/>
  <c r="H5077" i="9" s="1"/>
  <c r="F5078" i="9"/>
  <c r="G5078" i="9" l="1"/>
  <c r="H5078" i="9" s="1"/>
  <c r="F5079" i="9"/>
  <c r="G5079" i="9" l="1"/>
  <c r="H5079" i="9" s="1"/>
  <c r="F5080" i="9"/>
  <c r="G5080" i="9" l="1"/>
  <c r="H5080" i="9" s="1"/>
  <c r="F5081" i="9"/>
  <c r="G5081" i="9" l="1"/>
  <c r="H5081" i="9" s="1"/>
  <c r="F5082" i="9"/>
  <c r="G5082" i="9" l="1"/>
  <c r="H5082" i="9" s="1"/>
  <c r="F5083" i="9"/>
  <c r="G5083" i="9" l="1"/>
  <c r="H5083" i="9" s="1"/>
  <c r="F5084" i="9"/>
  <c r="G5084" i="9" l="1"/>
  <c r="H5084" i="9" s="1"/>
  <c r="F5085" i="9"/>
  <c r="G5085" i="9" l="1"/>
  <c r="H5085" i="9" s="1"/>
  <c r="F5086" i="9"/>
  <c r="G5086" i="9" l="1"/>
  <c r="H5086" i="9" s="1"/>
  <c r="F5087" i="9"/>
  <c r="G5087" i="9" l="1"/>
  <c r="H5087" i="9" s="1"/>
  <c r="F5088" i="9"/>
  <c r="G5088" i="9" l="1"/>
  <c r="H5088" i="9" s="1"/>
  <c r="F5089" i="9"/>
  <c r="G5089" i="9" l="1"/>
  <c r="H5089" i="9" s="1"/>
  <c r="F5090" i="9"/>
  <c r="G5090" i="9" l="1"/>
  <c r="H5090" i="9" s="1"/>
  <c r="F5091" i="9"/>
  <c r="G5091" i="9" l="1"/>
  <c r="H5091" i="9" s="1"/>
  <c r="F5092" i="9"/>
  <c r="G5092" i="9" l="1"/>
  <c r="H5092" i="9" s="1"/>
  <c r="F5093" i="9"/>
  <c r="G5093" i="9" l="1"/>
  <c r="H5093" i="9" s="1"/>
  <c r="F5094" i="9"/>
  <c r="G5094" i="9" l="1"/>
  <c r="H5094" i="9" s="1"/>
  <c r="F5095" i="9"/>
  <c r="G5095" i="9" l="1"/>
  <c r="H5095" i="9" s="1"/>
  <c r="F5096" i="9"/>
  <c r="G5096" i="9" l="1"/>
  <c r="H5096" i="9" s="1"/>
  <c r="F5097" i="9"/>
  <c r="G5097" i="9" l="1"/>
  <c r="H5097" i="9" s="1"/>
  <c r="F5098" i="9"/>
  <c r="G5098" i="9" l="1"/>
  <c r="H5098" i="9" s="1"/>
  <c r="F5099" i="9"/>
  <c r="G5099" i="9" l="1"/>
  <c r="H5099" i="9" s="1"/>
  <c r="F5100" i="9"/>
  <c r="G5100" i="9" l="1"/>
  <c r="H5100" i="9" s="1"/>
  <c r="F5101" i="9"/>
  <c r="G5101" i="9" l="1"/>
  <c r="H5101" i="9" s="1"/>
  <c r="F5102" i="9"/>
  <c r="G5102" i="9" l="1"/>
  <c r="H5102" i="9" s="1"/>
  <c r="F5103" i="9"/>
  <c r="G5103" i="9" l="1"/>
  <c r="H5103" i="9" s="1"/>
  <c r="F5104" i="9"/>
  <c r="G5104" i="9" l="1"/>
  <c r="H5104" i="9" s="1"/>
  <c r="F5105" i="9"/>
  <c r="G5105" i="9" l="1"/>
  <c r="H5105" i="9" s="1"/>
  <c r="F5106" i="9"/>
  <c r="G5106" i="9" l="1"/>
  <c r="H5106" i="9" s="1"/>
  <c r="F5107" i="9"/>
  <c r="G5107" i="9" l="1"/>
  <c r="H5107" i="9" s="1"/>
  <c r="F5108" i="9"/>
  <c r="G5108" i="9" l="1"/>
  <c r="H5108" i="9" s="1"/>
  <c r="F5109" i="9"/>
  <c r="G5109" i="9" l="1"/>
  <c r="H5109" i="9" s="1"/>
  <c r="F5110" i="9"/>
  <c r="G5110" i="9" l="1"/>
  <c r="H5110" i="9" s="1"/>
  <c r="F5111" i="9"/>
  <c r="G5111" i="9" l="1"/>
  <c r="H5111" i="9" s="1"/>
  <c r="F5112" i="9"/>
  <c r="G5112" i="9" l="1"/>
  <c r="H5112" i="9" s="1"/>
  <c r="F5113" i="9"/>
  <c r="G5113" i="9" l="1"/>
  <c r="H5113" i="9" s="1"/>
  <c r="F5114" i="9"/>
  <c r="G5114" i="9" l="1"/>
  <c r="H5114" i="9" s="1"/>
  <c r="F5115" i="9"/>
  <c r="G5115" i="9" l="1"/>
  <c r="H5115" i="9" s="1"/>
  <c r="F5116" i="9"/>
  <c r="G5116" i="9" l="1"/>
  <c r="H5116" i="9" s="1"/>
  <c r="F5117" i="9"/>
  <c r="G5117" i="9" l="1"/>
  <c r="H5117" i="9" s="1"/>
  <c r="F5118" i="9"/>
  <c r="G5118" i="9" l="1"/>
  <c r="H5118" i="9" s="1"/>
  <c r="F5119" i="9"/>
  <c r="G5119" i="9" l="1"/>
  <c r="H5119" i="9" s="1"/>
  <c r="F5120" i="9"/>
  <c r="G5120" i="9" l="1"/>
  <c r="H5120" i="9" s="1"/>
  <c r="F5121" i="9"/>
  <c r="G5121" i="9" l="1"/>
  <c r="H5121" i="9" s="1"/>
  <c r="F5122" i="9"/>
  <c r="G5122" i="9" l="1"/>
  <c r="H5122" i="9" s="1"/>
  <c r="F5123" i="9"/>
  <c r="G5123" i="9" l="1"/>
  <c r="H5123" i="9" s="1"/>
  <c r="F5124" i="9"/>
  <c r="G5124" i="9" l="1"/>
  <c r="H5124" i="9" s="1"/>
  <c r="F5125" i="9"/>
  <c r="G5125" i="9" l="1"/>
  <c r="H5125" i="9" s="1"/>
  <c r="F5126" i="9"/>
  <c r="G5126" i="9" l="1"/>
  <c r="H5126" i="9" s="1"/>
  <c r="F5127" i="9"/>
  <c r="G5127" i="9" l="1"/>
  <c r="H5127" i="9" s="1"/>
  <c r="F5128" i="9"/>
  <c r="G5128" i="9" l="1"/>
  <c r="H5128" i="9" s="1"/>
  <c r="F5129" i="9"/>
  <c r="G5129" i="9" l="1"/>
  <c r="H5129" i="9" s="1"/>
  <c r="F5130" i="9"/>
  <c r="G5130" i="9" l="1"/>
  <c r="H5130" i="9" s="1"/>
  <c r="F5131" i="9"/>
  <c r="G5131" i="9" l="1"/>
  <c r="H5131" i="9" s="1"/>
  <c r="F5132" i="9"/>
  <c r="G5132" i="9" l="1"/>
  <c r="H5132" i="9" s="1"/>
  <c r="F5133" i="9"/>
  <c r="G5133" i="9" l="1"/>
  <c r="H5133" i="9" s="1"/>
  <c r="F5134" i="9"/>
  <c r="G5134" i="9" l="1"/>
  <c r="H5134" i="9" s="1"/>
  <c r="F5135" i="9"/>
  <c r="G5135" i="9" l="1"/>
  <c r="H5135" i="9" s="1"/>
  <c r="F5136" i="9"/>
  <c r="G5136" i="9" l="1"/>
  <c r="H5136" i="9" s="1"/>
  <c r="F5137" i="9"/>
  <c r="G5137" i="9" l="1"/>
  <c r="H5137" i="9" s="1"/>
  <c r="F5138" i="9"/>
  <c r="G5138" i="9" l="1"/>
  <c r="H5138" i="9" s="1"/>
  <c r="F5139" i="9"/>
  <c r="G5139" i="9" l="1"/>
  <c r="H5139" i="9" s="1"/>
  <c r="F5140" i="9"/>
  <c r="G5140" i="9" l="1"/>
  <c r="H5140" i="9" s="1"/>
  <c r="F5141" i="9"/>
  <c r="G5141" i="9" l="1"/>
  <c r="H5141" i="9" s="1"/>
  <c r="F5142" i="9"/>
  <c r="G5142" i="9" l="1"/>
  <c r="H5142" i="9" s="1"/>
  <c r="F5143" i="9"/>
  <c r="G5143" i="9" l="1"/>
  <c r="H5143" i="9" s="1"/>
  <c r="F5144" i="9"/>
  <c r="G5144" i="9" l="1"/>
  <c r="H5144" i="9" s="1"/>
  <c r="F5145" i="9"/>
  <c r="G5145" i="9" l="1"/>
  <c r="H5145" i="9" s="1"/>
  <c r="F5146" i="9"/>
  <c r="G5146" i="9" l="1"/>
  <c r="H5146" i="9" s="1"/>
  <c r="F5147" i="9"/>
  <c r="G5147" i="9" l="1"/>
  <c r="H5147" i="9" s="1"/>
  <c r="F5148" i="9"/>
  <c r="G5148" i="9" l="1"/>
  <c r="H5148" i="9" s="1"/>
  <c r="F5149" i="9"/>
  <c r="G5149" i="9" l="1"/>
  <c r="H5149" i="9" s="1"/>
  <c r="F5150" i="9"/>
  <c r="G5150" i="9" l="1"/>
  <c r="H5150" i="9" s="1"/>
  <c r="F5151" i="9"/>
  <c r="G5151" i="9" l="1"/>
  <c r="H5151" i="9" s="1"/>
  <c r="F5152" i="9"/>
  <c r="G5152" i="9" l="1"/>
  <c r="H5152" i="9" s="1"/>
  <c r="F5153" i="9"/>
  <c r="G5153" i="9" l="1"/>
  <c r="H5153" i="9" s="1"/>
  <c r="F5154" i="9"/>
  <c r="G5154" i="9" l="1"/>
  <c r="H5154" i="9" s="1"/>
  <c r="F5155" i="9"/>
  <c r="G5155" i="9" l="1"/>
  <c r="H5155" i="9" s="1"/>
  <c r="F5156" i="9"/>
  <c r="G5156" i="9" l="1"/>
  <c r="H5156" i="9" s="1"/>
  <c r="F5157" i="9"/>
  <c r="G5157" i="9" l="1"/>
  <c r="H5157" i="9" s="1"/>
  <c r="F5158" i="9"/>
  <c r="G5158" i="9" l="1"/>
  <c r="H5158" i="9" s="1"/>
  <c r="F5159" i="9"/>
  <c r="G5159" i="9" l="1"/>
  <c r="H5159" i="9" s="1"/>
  <c r="F5160" i="9"/>
  <c r="G5160" i="9" l="1"/>
  <c r="H5160" i="9" s="1"/>
  <c r="F5161" i="9"/>
  <c r="G5161" i="9" l="1"/>
  <c r="H5161" i="9" s="1"/>
  <c r="F5162" i="9"/>
  <c r="G5162" i="9" l="1"/>
  <c r="H5162" i="9" s="1"/>
  <c r="F5163" i="9"/>
  <c r="G5163" i="9" l="1"/>
  <c r="H5163" i="9" s="1"/>
  <c r="F5164" i="9"/>
  <c r="G5164" i="9" l="1"/>
  <c r="H5164" i="9" s="1"/>
  <c r="F5165" i="9"/>
  <c r="G5165" i="9" l="1"/>
  <c r="H5165" i="9" s="1"/>
  <c r="F5166" i="9"/>
  <c r="G5166" i="9" l="1"/>
  <c r="H5166" i="9" s="1"/>
  <c r="F5167" i="9"/>
  <c r="G5167" i="9" l="1"/>
  <c r="H5167" i="9" s="1"/>
  <c r="F5168" i="9"/>
  <c r="G5168" i="9" l="1"/>
  <c r="H5168" i="9" s="1"/>
  <c r="F5169" i="9"/>
  <c r="G5169" i="9" l="1"/>
  <c r="H5169" i="9" s="1"/>
  <c r="F5170" i="9"/>
  <c r="G5170" i="9" l="1"/>
  <c r="H5170" i="9" s="1"/>
  <c r="F5171" i="9"/>
  <c r="G5171" i="9" l="1"/>
  <c r="H5171" i="9" s="1"/>
  <c r="F5172" i="9"/>
  <c r="G5172" i="9" l="1"/>
  <c r="H5172" i="9" s="1"/>
  <c r="F5173" i="9"/>
  <c r="G5173" i="9" l="1"/>
  <c r="H5173" i="9" s="1"/>
  <c r="F5174" i="9"/>
  <c r="G5174" i="9" l="1"/>
  <c r="H5174" i="9" s="1"/>
  <c r="F5175" i="9"/>
  <c r="G5175" i="9" l="1"/>
  <c r="H5175" i="9" s="1"/>
  <c r="F5176" i="9"/>
  <c r="G5176" i="9" l="1"/>
  <c r="H5176" i="9" s="1"/>
  <c r="F5177" i="9"/>
  <c r="G5177" i="9" l="1"/>
  <c r="H5177" i="9" s="1"/>
  <c r="F5178" i="9"/>
  <c r="G5178" i="9" l="1"/>
  <c r="H5178" i="9" s="1"/>
  <c r="F5179" i="9"/>
  <c r="G5179" i="9" l="1"/>
  <c r="H5179" i="9" s="1"/>
  <c r="F5180" i="9"/>
  <c r="G5180" i="9" l="1"/>
  <c r="H5180" i="9" s="1"/>
  <c r="F5181" i="9"/>
  <c r="G5181" i="9" l="1"/>
  <c r="H5181" i="9" s="1"/>
  <c r="F5182" i="9"/>
  <c r="G5182" i="9" l="1"/>
  <c r="H5182" i="9" s="1"/>
  <c r="F5183" i="9"/>
  <c r="G5183" i="9" l="1"/>
  <c r="H5183" i="9" s="1"/>
  <c r="F5184" i="9"/>
  <c r="G5184" i="9" l="1"/>
  <c r="H5184" i="9" s="1"/>
  <c r="F5185" i="9"/>
  <c r="G5185" i="9" l="1"/>
  <c r="H5185" i="9" s="1"/>
  <c r="F5186" i="9"/>
  <c r="G5186" i="9" l="1"/>
  <c r="H5186" i="9" s="1"/>
  <c r="F5187" i="9"/>
  <c r="G5187" i="9" l="1"/>
  <c r="H5187" i="9" s="1"/>
  <c r="F5188" i="9"/>
  <c r="G5188" i="9" l="1"/>
  <c r="H5188" i="9" s="1"/>
  <c r="F5189" i="9"/>
  <c r="G5189" i="9" l="1"/>
  <c r="H5189" i="9" s="1"/>
  <c r="F5190" i="9"/>
  <c r="G5190" i="9" l="1"/>
  <c r="H5190" i="9" s="1"/>
  <c r="F5191" i="9"/>
  <c r="G5191" i="9" l="1"/>
  <c r="H5191" i="9" s="1"/>
  <c r="F5192" i="9"/>
  <c r="G5192" i="9" l="1"/>
  <c r="H5192" i="9" s="1"/>
  <c r="F5193" i="9"/>
  <c r="G5193" i="9" l="1"/>
  <c r="H5193" i="9" s="1"/>
  <c r="F5194" i="9"/>
  <c r="G5194" i="9" l="1"/>
  <c r="H5194" i="9" s="1"/>
  <c r="F5195" i="9"/>
  <c r="G5195" i="9" l="1"/>
  <c r="H5195" i="9" s="1"/>
  <c r="F5196" i="9"/>
  <c r="G5196" i="9" l="1"/>
  <c r="H5196" i="9" s="1"/>
  <c r="F5197" i="9"/>
  <c r="G5197" i="9" l="1"/>
  <c r="H5197" i="9" s="1"/>
  <c r="F5198" i="9"/>
  <c r="G5198" i="9" l="1"/>
  <c r="H5198" i="9" s="1"/>
  <c r="F5199" i="9"/>
  <c r="G5199" i="9" l="1"/>
  <c r="H5199" i="9" s="1"/>
  <c r="F5200" i="9"/>
  <c r="G5200" i="9" l="1"/>
  <c r="H5200" i="9" s="1"/>
  <c r="F5201" i="9"/>
  <c r="G5201" i="9" l="1"/>
  <c r="H5201" i="9" s="1"/>
  <c r="F5202" i="9"/>
  <c r="G5202" i="9" l="1"/>
  <c r="H5202" i="9" s="1"/>
  <c r="F5203" i="9"/>
  <c r="G5203" i="9" l="1"/>
  <c r="H5203" i="9" s="1"/>
  <c r="F5204" i="9"/>
  <c r="G5204" i="9" l="1"/>
  <c r="H5204" i="9" s="1"/>
  <c r="F5205" i="9"/>
  <c r="G5205" i="9" l="1"/>
  <c r="H5205" i="9" s="1"/>
  <c r="F5206" i="9"/>
  <c r="G5206" i="9" l="1"/>
  <c r="H5206" i="9" s="1"/>
  <c r="F5207" i="9"/>
  <c r="G5207" i="9" l="1"/>
  <c r="H5207" i="9" s="1"/>
  <c r="F5208" i="9"/>
  <c r="G5208" i="9" l="1"/>
  <c r="H5208" i="9" s="1"/>
  <c r="F5209" i="9"/>
  <c r="G5209" i="9" l="1"/>
  <c r="H5209" i="9" s="1"/>
  <c r="F5210" i="9"/>
  <c r="G5210" i="9" l="1"/>
  <c r="H5210" i="9" s="1"/>
  <c r="F5211" i="9"/>
  <c r="G5211" i="9" l="1"/>
  <c r="H5211" i="9" s="1"/>
  <c r="F5212" i="9"/>
  <c r="G5212" i="9" l="1"/>
  <c r="H5212" i="9" s="1"/>
  <c r="F5213" i="9"/>
  <c r="G5213" i="9" l="1"/>
  <c r="H5213" i="9" s="1"/>
  <c r="F5214" i="9"/>
  <c r="G5214" i="9" l="1"/>
  <c r="H5214" i="9" s="1"/>
  <c r="F5215" i="9"/>
  <c r="G5215" i="9" l="1"/>
  <c r="H5215" i="9" s="1"/>
  <c r="F5216" i="9"/>
  <c r="G5216" i="9" l="1"/>
  <c r="H5216" i="9" s="1"/>
  <c r="F5217" i="9"/>
  <c r="G5217" i="9" l="1"/>
  <c r="H5217" i="9" s="1"/>
  <c r="F5218" i="9"/>
  <c r="G5218" i="9" l="1"/>
  <c r="H5218" i="9" s="1"/>
  <c r="F5219" i="9"/>
  <c r="G5219" i="9" l="1"/>
  <c r="H5219" i="9" s="1"/>
  <c r="F5220" i="9"/>
  <c r="G5220" i="9" l="1"/>
  <c r="H5220" i="9" s="1"/>
  <c r="F5221" i="9"/>
  <c r="G5221" i="9" l="1"/>
  <c r="H5221" i="9" s="1"/>
  <c r="F5222" i="9"/>
  <c r="G5222" i="9" l="1"/>
  <c r="H5222" i="9" s="1"/>
  <c r="F5223" i="9"/>
  <c r="G5223" i="9" l="1"/>
  <c r="H5223" i="9" s="1"/>
  <c r="F5224" i="9"/>
  <c r="G5224" i="9" l="1"/>
  <c r="H5224" i="9" s="1"/>
  <c r="F5225" i="9"/>
  <c r="G5225" i="9" l="1"/>
  <c r="H5225" i="9" s="1"/>
  <c r="F5226" i="9"/>
  <c r="G5226" i="9" l="1"/>
  <c r="H5226" i="9" s="1"/>
  <c r="F5227" i="9"/>
  <c r="G5227" i="9" l="1"/>
  <c r="H5227" i="9" s="1"/>
  <c r="F5228" i="9"/>
  <c r="G5228" i="9" l="1"/>
  <c r="H5228" i="9" s="1"/>
  <c r="F5229" i="9"/>
  <c r="G5229" i="9" l="1"/>
  <c r="H5229" i="9" s="1"/>
  <c r="F5230" i="9"/>
  <c r="G5230" i="9" l="1"/>
  <c r="H5230" i="9" s="1"/>
  <c r="F5231" i="9"/>
  <c r="G5231" i="9" l="1"/>
  <c r="H5231" i="9" s="1"/>
  <c r="F5232" i="9"/>
  <c r="G5232" i="9" l="1"/>
  <c r="H5232" i="9" s="1"/>
  <c r="F5233" i="9"/>
  <c r="G5233" i="9" l="1"/>
  <c r="H5233" i="9" s="1"/>
  <c r="F5234" i="9"/>
  <c r="G5234" i="9" l="1"/>
  <c r="H5234" i="9" s="1"/>
  <c r="F5235" i="9"/>
  <c r="G5235" i="9" l="1"/>
  <c r="H5235" i="9" s="1"/>
  <c r="F5236" i="9"/>
  <c r="G5236" i="9" l="1"/>
  <c r="H5236" i="9" s="1"/>
  <c r="F5237" i="9"/>
  <c r="G5237" i="9" l="1"/>
  <c r="H5237" i="9" s="1"/>
  <c r="F5238" i="9"/>
  <c r="G5238" i="9" l="1"/>
  <c r="H5238" i="9" s="1"/>
  <c r="F5239" i="9"/>
  <c r="G5239" i="9" l="1"/>
  <c r="H5239" i="9" s="1"/>
  <c r="F5240" i="9"/>
  <c r="G5240" i="9" l="1"/>
  <c r="H5240" i="9" s="1"/>
  <c r="F5241" i="9"/>
  <c r="G5241" i="9" l="1"/>
  <c r="H5241" i="9" s="1"/>
  <c r="F5242" i="9"/>
  <c r="G5242" i="9" l="1"/>
  <c r="H5242" i="9" s="1"/>
  <c r="F5243" i="9"/>
  <c r="G5243" i="9" l="1"/>
  <c r="H5243" i="9" s="1"/>
  <c r="F5244" i="9"/>
  <c r="G5244" i="9" l="1"/>
  <c r="H5244" i="9" s="1"/>
  <c r="F5245" i="9"/>
  <c r="G5245" i="9" l="1"/>
  <c r="H5245" i="9" s="1"/>
  <c r="F5246" i="9"/>
  <c r="G5246" i="9" l="1"/>
  <c r="H5246" i="9" s="1"/>
  <c r="F5247" i="9"/>
  <c r="G5247" i="9" l="1"/>
  <c r="H5247" i="9" s="1"/>
  <c r="F5248" i="9"/>
  <c r="G5248" i="9" l="1"/>
  <c r="H5248" i="9" s="1"/>
  <c r="F5249" i="9"/>
  <c r="G5249" i="9" l="1"/>
  <c r="H5249" i="9" s="1"/>
  <c r="F5250" i="9"/>
  <c r="G5250" i="9" l="1"/>
  <c r="H5250" i="9" s="1"/>
  <c r="F5251" i="9"/>
  <c r="G5251" i="9" l="1"/>
  <c r="H5251" i="9" s="1"/>
  <c r="F5252" i="9"/>
  <c r="G5252" i="9" l="1"/>
  <c r="H5252" i="9" s="1"/>
  <c r="F5253" i="9"/>
  <c r="G5253" i="9" l="1"/>
  <c r="H5253" i="9" s="1"/>
  <c r="F5254" i="9"/>
  <c r="G5254" i="9" l="1"/>
  <c r="H5254" i="9" s="1"/>
  <c r="F5255" i="9"/>
  <c r="G5255" i="9" l="1"/>
  <c r="H5255" i="9" s="1"/>
  <c r="F5256" i="9"/>
  <c r="G5256" i="9" l="1"/>
  <c r="H5256" i="9" s="1"/>
  <c r="F5257" i="9"/>
  <c r="G5257" i="9" l="1"/>
  <c r="H5257" i="9" s="1"/>
  <c r="F5258" i="9"/>
  <c r="G5258" i="9" l="1"/>
  <c r="H5258" i="9" s="1"/>
  <c r="F5259" i="9"/>
  <c r="G5259" i="9" l="1"/>
  <c r="H5259" i="9" s="1"/>
  <c r="F5260" i="9"/>
  <c r="G5260" i="9" l="1"/>
  <c r="H5260" i="9" s="1"/>
  <c r="F5261" i="9"/>
  <c r="G5261" i="9" l="1"/>
  <c r="H5261" i="9" s="1"/>
  <c r="F5262" i="9"/>
  <c r="G5262" i="9" l="1"/>
  <c r="H5262" i="9" s="1"/>
  <c r="F5263" i="9"/>
  <c r="G5263" i="9" l="1"/>
  <c r="H5263" i="9" s="1"/>
  <c r="F5264" i="9"/>
  <c r="G5264" i="9" l="1"/>
  <c r="H5264" i="9" s="1"/>
  <c r="F5265" i="9"/>
  <c r="G5265" i="9" l="1"/>
  <c r="H5265" i="9" s="1"/>
  <c r="F5266" i="9"/>
  <c r="G5266" i="9" l="1"/>
  <c r="H5266" i="9" s="1"/>
  <c r="F5267" i="9"/>
  <c r="G5267" i="9" l="1"/>
  <c r="H5267" i="9" s="1"/>
  <c r="F5268" i="9"/>
  <c r="G5268" i="9" l="1"/>
  <c r="H5268" i="9" s="1"/>
  <c r="F5269" i="9"/>
  <c r="G5269" i="9" l="1"/>
  <c r="H5269" i="9" s="1"/>
  <c r="F5270" i="9"/>
  <c r="G5270" i="9" l="1"/>
  <c r="H5270" i="9" s="1"/>
  <c r="F5271" i="9"/>
  <c r="G5271" i="9" l="1"/>
  <c r="H5271" i="9" s="1"/>
  <c r="F5272" i="9"/>
  <c r="G5272" i="9" l="1"/>
  <c r="H5272" i="9" s="1"/>
  <c r="F5273" i="9"/>
  <c r="G5273" i="9" l="1"/>
  <c r="H5273" i="9" s="1"/>
  <c r="F5274" i="9"/>
  <c r="G5274" i="9" l="1"/>
  <c r="H5274" i="9" s="1"/>
  <c r="F5275" i="9"/>
  <c r="G5275" i="9" l="1"/>
  <c r="H5275" i="9" s="1"/>
  <c r="F5276" i="9"/>
  <c r="G5276" i="9" l="1"/>
  <c r="H5276" i="9" s="1"/>
  <c r="F5277" i="9"/>
  <c r="G5277" i="9" l="1"/>
  <c r="H5277" i="9" s="1"/>
  <c r="F5278" i="9"/>
  <c r="G5278" i="9" l="1"/>
  <c r="H5278" i="9" s="1"/>
  <c r="F5279" i="9"/>
  <c r="G5279" i="9" l="1"/>
  <c r="H5279" i="9" s="1"/>
  <c r="F5280" i="9"/>
  <c r="G5280" i="9" l="1"/>
  <c r="H5280" i="9" s="1"/>
  <c r="F5281" i="9"/>
  <c r="G5281" i="9" l="1"/>
  <c r="H5281" i="9" s="1"/>
  <c r="F5282" i="9"/>
  <c r="G5282" i="9" l="1"/>
  <c r="H5282" i="9" s="1"/>
  <c r="F5283" i="9"/>
  <c r="G5283" i="9" l="1"/>
  <c r="H5283" i="9" s="1"/>
  <c r="F5284" i="9"/>
  <c r="G5284" i="9" l="1"/>
  <c r="H5284" i="9" s="1"/>
  <c r="F5285" i="9"/>
  <c r="G5285" i="9" l="1"/>
  <c r="H5285" i="9" s="1"/>
  <c r="F5286" i="9"/>
  <c r="G5286" i="9" l="1"/>
  <c r="H5286" i="9" s="1"/>
  <c r="F5287" i="9"/>
  <c r="G5287" i="9" l="1"/>
  <c r="H5287" i="9" s="1"/>
  <c r="F5288" i="9"/>
  <c r="G5288" i="9" l="1"/>
  <c r="H5288" i="9" s="1"/>
  <c r="F5289" i="9"/>
  <c r="G5289" i="9" l="1"/>
  <c r="H5289" i="9" s="1"/>
  <c r="F5290" i="9"/>
  <c r="G5290" i="9" l="1"/>
  <c r="H5290" i="9" s="1"/>
  <c r="F5291" i="9"/>
  <c r="G5291" i="9" l="1"/>
  <c r="H5291" i="9" s="1"/>
  <c r="F5292" i="9"/>
  <c r="G5292" i="9" l="1"/>
  <c r="H5292" i="9" s="1"/>
  <c r="F5293" i="9"/>
  <c r="G5293" i="9" l="1"/>
  <c r="H5293" i="9" s="1"/>
  <c r="F5294" i="9"/>
  <c r="G5294" i="9" l="1"/>
  <c r="H5294" i="9" s="1"/>
  <c r="F5295" i="9"/>
  <c r="G5295" i="9" l="1"/>
  <c r="H5295" i="9" s="1"/>
  <c r="F5296" i="9"/>
  <c r="G5296" i="9" l="1"/>
  <c r="H5296" i="9" s="1"/>
  <c r="F5297" i="9"/>
  <c r="G5297" i="9" l="1"/>
  <c r="H5297" i="9" s="1"/>
  <c r="F5298" i="9"/>
  <c r="G5298" i="9" l="1"/>
  <c r="H5298" i="9" s="1"/>
  <c r="F5299" i="9"/>
  <c r="G5299" i="9" l="1"/>
  <c r="H5299" i="9" s="1"/>
  <c r="F5300" i="9"/>
  <c r="G5300" i="9" l="1"/>
  <c r="H5300" i="9" s="1"/>
  <c r="F5301" i="9"/>
  <c r="G5301" i="9" l="1"/>
  <c r="H5301" i="9" s="1"/>
  <c r="F5302" i="9"/>
  <c r="G5302" i="9" l="1"/>
  <c r="H5302" i="9" s="1"/>
  <c r="F5303" i="9"/>
  <c r="G5303" i="9" l="1"/>
  <c r="H5303" i="9" s="1"/>
  <c r="F5304" i="9"/>
  <c r="G5304" i="9" l="1"/>
  <c r="H5304" i="9" s="1"/>
  <c r="F5305" i="9"/>
  <c r="G5305" i="9" l="1"/>
  <c r="H5305" i="9" s="1"/>
  <c r="F5306" i="9"/>
  <c r="G5306" i="9" l="1"/>
  <c r="H5306" i="9" s="1"/>
  <c r="F5307" i="9"/>
  <c r="G5307" i="9" l="1"/>
  <c r="H5307" i="9" s="1"/>
  <c r="F5308" i="9"/>
  <c r="G5308" i="9" l="1"/>
  <c r="H5308" i="9" s="1"/>
  <c r="F5309" i="9"/>
  <c r="G5309" i="9" l="1"/>
  <c r="H5309" i="9" s="1"/>
  <c r="F5310" i="9"/>
  <c r="G5310" i="9" l="1"/>
  <c r="H5310" i="9" s="1"/>
  <c r="F5311" i="9"/>
  <c r="G5311" i="9" l="1"/>
  <c r="H5311" i="9" s="1"/>
  <c r="F5312" i="9"/>
  <c r="G5312" i="9" l="1"/>
  <c r="H5312" i="9" s="1"/>
  <c r="F5313" i="9"/>
  <c r="G5313" i="9" l="1"/>
  <c r="H5313" i="9" s="1"/>
  <c r="F5314" i="9"/>
  <c r="G5314" i="9" l="1"/>
  <c r="H5314" i="9" s="1"/>
  <c r="F5315" i="9"/>
  <c r="G5315" i="9" l="1"/>
  <c r="H5315" i="9" s="1"/>
  <c r="F5316" i="9"/>
  <c r="G5316" i="9" l="1"/>
  <c r="H5316" i="9" s="1"/>
  <c r="F5317" i="9"/>
  <c r="G5317" i="9" l="1"/>
  <c r="H5317" i="9" s="1"/>
  <c r="F5318" i="9"/>
  <c r="G5318" i="9" l="1"/>
  <c r="H5318" i="9" s="1"/>
  <c r="F5319" i="9"/>
  <c r="G5319" i="9" l="1"/>
  <c r="H5319" i="9" s="1"/>
  <c r="F5320" i="9"/>
  <c r="G5320" i="9" l="1"/>
  <c r="H5320" i="9" s="1"/>
  <c r="F5321" i="9"/>
  <c r="G5321" i="9" l="1"/>
  <c r="H5321" i="9" s="1"/>
  <c r="F5322" i="9"/>
  <c r="G5322" i="9" l="1"/>
  <c r="H5322" i="9" s="1"/>
  <c r="F5323" i="9"/>
  <c r="G5323" i="9" l="1"/>
  <c r="H5323" i="9" s="1"/>
  <c r="F5324" i="9"/>
  <c r="G5324" i="9" l="1"/>
  <c r="H5324" i="9" s="1"/>
  <c r="F5325" i="9"/>
  <c r="G5325" i="9" l="1"/>
  <c r="H5325" i="9" s="1"/>
  <c r="F5326" i="9"/>
  <c r="G5326" i="9" l="1"/>
  <c r="H5326" i="9" s="1"/>
  <c r="F5327" i="9"/>
  <c r="G5327" i="9" l="1"/>
  <c r="H5327" i="9" s="1"/>
  <c r="F5328" i="9"/>
  <c r="G5328" i="9" l="1"/>
  <c r="H5328" i="9" s="1"/>
  <c r="F5329" i="9"/>
  <c r="G5329" i="9" l="1"/>
  <c r="H5329" i="9" s="1"/>
  <c r="F5330" i="9"/>
  <c r="G5330" i="9" l="1"/>
  <c r="H5330" i="9" s="1"/>
  <c r="F5331" i="9"/>
  <c r="G5331" i="9" l="1"/>
  <c r="H5331" i="9" s="1"/>
  <c r="F5332" i="9"/>
  <c r="G5332" i="9" l="1"/>
  <c r="H5332" i="9" s="1"/>
  <c r="F5333" i="9"/>
  <c r="G5333" i="9" l="1"/>
  <c r="H5333" i="9" s="1"/>
  <c r="F5334" i="9"/>
  <c r="G5334" i="9" l="1"/>
  <c r="H5334" i="9" s="1"/>
  <c r="F5335" i="9"/>
  <c r="G5335" i="9" l="1"/>
  <c r="H5335" i="9" s="1"/>
  <c r="F5336" i="9"/>
  <c r="G5336" i="9" l="1"/>
  <c r="H5336" i="9" s="1"/>
  <c r="F5337" i="9"/>
  <c r="G5337" i="9" l="1"/>
  <c r="H5337" i="9" s="1"/>
  <c r="F5338" i="9"/>
  <c r="G5338" i="9" l="1"/>
  <c r="H5338" i="9" s="1"/>
  <c r="F5339" i="9"/>
  <c r="G5339" i="9" l="1"/>
  <c r="H5339" i="9" s="1"/>
  <c r="F5340" i="9"/>
  <c r="G5340" i="9" l="1"/>
  <c r="H5340" i="9" s="1"/>
  <c r="F5341" i="9"/>
  <c r="G5341" i="9" l="1"/>
  <c r="H5341" i="9" s="1"/>
  <c r="F5342" i="9"/>
  <c r="G5342" i="9" l="1"/>
  <c r="H5342" i="9" s="1"/>
  <c r="F5343" i="9"/>
  <c r="G5343" i="9" l="1"/>
  <c r="H5343" i="9" s="1"/>
  <c r="F5344" i="9"/>
  <c r="G5344" i="9" l="1"/>
  <c r="H5344" i="9" s="1"/>
  <c r="F5345" i="9"/>
  <c r="G5345" i="9" l="1"/>
  <c r="H5345" i="9" s="1"/>
  <c r="F5346" i="9"/>
  <c r="G5346" i="9" l="1"/>
  <c r="H5346" i="9" s="1"/>
  <c r="F5347" i="9"/>
  <c r="G5347" i="9" l="1"/>
  <c r="H5347" i="9" s="1"/>
  <c r="F5348" i="9"/>
  <c r="G5348" i="9" l="1"/>
  <c r="H5348" i="9" s="1"/>
  <c r="F5349" i="9"/>
  <c r="G5349" i="9" l="1"/>
  <c r="H5349" i="9" s="1"/>
  <c r="F5350" i="9"/>
  <c r="G5350" i="9" l="1"/>
  <c r="H5350" i="9" s="1"/>
  <c r="F5351" i="9"/>
  <c r="G5351" i="9" l="1"/>
  <c r="H5351" i="9" s="1"/>
  <c r="F5352" i="9"/>
  <c r="G5352" i="9" l="1"/>
  <c r="H5352" i="9" s="1"/>
  <c r="F5353" i="9"/>
  <c r="G5353" i="9" l="1"/>
  <c r="H5353" i="9" s="1"/>
  <c r="F5354" i="9"/>
  <c r="G5354" i="9" l="1"/>
  <c r="H5354" i="9" s="1"/>
  <c r="F5355" i="9"/>
  <c r="G5355" i="9" l="1"/>
  <c r="H5355" i="9" s="1"/>
  <c r="F5356" i="9"/>
  <c r="G5356" i="9" l="1"/>
  <c r="H5356" i="9" s="1"/>
  <c r="F5357" i="9"/>
  <c r="G5357" i="9" l="1"/>
  <c r="H5357" i="9" s="1"/>
  <c r="F5358" i="9"/>
  <c r="G5358" i="9" l="1"/>
  <c r="H5358" i="9" s="1"/>
  <c r="F5359" i="9"/>
  <c r="G5359" i="9" l="1"/>
  <c r="H5359" i="9" s="1"/>
  <c r="F5360" i="9"/>
  <c r="G5360" i="9" l="1"/>
  <c r="H5360" i="9" s="1"/>
  <c r="F5361" i="9"/>
  <c r="G5361" i="9" l="1"/>
  <c r="H5361" i="9" s="1"/>
  <c r="F5362" i="9"/>
  <c r="G5362" i="9" l="1"/>
  <c r="H5362" i="9" s="1"/>
  <c r="F5363" i="9"/>
  <c r="G5363" i="9" l="1"/>
  <c r="H5363" i="9" s="1"/>
  <c r="F5364" i="9"/>
  <c r="G5364" i="9" l="1"/>
  <c r="H5364" i="9" s="1"/>
  <c r="F5365" i="9"/>
  <c r="G5365" i="9" l="1"/>
  <c r="H5365" i="9" s="1"/>
  <c r="F5366" i="9"/>
  <c r="G5366" i="9" l="1"/>
  <c r="H5366" i="9" s="1"/>
  <c r="F5367" i="9"/>
  <c r="G5367" i="9" l="1"/>
  <c r="H5367" i="9" s="1"/>
  <c r="F5368" i="9"/>
  <c r="G5368" i="9" l="1"/>
  <c r="H5368" i="9" s="1"/>
  <c r="F5369" i="9"/>
  <c r="G5369" i="9" l="1"/>
  <c r="H5369" i="9" s="1"/>
  <c r="F5370" i="9"/>
  <c r="G5370" i="9" l="1"/>
  <c r="H5370" i="9" s="1"/>
  <c r="F5371" i="9"/>
  <c r="G5371" i="9" l="1"/>
  <c r="H5371" i="9" s="1"/>
  <c r="F5372" i="9"/>
  <c r="G5372" i="9" l="1"/>
  <c r="H5372" i="9" s="1"/>
  <c r="F5373" i="9"/>
  <c r="G5373" i="9" l="1"/>
  <c r="H5373" i="9" s="1"/>
  <c r="F5374" i="9"/>
  <c r="G5374" i="9" l="1"/>
  <c r="H5374" i="9" s="1"/>
  <c r="F5375" i="9"/>
  <c r="G5375" i="9" l="1"/>
  <c r="H5375" i="9" s="1"/>
  <c r="F5376" i="9"/>
  <c r="G5376" i="9" l="1"/>
  <c r="H5376" i="9" s="1"/>
  <c r="F5377" i="9"/>
  <c r="G5377" i="9" l="1"/>
  <c r="H5377" i="9" s="1"/>
  <c r="F5378" i="9"/>
  <c r="G5378" i="9" l="1"/>
  <c r="H5378" i="9" s="1"/>
  <c r="F5379" i="9"/>
  <c r="G5379" i="9" l="1"/>
  <c r="H5379" i="9" s="1"/>
  <c r="F5380" i="9"/>
  <c r="G5380" i="9" l="1"/>
  <c r="H5380" i="9" s="1"/>
  <c r="F5381" i="9"/>
  <c r="G5381" i="9" l="1"/>
  <c r="H5381" i="9" s="1"/>
  <c r="F5382" i="9"/>
  <c r="G5382" i="9" l="1"/>
  <c r="H5382" i="9" s="1"/>
  <c r="F5383" i="9"/>
  <c r="G5383" i="9" l="1"/>
  <c r="H5383" i="9" s="1"/>
  <c r="F5384" i="9"/>
  <c r="G5384" i="9" l="1"/>
  <c r="H5384" i="9" s="1"/>
  <c r="F5385" i="9"/>
  <c r="G5385" i="9" l="1"/>
  <c r="H5385" i="9" s="1"/>
  <c r="F5386" i="9"/>
  <c r="G5386" i="9" l="1"/>
  <c r="H5386" i="9" s="1"/>
  <c r="F5387" i="9"/>
  <c r="G5387" i="9" l="1"/>
  <c r="H5387" i="9" s="1"/>
  <c r="F5388" i="9"/>
  <c r="G5388" i="9" l="1"/>
  <c r="H5388" i="9" s="1"/>
  <c r="F5389" i="9"/>
  <c r="G5389" i="9" l="1"/>
  <c r="H5389" i="9" s="1"/>
  <c r="F5390" i="9"/>
  <c r="G5390" i="9" l="1"/>
  <c r="H5390" i="9" s="1"/>
  <c r="F5391" i="9"/>
  <c r="G5391" i="9" l="1"/>
  <c r="H5391" i="9" s="1"/>
  <c r="F5392" i="9"/>
  <c r="G5392" i="9" l="1"/>
  <c r="H5392" i="9" s="1"/>
  <c r="F5393" i="9"/>
  <c r="G5393" i="9" l="1"/>
  <c r="H5393" i="9" s="1"/>
  <c r="F5394" i="9"/>
  <c r="G5394" i="9" l="1"/>
  <c r="H5394" i="9" s="1"/>
  <c r="F5395" i="9"/>
  <c r="G5395" i="9" l="1"/>
  <c r="H5395" i="9" s="1"/>
  <c r="F5396" i="9"/>
  <c r="G5396" i="9" l="1"/>
  <c r="H5396" i="9" s="1"/>
  <c r="F5397" i="9"/>
  <c r="G5397" i="9" l="1"/>
  <c r="H5397" i="9" s="1"/>
  <c r="F5398" i="9"/>
  <c r="G5398" i="9" l="1"/>
  <c r="H5398" i="9" s="1"/>
  <c r="F5399" i="9"/>
  <c r="G5399" i="9" l="1"/>
  <c r="H5399" i="9" s="1"/>
  <c r="F5400" i="9"/>
  <c r="G5400" i="9" l="1"/>
  <c r="H5400" i="9" s="1"/>
  <c r="F5401" i="9"/>
  <c r="G5401" i="9" l="1"/>
  <c r="H5401" i="9" s="1"/>
  <c r="F5402" i="9"/>
  <c r="G5402" i="9" l="1"/>
  <c r="H5402" i="9" s="1"/>
  <c r="F5403" i="9"/>
  <c r="G5403" i="9" l="1"/>
  <c r="H5403" i="9" s="1"/>
  <c r="F5404" i="9"/>
  <c r="G5404" i="9" l="1"/>
  <c r="H5404" i="9" s="1"/>
  <c r="F5405" i="9"/>
  <c r="G5405" i="9" l="1"/>
  <c r="H5405" i="9" s="1"/>
  <c r="F5406" i="9"/>
  <c r="G5406" i="9" l="1"/>
  <c r="H5406" i="9" s="1"/>
  <c r="F5407" i="9"/>
  <c r="G5407" i="9" l="1"/>
  <c r="H5407" i="9" s="1"/>
  <c r="F5408" i="9"/>
  <c r="G5408" i="9" l="1"/>
  <c r="H5408" i="9" s="1"/>
  <c r="F5409" i="9"/>
  <c r="G5409" i="9" l="1"/>
  <c r="H5409" i="9" s="1"/>
  <c r="F5410" i="9"/>
  <c r="G5410" i="9" l="1"/>
  <c r="H5410" i="9" s="1"/>
  <c r="F5411" i="9"/>
  <c r="G5411" i="9" l="1"/>
  <c r="H5411" i="9" s="1"/>
  <c r="F5412" i="9"/>
  <c r="G5412" i="9" l="1"/>
  <c r="H5412" i="9" s="1"/>
  <c r="F5413" i="9"/>
  <c r="G5413" i="9" l="1"/>
  <c r="H5413" i="9" s="1"/>
  <c r="F5414" i="9"/>
  <c r="G5414" i="9" l="1"/>
  <c r="H5414" i="9" s="1"/>
  <c r="F5415" i="9"/>
  <c r="G5415" i="9" l="1"/>
  <c r="H5415" i="9" s="1"/>
  <c r="F5416" i="9"/>
  <c r="G5416" i="9" l="1"/>
  <c r="H5416" i="9" s="1"/>
  <c r="F5417" i="9"/>
  <c r="G5417" i="9" l="1"/>
  <c r="H5417" i="9" s="1"/>
  <c r="F5418" i="9"/>
  <c r="G5418" i="9" l="1"/>
  <c r="H5418" i="9" s="1"/>
  <c r="F5419" i="9"/>
  <c r="G5419" i="9" l="1"/>
  <c r="H5419" i="9" s="1"/>
  <c r="F5420" i="9"/>
  <c r="G5420" i="9" l="1"/>
  <c r="H5420" i="9" s="1"/>
  <c r="F5421" i="9"/>
  <c r="G5421" i="9" l="1"/>
  <c r="H5421" i="9" s="1"/>
  <c r="F5422" i="9"/>
  <c r="G5422" i="9" l="1"/>
  <c r="H5422" i="9" s="1"/>
  <c r="F5423" i="9"/>
  <c r="G5423" i="9" l="1"/>
  <c r="H5423" i="9" s="1"/>
  <c r="F5424" i="9"/>
  <c r="G5424" i="9" l="1"/>
  <c r="H5424" i="9" s="1"/>
  <c r="F5425" i="9"/>
  <c r="G5425" i="9" l="1"/>
  <c r="H5425" i="9" s="1"/>
  <c r="F5426" i="9"/>
  <c r="G5426" i="9" l="1"/>
  <c r="H5426" i="9" s="1"/>
  <c r="F5427" i="9"/>
  <c r="G5427" i="9" l="1"/>
  <c r="H5427" i="9" s="1"/>
  <c r="F5428" i="9"/>
  <c r="G5428" i="9" l="1"/>
  <c r="H5428" i="9" s="1"/>
  <c r="F5429" i="9"/>
  <c r="G5429" i="9" l="1"/>
  <c r="H5429" i="9" s="1"/>
  <c r="F5430" i="9"/>
  <c r="G5430" i="9" l="1"/>
  <c r="H5430" i="9" s="1"/>
  <c r="F5431" i="9"/>
  <c r="G5431" i="9" l="1"/>
  <c r="H5431" i="9" s="1"/>
  <c r="F5432" i="9"/>
  <c r="G5432" i="9" l="1"/>
  <c r="H5432" i="9" s="1"/>
  <c r="F5433" i="9"/>
  <c r="G5433" i="9" l="1"/>
  <c r="H5433" i="9" s="1"/>
  <c r="F5434" i="9"/>
  <c r="G5434" i="9" l="1"/>
  <c r="H5434" i="9" s="1"/>
  <c r="F5435" i="9"/>
  <c r="G5435" i="9" l="1"/>
  <c r="H5435" i="9" s="1"/>
  <c r="F5436" i="9"/>
  <c r="G5436" i="9" l="1"/>
  <c r="H5436" i="9" s="1"/>
  <c r="F5437" i="9"/>
  <c r="G5437" i="9" l="1"/>
  <c r="H5437" i="9" s="1"/>
  <c r="F5438" i="9"/>
  <c r="G5438" i="9" l="1"/>
  <c r="H5438" i="9" s="1"/>
  <c r="F5439" i="9"/>
  <c r="G5439" i="9" l="1"/>
  <c r="H5439" i="9" s="1"/>
  <c r="F5440" i="9"/>
  <c r="G5440" i="9" l="1"/>
  <c r="H5440" i="9" s="1"/>
  <c r="F5441" i="9"/>
  <c r="G5441" i="9" l="1"/>
  <c r="H5441" i="9" s="1"/>
  <c r="F5442" i="9"/>
  <c r="G5442" i="9" l="1"/>
  <c r="H5442" i="9" s="1"/>
  <c r="F5443" i="9"/>
  <c r="G5443" i="9" l="1"/>
  <c r="H5443" i="9" s="1"/>
  <c r="F5444" i="9"/>
  <c r="G5444" i="9" l="1"/>
  <c r="H5444" i="9" s="1"/>
  <c r="F5445" i="9"/>
  <c r="G5445" i="9" l="1"/>
  <c r="H5445" i="9" s="1"/>
  <c r="F5446" i="9"/>
  <c r="G5446" i="9" l="1"/>
  <c r="H5446" i="9" s="1"/>
  <c r="F5447" i="9"/>
  <c r="G5447" i="9" l="1"/>
  <c r="H5447" i="9" s="1"/>
  <c r="F5448" i="9"/>
  <c r="G5448" i="9" l="1"/>
  <c r="H5448" i="9" s="1"/>
  <c r="F5449" i="9"/>
  <c r="G5449" i="9" l="1"/>
  <c r="H5449" i="9" s="1"/>
  <c r="F5450" i="9"/>
  <c r="G5450" i="9" l="1"/>
  <c r="H5450" i="9" s="1"/>
  <c r="F5451" i="9"/>
  <c r="G5451" i="9" l="1"/>
  <c r="H5451" i="9" s="1"/>
  <c r="F5452" i="9"/>
  <c r="G5452" i="9" l="1"/>
  <c r="H5452" i="9" s="1"/>
  <c r="F5453" i="9"/>
  <c r="G5453" i="9" l="1"/>
  <c r="H5453" i="9" s="1"/>
  <c r="F5454" i="9"/>
  <c r="G5454" i="9" l="1"/>
  <c r="H5454" i="9" s="1"/>
  <c r="F5455" i="9"/>
  <c r="G5455" i="9" l="1"/>
  <c r="H5455" i="9" s="1"/>
  <c r="F5456" i="9"/>
  <c r="G5456" i="9" l="1"/>
  <c r="H5456" i="9" s="1"/>
  <c r="F5457" i="9"/>
  <c r="G5457" i="9" l="1"/>
  <c r="H5457" i="9" s="1"/>
  <c r="F5458" i="9"/>
  <c r="G5458" i="9" l="1"/>
  <c r="H5458" i="9" s="1"/>
  <c r="F5459" i="9"/>
  <c r="G5459" i="9" l="1"/>
  <c r="H5459" i="9" s="1"/>
  <c r="F5460" i="9"/>
  <c r="G5460" i="9" l="1"/>
  <c r="H5460" i="9" s="1"/>
  <c r="F5461" i="9"/>
  <c r="G5461" i="9" l="1"/>
  <c r="H5461" i="9" s="1"/>
  <c r="F5462" i="9"/>
  <c r="G5462" i="9" l="1"/>
  <c r="H5462" i="9" s="1"/>
  <c r="F5463" i="9"/>
  <c r="G5463" i="9" l="1"/>
  <c r="H5463" i="9" s="1"/>
  <c r="F5464" i="9"/>
  <c r="G5464" i="9" l="1"/>
  <c r="H5464" i="9" s="1"/>
  <c r="F5465" i="9"/>
  <c r="G5465" i="9" l="1"/>
  <c r="H5465" i="9" s="1"/>
  <c r="F5466" i="9"/>
  <c r="G5466" i="9" l="1"/>
  <c r="H5466" i="9" s="1"/>
  <c r="F5467" i="9"/>
  <c r="G5467" i="9" l="1"/>
  <c r="H5467" i="9" s="1"/>
  <c r="F5468" i="9"/>
  <c r="G5468" i="9" l="1"/>
  <c r="H5468" i="9" s="1"/>
  <c r="F5469" i="9"/>
  <c r="G5469" i="9" l="1"/>
  <c r="H5469" i="9" s="1"/>
  <c r="F5470" i="9"/>
  <c r="G5470" i="9" l="1"/>
  <c r="H5470" i="9" s="1"/>
  <c r="F5471" i="9"/>
  <c r="G5471" i="9" l="1"/>
  <c r="H5471" i="9" s="1"/>
  <c r="F5472" i="9"/>
  <c r="G5472" i="9" l="1"/>
  <c r="H5472" i="9" s="1"/>
  <c r="F5473" i="9"/>
  <c r="G5473" i="9" l="1"/>
  <c r="H5473" i="9" s="1"/>
  <c r="F5474" i="9"/>
  <c r="G5474" i="9" l="1"/>
  <c r="H5474" i="9" s="1"/>
  <c r="F5475" i="9"/>
  <c r="G5475" i="9" l="1"/>
  <c r="H5475" i="9" s="1"/>
  <c r="F5476" i="9"/>
  <c r="G5476" i="9" l="1"/>
  <c r="H5476" i="9" s="1"/>
  <c r="F5477" i="9"/>
  <c r="G5477" i="9" l="1"/>
  <c r="H5477" i="9" s="1"/>
  <c r="F5478" i="9"/>
  <c r="G5478" i="9" l="1"/>
  <c r="H5478" i="9" s="1"/>
  <c r="F5479" i="9"/>
  <c r="G5479" i="9" l="1"/>
  <c r="H5479" i="9" s="1"/>
  <c r="F5480" i="9"/>
  <c r="G5480" i="9" l="1"/>
  <c r="H5480" i="9" s="1"/>
  <c r="F5481" i="9"/>
  <c r="G5481" i="9" l="1"/>
  <c r="H5481" i="9" s="1"/>
  <c r="F5482" i="9"/>
  <c r="G5482" i="9" l="1"/>
  <c r="H5482" i="9" s="1"/>
  <c r="F5483" i="9"/>
  <c r="G5483" i="9" l="1"/>
  <c r="H5483" i="9" s="1"/>
  <c r="F5484" i="9"/>
  <c r="G5484" i="9" l="1"/>
  <c r="H5484" i="9" s="1"/>
  <c r="F5485" i="9"/>
  <c r="G5485" i="9" l="1"/>
  <c r="H5485" i="9" s="1"/>
  <c r="F5486" i="9"/>
  <c r="G5486" i="9" l="1"/>
  <c r="H5486" i="9" s="1"/>
  <c r="F5487" i="9"/>
  <c r="G5487" i="9" l="1"/>
  <c r="H5487" i="9" s="1"/>
  <c r="F5488" i="9"/>
  <c r="G5488" i="9" l="1"/>
  <c r="H5488" i="9" s="1"/>
  <c r="F5489" i="9"/>
  <c r="G5489" i="9" l="1"/>
  <c r="H5489" i="9" s="1"/>
  <c r="F5490" i="9"/>
  <c r="G5490" i="9" l="1"/>
  <c r="H5490" i="9" s="1"/>
  <c r="F5491" i="9"/>
  <c r="G5491" i="9" l="1"/>
  <c r="H5491" i="9" s="1"/>
  <c r="F5492" i="9"/>
  <c r="G5492" i="9" l="1"/>
  <c r="H5492" i="9" s="1"/>
  <c r="F5493" i="9"/>
  <c r="G5493" i="9" l="1"/>
  <c r="H5493" i="9" s="1"/>
  <c r="F5494" i="9"/>
  <c r="G5494" i="9" l="1"/>
  <c r="H5494" i="9" s="1"/>
  <c r="F5495" i="9"/>
  <c r="G5495" i="9" l="1"/>
  <c r="H5495" i="9" s="1"/>
  <c r="F5496" i="9"/>
  <c r="G5496" i="9" l="1"/>
  <c r="H5496" i="9" s="1"/>
  <c r="F5497" i="9"/>
  <c r="G5497" i="9" l="1"/>
  <c r="H5497" i="9" s="1"/>
  <c r="F5498" i="9"/>
  <c r="G5498" i="9" l="1"/>
  <c r="H5498" i="9" s="1"/>
  <c r="F5499" i="9"/>
  <c r="G5499" i="9" l="1"/>
  <c r="H5499" i="9" s="1"/>
  <c r="F5500" i="9"/>
  <c r="G5500" i="9" l="1"/>
  <c r="H5500" i="9" s="1"/>
  <c r="F5501" i="9"/>
  <c r="G5501" i="9" l="1"/>
  <c r="H5501" i="9" s="1"/>
  <c r="F5502" i="9"/>
  <c r="G5502" i="9" l="1"/>
  <c r="H5502" i="9" s="1"/>
  <c r="F5503" i="9"/>
  <c r="G5503" i="9" l="1"/>
  <c r="H5503" i="9" s="1"/>
  <c r="F5504" i="9"/>
  <c r="G5504" i="9" l="1"/>
  <c r="H5504" i="9" s="1"/>
  <c r="F5505" i="9"/>
  <c r="G5505" i="9" l="1"/>
  <c r="H5505" i="9" s="1"/>
  <c r="F5506" i="9"/>
  <c r="G5506" i="9" l="1"/>
  <c r="H5506" i="9" s="1"/>
  <c r="F5507" i="9"/>
  <c r="G5507" i="9" l="1"/>
  <c r="H5507" i="9" s="1"/>
  <c r="F5508" i="9"/>
  <c r="G5508" i="9" l="1"/>
  <c r="H5508" i="9" s="1"/>
  <c r="F5509" i="9"/>
  <c r="G5509" i="9" l="1"/>
  <c r="H5509" i="9" s="1"/>
  <c r="F5510" i="9"/>
  <c r="G5510" i="9" l="1"/>
  <c r="H5510" i="9" s="1"/>
  <c r="F5511" i="9"/>
  <c r="G5511" i="9" l="1"/>
  <c r="H5511" i="9" s="1"/>
  <c r="F5512" i="9"/>
  <c r="G5512" i="9" l="1"/>
  <c r="H5512" i="9" s="1"/>
  <c r="F5513" i="9"/>
  <c r="G5513" i="9" l="1"/>
  <c r="H5513" i="9" s="1"/>
  <c r="F5514" i="9"/>
  <c r="G5514" i="9" l="1"/>
  <c r="H5514" i="9" s="1"/>
  <c r="F5515" i="9"/>
  <c r="G5515" i="9" l="1"/>
  <c r="H5515" i="9" s="1"/>
  <c r="F5516" i="9"/>
  <c r="G5516" i="9" l="1"/>
  <c r="H5516" i="9" s="1"/>
  <c r="F5517" i="9"/>
  <c r="G5517" i="9" l="1"/>
  <c r="H5517" i="9" s="1"/>
  <c r="F5518" i="9"/>
  <c r="G5518" i="9" l="1"/>
  <c r="H5518" i="9" s="1"/>
  <c r="F5519" i="9"/>
  <c r="G5519" i="9" l="1"/>
  <c r="H5519" i="9" s="1"/>
  <c r="F5520" i="9"/>
  <c r="G5520" i="9" l="1"/>
  <c r="H5520" i="9" s="1"/>
  <c r="F5521" i="9"/>
  <c r="G5521" i="9" l="1"/>
  <c r="H5521" i="9" s="1"/>
  <c r="F5522" i="9"/>
  <c r="G5522" i="9" l="1"/>
  <c r="H5522" i="9" s="1"/>
  <c r="F5523" i="9"/>
  <c r="G5523" i="9" l="1"/>
  <c r="H5523" i="9" s="1"/>
  <c r="F5524" i="9"/>
  <c r="G5524" i="9" l="1"/>
  <c r="H5524" i="9" s="1"/>
  <c r="F5525" i="9"/>
  <c r="G5525" i="9" l="1"/>
  <c r="H5525" i="9" s="1"/>
  <c r="F5526" i="9"/>
  <c r="G5526" i="9" l="1"/>
  <c r="H5526" i="9" s="1"/>
  <c r="F5527" i="9"/>
  <c r="G5527" i="9" l="1"/>
  <c r="H5527" i="9" s="1"/>
  <c r="F5528" i="9"/>
  <c r="G5528" i="9" l="1"/>
  <c r="H5528" i="9" s="1"/>
  <c r="F5529" i="9"/>
  <c r="G5529" i="9" l="1"/>
  <c r="H5529" i="9" s="1"/>
  <c r="F5530" i="9"/>
  <c r="G5530" i="9" l="1"/>
  <c r="H5530" i="9" s="1"/>
  <c r="F5531" i="9"/>
  <c r="G5531" i="9" l="1"/>
  <c r="H5531" i="9" s="1"/>
  <c r="F5532" i="9"/>
  <c r="G5532" i="9" l="1"/>
  <c r="H5532" i="9" s="1"/>
  <c r="F5533" i="9"/>
  <c r="G5533" i="9" l="1"/>
  <c r="H5533" i="9" s="1"/>
  <c r="F5534" i="9"/>
  <c r="G5534" i="9" l="1"/>
  <c r="H5534" i="9" s="1"/>
  <c r="F5535" i="9"/>
  <c r="F5536" i="9" l="1"/>
  <c r="G5535" i="9"/>
  <c r="H5535" i="9" s="1"/>
  <c r="G5536" i="9" l="1"/>
  <c r="H5536" i="9" s="1"/>
  <c r="F5537" i="9"/>
  <c r="G5537" i="9" l="1"/>
  <c r="H5537" i="9" s="1"/>
  <c r="F5538" i="9"/>
  <c r="G5538" i="9" l="1"/>
  <c r="H5538" i="9" s="1"/>
  <c r="F5539" i="9"/>
  <c r="G5539" i="9" l="1"/>
  <c r="H5539" i="9" s="1"/>
  <c r="F5540" i="9"/>
  <c r="G5540" i="9" l="1"/>
  <c r="H5540" i="9" s="1"/>
  <c r="F5541" i="9"/>
  <c r="G5541" i="9" l="1"/>
  <c r="H5541" i="9" s="1"/>
  <c r="F5542" i="9"/>
  <c r="G5542" i="9" l="1"/>
  <c r="H5542" i="9" s="1"/>
  <c r="F5543" i="9"/>
  <c r="G5543" i="9" l="1"/>
  <c r="H5543" i="9" s="1"/>
  <c r="F5544" i="9"/>
  <c r="G5544" i="9" l="1"/>
  <c r="H5544" i="9" s="1"/>
  <c r="F5545" i="9"/>
  <c r="G5545" i="9" l="1"/>
  <c r="H5545" i="9" s="1"/>
  <c r="F5546" i="9"/>
  <c r="G5546" i="9" l="1"/>
  <c r="H5546" i="9" s="1"/>
  <c r="F5547" i="9"/>
  <c r="F5548" i="9" l="1"/>
  <c r="G5547" i="9"/>
  <c r="H5547" i="9" s="1"/>
  <c r="G5548" i="9" l="1"/>
  <c r="H5548" i="9" s="1"/>
  <c r="F5549" i="9"/>
  <c r="G5549" i="9" l="1"/>
  <c r="H5549" i="9" s="1"/>
  <c r="F5550" i="9"/>
  <c r="F5551" i="9" l="1"/>
  <c r="G5550" i="9"/>
  <c r="H5550" i="9" s="1"/>
  <c r="G5551" i="9" l="1"/>
  <c r="H5551" i="9" s="1"/>
  <c r="F5552" i="9"/>
  <c r="G5552" i="9" l="1"/>
  <c r="H5552" i="9" s="1"/>
  <c r="F5553" i="9"/>
  <c r="G5553" i="9" l="1"/>
  <c r="H5553" i="9" s="1"/>
  <c r="F5554" i="9"/>
  <c r="G5554" i="9" l="1"/>
  <c r="H5554" i="9" s="1"/>
  <c r="F5555" i="9"/>
  <c r="F5556" i="9" l="1"/>
  <c r="G5555" i="9"/>
  <c r="H5555" i="9" s="1"/>
  <c r="G5556" i="9" l="1"/>
  <c r="H5556" i="9" s="1"/>
  <c r="F5557" i="9"/>
  <c r="G5557" i="9" l="1"/>
  <c r="H5557" i="9" s="1"/>
  <c r="F5558" i="9"/>
  <c r="F5559" i="9" l="1"/>
  <c r="G5558" i="9"/>
  <c r="H5558" i="9" s="1"/>
  <c r="G5559" i="9" l="1"/>
  <c r="H5559" i="9" s="1"/>
  <c r="F5560" i="9"/>
  <c r="G5560" i="9" l="1"/>
  <c r="H5560" i="9" s="1"/>
  <c r="F5561" i="9"/>
  <c r="G5561" i="9" l="1"/>
  <c r="H5561" i="9" s="1"/>
  <c r="F5562" i="9"/>
  <c r="G5562" i="9" l="1"/>
  <c r="H5562" i="9" s="1"/>
  <c r="F5563" i="9"/>
  <c r="F5564" i="9" l="1"/>
  <c r="G5563" i="9"/>
  <c r="H5563" i="9" s="1"/>
  <c r="G5564" i="9" l="1"/>
  <c r="H5564" i="9" s="1"/>
  <c r="F5565" i="9"/>
  <c r="G5565" i="9" l="1"/>
  <c r="H5565" i="9" s="1"/>
  <c r="F5566" i="9"/>
  <c r="F5567" i="9" l="1"/>
  <c r="G5566" i="9"/>
  <c r="H5566" i="9" s="1"/>
  <c r="G5567" i="9" l="1"/>
  <c r="H5567" i="9" s="1"/>
  <c r="F5568" i="9"/>
  <c r="G5568" i="9" l="1"/>
  <c r="H5568" i="9" s="1"/>
  <c r="F5569" i="9"/>
  <c r="G5569" i="9" l="1"/>
  <c r="H5569" i="9" s="1"/>
  <c r="F5570" i="9"/>
  <c r="G5570" i="9" l="1"/>
  <c r="H5570" i="9" s="1"/>
  <c r="F5571" i="9"/>
  <c r="F5572" i="9" l="1"/>
  <c r="G5571" i="9"/>
  <c r="H5571" i="9" s="1"/>
  <c r="G5572" i="9" l="1"/>
  <c r="H5572" i="9" s="1"/>
  <c r="F5573" i="9"/>
  <c r="G5573" i="9" l="1"/>
  <c r="H5573" i="9" s="1"/>
  <c r="F5574" i="9"/>
  <c r="F5575" i="9" l="1"/>
  <c r="G5574" i="9"/>
  <c r="H5574" i="9" s="1"/>
  <c r="G5575" i="9" l="1"/>
  <c r="H5575" i="9" s="1"/>
  <c r="F5576" i="9"/>
  <c r="G5576" i="9" l="1"/>
  <c r="H5576" i="9" s="1"/>
  <c r="F5577" i="9"/>
  <c r="G5577" i="9" l="1"/>
  <c r="H5577" i="9" s="1"/>
  <c r="F5578" i="9"/>
  <c r="G5578" i="9" l="1"/>
  <c r="H5578" i="9" s="1"/>
  <c r="F5579" i="9"/>
  <c r="F5580" i="9" l="1"/>
  <c r="G5579" i="9"/>
  <c r="H5579" i="9" s="1"/>
  <c r="G5580" i="9" l="1"/>
  <c r="H5580" i="9" s="1"/>
  <c r="F5581" i="9"/>
  <c r="G5581" i="9" l="1"/>
  <c r="H5581" i="9" s="1"/>
  <c r="F5582" i="9"/>
  <c r="F5583" i="9" l="1"/>
  <c r="G5582" i="9"/>
  <c r="H5582" i="9" s="1"/>
  <c r="G5583" i="9" l="1"/>
  <c r="H5583" i="9" s="1"/>
  <c r="F5584" i="9"/>
  <c r="F5585" i="9" l="1"/>
  <c r="G5584" i="9"/>
  <c r="H5584" i="9" s="1"/>
  <c r="G5585" i="9" l="1"/>
  <c r="H5585" i="9" s="1"/>
  <c r="F5586" i="9"/>
  <c r="G5586" i="9" l="1"/>
  <c r="H5586" i="9" s="1"/>
  <c r="F5587" i="9"/>
  <c r="G5587" i="9" l="1"/>
  <c r="H5587" i="9" s="1"/>
  <c r="F5588" i="9"/>
  <c r="G5588" i="9" l="1"/>
  <c r="H5588" i="9" s="1"/>
  <c r="F5589" i="9"/>
  <c r="F5590" i="9" l="1"/>
  <c r="G5589" i="9"/>
  <c r="H5589" i="9" s="1"/>
  <c r="G5590" i="9" l="1"/>
  <c r="H5590" i="9" s="1"/>
  <c r="F5591" i="9"/>
  <c r="F5592" i="9" l="1"/>
  <c r="G5591" i="9"/>
  <c r="H5591" i="9" s="1"/>
  <c r="G5592" i="9" l="1"/>
  <c r="H5592" i="9" s="1"/>
  <c r="F5593" i="9"/>
  <c r="F5594" i="9" l="1"/>
  <c r="G5593" i="9"/>
  <c r="H5593" i="9" s="1"/>
  <c r="G5594" i="9" l="1"/>
  <c r="H5594" i="9" s="1"/>
  <c r="F5595" i="9"/>
  <c r="G5595" i="9" l="1"/>
  <c r="H5595" i="9" s="1"/>
  <c r="F5596" i="9"/>
  <c r="G5596" i="9" l="1"/>
  <c r="H5596" i="9" s="1"/>
  <c r="F5597" i="9"/>
  <c r="G5597" i="9" l="1"/>
  <c r="H5597" i="9" s="1"/>
  <c r="F5598" i="9"/>
  <c r="F5599" i="9" l="1"/>
  <c r="G5598" i="9"/>
  <c r="H5598" i="9" s="1"/>
  <c r="G5599" i="9" l="1"/>
  <c r="H5599" i="9" s="1"/>
  <c r="F5600" i="9"/>
  <c r="F5601" i="9" l="1"/>
  <c r="G5600" i="9"/>
  <c r="H5600" i="9" s="1"/>
  <c r="G5601" i="9" l="1"/>
  <c r="H5601" i="9" s="1"/>
  <c r="F5602" i="9"/>
  <c r="F5603" i="9" l="1"/>
  <c r="G5602" i="9"/>
  <c r="H5602" i="9" s="1"/>
  <c r="G5603" i="9" l="1"/>
  <c r="H5603" i="9" s="1"/>
  <c r="F5604" i="9"/>
  <c r="F5605" i="9" l="1"/>
  <c r="G5604" i="9"/>
  <c r="H5604" i="9" s="1"/>
  <c r="G5605" i="9" l="1"/>
  <c r="H5605" i="9" s="1"/>
  <c r="F5606" i="9"/>
  <c r="F5607" i="9" l="1"/>
  <c r="G5606" i="9"/>
  <c r="H5606" i="9" s="1"/>
  <c r="G5607" i="9" l="1"/>
  <c r="H5607" i="9" s="1"/>
  <c r="F5608" i="9"/>
  <c r="F5609" i="9" l="1"/>
  <c r="G5608" i="9"/>
  <c r="H5608" i="9" s="1"/>
  <c r="G5609" i="9" l="1"/>
  <c r="H5609" i="9" s="1"/>
  <c r="F5610" i="9"/>
  <c r="F5611" i="9" l="1"/>
  <c r="G5610" i="9"/>
  <c r="H5610" i="9" s="1"/>
  <c r="G5611" i="9" l="1"/>
  <c r="H5611" i="9" s="1"/>
  <c r="F5612" i="9"/>
  <c r="F5613" i="9" l="1"/>
  <c r="G5612" i="9"/>
  <c r="H5612" i="9" s="1"/>
  <c r="G5613" i="9" l="1"/>
  <c r="H5613" i="9" s="1"/>
  <c r="F5614" i="9"/>
  <c r="F5615" i="9" l="1"/>
  <c r="G5614" i="9"/>
  <c r="H5614" i="9" s="1"/>
  <c r="G5615" i="9" l="1"/>
  <c r="H5615" i="9" s="1"/>
  <c r="F5616" i="9"/>
  <c r="F5617" i="9" l="1"/>
  <c r="G5616" i="9"/>
  <c r="H5616" i="9" s="1"/>
  <c r="G5617" i="9" l="1"/>
  <c r="H5617" i="9" s="1"/>
  <c r="F5618" i="9"/>
  <c r="F5619" i="9" l="1"/>
  <c r="G5618" i="9"/>
  <c r="H5618" i="9" s="1"/>
  <c r="G5619" i="9" l="1"/>
  <c r="H5619" i="9" s="1"/>
  <c r="F5620" i="9"/>
  <c r="F5621" i="9" l="1"/>
  <c r="G5620" i="9"/>
  <c r="H5620" i="9" s="1"/>
  <c r="G5621" i="9" l="1"/>
  <c r="H5621" i="9" s="1"/>
  <c r="F5622" i="9"/>
  <c r="F5623" i="9" l="1"/>
  <c r="G5622" i="9"/>
  <c r="H5622" i="9" s="1"/>
  <c r="G5623" i="9" l="1"/>
  <c r="H5623" i="9" s="1"/>
  <c r="F5624" i="9"/>
  <c r="F5625" i="9" l="1"/>
  <c r="G5624" i="9"/>
  <c r="H5624" i="9" s="1"/>
  <c r="G5625" i="9" l="1"/>
  <c r="H5625" i="9" s="1"/>
  <c r="F5626" i="9"/>
  <c r="F5627" i="9" l="1"/>
  <c r="G5626" i="9"/>
  <c r="H5626" i="9" s="1"/>
  <c r="G5627" i="9" l="1"/>
  <c r="H5627" i="9" s="1"/>
  <c r="F5628" i="9"/>
  <c r="F5629" i="9" l="1"/>
  <c r="G5628" i="9"/>
  <c r="H5628" i="9" s="1"/>
  <c r="G5629" i="9" l="1"/>
  <c r="H5629" i="9" s="1"/>
  <c r="F5630" i="9"/>
  <c r="F5631" i="9" l="1"/>
  <c r="G5630" i="9"/>
  <c r="H5630" i="9" s="1"/>
  <c r="G5631" i="9" l="1"/>
  <c r="H5631" i="9" s="1"/>
  <c r="F5632" i="9"/>
  <c r="F5633" i="9" l="1"/>
  <c r="G5632" i="9"/>
  <c r="H5632" i="9" s="1"/>
  <c r="G5633" i="9" l="1"/>
  <c r="H5633" i="9" s="1"/>
  <c r="F5634" i="9"/>
  <c r="F5635" i="9" l="1"/>
  <c r="G5634" i="9"/>
  <c r="H5634" i="9" s="1"/>
  <c r="G5635" i="9" l="1"/>
  <c r="H5635" i="9" s="1"/>
  <c r="F5636" i="9"/>
  <c r="F5637" i="9" l="1"/>
  <c r="G5636" i="9"/>
  <c r="H5636" i="9" s="1"/>
  <c r="G5637" i="9" l="1"/>
  <c r="H5637" i="9" s="1"/>
  <c r="F5638" i="9"/>
  <c r="F5639" i="9" l="1"/>
  <c r="G5638" i="9"/>
  <c r="H5638" i="9" s="1"/>
  <c r="G5639" i="9" l="1"/>
  <c r="H5639" i="9" s="1"/>
  <c r="F5640" i="9"/>
  <c r="F5641" i="9" l="1"/>
  <c r="G5640" i="9"/>
  <c r="H5640" i="9" s="1"/>
  <c r="G5641" i="9" l="1"/>
  <c r="H5641" i="9" s="1"/>
  <c r="F5642" i="9"/>
  <c r="F5643" i="9" l="1"/>
  <c r="G5642" i="9"/>
  <c r="H5642" i="9" s="1"/>
  <c r="G5643" i="9" l="1"/>
  <c r="H5643" i="9" s="1"/>
  <c r="F5644" i="9"/>
  <c r="F5645" i="9" l="1"/>
  <c r="G5644" i="9"/>
  <c r="H5644" i="9" s="1"/>
  <c r="G5645" i="9" l="1"/>
  <c r="H5645" i="9" s="1"/>
  <c r="F5646" i="9"/>
  <c r="F5647" i="9" l="1"/>
  <c r="G5646" i="9"/>
  <c r="H5646" i="9" s="1"/>
  <c r="G5647" i="9" l="1"/>
  <c r="H5647" i="9" s="1"/>
  <c r="F5648" i="9"/>
  <c r="F5649" i="9" l="1"/>
  <c r="G5648" i="9"/>
  <c r="H5648" i="9" s="1"/>
  <c r="G5649" i="9" l="1"/>
  <c r="H5649" i="9" s="1"/>
  <c r="F5650" i="9"/>
  <c r="F5651" i="9" l="1"/>
  <c r="G5650" i="9"/>
  <c r="H5650" i="9" s="1"/>
  <c r="G5651" i="9" l="1"/>
  <c r="H5651" i="9" s="1"/>
  <c r="F5652" i="9"/>
  <c r="F5653" i="9" l="1"/>
  <c r="G5652" i="9"/>
  <c r="H5652" i="9" s="1"/>
  <c r="G5653" i="9" l="1"/>
  <c r="H5653" i="9" s="1"/>
  <c r="F5654" i="9"/>
  <c r="F5655" i="9" l="1"/>
  <c r="G5654" i="9"/>
  <c r="H5654" i="9" s="1"/>
  <c r="G5655" i="9" l="1"/>
  <c r="H5655" i="9" s="1"/>
  <c r="F5656" i="9"/>
  <c r="F5657" i="9" l="1"/>
  <c r="G5656" i="9"/>
  <c r="H5656" i="9" s="1"/>
  <c r="G5657" i="9" l="1"/>
  <c r="H5657" i="9" s="1"/>
  <c r="F5658" i="9"/>
  <c r="F5659" i="9" l="1"/>
  <c r="G5658" i="9"/>
  <c r="H5658" i="9" s="1"/>
  <c r="G5659" i="9" l="1"/>
  <c r="H5659" i="9" s="1"/>
  <c r="F5660" i="9"/>
  <c r="F5661" i="9" l="1"/>
  <c r="G5660" i="9"/>
  <c r="H5660" i="9" s="1"/>
  <c r="G5661" i="9" l="1"/>
  <c r="H5661" i="9" s="1"/>
  <c r="F5662" i="9"/>
  <c r="F5663" i="9" l="1"/>
  <c r="G5662" i="9"/>
  <c r="H5662" i="9" s="1"/>
  <c r="G5663" i="9" l="1"/>
  <c r="H5663" i="9" s="1"/>
  <c r="F5664" i="9"/>
  <c r="F5665" i="9" l="1"/>
  <c r="G5664" i="9"/>
  <c r="H5664" i="9" s="1"/>
  <c r="G5665" i="9" l="1"/>
  <c r="H5665" i="9" s="1"/>
  <c r="F5666" i="9"/>
  <c r="F5667" i="9" l="1"/>
  <c r="G5666" i="9"/>
  <c r="H5666" i="9" s="1"/>
  <c r="G5667" i="9" l="1"/>
  <c r="H5667" i="9" s="1"/>
  <c r="F5668" i="9"/>
  <c r="F5669" i="9" l="1"/>
  <c r="G5668" i="9"/>
  <c r="H5668" i="9" s="1"/>
  <c r="G5669" i="9" l="1"/>
  <c r="H5669" i="9" s="1"/>
  <c r="F5670" i="9"/>
  <c r="F5671" i="9" l="1"/>
  <c r="G5670" i="9"/>
  <c r="H5670" i="9" s="1"/>
  <c r="G5671" i="9" l="1"/>
  <c r="H5671" i="9" s="1"/>
  <c r="F5672" i="9"/>
  <c r="F5673" i="9" l="1"/>
  <c r="G5672" i="9"/>
  <c r="H5672" i="9" s="1"/>
  <c r="G5673" i="9" l="1"/>
  <c r="H5673" i="9" s="1"/>
  <c r="F5674" i="9"/>
  <c r="F5675" i="9" l="1"/>
  <c r="G5674" i="9"/>
  <c r="H5674" i="9" s="1"/>
  <c r="G5675" i="9" l="1"/>
  <c r="H5675" i="9" s="1"/>
  <c r="F5676" i="9"/>
  <c r="F5677" i="9" l="1"/>
  <c r="G5676" i="9"/>
  <c r="H5676" i="9" s="1"/>
  <c r="G5677" i="9" l="1"/>
  <c r="H5677" i="9" s="1"/>
  <c r="F5678" i="9"/>
  <c r="F5679" i="9" l="1"/>
  <c r="G5678" i="9"/>
  <c r="H5678" i="9" s="1"/>
  <c r="G5679" i="9" l="1"/>
  <c r="H5679" i="9" s="1"/>
  <c r="F5680" i="9"/>
  <c r="F5681" i="9" l="1"/>
  <c r="G5680" i="9"/>
  <c r="H5680" i="9" s="1"/>
  <c r="G5681" i="9" l="1"/>
  <c r="H5681" i="9" s="1"/>
  <c r="F5682" i="9"/>
  <c r="F5683" i="9" l="1"/>
  <c r="G5682" i="9"/>
  <c r="H5682" i="9" s="1"/>
  <c r="G5683" i="9" l="1"/>
  <c r="H5683" i="9" s="1"/>
  <c r="F5684" i="9"/>
  <c r="F5685" i="9" l="1"/>
  <c r="G5684" i="9"/>
  <c r="H5684" i="9" s="1"/>
  <c r="G5685" i="9" l="1"/>
  <c r="H5685" i="9" s="1"/>
  <c r="F5686" i="9"/>
  <c r="F5687" i="9" l="1"/>
  <c r="G5686" i="9"/>
  <c r="H5686" i="9" s="1"/>
  <c r="G5687" i="9" l="1"/>
  <c r="H5687" i="9" s="1"/>
  <c r="F5688" i="9"/>
  <c r="F5689" i="9" l="1"/>
  <c r="G5688" i="9"/>
  <c r="H5688" i="9" s="1"/>
  <c r="G5689" i="9" l="1"/>
  <c r="H5689" i="9" s="1"/>
  <c r="F5690" i="9"/>
  <c r="F5691" i="9" l="1"/>
  <c r="G5690" i="9"/>
  <c r="H5690" i="9" s="1"/>
  <c r="G5691" i="9" l="1"/>
  <c r="H5691" i="9" s="1"/>
  <c r="F5692" i="9"/>
  <c r="F5693" i="9" l="1"/>
  <c r="G5692" i="9"/>
  <c r="H5692" i="9" s="1"/>
  <c r="G5693" i="9" l="1"/>
  <c r="H5693" i="9" s="1"/>
  <c r="F5694" i="9"/>
  <c r="F5695" i="9" l="1"/>
  <c r="G5694" i="9"/>
  <c r="H5694" i="9" s="1"/>
  <c r="G5695" i="9" l="1"/>
  <c r="H5695" i="9" s="1"/>
  <c r="F5696" i="9"/>
  <c r="F5697" i="9" l="1"/>
  <c r="G5696" i="9"/>
  <c r="H5696" i="9" s="1"/>
  <c r="G5697" i="9" l="1"/>
  <c r="H5697" i="9" s="1"/>
  <c r="F5698" i="9"/>
  <c r="F5699" i="9" l="1"/>
  <c r="G5698" i="9"/>
  <c r="H5698" i="9" s="1"/>
  <c r="G5699" i="9" l="1"/>
  <c r="H5699" i="9" s="1"/>
  <c r="F5700" i="9"/>
  <c r="F5701" i="9" l="1"/>
  <c r="G5700" i="9"/>
  <c r="H5700" i="9" s="1"/>
  <c r="G5701" i="9" l="1"/>
  <c r="H5701" i="9" s="1"/>
  <c r="F5702" i="9"/>
  <c r="F5703" i="9" l="1"/>
  <c r="G5702" i="9"/>
  <c r="H5702" i="9" s="1"/>
  <c r="G5703" i="9" l="1"/>
  <c r="H5703" i="9" s="1"/>
  <c r="F5704" i="9"/>
  <c r="F5705" i="9" l="1"/>
  <c r="G5704" i="9"/>
  <c r="H5704" i="9" s="1"/>
  <c r="G5705" i="9" l="1"/>
  <c r="H5705" i="9" s="1"/>
  <c r="F5706" i="9"/>
  <c r="F5707" i="9" l="1"/>
  <c r="G5706" i="9"/>
  <c r="H5706" i="9" s="1"/>
  <c r="G5707" i="9" l="1"/>
  <c r="H5707" i="9" s="1"/>
  <c r="F5708" i="9"/>
  <c r="F5709" i="9" l="1"/>
  <c r="G5708" i="9"/>
  <c r="H5708" i="9" s="1"/>
  <c r="G5709" i="9" l="1"/>
  <c r="H5709" i="9" s="1"/>
  <c r="F5710" i="9"/>
  <c r="F5711" i="9" l="1"/>
  <c r="G5710" i="9"/>
  <c r="H5710" i="9" s="1"/>
  <c r="G5711" i="9" l="1"/>
  <c r="H5711" i="9" s="1"/>
  <c r="F5712" i="9"/>
  <c r="F5713" i="9" l="1"/>
  <c r="G5712" i="9"/>
  <c r="H5712" i="9" s="1"/>
  <c r="G5713" i="9" l="1"/>
  <c r="H5713" i="9" s="1"/>
  <c r="F5714" i="9"/>
  <c r="F5715" i="9" l="1"/>
  <c r="G5714" i="9"/>
  <c r="H5714" i="9" s="1"/>
  <c r="G5715" i="9" l="1"/>
  <c r="H5715" i="9" s="1"/>
  <c r="F5716" i="9"/>
  <c r="F5717" i="9" l="1"/>
  <c r="G5716" i="9"/>
  <c r="H5716" i="9" s="1"/>
  <c r="G5717" i="9" l="1"/>
  <c r="H5717" i="9" s="1"/>
  <c r="F5718" i="9"/>
  <c r="F5719" i="9" l="1"/>
  <c r="G5718" i="9"/>
  <c r="H5718" i="9" s="1"/>
  <c r="G5719" i="9" l="1"/>
  <c r="H5719" i="9" s="1"/>
  <c r="F5720" i="9"/>
  <c r="F5721" i="9" l="1"/>
  <c r="G5720" i="9"/>
  <c r="H5720" i="9" s="1"/>
  <c r="G5721" i="9" l="1"/>
  <c r="H5721" i="9" s="1"/>
  <c r="F5722" i="9"/>
  <c r="F5723" i="9" l="1"/>
  <c r="G5722" i="9"/>
  <c r="H5722" i="9" s="1"/>
  <c r="G5723" i="9" l="1"/>
  <c r="H5723" i="9" s="1"/>
  <c r="F5724" i="9"/>
  <c r="F5725" i="9" l="1"/>
  <c r="G5724" i="9"/>
  <c r="H5724" i="9" s="1"/>
  <c r="G5725" i="9" l="1"/>
  <c r="H5725" i="9" s="1"/>
  <c r="F5726" i="9"/>
  <c r="F5727" i="9" l="1"/>
  <c r="G5726" i="9"/>
  <c r="H5726" i="9" s="1"/>
  <c r="G5727" i="9" l="1"/>
  <c r="H5727" i="9" s="1"/>
  <c r="F5728" i="9"/>
  <c r="F5729" i="9" l="1"/>
  <c r="G5728" i="9"/>
  <c r="H5728" i="9" s="1"/>
  <c r="G5729" i="9" l="1"/>
  <c r="H5729" i="9" s="1"/>
  <c r="F5730" i="9"/>
  <c r="F5731" i="9" l="1"/>
  <c r="G5730" i="9"/>
  <c r="H5730" i="9" s="1"/>
  <c r="G5731" i="9" l="1"/>
  <c r="H5731" i="9" s="1"/>
  <c r="F5732" i="9"/>
  <c r="F5733" i="9" l="1"/>
  <c r="G5732" i="9"/>
  <c r="H5732" i="9" s="1"/>
  <c r="G5733" i="9" l="1"/>
  <c r="H5733" i="9" s="1"/>
  <c r="F5734" i="9"/>
  <c r="F5735" i="9" l="1"/>
  <c r="G5734" i="9"/>
  <c r="H5734" i="9" s="1"/>
  <c r="G5735" i="9" l="1"/>
  <c r="H5735" i="9" s="1"/>
  <c r="F5736" i="9"/>
  <c r="F5737" i="9" l="1"/>
  <c r="G5736" i="9"/>
  <c r="H5736" i="9" s="1"/>
  <c r="G5737" i="9" l="1"/>
  <c r="H5737" i="9" s="1"/>
  <c r="F5738" i="9"/>
  <c r="F5739" i="9" l="1"/>
  <c r="G5738" i="9"/>
  <c r="H5738" i="9" s="1"/>
  <c r="G5739" i="9" l="1"/>
  <c r="H5739" i="9" s="1"/>
  <c r="F5740" i="9"/>
  <c r="F5741" i="9" l="1"/>
  <c r="G5740" i="9"/>
  <c r="H5740" i="9" s="1"/>
  <c r="G5741" i="9" l="1"/>
  <c r="H5741" i="9" s="1"/>
  <c r="F5742" i="9"/>
  <c r="F5743" i="9" l="1"/>
  <c r="G5742" i="9"/>
  <c r="H5742" i="9" s="1"/>
  <c r="G5743" i="9" l="1"/>
  <c r="H5743" i="9" s="1"/>
  <c r="F5744" i="9"/>
  <c r="F5745" i="9" l="1"/>
  <c r="G5744" i="9"/>
  <c r="H5744" i="9" s="1"/>
  <c r="G5745" i="9" l="1"/>
  <c r="H5745" i="9" s="1"/>
  <c r="F5746" i="9"/>
  <c r="F5747" i="9" l="1"/>
  <c r="G5746" i="9"/>
  <c r="H5746" i="9" s="1"/>
  <c r="G5747" i="9" l="1"/>
  <c r="H5747" i="9" s="1"/>
  <c r="F5748" i="9"/>
  <c r="F5749" i="9" l="1"/>
  <c r="G5748" i="9"/>
  <c r="H5748" i="9" s="1"/>
  <c r="G5749" i="9" l="1"/>
  <c r="H5749" i="9" s="1"/>
  <c r="F5750" i="9"/>
  <c r="F5751" i="9" l="1"/>
  <c r="G5750" i="9"/>
  <c r="H5750" i="9" s="1"/>
  <c r="G5751" i="9" l="1"/>
  <c r="H5751" i="9" s="1"/>
  <c r="F5752" i="9"/>
  <c r="F5753" i="9" l="1"/>
  <c r="G5752" i="9"/>
  <c r="H5752" i="9" s="1"/>
  <c r="G5753" i="9" l="1"/>
  <c r="H5753" i="9" s="1"/>
  <c r="F5754" i="9"/>
  <c r="F5755" i="9" l="1"/>
  <c r="G5754" i="9"/>
  <c r="H5754" i="9" s="1"/>
  <c r="G5755" i="9" l="1"/>
  <c r="H5755" i="9" s="1"/>
  <c r="F5756" i="9"/>
  <c r="F5757" i="9" l="1"/>
  <c r="G5756" i="9"/>
  <c r="H5756" i="9" s="1"/>
  <c r="G5757" i="9" l="1"/>
  <c r="H5757" i="9" s="1"/>
  <c r="F5758" i="9"/>
  <c r="F5759" i="9" l="1"/>
  <c r="G5758" i="9"/>
  <c r="H5758" i="9" s="1"/>
  <c r="G5759" i="9" l="1"/>
  <c r="H5759" i="9" s="1"/>
  <c r="F5760" i="9"/>
  <c r="F5761" i="9" l="1"/>
  <c r="G5760" i="9"/>
  <c r="H5760" i="9" s="1"/>
  <c r="G5761" i="9" l="1"/>
  <c r="H5761" i="9" s="1"/>
  <c r="F5762" i="9"/>
  <c r="F5763" i="9" l="1"/>
  <c r="G5762" i="9"/>
  <c r="H5762" i="9" s="1"/>
  <c r="G5763" i="9" l="1"/>
  <c r="H5763" i="9" s="1"/>
  <c r="F5764" i="9"/>
  <c r="F5765" i="9" l="1"/>
  <c r="G5764" i="9"/>
  <c r="H5764" i="9" s="1"/>
  <c r="G5765" i="9" l="1"/>
  <c r="H5765" i="9" s="1"/>
  <c r="F5766" i="9"/>
  <c r="F5767" i="9" l="1"/>
  <c r="G5766" i="9"/>
  <c r="H5766" i="9" s="1"/>
  <c r="G5767" i="9" l="1"/>
  <c r="H5767" i="9" s="1"/>
  <c r="F5768" i="9"/>
  <c r="F5769" i="9" l="1"/>
  <c r="G5768" i="9"/>
  <c r="H5768" i="9" s="1"/>
  <c r="G5769" i="9" l="1"/>
  <c r="H5769" i="9" s="1"/>
  <c r="F5770" i="9"/>
  <c r="F5771" i="9" l="1"/>
  <c r="G5770" i="9"/>
  <c r="H5770" i="9" s="1"/>
  <c r="G5771" i="9" l="1"/>
  <c r="H5771" i="9" s="1"/>
  <c r="F5772" i="9"/>
  <c r="F5773" i="9" l="1"/>
  <c r="G5772" i="9"/>
  <c r="H5772" i="9" s="1"/>
  <c r="G5773" i="9" l="1"/>
  <c r="H5773" i="9" s="1"/>
  <c r="F5774" i="9"/>
  <c r="F5775" i="9" l="1"/>
  <c r="G5774" i="9"/>
  <c r="H5774" i="9" s="1"/>
  <c r="G5775" i="9" l="1"/>
  <c r="H5775" i="9" s="1"/>
  <c r="F5776" i="9"/>
  <c r="F5777" i="9" l="1"/>
  <c r="G5776" i="9"/>
  <c r="H5776" i="9" s="1"/>
  <c r="G5777" i="9" l="1"/>
  <c r="H5777" i="9" s="1"/>
  <c r="F5778" i="9"/>
  <c r="F5779" i="9" l="1"/>
  <c r="G5778" i="9"/>
  <c r="H5778" i="9" s="1"/>
  <c r="G5779" i="9" l="1"/>
  <c r="H5779" i="9" s="1"/>
  <c r="F5780" i="9"/>
  <c r="F5781" i="9" l="1"/>
  <c r="G5780" i="9"/>
  <c r="H5780" i="9" s="1"/>
  <c r="G5781" i="9" l="1"/>
  <c r="H5781" i="9" s="1"/>
  <c r="F5782" i="9"/>
  <c r="F5783" i="9" l="1"/>
  <c r="G5782" i="9"/>
  <c r="H5782" i="9" s="1"/>
  <c r="G5783" i="9" l="1"/>
  <c r="H5783" i="9" s="1"/>
  <c r="F5784" i="9"/>
  <c r="F5785" i="9" l="1"/>
  <c r="G5784" i="9"/>
  <c r="H5784" i="9" s="1"/>
  <c r="G5785" i="9" l="1"/>
  <c r="H5785" i="9" s="1"/>
  <c r="F5786" i="9"/>
  <c r="F5787" i="9" l="1"/>
  <c r="G5786" i="9"/>
  <c r="H5786" i="9" s="1"/>
  <c r="G5787" i="9" l="1"/>
  <c r="H5787" i="9" s="1"/>
  <c r="F5788" i="9"/>
  <c r="F5789" i="9" l="1"/>
  <c r="G5788" i="9"/>
  <c r="H5788" i="9" s="1"/>
  <c r="G5789" i="9" l="1"/>
  <c r="H5789" i="9" s="1"/>
  <c r="F5790" i="9"/>
  <c r="F5791" i="9" l="1"/>
  <c r="G5790" i="9"/>
  <c r="H5790" i="9" s="1"/>
  <c r="G5791" i="9" l="1"/>
  <c r="H5791" i="9" s="1"/>
  <c r="F5792" i="9"/>
  <c r="F5793" i="9" l="1"/>
  <c r="G5792" i="9"/>
  <c r="H5792" i="9" s="1"/>
  <c r="G5793" i="9" l="1"/>
  <c r="H5793" i="9" s="1"/>
  <c r="F5794" i="9"/>
  <c r="F5795" i="9" l="1"/>
  <c r="G5794" i="9"/>
  <c r="H5794" i="9" s="1"/>
  <c r="G5795" i="9" l="1"/>
  <c r="H5795" i="9" s="1"/>
  <c r="F5796" i="9"/>
  <c r="F5797" i="9" l="1"/>
  <c r="G5796" i="9"/>
  <c r="H5796" i="9" s="1"/>
  <c r="G5797" i="9" l="1"/>
  <c r="H5797" i="9" s="1"/>
  <c r="F5798" i="9"/>
  <c r="F5799" i="9" l="1"/>
  <c r="G5798" i="9"/>
  <c r="H5798" i="9" s="1"/>
  <c r="G5799" i="9" l="1"/>
  <c r="H5799" i="9" s="1"/>
  <c r="F5800" i="9"/>
  <c r="F5801" i="9" l="1"/>
  <c r="G5800" i="9"/>
  <c r="H5800" i="9" s="1"/>
  <c r="G5801" i="9" l="1"/>
  <c r="H5801" i="9" s="1"/>
  <c r="F5802" i="9"/>
  <c r="F5803" i="9" l="1"/>
  <c r="G5802" i="9"/>
  <c r="H5802" i="9" s="1"/>
  <c r="G5803" i="9" l="1"/>
  <c r="H5803" i="9" s="1"/>
  <c r="F5804" i="9"/>
  <c r="F5805" i="9" l="1"/>
  <c r="G5804" i="9"/>
  <c r="H5804" i="9" s="1"/>
  <c r="G5805" i="9" l="1"/>
  <c r="H5805" i="9" s="1"/>
  <c r="F5806" i="9"/>
  <c r="F5807" i="9" l="1"/>
  <c r="G5806" i="9"/>
  <c r="H5806" i="9" s="1"/>
  <c r="G5807" i="9" l="1"/>
  <c r="H5807" i="9" s="1"/>
  <c r="F5808" i="9"/>
  <c r="F5809" i="9" l="1"/>
  <c r="G5808" i="9"/>
  <c r="H5808" i="9" s="1"/>
  <c r="G5809" i="9" l="1"/>
  <c r="H5809" i="9" s="1"/>
  <c r="F5810" i="9"/>
  <c r="F5811" i="9" l="1"/>
  <c r="G5810" i="9"/>
  <c r="H5810" i="9" s="1"/>
  <c r="G5811" i="9" l="1"/>
  <c r="H5811" i="9" s="1"/>
  <c r="F5812" i="9"/>
  <c r="F5813" i="9" l="1"/>
  <c r="G5812" i="9"/>
  <c r="H5812" i="9" s="1"/>
  <c r="G5813" i="9" l="1"/>
  <c r="H5813" i="9" s="1"/>
  <c r="F5814" i="9"/>
  <c r="F5815" i="9" l="1"/>
  <c r="G5814" i="9"/>
  <c r="H5814" i="9" s="1"/>
  <c r="G5815" i="9" l="1"/>
  <c r="H5815" i="9" s="1"/>
  <c r="F5816" i="9"/>
  <c r="F5817" i="9" l="1"/>
  <c r="G5816" i="9"/>
  <c r="H5816" i="9" s="1"/>
  <c r="G5817" i="9" l="1"/>
  <c r="H5817" i="9" s="1"/>
  <c r="F5818" i="9"/>
  <c r="F5819" i="9" l="1"/>
  <c r="G5818" i="9"/>
  <c r="H5818" i="9" s="1"/>
  <c r="G5819" i="9" l="1"/>
  <c r="H5819" i="9" s="1"/>
  <c r="F5820" i="9"/>
  <c r="F5821" i="9" l="1"/>
  <c r="G5820" i="9"/>
  <c r="H5820" i="9" s="1"/>
  <c r="G5821" i="9" l="1"/>
  <c r="H5821" i="9" s="1"/>
  <c r="F5822" i="9"/>
  <c r="F5823" i="9" l="1"/>
  <c r="G5822" i="9"/>
  <c r="H5822" i="9" s="1"/>
  <c r="G5823" i="9" l="1"/>
  <c r="H5823" i="9" s="1"/>
  <c r="F5824" i="9"/>
  <c r="F5825" i="9" l="1"/>
  <c r="G5824" i="9"/>
  <c r="H5824" i="9" s="1"/>
  <c r="G5825" i="9" l="1"/>
  <c r="H5825" i="9" s="1"/>
  <c r="F5826" i="9"/>
  <c r="F5827" i="9" l="1"/>
  <c r="G5826" i="9"/>
  <c r="H5826" i="9" s="1"/>
  <c r="G5827" i="9" l="1"/>
  <c r="H5827" i="9" s="1"/>
  <c r="F5828" i="9"/>
  <c r="F5829" i="9" l="1"/>
  <c r="G5828" i="9"/>
  <c r="H5828" i="9" s="1"/>
  <c r="G5829" i="9" l="1"/>
  <c r="H5829" i="9" s="1"/>
  <c r="F5830" i="9"/>
  <c r="F5831" i="9" l="1"/>
  <c r="G5830" i="9"/>
  <c r="H5830" i="9" s="1"/>
  <c r="G5831" i="9" l="1"/>
  <c r="H5831" i="9" s="1"/>
  <c r="F5832" i="9"/>
  <c r="F5833" i="9" l="1"/>
  <c r="G5832" i="9"/>
  <c r="H5832" i="9" s="1"/>
  <c r="G5833" i="9" l="1"/>
  <c r="H5833" i="9" s="1"/>
  <c r="F5834" i="9"/>
  <c r="F5835" i="9" l="1"/>
  <c r="G5834" i="9"/>
  <c r="H5834" i="9" s="1"/>
  <c r="G5835" i="9" l="1"/>
  <c r="H5835" i="9" s="1"/>
  <c r="F5836" i="9"/>
  <c r="F5837" i="9" l="1"/>
  <c r="G5836" i="9"/>
  <c r="H5836" i="9" s="1"/>
  <c r="G5837" i="9" l="1"/>
  <c r="H5837" i="9" s="1"/>
  <c r="F5838" i="9"/>
  <c r="F5839" i="9" l="1"/>
  <c r="G5838" i="9"/>
  <c r="H5838" i="9" s="1"/>
  <c r="G5839" i="9" l="1"/>
  <c r="H5839" i="9" s="1"/>
  <c r="F5840" i="9"/>
  <c r="F5841" i="9" l="1"/>
  <c r="G5840" i="9"/>
  <c r="H5840" i="9" s="1"/>
  <c r="G5841" i="9" l="1"/>
  <c r="H5841" i="9" s="1"/>
  <c r="F5842" i="9"/>
  <c r="F5843" i="9" l="1"/>
  <c r="G5842" i="9"/>
  <c r="H5842" i="9" s="1"/>
  <c r="G5843" i="9" l="1"/>
  <c r="H5843" i="9" s="1"/>
  <c r="F5844" i="9"/>
  <c r="F5845" i="9" l="1"/>
  <c r="G5844" i="9"/>
  <c r="H5844" i="9" s="1"/>
  <c r="G5845" i="9" l="1"/>
  <c r="H5845" i="9" s="1"/>
  <c r="F5846" i="9"/>
  <c r="F5847" i="9" l="1"/>
  <c r="G5846" i="9"/>
  <c r="H5846" i="9" s="1"/>
  <c r="G5847" i="9" l="1"/>
  <c r="H5847" i="9" s="1"/>
  <c r="F5848" i="9"/>
  <c r="F5849" i="9" l="1"/>
  <c r="G5848" i="9"/>
  <c r="H5848" i="9" s="1"/>
  <c r="G5849" i="9" l="1"/>
  <c r="H5849" i="9" s="1"/>
  <c r="F5850" i="9"/>
  <c r="F5851" i="9" l="1"/>
  <c r="G5850" i="9"/>
  <c r="H5850" i="9" s="1"/>
  <c r="G5851" i="9" l="1"/>
  <c r="H5851" i="9" s="1"/>
  <c r="F5852" i="9"/>
  <c r="F5853" i="9" l="1"/>
  <c r="G5852" i="9"/>
  <c r="H5852" i="9" s="1"/>
  <c r="G5853" i="9" l="1"/>
  <c r="H5853" i="9" s="1"/>
  <c r="F5854" i="9"/>
  <c r="F5855" i="9" l="1"/>
  <c r="G5854" i="9"/>
  <c r="H5854" i="9" s="1"/>
  <c r="G5855" i="9" l="1"/>
  <c r="H5855" i="9" s="1"/>
  <c r="F5856" i="9"/>
  <c r="F5857" i="9" l="1"/>
  <c r="G5856" i="9"/>
  <c r="H5856" i="9" s="1"/>
  <c r="G5857" i="9" l="1"/>
  <c r="H5857" i="9" s="1"/>
  <c r="F5858" i="9"/>
  <c r="F5859" i="9" l="1"/>
  <c r="G5858" i="9"/>
  <c r="H5858" i="9" s="1"/>
  <c r="G5859" i="9" l="1"/>
  <c r="H5859" i="9" s="1"/>
  <c r="F5860" i="9"/>
  <c r="F5861" i="9" l="1"/>
  <c r="G5860" i="9"/>
  <c r="H5860" i="9" s="1"/>
  <c r="G5861" i="9" l="1"/>
  <c r="H5861" i="9" s="1"/>
  <c r="F5862" i="9"/>
  <c r="F5863" i="9" l="1"/>
  <c r="G5862" i="9"/>
  <c r="H5862" i="9" s="1"/>
  <c r="G5863" i="9" l="1"/>
  <c r="H5863" i="9" s="1"/>
  <c r="F5864" i="9"/>
  <c r="F5865" i="9" l="1"/>
  <c r="G5864" i="9"/>
  <c r="H5864" i="9" s="1"/>
  <c r="G5865" i="9" l="1"/>
  <c r="H5865" i="9" s="1"/>
  <c r="F5866" i="9"/>
  <c r="F5867" i="9" l="1"/>
  <c r="G5866" i="9"/>
  <c r="H5866" i="9" s="1"/>
  <c r="G5867" i="9" l="1"/>
  <c r="H5867" i="9" s="1"/>
  <c r="F5868" i="9"/>
  <c r="F5869" i="9" l="1"/>
  <c r="G5868" i="9"/>
  <c r="H5868" i="9" s="1"/>
  <c r="G5869" i="9" l="1"/>
  <c r="H5869" i="9" s="1"/>
  <c r="F5870" i="9"/>
  <c r="F5871" i="9" l="1"/>
  <c r="G5870" i="9"/>
  <c r="H5870" i="9" s="1"/>
  <c r="G5871" i="9" l="1"/>
  <c r="H5871" i="9" s="1"/>
  <c r="F5872" i="9"/>
  <c r="F5873" i="9" l="1"/>
  <c r="G5872" i="9"/>
  <c r="H5872" i="9" s="1"/>
  <c r="G5873" i="9" l="1"/>
  <c r="H5873" i="9" s="1"/>
  <c r="F5874" i="9"/>
  <c r="F5875" i="9" l="1"/>
  <c r="G5874" i="9"/>
  <c r="H5874" i="9" s="1"/>
  <c r="G5875" i="9" l="1"/>
  <c r="H5875" i="9" s="1"/>
  <c r="F5876" i="9"/>
  <c r="F5877" i="9" l="1"/>
  <c r="G5876" i="9"/>
  <c r="H5876" i="9" s="1"/>
  <c r="G5877" i="9" l="1"/>
  <c r="H5877" i="9" s="1"/>
  <c r="F5878" i="9"/>
  <c r="F5879" i="9" l="1"/>
  <c r="G5878" i="9"/>
  <c r="H5878" i="9" s="1"/>
  <c r="G5879" i="9" l="1"/>
  <c r="H5879" i="9" s="1"/>
  <c r="F5880" i="9"/>
  <c r="F5881" i="9" l="1"/>
  <c r="G5880" i="9"/>
  <c r="H5880" i="9" s="1"/>
  <c r="G5881" i="9" l="1"/>
  <c r="H5881" i="9" s="1"/>
  <c r="F5882" i="9"/>
  <c r="F5883" i="9" l="1"/>
  <c r="G5882" i="9"/>
  <c r="H5882" i="9" s="1"/>
  <c r="G5883" i="9" l="1"/>
  <c r="H5883" i="9" s="1"/>
  <c r="F5884" i="9"/>
  <c r="F5885" i="9" l="1"/>
  <c r="G5884" i="9"/>
  <c r="H5884" i="9" s="1"/>
  <c r="G5885" i="9" l="1"/>
  <c r="H5885" i="9" s="1"/>
  <c r="F5886" i="9"/>
  <c r="F5887" i="9" l="1"/>
  <c r="G5886" i="9"/>
  <c r="H5886" i="9" s="1"/>
  <c r="G5887" i="9" l="1"/>
  <c r="H5887" i="9" s="1"/>
  <c r="F5888" i="9"/>
  <c r="F5889" i="9" l="1"/>
  <c r="G5888" i="9"/>
  <c r="H5888" i="9" s="1"/>
  <c r="G5889" i="9" l="1"/>
  <c r="H5889" i="9" s="1"/>
  <c r="F5890" i="9"/>
  <c r="F5891" i="9" l="1"/>
  <c r="G5890" i="9"/>
  <c r="H5890" i="9" s="1"/>
  <c r="G5891" i="9" l="1"/>
  <c r="H5891" i="9" s="1"/>
  <c r="F5892" i="9"/>
  <c r="F5893" i="9" l="1"/>
  <c r="G5892" i="9"/>
  <c r="H5892" i="9" s="1"/>
  <c r="G5893" i="9" l="1"/>
  <c r="H5893" i="9" s="1"/>
  <c r="F5894" i="9"/>
  <c r="F5895" i="9" l="1"/>
  <c r="G5894" i="9"/>
  <c r="H5894" i="9" s="1"/>
  <c r="G5895" i="9" l="1"/>
  <c r="H5895" i="9" s="1"/>
  <c r="F5896" i="9"/>
  <c r="F5897" i="9" l="1"/>
  <c r="G5896" i="9"/>
  <c r="H5896" i="9" s="1"/>
  <c r="G5897" i="9" l="1"/>
  <c r="H5897" i="9" s="1"/>
  <c r="F5898" i="9"/>
  <c r="F5899" i="9" l="1"/>
  <c r="G5898" i="9"/>
  <c r="H5898" i="9" s="1"/>
  <c r="G5899" i="9" l="1"/>
  <c r="H5899" i="9" s="1"/>
  <c r="F5900" i="9"/>
  <c r="F5901" i="9" l="1"/>
  <c r="G5900" i="9"/>
  <c r="H5900" i="9" s="1"/>
  <c r="G5901" i="9" l="1"/>
  <c r="H5901" i="9" s="1"/>
  <c r="F5902" i="9"/>
  <c r="F5903" i="9" l="1"/>
  <c r="G5902" i="9"/>
  <c r="H5902" i="9" s="1"/>
  <c r="G5903" i="9" l="1"/>
  <c r="H5903" i="9" s="1"/>
  <c r="F5904" i="9"/>
  <c r="F5905" i="9" l="1"/>
  <c r="G5904" i="9"/>
  <c r="H5904" i="9" s="1"/>
  <c r="G5905" i="9" l="1"/>
  <c r="H5905" i="9" s="1"/>
  <c r="F5906" i="9"/>
  <c r="F5907" i="9" l="1"/>
  <c r="G5906" i="9"/>
  <c r="H5906" i="9" s="1"/>
  <c r="G5907" i="9" l="1"/>
  <c r="H5907" i="9" s="1"/>
  <c r="F5908" i="9"/>
  <c r="F5909" i="9" l="1"/>
  <c r="G5908" i="9"/>
  <c r="H5908" i="9" s="1"/>
  <c r="G5909" i="9" l="1"/>
  <c r="H5909" i="9" s="1"/>
  <c r="F5910" i="9"/>
  <c r="F5911" i="9" l="1"/>
  <c r="G5910" i="9"/>
  <c r="H5910" i="9" s="1"/>
  <c r="G5911" i="9" l="1"/>
  <c r="H5911" i="9" s="1"/>
  <c r="F5912" i="9"/>
  <c r="F5913" i="9" l="1"/>
  <c r="G5912" i="9"/>
  <c r="H5912" i="9" s="1"/>
  <c r="G5913" i="9" l="1"/>
  <c r="H5913" i="9" s="1"/>
  <c r="F5914" i="9"/>
  <c r="F5915" i="9" l="1"/>
  <c r="G5914" i="9"/>
  <c r="H5914" i="9" s="1"/>
  <c r="G5915" i="9" l="1"/>
  <c r="H5915" i="9" s="1"/>
  <c r="F5916" i="9"/>
  <c r="F5917" i="9" l="1"/>
  <c r="G5916" i="9"/>
  <c r="H5916" i="9" s="1"/>
  <c r="G5917" i="9" l="1"/>
  <c r="H5917" i="9" s="1"/>
  <c r="F5918" i="9"/>
  <c r="F5919" i="9" l="1"/>
  <c r="G5918" i="9"/>
  <c r="H5918" i="9" s="1"/>
  <c r="G5919" i="9" l="1"/>
  <c r="H5919" i="9" s="1"/>
  <c r="F5920" i="9"/>
  <c r="F5921" i="9" l="1"/>
  <c r="G5920" i="9"/>
  <c r="H5920" i="9" s="1"/>
  <c r="G5921" i="9" l="1"/>
  <c r="H5921" i="9" s="1"/>
  <c r="F5922" i="9"/>
  <c r="F5923" i="9" l="1"/>
  <c r="G5922" i="9"/>
  <c r="H5922" i="9" s="1"/>
  <c r="G5923" i="9" l="1"/>
  <c r="H5923" i="9" s="1"/>
  <c r="F5924" i="9"/>
  <c r="F5925" i="9" l="1"/>
  <c r="G5924" i="9"/>
  <c r="H5924" i="9" s="1"/>
  <c r="G5925" i="9" l="1"/>
  <c r="H5925" i="9" s="1"/>
  <c r="F5926" i="9"/>
  <c r="F5927" i="9" l="1"/>
  <c r="G5926" i="9"/>
  <c r="H5926" i="9" s="1"/>
  <c r="G5927" i="9" l="1"/>
  <c r="H5927" i="9" s="1"/>
  <c r="F5928" i="9"/>
  <c r="F5929" i="9" l="1"/>
  <c r="G5928" i="9"/>
  <c r="H5928" i="9" s="1"/>
  <c r="G5929" i="9" l="1"/>
  <c r="H5929" i="9" s="1"/>
  <c r="F5930" i="9"/>
  <c r="F5931" i="9" l="1"/>
  <c r="G5930" i="9"/>
  <c r="H5930" i="9" s="1"/>
  <c r="G5931" i="9" l="1"/>
  <c r="H5931" i="9" s="1"/>
  <c r="F5932" i="9"/>
  <c r="F5933" i="9" l="1"/>
  <c r="G5932" i="9"/>
  <c r="H5932" i="9" s="1"/>
  <c r="G5933" i="9" l="1"/>
  <c r="H5933" i="9" s="1"/>
  <c r="F5934" i="9"/>
  <c r="F5935" i="9" l="1"/>
  <c r="G5934" i="9"/>
  <c r="H5934" i="9" s="1"/>
  <c r="G5935" i="9" l="1"/>
  <c r="H5935" i="9" s="1"/>
  <c r="F5936" i="9"/>
  <c r="F5937" i="9" l="1"/>
  <c r="G5936" i="9"/>
  <c r="H5936" i="9" s="1"/>
  <c r="G5937" i="9" l="1"/>
  <c r="H5937" i="9" s="1"/>
  <c r="F5938" i="9"/>
  <c r="F5939" i="9" l="1"/>
  <c r="G5938" i="9"/>
  <c r="H5938" i="9" s="1"/>
  <c r="G5939" i="9" l="1"/>
  <c r="H5939" i="9" s="1"/>
  <c r="F5940" i="9"/>
  <c r="F5941" i="9" l="1"/>
  <c r="G5940" i="9"/>
  <c r="H5940" i="9" s="1"/>
  <c r="G5941" i="9" l="1"/>
  <c r="H5941" i="9" s="1"/>
  <c r="F5942" i="9"/>
  <c r="F5943" i="9" l="1"/>
  <c r="G5942" i="9"/>
  <c r="H5942" i="9" s="1"/>
  <c r="G5943" i="9" l="1"/>
  <c r="H5943" i="9" s="1"/>
  <c r="F5944" i="9"/>
  <c r="F5945" i="9" l="1"/>
  <c r="G5944" i="9"/>
  <c r="H5944" i="9" s="1"/>
  <c r="G5945" i="9" l="1"/>
  <c r="H5945" i="9" s="1"/>
  <c r="F5946" i="9"/>
  <c r="F5947" i="9" l="1"/>
  <c r="G5946" i="9"/>
  <c r="H5946" i="9" s="1"/>
  <c r="G5947" i="9" l="1"/>
  <c r="H5947" i="9" s="1"/>
  <c r="F5948" i="9"/>
  <c r="F5949" i="9" l="1"/>
  <c r="G5948" i="9"/>
  <c r="H5948" i="9" s="1"/>
  <c r="G5949" i="9" l="1"/>
  <c r="H5949" i="9" s="1"/>
  <c r="F5950" i="9"/>
  <c r="F5951" i="9" l="1"/>
  <c r="G5950" i="9"/>
  <c r="H5950" i="9" s="1"/>
  <c r="G5951" i="9" l="1"/>
  <c r="H5951" i="9" s="1"/>
  <c r="F5952" i="9"/>
  <c r="F5953" i="9" l="1"/>
  <c r="G5952" i="9"/>
  <c r="H5952" i="9" s="1"/>
  <c r="G5953" i="9" l="1"/>
  <c r="H5953" i="9" s="1"/>
  <c r="F5954" i="9"/>
  <c r="F5955" i="9" l="1"/>
  <c r="G5954" i="9"/>
  <c r="H5954" i="9" s="1"/>
  <c r="G5955" i="9" l="1"/>
  <c r="H5955" i="9" s="1"/>
  <c r="F5956" i="9"/>
  <c r="F5957" i="9" l="1"/>
  <c r="G5956" i="9"/>
  <c r="H5956" i="9" s="1"/>
  <c r="G5957" i="9" l="1"/>
  <c r="H5957" i="9" s="1"/>
  <c r="F5958" i="9"/>
  <c r="F5959" i="9" l="1"/>
  <c r="G5958" i="9"/>
  <c r="H5958" i="9" s="1"/>
  <c r="G5959" i="9" l="1"/>
  <c r="H5959" i="9" s="1"/>
  <c r="F5960" i="9"/>
  <c r="F5961" i="9" l="1"/>
  <c r="G5960" i="9"/>
  <c r="H5960" i="9" s="1"/>
  <c r="G5961" i="9" l="1"/>
  <c r="H5961" i="9" s="1"/>
  <c r="F5962" i="9"/>
  <c r="F5963" i="9" l="1"/>
  <c r="G5962" i="9"/>
  <c r="H5962" i="9" s="1"/>
  <c r="G5963" i="9" l="1"/>
  <c r="H5963" i="9" s="1"/>
  <c r="F5964" i="9"/>
  <c r="F5965" i="9" l="1"/>
  <c r="G5964" i="9"/>
  <c r="H5964" i="9" s="1"/>
  <c r="G5965" i="9" l="1"/>
  <c r="H5965" i="9" s="1"/>
  <c r="F5966" i="9"/>
  <c r="F5967" i="9" l="1"/>
  <c r="G5966" i="9"/>
  <c r="H5966" i="9" s="1"/>
  <c r="G5967" i="9" l="1"/>
  <c r="H5967" i="9" s="1"/>
  <c r="F5968" i="9"/>
  <c r="F5969" i="9" l="1"/>
  <c r="G5968" i="9"/>
  <c r="H5968" i="9" s="1"/>
  <c r="G5969" i="9" l="1"/>
  <c r="H5969" i="9" s="1"/>
  <c r="F5970" i="9"/>
  <c r="F5971" i="9" l="1"/>
  <c r="G5970" i="9"/>
  <c r="H5970" i="9" s="1"/>
  <c r="G5971" i="9" l="1"/>
  <c r="H5971" i="9" s="1"/>
  <c r="F5972" i="9"/>
  <c r="F5973" i="9" l="1"/>
  <c r="G5972" i="9"/>
  <c r="H5972" i="9" s="1"/>
  <c r="G5973" i="9" l="1"/>
  <c r="H5973" i="9" s="1"/>
  <c r="F5974" i="9"/>
  <c r="F5975" i="9" l="1"/>
  <c r="G5974" i="9"/>
  <c r="H5974" i="9" s="1"/>
  <c r="G5975" i="9" l="1"/>
  <c r="H5975" i="9" s="1"/>
  <c r="F5976" i="9"/>
  <c r="F5977" i="9" l="1"/>
  <c r="G5976" i="9"/>
  <c r="H5976" i="9" s="1"/>
  <c r="G5977" i="9" l="1"/>
  <c r="H5977" i="9" s="1"/>
  <c r="F5978" i="9"/>
  <c r="F5979" i="9" l="1"/>
  <c r="G5978" i="9"/>
  <c r="H5978" i="9" s="1"/>
  <c r="G5979" i="9" l="1"/>
  <c r="H5979" i="9" s="1"/>
  <c r="F5980" i="9"/>
  <c r="F5981" i="9" l="1"/>
  <c r="G5980" i="9"/>
  <c r="H5980" i="9" s="1"/>
  <c r="G5981" i="9" l="1"/>
  <c r="H5981" i="9" s="1"/>
  <c r="F5982" i="9"/>
  <c r="F5983" i="9" l="1"/>
  <c r="G5982" i="9"/>
  <c r="H5982" i="9" s="1"/>
  <c r="G5983" i="9" l="1"/>
  <c r="H5983" i="9" s="1"/>
  <c r="F5984" i="9"/>
  <c r="F5985" i="9" l="1"/>
  <c r="G5984" i="9"/>
  <c r="H5984" i="9" s="1"/>
  <c r="G5985" i="9" l="1"/>
  <c r="H5985" i="9" s="1"/>
  <c r="F5986" i="9"/>
  <c r="F5987" i="9" l="1"/>
  <c r="G5986" i="9"/>
  <c r="H5986" i="9" s="1"/>
  <c r="G5987" i="9" l="1"/>
  <c r="H5987" i="9" s="1"/>
  <c r="F5988" i="9"/>
  <c r="F5989" i="9" l="1"/>
  <c r="G5988" i="9"/>
  <c r="H5988" i="9" s="1"/>
  <c r="G5989" i="9" l="1"/>
  <c r="H5989" i="9" s="1"/>
  <c r="F5990" i="9"/>
  <c r="F5991" i="9" l="1"/>
  <c r="G5990" i="9"/>
  <c r="H5990" i="9" s="1"/>
  <c r="G5991" i="9" l="1"/>
  <c r="H5991" i="9" s="1"/>
  <c r="F5992" i="9"/>
  <c r="F5993" i="9" l="1"/>
  <c r="G5992" i="9"/>
  <c r="H5992" i="9" s="1"/>
  <c r="G5993" i="9" l="1"/>
  <c r="H5993" i="9" s="1"/>
  <c r="F5994" i="9"/>
  <c r="F5995" i="9" l="1"/>
  <c r="G5994" i="9"/>
  <c r="H5994" i="9" s="1"/>
  <c r="G5995" i="9" l="1"/>
  <c r="H5995" i="9" s="1"/>
  <c r="F5996" i="9"/>
  <c r="F5997" i="9" l="1"/>
  <c r="G5996" i="9"/>
  <c r="H5996" i="9" s="1"/>
  <c r="G5997" i="9" l="1"/>
  <c r="H5997" i="9" s="1"/>
  <c r="F5998" i="9"/>
  <c r="F5999" i="9" l="1"/>
  <c r="G5998" i="9"/>
  <c r="H5998" i="9" s="1"/>
  <c r="G5999" i="9" l="1"/>
  <c r="H5999" i="9" s="1"/>
  <c r="F6000" i="9"/>
  <c r="F6001" i="9" l="1"/>
  <c r="G6000" i="9"/>
  <c r="H6000" i="9" s="1"/>
  <c r="G6001" i="9" l="1"/>
  <c r="H6001" i="9" s="1"/>
  <c r="F6002" i="9"/>
  <c r="F6003" i="9" l="1"/>
  <c r="G6002" i="9"/>
  <c r="H6002" i="9" s="1"/>
  <c r="G6003" i="9" l="1"/>
  <c r="H6003" i="9" s="1"/>
  <c r="F6004" i="9"/>
  <c r="F6005" i="9" l="1"/>
  <c r="G6004" i="9"/>
  <c r="H6004" i="9" s="1"/>
  <c r="G6005" i="9" l="1"/>
  <c r="H6005" i="9" s="1"/>
  <c r="F6006" i="9"/>
  <c r="F6007" i="9" l="1"/>
  <c r="G6006" i="9"/>
  <c r="H6006" i="9" s="1"/>
  <c r="G6007" i="9" l="1"/>
  <c r="H6007" i="9" s="1"/>
  <c r="F6008" i="9"/>
  <c r="F6009" i="9" l="1"/>
  <c r="G6008" i="9"/>
  <c r="H6008" i="9" s="1"/>
  <c r="G6009" i="9" l="1"/>
  <c r="H6009" i="9" s="1"/>
  <c r="F6010" i="9"/>
  <c r="F6011" i="9" l="1"/>
  <c r="G6010" i="9"/>
  <c r="H6010" i="9" s="1"/>
  <c r="G6011" i="9" l="1"/>
  <c r="H6011" i="9" s="1"/>
  <c r="F6012" i="9"/>
  <c r="F6013" i="9" l="1"/>
  <c r="G6012" i="9"/>
  <c r="H6012" i="9" s="1"/>
  <c r="G6013" i="9" l="1"/>
  <c r="H6013" i="9" s="1"/>
  <c r="F6014" i="9"/>
  <c r="F6015" i="9" l="1"/>
  <c r="G6014" i="9"/>
  <c r="H6014" i="9" s="1"/>
  <c r="G6015" i="9" l="1"/>
  <c r="H6015" i="9" s="1"/>
  <c r="F6016" i="9"/>
  <c r="F6017" i="9" l="1"/>
  <c r="G6016" i="9"/>
  <c r="H6016" i="9" s="1"/>
  <c r="G6017" i="9" l="1"/>
  <c r="H6017" i="9" s="1"/>
  <c r="F6018" i="9"/>
  <c r="F6019" i="9" l="1"/>
  <c r="G6018" i="9"/>
  <c r="H6018" i="9" s="1"/>
  <c r="G6019" i="9" l="1"/>
  <c r="H6019" i="9" s="1"/>
  <c r="F6020" i="9"/>
  <c r="F6021" i="9" l="1"/>
  <c r="G6020" i="9"/>
  <c r="H6020" i="9" s="1"/>
  <c r="G6021" i="9" l="1"/>
  <c r="H6021" i="9" s="1"/>
  <c r="F6022" i="9"/>
  <c r="F6023" i="9" l="1"/>
  <c r="G6022" i="9"/>
  <c r="H6022" i="9" s="1"/>
  <c r="G6023" i="9" l="1"/>
  <c r="H6023" i="9" s="1"/>
  <c r="F6024" i="9"/>
  <c r="F6025" i="9" l="1"/>
  <c r="G6024" i="9"/>
  <c r="H6024" i="9" s="1"/>
  <c r="G6025" i="9" l="1"/>
  <c r="H6025" i="9" s="1"/>
  <c r="F6026" i="9"/>
  <c r="F6027" i="9" l="1"/>
  <c r="G6026" i="9"/>
  <c r="H6026" i="9" s="1"/>
  <c r="G6027" i="9" l="1"/>
  <c r="H6027" i="9" s="1"/>
  <c r="F6028" i="9"/>
  <c r="F6029" i="9" l="1"/>
  <c r="G6028" i="9"/>
  <c r="H6028" i="9" s="1"/>
  <c r="G6029" i="9" l="1"/>
  <c r="H6029" i="9" s="1"/>
  <c r="F6030" i="9"/>
  <c r="F6031" i="9" l="1"/>
  <c r="G6030" i="9"/>
  <c r="H6030" i="9" s="1"/>
  <c r="G6031" i="9" l="1"/>
  <c r="H6031" i="9" s="1"/>
  <c r="F6032" i="9"/>
  <c r="F6033" i="9" l="1"/>
  <c r="G6032" i="9"/>
  <c r="H6032" i="9" s="1"/>
  <c r="G6033" i="9" l="1"/>
  <c r="H6033" i="9" s="1"/>
  <c r="F6034" i="9"/>
  <c r="F6035" i="9" l="1"/>
  <c r="G6034" i="9"/>
  <c r="H6034" i="9" s="1"/>
  <c r="G6035" i="9" l="1"/>
  <c r="H6035" i="9" s="1"/>
  <c r="F6036" i="9"/>
  <c r="F6037" i="9" l="1"/>
  <c r="G6036" i="9"/>
  <c r="H6036" i="9" s="1"/>
  <c r="G6037" i="9" l="1"/>
  <c r="H6037" i="9" s="1"/>
  <c r="F6038" i="9"/>
  <c r="F6039" i="9" l="1"/>
  <c r="G6038" i="9"/>
  <c r="H6038" i="9" s="1"/>
  <c r="G6039" i="9" l="1"/>
  <c r="H6039" i="9" s="1"/>
  <c r="F6040" i="9"/>
  <c r="F6041" i="9" l="1"/>
  <c r="G6040" i="9"/>
  <c r="H6040" i="9" s="1"/>
  <c r="G6041" i="9" l="1"/>
  <c r="H6041" i="9" s="1"/>
  <c r="F6042" i="9"/>
  <c r="F6043" i="9" l="1"/>
  <c r="G6042" i="9"/>
  <c r="H6042" i="9" s="1"/>
  <c r="G6043" i="9" l="1"/>
  <c r="H6043" i="9" s="1"/>
  <c r="F6044" i="9"/>
  <c r="F6045" i="9" l="1"/>
  <c r="G6044" i="9"/>
  <c r="H6044" i="9" s="1"/>
  <c r="G6045" i="9" l="1"/>
  <c r="H6045" i="9" s="1"/>
  <c r="F6046" i="9"/>
  <c r="F6047" i="9" l="1"/>
  <c r="G6046" i="9"/>
  <c r="H6046" i="9" s="1"/>
  <c r="G6047" i="9" l="1"/>
  <c r="H6047" i="9" s="1"/>
  <c r="F6048" i="9"/>
  <c r="F6049" i="9" l="1"/>
  <c r="G6048" i="9"/>
  <c r="H6048" i="9" s="1"/>
  <c r="G6049" i="9" l="1"/>
  <c r="H6049" i="9" s="1"/>
  <c r="F6050" i="9"/>
  <c r="F6051" i="9" l="1"/>
  <c r="G6050" i="9"/>
  <c r="H6050" i="9" s="1"/>
  <c r="G6051" i="9" l="1"/>
  <c r="H6051" i="9" s="1"/>
  <c r="F6052" i="9"/>
  <c r="F6053" i="9" l="1"/>
  <c r="G6052" i="9"/>
  <c r="H6052" i="9" s="1"/>
  <c r="G6053" i="9" l="1"/>
  <c r="H6053" i="9" s="1"/>
  <c r="F6054" i="9"/>
  <c r="F6055" i="9" l="1"/>
  <c r="G6054" i="9"/>
  <c r="H6054" i="9" s="1"/>
  <c r="G6055" i="9" l="1"/>
  <c r="H6055" i="9" s="1"/>
  <c r="F6056" i="9"/>
  <c r="F6057" i="9" l="1"/>
  <c r="G6056" i="9"/>
  <c r="H6056" i="9" s="1"/>
  <c r="G6057" i="9" l="1"/>
  <c r="H6057" i="9" s="1"/>
  <c r="F6058" i="9"/>
  <c r="F6059" i="9" l="1"/>
  <c r="G6058" i="9"/>
  <c r="H6058" i="9" s="1"/>
  <c r="G6059" i="9" l="1"/>
  <c r="H6059" i="9" s="1"/>
  <c r="F6060" i="9"/>
  <c r="F6061" i="9" l="1"/>
  <c r="G6060" i="9"/>
  <c r="H6060" i="9" s="1"/>
  <c r="G6061" i="9" l="1"/>
  <c r="H6061" i="9" s="1"/>
  <c r="F6062" i="9"/>
  <c r="F6063" i="9" l="1"/>
  <c r="G6062" i="9"/>
  <c r="H6062" i="9" s="1"/>
  <c r="G6063" i="9" l="1"/>
  <c r="H6063" i="9" s="1"/>
  <c r="F6064" i="9"/>
  <c r="F6065" i="9" l="1"/>
  <c r="G6064" i="9"/>
  <c r="H6064" i="9" s="1"/>
  <c r="G6065" i="9" l="1"/>
  <c r="H6065" i="9" s="1"/>
  <c r="F6066" i="9"/>
  <c r="F6067" i="9" l="1"/>
  <c r="G6066" i="9"/>
  <c r="H6066" i="9" s="1"/>
  <c r="G6067" i="9" l="1"/>
  <c r="H6067" i="9" s="1"/>
  <c r="F6068" i="9"/>
  <c r="F6069" i="9" l="1"/>
  <c r="G6068" i="9"/>
  <c r="H6068" i="9" s="1"/>
  <c r="G6069" i="9" l="1"/>
  <c r="H6069" i="9" s="1"/>
  <c r="F6070" i="9"/>
  <c r="F6071" i="9" l="1"/>
  <c r="G6070" i="9"/>
  <c r="H6070" i="9" s="1"/>
  <c r="G6071" i="9" l="1"/>
  <c r="H6071" i="9" s="1"/>
  <c r="F6072" i="9"/>
  <c r="F6073" i="9" l="1"/>
  <c r="G6072" i="9"/>
  <c r="H6072" i="9" s="1"/>
  <c r="G6073" i="9" l="1"/>
  <c r="H6073" i="9" s="1"/>
  <c r="F6074" i="9"/>
  <c r="F6075" i="9" l="1"/>
  <c r="G6074" i="9"/>
  <c r="H6074" i="9" s="1"/>
  <c r="G6075" i="9" l="1"/>
  <c r="H6075" i="9" s="1"/>
  <c r="F6076" i="9"/>
  <c r="F6077" i="9" l="1"/>
  <c r="G6076" i="9"/>
  <c r="H6076" i="9" s="1"/>
  <c r="G6077" i="9" l="1"/>
  <c r="H6077" i="9" s="1"/>
  <c r="F6078" i="9"/>
  <c r="F6079" i="9" l="1"/>
  <c r="G6078" i="9"/>
  <c r="H6078" i="9" s="1"/>
  <c r="G6079" i="9" l="1"/>
  <c r="H6079" i="9" s="1"/>
  <c r="F6080" i="9"/>
  <c r="F6081" i="9" l="1"/>
  <c r="G6080" i="9"/>
  <c r="H6080" i="9" s="1"/>
  <c r="G6081" i="9" l="1"/>
  <c r="H6081" i="9" s="1"/>
  <c r="F6082" i="9"/>
  <c r="F6083" i="9" l="1"/>
  <c r="G6082" i="9"/>
  <c r="H6082" i="9" s="1"/>
  <c r="G6083" i="9" l="1"/>
  <c r="H6083" i="9" s="1"/>
  <c r="F6084" i="9"/>
  <c r="F6085" i="9" l="1"/>
  <c r="G6084" i="9"/>
  <c r="H6084" i="9" s="1"/>
  <c r="G6085" i="9" l="1"/>
  <c r="H6085" i="9" s="1"/>
  <c r="F6086" i="9"/>
  <c r="F6087" i="9" l="1"/>
  <c r="G6086" i="9"/>
  <c r="H6086" i="9" s="1"/>
  <c r="G6087" i="9" l="1"/>
  <c r="H6087" i="9" s="1"/>
  <c r="F6088" i="9"/>
  <c r="F6089" i="9" l="1"/>
  <c r="G6088" i="9"/>
  <c r="H6088" i="9" s="1"/>
  <c r="G6089" i="9" l="1"/>
  <c r="H6089" i="9" s="1"/>
  <c r="F6090" i="9"/>
  <c r="F6091" i="9" l="1"/>
  <c r="G6090" i="9"/>
  <c r="H6090" i="9" s="1"/>
  <c r="G6091" i="9" l="1"/>
  <c r="H6091" i="9" s="1"/>
  <c r="F6092" i="9"/>
  <c r="F6093" i="9" l="1"/>
  <c r="G6092" i="9"/>
  <c r="H6092" i="9" s="1"/>
  <c r="G6093" i="9" l="1"/>
  <c r="H6093" i="9" s="1"/>
  <c r="F6094" i="9"/>
  <c r="F6095" i="9" l="1"/>
  <c r="G6094" i="9"/>
  <c r="H6094" i="9" s="1"/>
  <c r="G6095" i="9" l="1"/>
  <c r="H6095" i="9" s="1"/>
  <c r="F6096" i="9"/>
  <c r="F6097" i="9" l="1"/>
  <c r="G6096" i="9"/>
  <c r="H6096" i="9" s="1"/>
  <c r="G6097" i="9" l="1"/>
  <c r="H6097" i="9" s="1"/>
  <c r="F6098" i="9"/>
  <c r="F6099" i="9" l="1"/>
  <c r="G6098" i="9"/>
  <c r="H6098" i="9" s="1"/>
  <c r="G6099" i="9" l="1"/>
  <c r="H6099" i="9" s="1"/>
  <c r="F6100" i="9"/>
  <c r="F6101" i="9" l="1"/>
  <c r="G6100" i="9"/>
  <c r="H6100" i="9" s="1"/>
  <c r="G6101" i="9" l="1"/>
  <c r="H6101" i="9" s="1"/>
  <c r="F6102" i="9"/>
  <c r="F6103" i="9" l="1"/>
  <c r="G6102" i="9"/>
  <c r="H6102" i="9" s="1"/>
  <c r="G6103" i="9" l="1"/>
  <c r="H6103" i="9" s="1"/>
  <c r="F6104" i="9"/>
  <c r="F6105" i="9" l="1"/>
  <c r="G6104" i="9"/>
  <c r="H6104" i="9" s="1"/>
  <c r="G6105" i="9" l="1"/>
  <c r="H6105" i="9" s="1"/>
  <c r="F6106" i="9"/>
  <c r="F6107" i="9" l="1"/>
  <c r="G6106" i="9"/>
  <c r="H6106" i="9" s="1"/>
  <c r="F6108" i="9" l="1"/>
  <c r="G6107" i="9"/>
  <c r="H6107" i="9" s="1"/>
  <c r="F6109" i="9" l="1"/>
  <c r="G6108" i="9"/>
  <c r="H6108" i="9" s="1"/>
  <c r="F6110" i="9" l="1"/>
  <c r="G6109" i="9"/>
  <c r="H6109" i="9" s="1"/>
  <c r="F6111" i="9" l="1"/>
  <c r="G6110" i="9"/>
  <c r="H6110" i="9" s="1"/>
  <c r="F6112" i="9" l="1"/>
  <c r="G6111" i="9"/>
  <c r="H6111" i="9" s="1"/>
  <c r="F6113" i="9" l="1"/>
  <c r="G6112" i="9"/>
  <c r="H6112" i="9" s="1"/>
  <c r="F6114" i="9" l="1"/>
  <c r="G6113" i="9"/>
  <c r="H6113" i="9" s="1"/>
  <c r="F6115" i="9" l="1"/>
  <c r="G6114" i="9"/>
  <c r="H6114" i="9" s="1"/>
  <c r="F6116" i="9" l="1"/>
  <c r="G6115" i="9"/>
  <c r="H6115" i="9" s="1"/>
  <c r="F6117" i="9" l="1"/>
  <c r="G6116" i="9"/>
  <c r="H6116" i="9" s="1"/>
  <c r="F6118" i="9" l="1"/>
  <c r="G6117" i="9"/>
  <c r="H6117" i="9" s="1"/>
  <c r="F6119" i="9" l="1"/>
  <c r="G6118" i="9"/>
  <c r="H6118" i="9" s="1"/>
  <c r="F6120" i="9" l="1"/>
  <c r="G6119" i="9"/>
  <c r="H6119" i="9" s="1"/>
  <c r="F6121" i="9" l="1"/>
  <c r="G6120" i="9"/>
  <c r="H6120" i="9" s="1"/>
  <c r="F6122" i="9" l="1"/>
  <c r="G6121" i="9"/>
  <c r="H6121" i="9" s="1"/>
  <c r="F6123" i="9" l="1"/>
  <c r="G6122" i="9"/>
  <c r="H6122" i="9" s="1"/>
  <c r="F6124" i="9" l="1"/>
  <c r="G6123" i="9"/>
  <c r="H6123" i="9" s="1"/>
  <c r="F6125" i="9" l="1"/>
  <c r="G6124" i="9"/>
  <c r="H6124" i="9" s="1"/>
  <c r="F6126" i="9" l="1"/>
  <c r="G6125" i="9"/>
  <c r="H6125" i="9" s="1"/>
  <c r="F6127" i="9" l="1"/>
  <c r="G6126" i="9"/>
  <c r="H6126" i="9" s="1"/>
  <c r="F6128" i="9" l="1"/>
  <c r="G6127" i="9"/>
  <c r="H6127" i="9" s="1"/>
  <c r="F6129" i="9" l="1"/>
  <c r="G6128" i="9"/>
  <c r="H6128" i="9" s="1"/>
  <c r="F6130" i="9" l="1"/>
  <c r="G6129" i="9"/>
  <c r="H6129" i="9" s="1"/>
  <c r="F6131" i="9" l="1"/>
  <c r="G6130" i="9"/>
  <c r="H6130" i="9" s="1"/>
  <c r="F6132" i="9" l="1"/>
  <c r="G6131" i="9"/>
  <c r="H6131" i="9" s="1"/>
  <c r="F6133" i="9" l="1"/>
  <c r="G6132" i="9"/>
  <c r="H6132" i="9" s="1"/>
  <c r="F6134" i="9" l="1"/>
  <c r="G6133" i="9"/>
  <c r="H6133" i="9" s="1"/>
  <c r="F6135" i="9" l="1"/>
  <c r="G6134" i="9"/>
  <c r="H6134" i="9" s="1"/>
  <c r="F6136" i="9" l="1"/>
  <c r="G6135" i="9"/>
  <c r="H6135" i="9" s="1"/>
  <c r="F6137" i="9" l="1"/>
  <c r="G6136" i="9"/>
  <c r="H6136" i="9" s="1"/>
  <c r="F6138" i="9" l="1"/>
  <c r="G6137" i="9"/>
  <c r="H6137" i="9" s="1"/>
  <c r="F6139" i="9" l="1"/>
  <c r="G6138" i="9"/>
  <c r="H6138" i="9" s="1"/>
  <c r="F6140" i="9" l="1"/>
  <c r="G6139" i="9"/>
  <c r="H6139" i="9" s="1"/>
  <c r="F6141" i="9" l="1"/>
  <c r="G6140" i="9"/>
  <c r="H6140" i="9" s="1"/>
  <c r="F6142" i="9" l="1"/>
  <c r="G6141" i="9"/>
  <c r="H6141" i="9" s="1"/>
  <c r="F6143" i="9" l="1"/>
  <c r="G6142" i="9"/>
  <c r="H6142" i="9" s="1"/>
  <c r="F6144" i="9" l="1"/>
  <c r="G6143" i="9"/>
  <c r="H6143" i="9" s="1"/>
  <c r="F6145" i="9" l="1"/>
  <c r="G6144" i="9"/>
  <c r="H6144" i="9" s="1"/>
  <c r="F6146" i="9" l="1"/>
  <c r="G6145" i="9"/>
  <c r="H6145" i="9" s="1"/>
  <c r="F6147" i="9" l="1"/>
  <c r="G6146" i="9"/>
  <c r="H6146" i="9" s="1"/>
  <c r="F6148" i="9" l="1"/>
  <c r="G6147" i="9"/>
  <c r="H6147" i="9" s="1"/>
  <c r="F6149" i="9" l="1"/>
  <c r="G6148" i="9"/>
  <c r="H6148" i="9" s="1"/>
  <c r="F6150" i="9" l="1"/>
  <c r="G6149" i="9"/>
  <c r="H6149" i="9" s="1"/>
  <c r="F6151" i="9" l="1"/>
  <c r="G6150" i="9"/>
  <c r="H6150" i="9" s="1"/>
  <c r="F6152" i="9" l="1"/>
  <c r="G6151" i="9"/>
  <c r="H6151" i="9" s="1"/>
  <c r="F6153" i="9" l="1"/>
  <c r="G6152" i="9"/>
  <c r="H6152" i="9" s="1"/>
  <c r="F6154" i="9" l="1"/>
  <c r="G6153" i="9"/>
  <c r="H6153" i="9" s="1"/>
  <c r="F6155" i="9" l="1"/>
  <c r="G6154" i="9"/>
  <c r="H6154" i="9" s="1"/>
  <c r="F6156" i="9" l="1"/>
  <c r="G6155" i="9"/>
  <c r="H6155" i="9" s="1"/>
  <c r="F6157" i="9" l="1"/>
  <c r="G6156" i="9"/>
  <c r="H6156" i="9" s="1"/>
  <c r="F6158" i="9" l="1"/>
  <c r="G6157" i="9"/>
  <c r="H6157" i="9" s="1"/>
  <c r="F6159" i="9" l="1"/>
  <c r="G6158" i="9"/>
  <c r="H6158" i="9" s="1"/>
  <c r="F6160" i="9" l="1"/>
  <c r="G6159" i="9"/>
  <c r="H6159" i="9" s="1"/>
  <c r="F6161" i="9" l="1"/>
  <c r="G6160" i="9"/>
  <c r="H6160" i="9" s="1"/>
  <c r="F6162" i="9" l="1"/>
  <c r="G6161" i="9"/>
  <c r="H6161" i="9" s="1"/>
  <c r="F6163" i="9" l="1"/>
  <c r="G6162" i="9"/>
  <c r="H6162" i="9" s="1"/>
  <c r="F6164" i="9" l="1"/>
  <c r="G6163" i="9"/>
  <c r="H6163" i="9" s="1"/>
  <c r="F6165" i="9" l="1"/>
  <c r="G6164" i="9"/>
  <c r="H6164" i="9" s="1"/>
  <c r="F6166" i="9" l="1"/>
  <c r="G6165" i="9"/>
  <c r="H6165" i="9" s="1"/>
  <c r="F6167" i="9" l="1"/>
  <c r="G6166" i="9"/>
  <c r="H6166" i="9" s="1"/>
  <c r="F6168" i="9" l="1"/>
  <c r="G6167" i="9"/>
  <c r="H6167" i="9" s="1"/>
  <c r="F6169" i="9" l="1"/>
  <c r="G6168" i="9"/>
  <c r="H6168" i="9" s="1"/>
  <c r="F6170" i="9" l="1"/>
  <c r="G6169" i="9"/>
  <c r="H6169" i="9" s="1"/>
  <c r="F6171" i="9" l="1"/>
  <c r="G6170" i="9"/>
  <c r="H6170" i="9" s="1"/>
  <c r="F6172" i="9" l="1"/>
  <c r="G6171" i="9"/>
  <c r="H6171" i="9" s="1"/>
  <c r="F6173" i="9" l="1"/>
  <c r="G6172" i="9"/>
  <c r="H6172" i="9" s="1"/>
  <c r="F6174" i="9" l="1"/>
  <c r="G6173" i="9"/>
  <c r="H6173" i="9" s="1"/>
  <c r="F6175" i="9" l="1"/>
  <c r="G6174" i="9"/>
  <c r="H6174" i="9" s="1"/>
  <c r="F6176" i="9" l="1"/>
  <c r="G6175" i="9"/>
  <c r="H6175" i="9" s="1"/>
  <c r="F6177" i="9" l="1"/>
  <c r="G6176" i="9"/>
  <c r="H6176" i="9" s="1"/>
  <c r="F6178" i="9" l="1"/>
  <c r="G6177" i="9"/>
  <c r="H6177" i="9" s="1"/>
  <c r="F6179" i="9" l="1"/>
  <c r="G6178" i="9"/>
  <c r="H6178" i="9" s="1"/>
  <c r="F6180" i="9" l="1"/>
  <c r="G6179" i="9"/>
  <c r="H6179" i="9" s="1"/>
  <c r="F6181" i="9" l="1"/>
  <c r="G6180" i="9"/>
  <c r="H6180" i="9" s="1"/>
  <c r="F6182" i="9" l="1"/>
  <c r="G6181" i="9"/>
  <c r="H6181" i="9" s="1"/>
  <c r="F6183" i="9" l="1"/>
  <c r="G6182" i="9"/>
  <c r="H6182" i="9" s="1"/>
  <c r="F6184" i="9" l="1"/>
  <c r="G6183" i="9"/>
  <c r="H6183" i="9" s="1"/>
  <c r="F6185" i="9" l="1"/>
  <c r="G6184" i="9"/>
  <c r="H6184" i="9" s="1"/>
  <c r="F6186" i="9" l="1"/>
  <c r="G6185" i="9"/>
  <c r="H6185" i="9" s="1"/>
  <c r="F6187" i="9" l="1"/>
  <c r="G6186" i="9"/>
  <c r="H6186" i="9" s="1"/>
  <c r="F6188" i="9" l="1"/>
  <c r="G6187" i="9"/>
  <c r="H6187" i="9" s="1"/>
  <c r="F6189" i="9" l="1"/>
  <c r="G6188" i="9"/>
  <c r="H6188" i="9" s="1"/>
  <c r="F6190" i="9" l="1"/>
  <c r="G6189" i="9"/>
  <c r="H6189" i="9" s="1"/>
  <c r="F6191" i="9" l="1"/>
  <c r="G6190" i="9"/>
  <c r="H6190" i="9" s="1"/>
  <c r="F6192" i="9" l="1"/>
  <c r="G6191" i="9"/>
  <c r="H6191" i="9" s="1"/>
  <c r="F6193" i="9" l="1"/>
  <c r="G6192" i="9"/>
  <c r="H6192" i="9" s="1"/>
  <c r="F6194" i="9" l="1"/>
  <c r="G6193" i="9"/>
  <c r="H6193" i="9" s="1"/>
  <c r="F6195" i="9" l="1"/>
  <c r="G6194" i="9"/>
  <c r="H6194" i="9" s="1"/>
  <c r="F6196" i="9" l="1"/>
  <c r="G6195" i="9"/>
  <c r="H6195" i="9" s="1"/>
  <c r="F6197" i="9" l="1"/>
  <c r="G6196" i="9"/>
  <c r="H6196" i="9" s="1"/>
  <c r="F6198" i="9" l="1"/>
  <c r="G6197" i="9"/>
  <c r="H6197" i="9" s="1"/>
  <c r="F6199" i="9" l="1"/>
  <c r="G6198" i="9"/>
  <c r="H6198" i="9" s="1"/>
  <c r="F6200" i="9" l="1"/>
  <c r="G6199" i="9"/>
  <c r="H6199" i="9" s="1"/>
  <c r="F6201" i="9" l="1"/>
  <c r="G6200" i="9"/>
  <c r="H6200" i="9" s="1"/>
  <c r="F6202" i="9" l="1"/>
  <c r="G6201" i="9"/>
  <c r="H6201" i="9" s="1"/>
  <c r="F6203" i="9" l="1"/>
  <c r="G6202" i="9"/>
  <c r="H6202" i="9" s="1"/>
  <c r="F6204" i="9" l="1"/>
  <c r="G6203" i="9"/>
  <c r="H6203" i="9" s="1"/>
  <c r="F6205" i="9" l="1"/>
  <c r="G6204" i="9"/>
  <c r="H6204" i="9" s="1"/>
  <c r="F6206" i="9" l="1"/>
  <c r="G6205" i="9"/>
  <c r="H6205" i="9" s="1"/>
  <c r="F6207" i="9" l="1"/>
  <c r="G6206" i="9"/>
  <c r="H6206" i="9" s="1"/>
  <c r="F6208" i="9" l="1"/>
  <c r="G6207" i="9"/>
  <c r="H6207" i="9" s="1"/>
  <c r="F6209" i="9" l="1"/>
  <c r="G6208" i="9"/>
  <c r="H6208" i="9" s="1"/>
  <c r="F6210" i="9" l="1"/>
  <c r="G6209" i="9"/>
  <c r="H6209" i="9" s="1"/>
  <c r="F6211" i="9" l="1"/>
  <c r="G6210" i="9"/>
  <c r="H6210" i="9" s="1"/>
  <c r="F6212" i="9" l="1"/>
  <c r="G6211" i="9"/>
  <c r="H6211" i="9" s="1"/>
  <c r="F6213" i="9" l="1"/>
  <c r="G6212" i="9"/>
  <c r="H6212" i="9" s="1"/>
  <c r="F6214" i="9" l="1"/>
  <c r="G6213" i="9"/>
  <c r="H6213" i="9" s="1"/>
  <c r="F6215" i="9" l="1"/>
  <c r="G6214" i="9"/>
  <c r="H6214" i="9" s="1"/>
  <c r="F6216" i="9" l="1"/>
  <c r="G6215" i="9"/>
  <c r="H6215" i="9" s="1"/>
  <c r="F6217" i="9" l="1"/>
  <c r="G6216" i="9"/>
  <c r="H6216" i="9" s="1"/>
  <c r="F6218" i="9" l="1"/>
  <c r="G6217" i="9"/>
  <c r="H6217" i="9" s="1"/>
  <c r="F6219" i="9" l="1"/>
  <c r="G6218" i="9"/>
  <c r="H6218" i="9" s="1"/>
  <c r="F6220" i="9" l="1"/>
  <c r="G6219" i="9"/>
  <c r="H6219" i="9" s="1"/>
  <c r="F6221" i="9" l="1"/>
  <c r="G6220" i="9"/>
  <c r="H6220" i="9" s="1"/>
  <c r="F6222" i="9" l="1"/>
  <c r="G6221" i="9"/>
  <c r="H6221" i="9" s="1"/>
  <c r="F6223" i="9" l="1"/>
  <c r="G6222" i="9"/>
  <c r="H6222" i="9" s="1"/>
  <c r="F6224" i="9" l="1"/>
  <c r="G6223" i="9"/>
  <c r="H6223" i="9" s="1"/>
  <c r="F6225" i="9" l="1"/>
  <c r="G6224" i="9"/>
  <c r="H6224" i="9" s="1"/>
  <c r="F6226" i="9" l="1"/>
  <c r="G6225" i="9"/>
  <c r="H6225" i="9" s="1"/>
  <c r="F6227" i="9" l="1"/>
  <c r="G6226" i="9"/>
  <c r="H6226" i="9" s="1"/>
  <c r="F6228" i="9" l="1"/>
  <c r="G6227" i="9"/>
  <c r="H6227" i="9" s="1"/>
  <c r="F6229" i="9" l="1"/>
  <c r="G6228" i="9"/>
  <c r="H6228" i="9" s="1"/>
  <c r="F6230" i="9" l="1"/>
  <c r="G6229" i="9"/>
  <c r="H6229" i="9" s="1"/>
  <c r="F6231" i="9" l="1"/>
  <c r="G6230" i="9"/>
  <c r="H6230" i="9" s="1"/>
  <c r="F6232" i="9" l="1"/>
  <c r="G6231" i="9"/>
  <c r="H6231" i="9" s="1"/>
  <c r="F6233" i="9" l="1"/>
  <c r="G6232" i="9"/>
  <c r="H6232" i="9" s="1"/>
  <c r="F6234" i="9" l="1"/>
  <c r="G6233" i="9"/>
  <c r="H6233" i="9" s="1"/>
  <c r="F6235" i="9" l="1"/>
  <c r="G6234" i="9"/>
  <c r="H6234" i="9" s="1"/>
  <c r="F6236" i="9" l="1"/>
  <c r="G6235" i="9"/>
  <c r="H6235" i="9" s="1"/>
  <c r="F6237" i="9" l="1"/>
  <c r="G6236" i="9"/>
  <c r="H6236" i="9" s="1"/>
  <c r="F6238" i="9" l="1"/>
  <c r="G6237" i="9"/>
  <c r="H6237" i="9" s="1"/>
  <c r="F6239" i="9" l="1"/>
  <c r="G6238" i="9"/>
  <c r="H6238" i="9" s="1"/>
  <c r="F6240" i="9" l="1"/>
  <c r="G6239" i="9"/>
  <c r="H6239" i="9" s="1"/>
  <c r="F6241" i="9" l="1"/>
  <c r="G6240" i="9"/>
  <c r="H6240" i="9" s="1"/>
  <c r="F6242" i="9" l="1"/>
  <c r="G6241" i="9"/>
  <c r="H6241" i="9" s="1"/>
  <c r="F6243" i="9" l="1"/>
  <c r="G6242" i="9"/>
  <c r="H6242" i="9" s="1"/>
  <c r="F6244" i="9" l="1"/>
  <c r="G6243" i="9"/>
  <c r="H6243" i="9" s="1"/>
  <c r="F6245" i="9" l="1"/>
  <c r="G6244" i="9"/>
  <c r="H6244" i="9" s="1"/>
  <c r="F6246" i="9" l="1"/>
  <c r="G6245" i="9"/>
  <c r="H6245" i="9" s="1"/>
  <c r="F6247" i="9" l="1"/>
  <c r="G6246" i="9"/>
  <c r="H6246" i="9" s="1"/>
  <c r="F6248" i="9" l="1"/>
  <c r="G6247" i="9"/>
  <c r="H6247" i="9" s="1"/>
  <c r="F6249" i="9" l="1"/>
  <c r="G6248" i="9"/>
  <c r="H6248" i="9" s="1"/>
  <c r="F6250" i="9" l="1"/>
  <c r="G6249" i="9"/>
  <c r="H6249" i="9" s="1"/>
  <c r="F6251" i="9" l="1"/>
  <c r="G6250" i="9"/>
  <c r="H6250" i="9" s="1"/>
  <c r="F6252" i="9" l="1"/>
  <c r="G6251" i="9"/>
  <c r="H6251" i="9" s="1"/>
  <c r="F6253" i="9" l="1"/>
  <c r="G6252" i="9"/>
  <c r="H6252" i="9" s="1"/>
  <c r="F6254" i="9" l="1"/>
  <c r="G6253" i="9"/>
  <c r="H6253" i="9" s="1"/>
  <c r="F6255" i="9" l="1"/>
  <c r="G6254" i="9"/>
  <c r="H6254" i="9" s="1"/>
  <c r="F6256" i="9" l="1"/>
  <c r="G6255" i="9"/>
  <c r="H6255" i="9" s="1"/>
  <c r="F6257" i="9" l="1"/>
  <c r="G6256" i="9"/>
  <c r="H6256" i="9" s="1"/>
  <c r="F6258" i="9" l="1"/>
  <c r="G6257" i="9"/>
  <c r="H6257" i="9" s="1"/>
  <c r="F6259" i="9" l="1"/>
  <c r="G6258" i="9"/>
  <c r="H6258" i="9" s="1"/>
  <c r="F6260" i="9" l="1"/>
  <c r="G6259" i="9"/>
  <c r="H6259" i="9" s="1"/>
  <c r="F6261" i="9" l="1"/>
  <c r="G6260" i="9"/>
  <c r="H6260" i="9" s="1"/>
  <c r="F6262" i="9" l="1"/>
  <c r="G6261" i="9"/>
  <c r="H6261" i="9" s="1"/>
  <c r="F6263" i="9" l="1"/>
  <c r="G6262" i="9"/>
  <c r="H6262" i="9" s="1"/>
  <c r="F6264" i="9" l="1"/>
  <c r="G6263" i="9"/>
  <c r="H6263" i="9" s="1"/>
  <c r="F6265" i="9" l="1"/>
  <c r="G6264" i="9"/>
  <c r="H6264" i="9" s="1"/>
  <c r="F6266" i="9" l="1"/>
  <c r="G6265" i="9"/>
  <c r="H6265" i="9" s="1"/>
  <c r="F6267" i="9" l="1"/>
  <c r="G6266" i="9"/>
  <c r="H6266" i="9" s="1"/>
  <c r="F6268" i="9" l="1"/>
  <c r="G6267" i="9"/>
  <c r="H6267" i="9" s="1"/>
  <c r="F6269" i="9" l="1"/>
  <c r="G6268" i="9"/>
  <c r="H6268" i="9" s="1"/>
  <c r="F6270" i="9" l="1"/>
  <c r="G6269" i="9"/>
  <c r="H6269" i="9" s="1"/>
  <c r="F6271" i="9" l="1"/>
  <c r="G6270" i="9"/>
  <c r="H6270" i="9" s="1"/>
  <c r="F6272" i="9" l="1"/>
  <c r="G6271" i="9"/>
  <c r="H6271" i="9" s="1"/>
  <c r="F6273" i="9" l="1"/>
  <c r="G6272" i="9"/>
  <c r="H6272" i="9" s="1"/>
  <c r="F6274" i="9" l="1"/>
  <c r="G6273" i="9"/>
  <c r="H6273" i="9" s="1"/>
  <c r="F6275" i="9" l="1"/>
  <c r="G6274" i="9"/>
  <c r="H6274" i="9" s="1"/>
  <c r="F6276" i="9" l="1"/>
  <c r="G6275" i="9"/>
  <c r="H6275" i="9" s="1"/>
  <c r="F6277" i="9" l="1"/>
  <c r="G6276" i="9"/>
  <c r="H6276" i="9" s="1"/>
  <c r="F6278" i="9" l="1"/>
  <c r="G6277" i="9"/>
  <c r="H6277" i="9" s="1"/>
  <c r="F6279" i="9" l="1"/>
  <c r="G6278" i="9"/>
  <c r="H6278" i="9" s="1"/>
  <c r="F6280" i="9" l="1"/>
  <c r="G6279" i="9"/>
  <c r="H6279" i="9" s="1"/>
  <c r="F6281" i="9" l="1"/>
  <c r="G6280" i="9"/>
  <c r="H6280" i="9" s="1"/>
  <c r="F6282" i="9" l="1"/>
  <c r="G6281" i="9"/>
  <c r="H6281" i="9" s="1"/>
  <c r="F6283" i="9" l="1"/>
  <c r="G6282" i="9"/>
  <c r="H6282" i="9" s="1"/>
  <c r="F6284" i="9" l="1"/>
  <c r="G6283" i="9"/>
  <c r="H6283" i="9" s="1"/>
  <c r="F6285" i="9" l="1"/>
  <c r="G6284" i="9"/>
  <c r="H6284" i="9" s="1"/>
  <c r="F6286" i="9" l="1"/>
  <c r="G6285" i="9"/>
  <c r="H6285" i="9" s="1"/>
  <c r="F6287" i="9" l="1"/>
  <c r="G6286" i="9"/>
  <c r="H6286" i="9" s="1"/>
  <c r="F6288" i="9" l="1"/>
  <c r="G6287" i="9"/>
  <c r="H6287" i="9" s="1"/>
  <c r="F6289" i="9" l="1"/>
  <c r="G6288" i="9"/>
  <c r="H6288" i="9" s="1"/>
  <c r="F6290" i="9" l="1"/>
  <c r="G6289" i="9"/>
  <c r="H6289" i="9" s="1"/>
  <c r="F6291" i="9" l="1"/>
  <c r="G6290" i="9"/>
  <c r="H6290" i="9" s="1"/>
  <c r="F6292" i="9" l="1"/>
  <c r="G6291" i="9"/>
  <c r="H6291" i="9" s="1"/>
  <c r="F6293" i="9" l="1"/>
  <c r="G6292" i="9"/>
  <c r="H6292" i="9" s="1"/>
  <c r="F6294" i="9" l="1"/>
  <c r="G6293" i="9"/>
  <c r="H6293" i="9" s="1"/>
  <c r="F6295" i="9" l="1"/>
  <c r="G6294" i="9"/>
  <c r="H6294" i="9" s="1"/>
  <c r="F6296" i="9" l="1"/>
  <c r="G6295" i="9"/>
  <c r="H6295" i="9" s="1"/>
  <c r="F6297" i="9" l="1"/>
  <c r="G6296" i="9"/>
  <c r="H6296" i="9" s="1"/>
  <c r="F6298" i="9" l="1"/>
  <c r="G6297" i="9"/>
  <c r="H6297" i="9" s="1"/>
  <c r="F6299" i="9" l="1"/>
  <c r="G6298" i="9"/>
  <c r="H6298" i="9" s="1"/>
  <c r="F6300" i="9" l="1"/>
  <c r="G6299" i="9"/>
  <c r="H6299" i="9" s="1"/>
  <c r="F6301" i="9" l="1"/>
  <c r="G6300" i="9"/>
  <c r="H6300" i="9" s="1"/>
  <c r="F6302" i="9" l="1"/>
  <c r="G6301" i="9"/>
  <c r="H6301" i="9" s="1"/>
  <c r="F6303" i="9" l="1"/>
  <c r="G6302" i="9"/>
  <c r="H6302" i="9" s="1"/>
  <c r="F6304" i="9" l="1"/>
  <c r="G6303" i="9"/>
  <c r="H6303" i="9" s="1"/>
  <c r="F6305" i="9" l="1"/>
  <c r="G6304" i="9"/>
  <c r="H6304" i="9" s="1"/>
  <c r="F6306" i="9" l="1"/>
  <c r="G6305" i="9"/>
  <c r="H6305" i="9" s="1"/>
  <c r="F6307" i="9" l="1"/>
  <c r="G6306" i="9"/>
  <c r="H6306" i="9" s="1"/>
  <c r="F6308" i="9" l="1"/>
  <c r="G6307" i="9"/>
  <c r="H6307" i="9" s="1"/>
  <c r="F6309" i="9" l="1"/>
  <c r="G6308" i="9"/>
  <c r="H6308" i="9" s="1"/>
  <c r="F6310" i="9" l="1"/>
  <c r="G6309" i="9"/>
  <c r="H6309" i="9" s="1"/>
  <c r="F6311" i="9" l="1"/>
  <c r="G6310" i="9"/>
  <c r="H6310" i="9" s="1"/>
  <c r="F6312" i="9" l="1"/>
  <c r="G6311" i="9"/>
  <c r="H6311" i="9" s="1"/>
  <c r="F6313" i="9" l="1"/>
  <c r="G6312" i="9"/>
  <c r="H6312" i="9" s="1"/>
  <c r="F6314" i="9" l="1"/>
  <c r="G6313" i="9"/>
  <c r="H6313" i="9" s="1"/>
  <c r="F6315" i="9" l="1"/>
  <c r="G6314" i="9"/>
  <c r="H6314" i="9" s="1"/>
  <c r="F6316" i="9" l="1"/>
  <c r="G6315" i="9"/>
  <c r="H6315" i="9" s="1"/>
  <c r="F6317" i="9" l="1"/>
  <c r="G6316" i="9"/>
  <c r="H6316" i="9" s="1"/>
  <c r="F6318" i="9" l="1"/>
  <c r="G6317" i="9"/>
  <c r="H6317" i="9" s="1"/>
  <c r="F6319" i="9" l="1"/>
  <c r="G6318" i="9"/>
  <c r="H6318" i="9" s="1"/>
  <c r="F6320" i="9" l="1"/>
  <c r="G6319" i="9"/>
  <c r="H6319" i="9" s="1"/>
  <c r="F6321" i="9" l="1"/>
  <c r="G6320" i="9"/>
  <c r="H6320" i="9" s="1"/>
  <c r="F6322" i="9" l="1"/>
  <c r="G6321" i="9"/>
  <c r="H6321" i="9" s="1"/>
  <c r="F6323" i="9" l="1"/>
  <c r="G6322" i="9"/>
  <c r="H6322" i="9" s="1"/>
  <c r="F6324" i="9" l="1"/>
  <c r="G6323" i="9"/>
  <c r="H6323" i="9" s="1"/>
  <c r="F6325" i="9" l="1"/>
  <c r="G6324" i="9"/>
  <c r="H6324" i="9" s="1"/>
  <c r="F6326" i="9" l="1"/>
  <c r="G6325" i="9"/>
  <c r="H6325" i="9" s="1"/>
  <c r="F6327" i="9" l="1"/>
  <c r="G6326" i="9"/>
  <c r="H6326" i="9" s="1"/>
  <c r="F6328" i="9" l="1"/>
  <c r="G6327" i="9"/>
  <c r="H6327" i="9" s="1"/>
  <c r="F6329" i="9" l="1"/>
  <c r="G6328" i="9"/>
  <c r="H6328" i="9" s="1"/>
  <c r="F6330" i="9" l="1"/>
  <c r="G6329" i="9"/>
  <c r="H6329" i="9" s="1"/>
  <c r="F6331" i="9" l="1"/>
  <c r="G6330" i="9"/>
  <c r="H6330" i="9" s="1"/>
  <c r="F6332" i="9" l="1"/>
  <c r="G6331" i="9"/>
  <c r="H6331" i="9" s="1"/>
  <c r="F6333" i="9" l="1"/>
  <c r="G6332" i="9"/>
  <c r="H6332" i="9" s="1"/>
  <c r="F6334" i="9" l="1"/>
  <c r="G6333" i="9"/>
  <c r="H6333" i="9" s="1"/>
  <c r="F6335" i="9" l="1"/>
  <c r="G6334" i="9"/>
  <c r="H6334" i="9" s="1"/>
  <c r="F6336" i="9" l="1"/>
  <c r="G6335" i="9"/>
  <c r="H6335" i="9" s="1"/>
  <c r="F6337" i="9" l="1"/>
  <c r="G6336" i="9"/>
  <c r="H6336" i="9" s="1"/>
  <c r="F6338" i="9" l="1"/>
  <c r="G6337" i="9"/>
  <c r="H6337" i="9" s="1"/>
  <c r="F6339" i="9" l="1"/>
  <c r="G6338" i="9"/>
  <c r="H6338" i="9" s="1"/>
  <c r="F6340" i="9" l="1"/>
  <c r="G6339" i="9"/>
  <c r="H6339" i="9" s="1"/>
  <c r="F6341" i="9" l="1"/>
  <c r="G6340" i="9"/>
  <c r="H6340" i="9" s="1"/>
  <c r="F6342" i="9" l="1"/>
  <c r="G6341" i="9"/>
  <c r="H6341" i="9" s="1"/>
  <c r="F6343" i="9" l="1"/>
  <c r="G6342" i="9"/>
  <c r="H6342" i="9" s="1"/>
  <c r="F6344" i="9" l="1"/>
  <c r="G6343" i="9"/>
  <c r="H6343" i="9" s="1"/>
  <c r="F6345" i="9" l="1"/>
  <c r="G6344" i="9"/>
  <c r="H6344" i="9" s="1"/>
  <c r="F6346" i="9" l="1"/>
  <c r="G6345" i="9"/>
  <c r="H6345" i="9" s="1"/>
  <c r="F6347" i="9" l="1"/>
  <c r="G6346" i="9"/>
  <c r="H6346" i="9" s="1"/>
  <c r="F6348" i="9" l="1"/>
  <c r="G6347" i="9"/>
  <c r="H6347" i="9" s="1"/>
  <c r="F6349" i="9" l="1"/>
  <c r="G6348" i="9"/>
  <c r="H6348" i="9" s="1"/>
  <c r="F6350" i="9" l="1"/>
  <c r="G6349" i="9"/>
  <c r="H6349" i="9" s="1"/>
  <c r="F6351" i="9" l="1"/>
  <c r="G6350" i="9"/>
  <c r="H6350" i="9" s="1"/>
  <c r="F6352" i="9" l="1"/>
  <c r="G6351" i="9"/>
  <c r="H6351" i="9" s="1"/>
  <c r="F6353" i="9" l="1"/>
  <c r="G6352" i="9"/>
  <c r="H6352" i="9" s="1"/>
  <c r="F6354" i="9" l="1"/>
  <c r="G6353" i="9"/>
  <c r="H6353" i="9" s="1"/>
  <c r="F6355" i="9" l="1"/>
  <c r="G6354" i="9"/>
  <c r="H6354" i="9" s="1"/>
  <c r="F6356" i="9" l="1"/>
  <c r="G6355" i="9"/>
  <c r="H6355" i="9" s="1"/>
  <c r="F6357" i="9" l="1"/>
  <c r="G6356" i="9"/>
  <c r="H6356" i="9" s="1"/>
  <c r="F6358" i="9" l="1"/>
  <c r="G6357" i="9"/>
  <c r="H6357" i="9" s="1"/>
  <c r="F6359" i="9" l="1"/>
  <c r="G6358" i="9"/>
  <c r="H6358" i="9" s="1"/>
  <c r="G6359" i="9" l="1"/>
  <c r="H6359" i="9" s="1"/>
  <c r="F6360" i="9"/>
  <c r="F6361" i="9" l="1"/>
  <c r="G6360" i="9"/>
  <c r="H6360" i="9" s="1"/>
  <c r="G6361" i="9" l="1"/>
  <c r="H6361" i="9" s="1"/>
  <c r="F6362" i="9"/>
  <c r="F6363" i="9" l="1"/>
  <c r="G6362" i="9"/>
  <c r="H6362" i="9" s="1"/>
  <c r="G6363" i="9" l="1"/>
  <c r="H6363" i="9" s="1"/>
  <c r="F6364" i="9"/>
  <c r="F6365" i="9" l="1"/>
  <c r="G6364" i="9"/>
  <c r="H6364" i="9" s="1"/>
  <c r="G6365" i="9" l="1"/>
  <c r="H6365" i="9" s="1"/>
  <c r="F6366" i="9"/>
  <c r="F6367" i="9" l="1"/>
  <c r="G6366" i="9"/>
  <c r="H6366" i="9" s="1"/>
  <c r="G6367" i="9" l="1"/>
  <c r="H6367" i="9" s="1"/>
  <c r="F6368" i="9"/>
  <c r="F6369" i="9" l="1"/>
  <c r="G6368" i="9"/>
  <c r="H6368" i="9" s="1"/>
  <c r="G6369" i="9" l="1"/>
  <c r="H6369" i="9" s="1"/>
  <c r="F6370" i="9"/>
  <c r="F6371" i="9" l="1"/>
  <c r="G6370" i="9"/>
  <c r="H6370" i="9" s="1"/>
  <c r="G6371" i="9" l="1"/>
  <c r="H6371" i="9" s="1"/>
  <c r="F6372" i="9"/>
  <c r="F6373" i="9" l="1"/>
  <c r="G6372" i="9"/>
  <c r="H6372" i="9" s="1"/>
  <c r="G6373" i="9" l="1"/>
  <c r="H6373" i="9" s="1"/>
  <c r="F6374" i="9"/>
  <c r="F6375" i="9" l="1"/>
  <c r="G6374" i="9"/>
  <c r="H6374" i="9" s="1"/>
  <c r="G6375" i="9" l="1"/>
  <c r="H6375" i="9" s="1"/>
  <c r="F6376" i="9"/>
  <c r="F6377" i="9" l="1"/>
  <c r="G6376" i="9"/>
  <c r="H6376" i="9" s="1"/>
  <c r="G6377" i="9" l="1"/>
  <c r="H6377" i="9" s="1"/>
  <c r="F6378" i="9"/>
  <c r="F6379" i="9" l="1"/>
  <c r="G6378" i="9"/>
  <c r="H6378" i="9" s="1"/>
  <c r="G6379" i="9" l="1"/>
  <c r="H6379" i="9" s="1"/>
  <c r="F6380" i="9"/>
  <c r="F6381" i="9" l="1"/>
  <c r="G6380" i="9"/>
  <c r="H6380" i="9" s="1"/>
  <c r="G6381" i="9" l="1"/>
  <c r="H6381" i="9" s="1"/>
  <c r="F6382" i="9"/>
  <c r="F6383" i="9" l="1"/>
  <c r="G6382" i="9"/>
  <c r="H6382" i="9" s="1"/>
  <c r="G6383" i="9" l="1"/>
  <c r="H6383" i="9" s="1"/>
  <c r="F6384" i="9"/>
  <c r="F6385" i="9" l="1"/>
  <c r="G6384" i="9"/>
  <c r="H6384" i="9" s="1"/>
  <c r="G6385" i="9" l="1"/>
  <c r="H6385" i="9" s="1"/>
  <c r="F6386" i="9"/>
  <c r="F6387" i="9" l="1"/>
  <c r="G6386" i="9"/>
  <c r="H6386" i="9" s="1"/>
  <c r="G6387" i="9" l="1"/>
  <c r="H6387" i="9" s="1"/>
  <c r="F6388" i="9"/>
  <c r="F6389" i="9" l="1"/>
  <c r="G6388" i="9"/>
  <c r="H6388" i="9" s="1"/>
  <c r="G6389" i="9" l="1"/>
  <c r="H6389" i="9" s="1"/>
  <c r="F6390" i="9"/>
  <c r="F6391" i="9" l="1"/>
  <c r="G6390" i="9"/>
  <c r="H6390" i="9" s="1"/>
  <c r="G6391" i="9" l="1"/>
  <c r="H6391" i="9" s="1"/>
  <c r="F6392" i="9"/>
  <c r="F6393" i="9" l="1"/>
  <c r="G6392" i="9"/>
  <c r="H6392" i="9" s="1"/>
  <c r="G6393" i="9" l="1"/>
  <c r="H6393" i="9" s="1"/>
  <c r="F6394" i="9"/>
  <c r="F6395" i="9" l="1"/>
  <c r="G6394" i="9"/>
  <c r="H6394" i="9" s="1"/>
  <c r="G6395" i="9" l="1"/>
  <c r="H6395" i="9" s="1"/>
  <c r="F6396" i="9"/>
  <c r="F6397" i="9" l="1"/>
  <c r="G6396" i="9"/>
  <c r="H6396" i="9" s="1"/>
  <c r="G6397" i="9" l="1"/>
  <c r="H6397" i="9" s="1"/>
  <c r="F6398" i="9"/>
  <c r="F6399" i="9" l="1"/>
  <c r="G6398" i="9"/>
  <c r="H6398" i="9" s="1"/>
  <c r="G6399" i="9" l="1"/>
  <c r="H6399" i="9" s="1"/>
  <c r="F6400" i="9"/>
  <c r="F6401" i="9" l="1"/>
  <c r="G6400" i="9"/>
  <c r="H6400" i="9" s="1"/>
  <c r="G6401" i="9" l="1"/>
  <c r="H6401" i="9" s="1"/>
  <c r="F6402" i="9"/>
  <c r="F6403" i="9" l="1"/>
  <c r="G6402" i="9"/>
  <c r="H6402" i="9" s="1"/>
  <c r="G6403" i="9" l="1"/>
  <c r="H6403" i="9" s="1"/>
  <c r="F6404" i="9"/>
  <c r="F6405" i="9" l="1"/>
  <c r="G6404" i="9"/>
  <c r="H6404" i="9" s="1"/>
  <c r="G6405" i="9" l="1"/>
  <c r="H6405" i="9" s="1"/>
  <c r="F6406" i="9"/>
  <c r="F6407" i="9" l="1"/>
  <c r="G6406" i="9"/>
  <c r="H6406" i="9" s="1"/>
  <c r="G6407" i="9" l="1"/>
  <c r="H6407" i="9" s="1"/>
  <c r="F6408" i="9"/>
  <c r="F6409" i="9" l="1"/>
  <c r="G6408" i="9"/>
  <c r="H6408" i="9" s="1"/>
  <c r="G6409" i="9" l="1"/>
  <c r="H6409" i="9" s="1"/>
  <c r="F6410" i="9"/>
  <c r="F6411" i="9" l="1"/>
  <c r="G6410" i="9"/>
  <c r="H6410" i="9" s="1"/>
  <c r="G6411" i="9" l="1"/>
  <c r="H6411" i="9" s="1"/>
  <c r="F6412" i="9"/>
  <c r="F6413" i="9" l="1"/>
  <c r="G6412" i="9"/>
  <c r="H6412" i="9" s="1"/>
  <c r="G6413" i="9" l="1"/>
  <c r="H6413" i="9" s="1"/>
  <c r="F6414" i="9"/>
  <c r="F6415" i="9" l="1"/>
  <c r="G6414" i="9"/>
  <c r="H6414" i="9" s="1"/>
  <c r="G6415" i="9" l="1"/>
  <c r="H6415" i="9" s="1"/>
  <c r="F6416" i="9"/>
  <c r="F6417" i="9" l="1"/>
  <c r="G6416" i="9"/>
  <c r="H6416" i="9" s="1"/>
  <c r="G6417" i="9" l="1"/>
  <c r="H6417" i="9" s="1"/>
  <c r="F6418" i="9"/>
  <c r="F6419" i="9" l="1"/>
  <c r="G6418" i="9"/>
  <c r="H6418" i="9" s="1"/>
  <c r="G6419" i="9" l="1"/>
  <c r="H6419" i="9" s="1"/>
  <c r="F6420" i="9"/>
  <c r="F6421" i="9" l="1"/>
  <c r="G6420" i="9"/>
  <c r="H6420" i="9" s="1"/>
  <c r="G6421" i="9" l="1"/>
  <c r="H6421" i="9" s="1"/>
  <c r="F6422" i="9"/>
  <c r="F6423" i="9" l="1"/>
  <c r="G6422" i="9"/>
  <c r="H6422" i="9" s="1"/>
  <c r="G6423" i="9" l="1"/>
  <c r="H6423" i="9" s="1"/>
  <c r="F6424" i="9"/>
  <c r="F6425" i="9" l="1"/>
  <c r="G6424" i="9"/>
  <c r="H6424" i="9" s="1"/>
  <c r="G6425" i="9" l="1"/>
  <c r="H6425" i="9" s="1"/>
  <c r="F6426" i="9"/>
  <c r="F6427" i="9" l="1"/>
  <c r="G6426" i="9"/>
  <c r="H6426" i="9" s="1"/>
  <c r="G6427" i="9" l="1"/>
  <c r="H6427" i="9" s="1"/>
  <c r="F6428" i="9"/>
  <c r="F6429" i="9" l="1"/>
  <c r="G6428" i="9"/>
  <c r="H6428" i="9" s="1"/>
  <c r="G6429" i="9" l="1"/>
  <c r="H6429" i="9" s="1"/>
  <c r="F6430" i="9"/>
  <c r="F6431" i="9" l="1"/>
  <c r="G6430" i="9"/>
  <c r="H6430" i="9" s="1"/>
  <c r="G6431" i="9" l="1"/>
  <c r="H6431" i="9" s="1"/>
  <c r="F6432" i="9"/>
  <c r="F6433" i="9" l="1"/>
  <c r="G6432" i="9"/>
  <c r="H6432" i="9" s="1"/>
  <c r="G6433" i="9" l="1"/>
  <c r="H6433" i="9" s="1"/>
  <c r="F6434" i="9"/>
  <c r="F6435" i="9" l="1"/>
  <c r="G6434" i="9"/>
  <c r="H6434" i="9" s="1"/>
  <c r="G6435" i="9" l="1"/>
  <c r="H6435" i="9" s="1"/>
  <c r="F6436" i="9"/>
  <c r="F6437" i="9" l="1"/>
  <c r="G6436" i="9"/>
  <c r="H6436" i="9" s="1"/>
  <c r="G6437" i="9" l="1"/>
  <c r="H6437" i="9" s="1"/>
  <c r="F6438" i="9"/>
  <c r="F6439" i="9" l="1"/>
  <c r="G6438" i="9"/>
  <c r="H6438" i="9" s="1"/>
  <c r="G6439" i="9" l="1"/>
  <c r="H6439" i="9" s="1"/>
  <c r="F6440" i="9"/>
  <c r="F6441" i="9" l="1"/>
  <c r="G6440" i="9"/>
  <c r="H6440" i="9" s="1"/>
  <c r="G6441" i="9" l="1"/>
  <c r="H6441" i="9" s="1"/>
  <c r="F6442" i="9"/>
  <c r="F6443" i="9" l="1"/>
  <c r="G6442" i="9"/>
  <c r="H6442" i="9" s="1"/>
  <c r="G6443" i="9" l="1"/>
  <c r="H6443" i="9" s="1"/>
  <c r="F6444" i="9"/>
  <c r="F6445" i="9" l="1"/>
  <c r="G6444" i="9"/>
  <c r="H6444" i="9" s="1"/>
  <c r="G6445" i="9" l="1"/>
  <c r="H6445" i="9" s="1"/>
  <c r="F6446" i="9"/>
  <c r="F6447" i="9" l="1"/>
  <c r="G6446" i="9"/>
  <c r="H6446" i="9" s="1"/>
  <c r="G6447" i="9" l="1"/>
  <c r="H6447" i="9" s="1"/>
  <c r="F6448" i="9"/>
  <c r="F6449" i="9" l="1"/>
  <c r="G6448" i="9"/>
  <c r="H6448" i="9" s="1"/>
  <c r="G6449" i="9" l="1"/>
  <c r="H6449" i="9" s="1"/>
  <c r="F6450" i="9"/>
  <c r="F6451" i="9" l="1"/>
  <c r="G6450" i="9"/>
  <c r="H6450" i="9" s="1"/>
  <c r="G6451" i="9" l="1"/>
  <c r="H6451" i="9" s="1"/>
  <c r="F6452" i="9"/>
  <c r="F6453" i="9" l="1"/>
  <c r="G6452" i="9"/>
  <c r="H6452" i="9" s="1"/>
  <c r="G6453" i="9" l="1"/>
  <c r="H6453" i="9" s="1"/>
  <c r="F6454" i="9"/>
  <c r="F6455" i="9" l="1"/>
  <c r="G6454" i="9"/>
  <c r="H6454" i="9" s="1"/>
  <c r="G6455" i="9" l="1"/>
  <c r="H6455" i="9" s="1"/>
  <c r="F6456" i="9"/>
  <c r="F6457" i="9" l="1"/>
  <c r="G6456" i="9"/>
  <c r="H6456" i="9" s="1"/>
  <c r="G6457" i="9" l="1"/>
  <c r="H6457" i="9" s="1"/>
  <c r="F6458" i="9"/>
  <c r="F6459" i="9" l="1"/>
  <c r="G6458" i="9"/>
  <c r="H6458" i="9" s="1"/>
  <c r="G6459" i="9" l="1"/>
  <c r="H6459" i="9" s="1"/>
  <c r="F6460" i="9"/>
  <c r="F6461" i="9" l="1"/>
  <c r="G6460" i="9"/>
  <c r="H6460" i="9" s="1"/>
  <c r="G6461" i="9" l="1"/>
  <c r="H6461" i="9" s="1"/>
  <c r="F6462" i="9"/>
  <c r="F6463" i="9" l="1"/>
  <c r="G6462" i="9"/>
  <c r="H6462" i="9" s="1"/>
  <c r="G6463" i="9" l="1"/>
  <c r="H6463" i="9" s="1"/>
  <c r="F6464" i="9"/>
  <c r="F6465" i="9" l="1"/>
  <c r="G6464" i="9"/>
  <c r="H6464" i="9" s="1"/>
  <c r="G6465" i="9" l="1"/>
  <c r="H6465" i="9" s="1"/>
  <c r="F6466" i="9"/>
  <c r="F6467" i="9" l="1"/>
  <c r="G6466" i="9"/>
  <c r="H6466" i="9" s="1"/>
  <c r="G6467" i="9" l="1"/>
  <c r="H6467" i="9" s="1"/>
  <c r="F6468" i="9"/>
  <c r="F6469" i="9" l="1"/>
  <c r="G6468" i="9"/>
  <c r="H6468" i="9" s="1"/>
  <c r="G6469" i="9" l="1"/>
  <c r="H6469" i="9" s="1"/>
  <c r="F6470" i="9"/>
  <c r="F6471" i="9" l="1"/>
  <c r="G6470" i="9"/>
  <c r="H6470" i="9" s="1"/>
  <c r="G6471" i="9" l="1"/>
  <c r="H6471" i="9" s="1"/>
  <c r="F6472" i="9"/>
  <c r="F6473" i="9" l="1"/>
  <c r="G6472" i="9"/>
  <c r="H6472" i="9" s="1"/>
  <c r="G6473" i="9" l="1"/>
  <c r="H6473" i="9" s="1"/>
  <c r="F6474" i="9"/>
  <c r="F6475" i="9" l="1"/>
  <c r="G6474" i="9"/>
  <c r="H6474" i="9" s="1"/>
  <c r="G6475" i="9" l="1"/>
  <c r="H6475" i="9" s="1"/>
  <c r="F6476" i="9"/>
  <c r="F6477" i="9" l="1"/>
  <c r="G6476" i="9"/>
  <c r="H6476" i="9" s="1"/>
  <c r="G6477" i="9" l="1"/>
  <c r="H6477" i="9" s="1"/>
  <c r="F6478" i="9"/>
  <c r="F6479" i="9" l="1"/>
  <c r="G6478" i="9"/>
  <c r="H6478" i="9" s="1"/>
  <c r="G6479" i="9" l="1"/>
  <c r="H6479" i="9" s="1"/>
  <c r="F6480" i="9"/>
  <c r="F6481" i="9" l="1"/>
  <c r="G6480" i="9"/>
  <c r="H6480" i="9" s="1"/>
  <c r="G6481" i="9" l="1"/>
  <c r="H6481" i="9" s="1"/>
  <c r="F6482" i="9"/>
  <c r="F6483" i="9" l="1"/>
  <c r="G6482" i="9"/>
  <c r="H6482" i="9" s="1"/>
  <c r="G6483" i="9" l="1"/>
  <c r="H6483" i="9" s="1"/>
  <c r="F6484" i="9"/>
  <c r="F6485" i="9" l="1"/>
  <c r="G6484" i="9"/>
  <c r="H6484" i="9" s="1"/>
  <c r="G6485" i="9" l="1"/>
  <c r="H6485" i="9" s="1"/>
  <c r="F6486" i="9"/>
  <c r="F6487" i="9" l="1"/>
  <c r="G6486" i="9"/>
  <c r="H6486" i="9" s="1"/>
  <c r="G6487" i="9" l="1"/>
  <c r="H6487" i="9" s="1"/>
  <c r="F6488" i="9"/>
  <c r="F6489" i="9" l="1"/>
  <c r="G6488" i="9"/>
  <c r="H6488" i="9" s="1"/>
  <c r="G6489" i="9" l="1"/>
  <c r="H6489" i="9" s="1"/>
  <c r="F6490" i="9"/>
  <c r="F6491" i="9" l="1"/>
  <c r="G6490" i="9"/>
  <c r="H6490" i="9" s="1"/>
  <c r="G6491" i="9" l="1"/>
  <c r="H6491" i="9" s="1"/>
  <c r="F6492" i="9"/>
  <c r="F6493" i="9" l="1"/>
  <c r="G6492" i="9"/>
  <c r="H6492" i="9" s="1"/>
  <c r="G6493" i="9" l="1"/>
  <c r="H6493" i="9" s="1"/>
  <c r="F6494" i="9"/>
  <c r="F6495" i="9" l="1"/>
  <c r="G6494" i="9"/>
  <c r="H6494" i="9" s="1"/>
  <c r="G6495" i="9" l="1"/>
  <c r="H6495" i="9" s="1"/>
  <c r="F6496" i="9"/>
  <c r="F6497" i="9" l="1"/>
  <c r="G6496" i="9"/>
  <c r="H6496" i="9" s="1"/>
  <c r="G6497" i="9" l="1"/>
  <c r="H6497" i="9" s="1"/>
  <c r="F6498" i="9"/>
  <c r="F6499" i="9" l="1"/>
  <c r="G6498" i="9"/>
  <c r="H6498" i="9" s="1"/>
  <c r="G6499" i="9" l="1"/>
  <c r="H6499" i="9" s="1"/>
  <c r="F6500" i="9"/>
  <c r="F6501" i="9" l="1"/>
  <c r="G6500" i="9"/>
  <c r="H6500" i="9" s="1"/>
  <c r="G6501" i="9" l="1"/>
  <c r="H6501" i="9" s="1"/>
  <c r="F6502" i="9"/>
  <c r="F6503" i="9" l="1"/>
  <c r="G6502" i="9"/>
  <c r="H6502" i="9" s="1"/>
  <c r="G6503" i="9" l="1"/>
  <c r="H6503" i="9" s="1"/>
  <c r="F6504" i="9"/>
  <c r="F6505" i="9" l="1"/>
  <c r="G6504" i="9"/>
  <c r="H6504" i="9" s="1"/>
  <c r="G6505" i="9" l="1"/>
  <c r="H6505" i="9" s="1"/>
  <c r="F6506" i="9"/>
  <c r="F6507" i="9" l="1"/>
  <c r="G6506" i="9"/>
  <c r="H6506" i="9" s="1"/>
  <c r="G6507" i="9" l="1"/>
  <c r="H6507" i="9" s="1"/>
  <c r="F6508" i="9"/>
  <c r="F6509" i="9" l="1"/>
  <c r="G6508" i="9"/>
  <c r="H6508" i="9" s="1"/>
  <c r="G6509" i="9" l="1"/>
  <c r="H6509" i="9" s="1"/>
  <c r="F6510" i="9"/>
  <c r="F6511" i="9" l="1"/>
  <c r="G6510" i="9"/>
  <c r="H6510" i="9" s="1"/>
  <c r="G6511" i="9" l="1"/>
  <c r="H6511" i="9" s="1"/>
  <c r="F6512" i="9"/>
  <c r="F6513" i="9" l="1"/>
  <c r="G6512" i="9"/>
  <c r="H6512" i="9" s="1"/>
  <c r="F6514" i="9" l="1"/>
  <c r="G6513" i="9"/>
  <c r="H6513" i="9" s="1"/>
  <c r="F6515" i="9" l="1"/>
  <c r="G6514" i="9"/>
  <c r="H6514" i="9" s="1"/>
  <c r="F6516" i="9" l="1"/>
  <c r="G6515" i="9"/>
  <c r="H6515" i="9" s="1"/>
  <c r="F6517" i="9" l="1"/>
  <c r="G6516" i="9"/>
  <c r="H6516" i="9" s="1"/>
  <c r="F6518" i="9" l="1"/>
  <c r="G6517" i="9"/>
  <c r="H6517" i="9" s="1"/>
  <c r="F6519" i="9" l="1"/>
  <c r="G6518" i="9"/>
  <c r="H6518" i="9" s="1"/>
  <c r="F6520" i="9" l="1"/>
  <c r="G6519" i="9"/>
  <c r="H6519" i="9" s="1"/>
  <c r="F6521" i="9" l="1"/>
  <c r="G6520" i="9"/>
  <c r="H6520" i="9" s="1"/>
  <c r="F6522" i="9" l="1"/>
  <c r="G6521" i="9"/>
  <c r="H6521" i="9" s="1"/>
  <c r="F6523" i="9" l="1"/>
  <c r="G6522" i="9"/>
  <c r="H6522" i="9" s="1"/>
  <c r="F6524" i="9" l="1"/>
  <c r="G6523" i="9"/>
  <c r="H6523" i="9" s="1"/>
  <c r="F6525" i="9" l="1"/>
  <c r="G6524" i="9"/>
  <c r="H6524" i="9" s="1"/>
  <c r="F6526" i="9" l="1"/>
  <c r="G6525" i="9"/>
  <c r="H6525" i="9" s="1"/>
  <c r="F6527" i="9" l="1"/>
  <c r="G6526" i="9"/>
  <c r="H6526" i="9" s="1"/>
  <c r="F6528" i="9" l="1"/>
  <c r="G6527" i="9"/>
  <c r="H6527" i="9" s="1"/>
  <c r="F6529" i="9" l="1"/>
  <c r="G6528" i="9"/>
  <c r="H6528" i="9" s="1"/>
  <c r="F6530" i="9" l="1"/>
  <c r="G6529" i="9"/>
  <c r="H6529" i="9" s="1"/>
  <c r="F6531" i="9" l="1"/>
  <c r="G6530" i="9"/>
  <c r="H6530" i="9" s="1"/>
  <c r="F6532" i="9" l="1"/>
  <c r="G6531" i="9"/>
  <c r="H6531" i="9" s="1"/>
  <c r="F6533" i="9" l="1"/>
  <c r="G6532" i="9"/>
  <c r="H6532" i="9" s="1"/>
  <c r="F6534" i="9" l="1"/>
  <c r="G6533" i="9"/>
  <c r="H6533" i="9" s="1"/>
  <c r="F6535" i="9" l="1"/>
  <c r="G6534" i="9"/>
  <c r="H6534" i="9" s="1"/>
  <c r="F6536" i="9" l="1"/>
  <c r="G6535" i="9"/>
  <c r="H6535" i="9" s="1"/>
  <c r="F6537" i="9" l="1"/>
  <c r="G6536" i="9"/>
  <c r="H6536" i="9" s="1"/>
  <c r="F6538" i="9" l="1"/>
  <c r="G6537" i="9"/>
  <c r="H6537" i="9" s="1"/>
  <c r="F6539" i="9" l="1"/>
  <c r="G6538" i="9"/>
  <c r="H6538" i="9" s="1"/>
  <c r="F6540" i="9" l="1"/>
  <c r="G6539" i="9"/>
  <c r="H6539" i="9" s="1"/>
  <c r="F6541" i="9" l="1"/>
  <c r="G6540" i="9"/>
  <c r="H6540" i="9" s="1"/>
  <c r="F6542" i="9" l="1"/>
  <c r="G6541" i="9"/>
  <c r="H6541" i="9" s="1"/>
  <c r="F6543" i="9" l="1"/>
  <c r="G6542" i="9"/>
  <c r="H6542" i="9" s="1"/>
  <c r="F6544" i="9" l="1"/>
  <c r="G6543" i="9"/>
  <c r="H6543" i="9" s="1"/>
  <c r="F6545" i="9" l="1"/>
  <c r="G6544" i="9"/>
  <c r="H6544" i="9" s="1"/>
  <c r="F6546" i="9" l="1"/>
  <c r="G6545" i="9"/>
  <c r="H6545" i="9" s="1"/>
  <c r="F6547" i="9" l="1"/>
  <c r="G6546" i="9"/>
  <c r="H6546" i="9" s="1"/>
  <c r="F6548" i="9" l="1"/>
  <c r="G6547" i="9"/>
  <c r="H6547" i="9" s="1"/>
  <c r="F6549" i="9" l="1"/>
  <c r="G6548" i="9"/>
  <c r="H6548" i="9" s="1"/>
  <c r="F6550" i="9" l="1"/>
  <c r="G6549" i="9"/>
  <c r="H6549" i="9" s="1"/>
  <c r="F6551" i="9" l="1"/>
  <c r="G6550" i="9"/>
  <c r="H6550" i="9" s="1"/>
  <c r="F6552" i="9" l="1"/>
  <c r="G6551" i="9"/>
  <c r="H6551" i="9" s="1"/>
  <c r="F6553" i="9" l="1"/>
  <c r="G6552" i="9"/>
  <c r="H6552" i="9" s="1"/>
  <c r="F6554" i="9" l="1"/>
  <c r="G6553" i="9"/>
  <c r="H6553" i="9" s="1"/>
  <c r="F6555" i="9" l="1"/>
  <c r="G6554" i="9"/>
  <c r="H6554" i="9" s="1"/>
  <c r="F6556" i="9" l="1"/>
  <c r="G6555" i="9"/>
  <c r="H6555" i="9" s="1"/>
  <c r="F6557" i="9" l="1"/>
  <c r="G6556" i="9"/>
  <c r="H6556" i="9" s="1"/>
  <c r="F6558" i="9" l="1"/>
  <c r="G6557" i="9"/>
  <c r="H6557" i="9" s="1"/>
  <c r="F6559" i="9" l="1"/>
  <c r="G6558" i="9"/>
  <c r="H6558" i="9" s="1"/>
  <c r="F6560" i="9" l="1"/>
  <c r="G6559" i="9"/>
  <c r="H6559" i="9" s="1"/>
  <c r="F6561" i="9" l="1"/>
  <c r="G6560" i="9"/>
  <c r="H6560" i="9" s="1"/>
  <c r="F6562" i="9" l="1"/>
  <c r="G6561" i="9"/>
  <c r="H6561" i="9" s="1"/>
  <c r="F6563" i="9" l="1"/>
  <c r="G6562" i="9"/>
  <c r="H6562" i="9" s="1"/>
  <c r="F6564" i="9" l="1"/>
  <c r="G6563" i="9"/>
  <c r="H6563" i="9" s="1"/>
  <c r="F6565" i="9" l="1"/>
  <c r="G6564" i="9"/>
  <c r="H6564" i="9" s="1"/>
  <c r="F6566" i="9" l="1"/>
  <c r="G6565" i="9"/>
  <c r="H6565" i="9" s="1"/>
  <c r="F6567" i="9" l="1"/>
  <c r="G6566" i="9"/>
  <c r="H6566" i="9" s="1"/>
  <c r="F6568" i="9" l="1"/>
  <c r="G6567" i="9"/>
  <c r="H6567" i="9" s="1"/>
  <c r="F6569" i="9" l="1"/>
  <c r="G6568" i="9"/>
  <c r="H6568" i="9" s="1"/>
  <c r="F6570" i="9" l="1"/>
  <c r="G6569" i="9"/>
  <c r="H6569" i="9" s="1"/>
  <c r="F6571" i="9" l="1"/>
  <c r="G6570" i="9"/>
  <c r="H6570" i="9" s="1"/>
  <c r="F6572" i="9" l="1"/>
  <c r="G6571" i="9"/>
  <c r="H6571" i="9" s="1"/>
  <c r="F6573" i="9" l="1"/>
  <c r="G6572" i="9"/>
  <c r="H6572" i="9" s="1"/>
  <c r="F6574" i="9" l="1"/>
  <c r="G6573" i="9"/>
  <c r="H6573" i="9" s="1"/>
  <c r="F6575" i="9" l="1"/>
  <c r="G6574" i="9"/>
  <c r="H6574" i="9" s="1"/>
  <c r="F6576" i="9" l="1"/>
  <c r="G6575" i="9"/>
  <c r="H6575" i="9" s="1"/>
  <c r="F6577" i="9" l="1"/>
  <c r="G6576" i="9"/>
  <c r="H6576" i="9" s="1"/>
  <c r="F6578" i="9" l="1"/>
  <c r="G6577" i="9"/>
  <c r="H6577" i="9" s="1"/>
  <c r="F6579" i="9" l="1"/>
  <c r="G6578" i="9"/>
  <c r="H6578" i="9" s="1"/>
  <c r="F6580" i="9" l="1"/>
  <c r="G6579" i="9"/>
  <c r="H6579" i="9" s="1"/>
  <c r="F6581" i="9" l="1"/>
  <c r="G6580" i="9"/>
  <c r="H6580" i="9" s="1"/>
  <c r="F6582" i="9" l="1"/>
  <c r="G6581" i="9"/>
  <c r="H6581" i="9" s="1"/>
  <c r="F6583" i="9" l="1"/>
  <c r="G6582" i="9"/>
  <c r="H6582" i="9" s="1"/>
  <c r="F6584" i="9" l="1"/>
  <c r="G6583" i="9"/>
  <c r="H6583" i="9" s="1"/>
  <c r="F6585" i="9" l="1"/>
  <c r="G6584" i="9"/>
  <c r="H6584" i="9" s="1"/>
  <c r="F6586" i="9" l="1"/>
  <c r="G6585" i="9"/>
  <c r="H6585" i="9" s="1"/>
  <c r="F6587" i="9" l="1"/>
  <c r="G6586" i="9"/>
  <c r="H6586" i="9" s="1"/>
  <c r="F6588" i="9" l="1"/>
  <c r="G6587" i="9"/>
  <c r="H6587" i="9" s="1"/>
  <c r="F6589" i="9" l="1"/>
  <c r="G6588" i="9"/>
  <c r="H6588" i="9" s="1"/>
  <c r="F6590" i="9" l="1"/>
  <c r="G6589" i="9"/>
  <c r="H6589" i="9" s="1"/>
  <c r="F6591" i="9" l="1"/>
  <c r="G6590" i="9"/>
  <c r="H6590" i="9" s="1"/>
  <c r="F6592" i="9" l="1"/>
  <c r="G6591" i="9"/>
  <c r="H6591" i="9" s="1"/>
  <c r="F6593" i="9" l="1"/>
  <c r="G6592" i="9"/>
  <c r="H6592" i="9" s="1"/>
  <c r="F6594" i="9" l="1"/>
  <c r="G6593" i="9"/>
  <c r="H6593" i="9" s="1"/>
  <c r="F6595" i="9" l="1"/>
  <c r="G6594" i="9"/>
  <c r="H6594" i="9" s="1"/>
  <c r="F6596" i="9" l="1"/>
  <c r="G6595" i="9"/>
  <c r="H6595" i="9" s="1"/>
  <c r="F6597" i="9" l="1"/>
  <c r="G6596" i="9"/>
  <c r="H6596" i="9" s="1"/>
  <c r="F6598" i="9" l="1"/>
  <c r="G6597" i="9"/>
  <c r="H6597" i="9" s="1"/>
  <c r="F6599" i="9" l="1"/>
  <c r="G6598" i="9"/>
  <c r="H6598" i="9" s="1"/>
  <c r="F6600" i="9" l="1"/>
  <c r="G6599" i="9"/>
  <c r="H6599" i="9" s="1"/>
  <c r="F6601" i="9" l="1"/>
  <c r="G6600" i="9"/>
  <c r="H6600" i="9" s="1"/>
  <c r="F6602" i="9" l="1"/>
  <c r="G6601" i="9"/>
  <c r="H6601" i="9" s="1"/>
  <c r="F6603" i="9" l="1"/>
  <c r="G6602" i="9"/>
  <c r="H6602" i="9" s="1"/>
  <c r="G6603" i="9" l="1"/>
  <c r="H6603" i="9" s="1"/>
  <c r="F6604" i="9"/>
  <c r="F6605" i="9" l="1"/>
  <c r="G6604" i="9"/>
  <c r="H6604" i="9" s="1"/>
  <c r="G6605" i="9" l="1"/>
  <c r="H6605" i="9" s="1"/>
  <c r="F6606" i="9"/>
  <c r="F6607" i="9" l="1"/>
  <c r="G6606" i="9"/>
  <c r="H6606" i="9" s="1"/>
  <c r="G6607" i="9" l="1"/>
  <c r="H6607" i="9" s="1"/>
  <c r="F6608" i="9"/>
  <c r="F6609" i="9" l="1"/>
  <c r="G6608" i="9"/>
  <c r="H6608" i="9" s="1"/>
  <c r="G6609" i="9" l="1"/>
  <c r="H6609" i="9" s="1"/>
  <c r="F6610" i="9"/>
  <c r="G6610" i="9" l="1"/>
  <c r="H6610" i="9" s="1"/>
  <c r="F6611" i="9"/>
  <c r="G6611" i="9" l="1"/>
  <c r="H6611" i="9" s="1"/>
  <c r="F6612" i="9"/>
  <c r="G6612" i="9" l="1"/>
  <c r="H6612" i="9" s="1"/>
  <c r="F6613" i="9"/>
  <c r="F6614" i="9" l="1"/>
  <c r="G6613" i="9"/>
  <c r="H6613" i="9" s="1"/>
  <c r="G6614" i="9" l="1"/>
  <c r="H6614" i="9" s="1"/>
  <c r="F6615" i="9"/>
  <c r="F6616" i="9" l="1"/>
  <c r="G6615" i="9"/>
  <c r="H6615" i="9" s="1"/>
  <c r="G6616" i="9" l="1"/>
  <c r="H6616" i="9" s="1"/>
  <c r="F6617" i="9"/>
  <c r="G6617" i="9" l="1"/>
  <c r="H6617" i="9" s="1"/>
  <c r="F6618" i="9"/>
  <c r="G6618" i="9" l="1"/>
  <c r="H6618" i="9" s="1"/>
  <c r="F6619" i="9"/>
  <c r="G6619" i="9" l="1"/>
  <c r="H6619" i="9" s="1"/>
  <c r="F6620" i="9"/>
  <c r="F6621" i="9" l="1"/>
  <c r="G6620" i="9"/>
  <c r="H6620" i="9" s="1"/>
  <c r="G6621" i="9" l="1"/>
  <c r="H6621" i="9" s="1"/>
  <c r="F6622" i="9"/>
  <c r="F6623" i="9" l="1"/>
  <c r="G6622" i="9"/>
  <c r="H6622" i="9" s="1"/>
  <c r="G6623" i="9" l="1"/>
  <c r="H6623" i="9" s="1"/>
  <c r="F6624" i="9"/>
  <c r="F6625" i="9" l="1"/>
  <c r="G6624" i="9"/>
  <c r="H6624" i="9" s="1"/>
  <c r="G6625" i="9" l="1"/>
  <c r="H6625" i="9" s="1"/>
  <c r="F6626" i="9"/>
  <c r="G6626" i="9" l="1"/>
  <c r="H6626" i="9" s="1"/>
  <c r="F6627" i="9"/>
  <c r="G6627" i="9" l="1"/>
  <c r="H6627" i="9" s="1"/>
  <c r="F6628" i="9"/>
  <c r="G6628" i="9" l="1"/>
  <c r="H6628" i="9" s="1"/>
  <c r="F6629" i="9"/>
  <c r="F6630" i="9" l="1"/>
  <c r="G6629" i="9"/>
  <c r="H6629" i="9" s="1"/>
  <c r="G6630" i="9" l="1"/>
  <c r="H6630" i="9" s="1"/>
  <c r="F6631" i="9"/>
  <c r="F6632" i="9" l="1"/>
  <c r="G6631" i="9"/>
  <c r="H6631" i="9" s="1"/>
  <c r="G6632" i="9" l="1"/>
  <c r="H6632" i="9" s="1"/>
  <c r="F6633" i="9"/>
  <c r="G6633" i="9" l="1"/>
  <c r="H6633" i="9" s="1"/>
  <c r="F6634" i="9"/>
  <c r="G6634" i="9" l="1"/>
  <c r="H6634" i="9" s="1"/>
  <c r="F6635" i="9"/>
  <c r="G6635" i="9" l="1"/>
  <c r="H6635" i="9" s="1"/>
  <c r="F6636" i="9"/>
  <c r="F6637" i="9" l="1"/>
  <c r="G6636" i="9"/>
  <c r="H6636" i="9" s="1"/>
  <c r="G6637" i="9" l="1"/>
  <c r="H6637" i="9" s="1"/>
  <c r="F6638" i="9"/>
  <c r="F6639" i="9" l="1"/>
  <c r="G6638" i="9"/>
  <c r="H6638" i="9" s="1"/>
  <c r="G6639" i="9" l="1"/>
  <c r="H6639" i="9" s="1"/>
  <c r="F6640" i="9"/>
  <c r="F6641" i="9" l="1"/>
  <c r="G6640" i="9"/>
  <c r="H6640" i="9" s="1"/>
  <c r="G6641" i="9" l="1"/>
  <c r="H6641" i="9" s="1"/>
  <c r="F6642" i="9"/>
  <c r="G6642" i="9" l="1"/>
  <c r="H6642" i="9" s="1"/>
  <c r="F6643" i="9"/>
  <c r="G6643" i="9" l="1"/>
  <c r="H6643" i="9" s="1"/>
  <c r="F6644" i="9"/>
  <c r="G6644" i="9" l="1"/>
  <c r="H6644" i="9" s="1"/>
  <c r="F6645" i="9"/>
  <c r="F6646" i="9" l="1"/>
  <c r="G6645" i="9"/>
  <c r="H6645" i="9" s="1"/>
  <c r="G6646" i="9" l="1"/>
  <c r="H6646" i="9" s="1"/>
  <c r="F6647" i="9"/>
  <c r="F6648" i="9" l="1"/>
  <c r="G6647" i="9"/>
  <c r="H6647" i="9" s="1"/>
  <c r="G6648" i="9" l="1"/>
  <c r="H6648" i="9" s="1"/>
  <c r="F6649" i="9"/>
  <c r="G6649" i="9" l="1"/>
  <c r="H6649" i="9" s="1"/>
  <c r="F6650" i="9"/>
  <c r="G6650" i="9" l="1"/>
  <c r="H6650" i="9" s="1"/>
  <c r="F6651" i="9"/>
  <c r="G6651" i="9" l="1"/>
  <c r="H6651" i="9" s="1"/>
  <c r="F6652" i="9"/>
  <c r="F6653" i="9" l="1"/>
  <c r="G6652" i="9"/>
  <c r="H6652" i="9" s="1"/>
  <c r="G6653" i="9" l="1"/>
  <c r="H6653" i="9" s="1"/>
  <c r="F6654" i="9"/>
  <c r="F6655" i="9" l="1"/>
  <c r="G6654" i="9"/>
  <c r="H6654" i="9" s="1"/>
  <c r="G6655" i="9" l="1"/>
  <c r="H6655" i="9" s="1"/>
  <c r="F6656" i="9"/>
  <c r="F6657" i="9" l="1"/>
  <c r="G6656" i="9"/>
  <c r="H6656" i="9" s="1"/>
  <c r="G6657" i="9" l="1"/>
  <c r="H6657" i="9" s="1"/>
  <c r="F6658" i="9"/>
  <c r="G6658" i="9" l="1"/>
  <c r="H6658" i="9" s="1"/>
  <c r="F6659" i="9"/>
  <c r="G6659" i="9" l="1"/>
  <c r="H6659" i="9" s="1"/>
  <c r="F6660" i="9"/>
  <c r="G6660" i="9" l="1"/>
  <c r="H6660" i="9" s="1"/>
  <c r="F6661" i="9"/>
  <c r="F6662" i="9" l="1"/>
  <c r="G6661" i="9"/>
  <c r="H6661" i="9" s="1"/>
  <c r="G6662" i="9" l="1"/>
  <c r="H6662" i="9" s="1"/>
  <c r="F6663" i="9"/>
  <c r="F6664" i="9" l="1"/>
  <c r="G6663" i="9"/>
  <c r="H6663" i="9" s="1"/>
  <c r="G6664" i="9" l="1"/>
  <c r="H6664" i="9" s="1"/>
  <c r="F6665" i="9"/>
  <c r="G6665" i="9" l="1"/>
  <c r="H6665" i="9" s="1"/>
  <c r="F6666" i="9"/>
  <c r="G6666" i="9" l="1"/>
  <c r="H6666" i="9" s="1"/>
  <c r="F6667" i="9"/>
  <c r="G6667" i="9" l="1"/>
  <c r="H6667" i="9" s="1"/>
  <c r="F6668" i="9"/>
  <c r="F6669" i="9" l="1"/>
  <c r="G6668" i="9"/>
  <c r="H6668" i="9" s="1"/>
  <c r="G6669" i="9" l="1"/>
  <c r="H6669" i="9" s="1"/>
  <c r="F6670" i="9"/>
  <c r="F6671" i="9" l="1"/>
  <c r="G6670" i="9"/>
  <c r="H6670" i="9" s="1"/>
  <c r="G6671" i="9" l="1"/>
  <c r="H6671" i="9" s="1"/>
  <c r="F6672" i="9"/>
  <c r="F6673" i="9" l="1"/>
  <c r="G6672" i="9"/>
  <c r="H6672" i="9" s="1"/>
  <c r="G6673" i="9" l="1"/>
  <c r="H6673" i="9" s="1"/>
  <c r="F6674" i="9"/>
  <c r="G6674" i="9" l="1"/>
  <c r="H6674" i="9" s="1"/>
  <c r="F6675" i="9"/>
  <c r="G6675" i="9" l="1"/>
  <c r="H6675" i="9" s="1"/>
  <c r="F6676" i="9"/>
  <c r="G6676" i="9" l="1"/>
  <c r="H6676" i="9" s="1"/>
  <c r="F6677" i="9"/>
  <c r="F6678" i="9" l="1"/>
  <c r="G6677" i="9"/>
  <c r="H6677" i="9" s="1"/>
  <c r="G6678" i="9" l="1"/>
  <c r="H6678" i="9" s="1"/>
  <c r="F6679" i="9"/>
  <c r="F6680" i="9" l="1"/>
  <c r="G6679" i="9"/>
  <c r="H6679" i="9" s="1"/>
  <c r="G6680" i="9" l="1"/>
  <c r="H6680" i="9" s="1"/>
  <c r="F6681" i="9"/>
  <c r="G6681" i="9" l="1"/>
  <c r="H6681" i="9" s="1"/>
  <c r="F6682" i="9"/>
  <c r="G6682" i="9" l="1"/>
  <c r="H6682" i="9" s="1"/>
  <c r="F6683" i="9"/>
  <c r="G6683" i="9" l="1"/>
  <c r="H6683" i="9" s="1"/>
  <c r="F6684" i="9"/>
  <c r="F6685" i="9" l="1"/>
  <c r="G6684" i="9"/>
  <c r="H6684" i="9" s="1"/>
  <c r="G6685" i="9" l="1"/>
  <c r="H6685" i="9" s="1"/>
  <c r="F6686" i="9"/>
  <c r="F6687" i="9" l="1"/>
  <c r="G6686" i="9"/>
  <c r="H6686" i="9" s="1"/>
  <c r="G6687" i="9" l="1"/>
  <c r="H6687" i="9" s="1"/>
  <c r="F6688" i="9"/>
  <c r="F6689" i="9" l="1"/>
  <c r="G6688" i="9"/>
  <c r="H6688" i="9" s="1"/>
  <c r="G6689" i="9" l="1"/>
  <c r="H6689" i="9" s="1"/>
  <c r="F6690" i="9"/>
  <c r="G6690" i="9" l="1"/>
  <c r="H6690" i="9" s="1"/>
  <c r="F6691" i="9"/>
  <c r="G6691" i="9" l="1"/>
  <c r="H6691" i="9" s="1"/>
  <c r="F6692" i="9"/>
  <c r="G6692" i="9" l="1"/>
  <c r="H6692" i="9" s="1"/>
  <c r="F6693" i="9"/>
  <c r="F6694" i="9" l="1"/>
  <c r="G6693" i="9"/>
  <c r="H6693" i="9" s="1"/>
  <c r="G6694" i="9" l="1"/>
  <c r="H6694" i="9" s="1"/>
  <c r="F6695" i="9"/>
  <c r="F6696" i="9" l="1"/>
  <c r="G6695" i="9"/>
  <c r="H6695" i="9" s="1"/>
  <c r="G6696" i="9" l="1"/>
  <c r="H6696" i="9" s="1"/>
  <c r="F6697" i="9"/>
  <c r="G6697" i="9" l="1"/>
  <c r="H6697" i="9" s="1"/>
  <c r="F6698" i="9"/>
  <c r="G6698" i="9" l="1"/>
  <c r="H6698" i="9" s="1"/>
  <c r="F6699" i="9"/>
  <c r="G6699" i="9" l="1"/>
  <c r="H6699" i="9" s="1"/>
  <c r="F6700" i="9"/>
  <c r="F6701" i="9" l="1"/>
  <c r="G6700" i="9"/>
  <c r="H6700" i="9" s="1"/>
  <c r="G6701" i="9" l="1"/>
  <c r="H6701" i="9" s="1"/>
  <c r="F6702" i="9"/>
  <c r="F6703" i="9" l="1"/>
  <c r="G6702" i="9"/>
  <c r="H6702" i="9" s="1"/>
  <c r="G6703" i="9" l="1"/>
  <c r="H6703" i="9" s="1"/>
  <c r="F6704" i="9"/>
  <c r="F6705" i="9" l="1"/>
  <c r="G6704" i="9"/>
  <c r="H6704" i="9" s="1"/>
  <c r="G6705" i="9" l="1"/>
  <c r="H6705" i="9" s="1"/>
  <c r="F6706" i="9"/>
  <c r="G6706" i="9" l="1"/>
  <c r="H6706" i="9" s="1"/>
  <c r="F6707" i="9"/>
  <c r="G6707" i="9" l="1"/>
  <c r="H6707" i="9" s="1"/>
  <c r="F6708" i="9"/>
  <c r="G6708" i="9" l="1"/>
  <c r="H6708" i="9" s="1"/>
  <c r="F6709" i="9"/>
  <c r="F6710" i="9" l="1"/>
  <c r="G6709" i="9"/>
  <c r="H6709" i="9" s="1"/>
  <c r="G6710" i="9" l="1"/>
  <c r="H6710" i="9" s="1"/>
  <c r="F6711" i="9"/>
  <c r="F6712" i="9" l="1"/>
  <c r="G6711" i="9"/>
  <c r="H6711" i="9" s="1"/>
  <c r="G6712" i="9" l="1"/>
  <c r="H6712" i="9" s="1"/>
  <c r="F6713" i="9"/>
  <c r="G6713" i="9" l="1"/>
  <c r="H6713" i="9" s="1"/>
  <c r="F6714" i="9"/>
  <c r="G6714" i="9" l="1"/>
  <c r="H6714" i="9" s="1"/>
  <c r="F6715" i="9"/>
  <c r="G6715" i="9" l="1"/>
  <c r="H6715" i="9" s="1"/>
  <c r="F6716" i="9"/>
  <c r="F6717" i="9" l="1"/>
  <c r="G6716" i="9"/>
  <c r="H6716" i="9" s="1"/>
  <c r="G6717" i="9" l="1"/>
  <c r="H6717" i="9" s="1"/>
  <c r="F6718" i="9"/>
  <c r="F6719" i="9" l="1"/>
  <c r="G6718" i="9"/>
  <c r="H6718" i="9" s="1"/>
  <c r="G6719" i="9" l="1"/>
  <c r="H6719" i="9" s="1"/>
  <c r="F6720" i="9"/>
  <c r="F6721" i="9" l="1"/>
  <c r="G6720" i="9"/>
  <c r="H6720" i="9" s="1"/>
  <c r="G6721" i="9" l="1"/>
  <c r="H6721" i="9" s="1"/>
  <c r="F6722" i="9"/>
  <c r="G6722" i="9" l="1"/>
  <c r="H6722" i="9" s="1"/>
  <c r="F6723" i="9"/>
  <c r="G6723" i="9" l="1"/>
  <c r="H6723" i="9" s="1"/>
  <c r="F6724" i="9"/>
  <c r="G6724" i="9" l="1"/>
  <c r="H6724" i="9" s="1"/>
  <c r="F6725" i="9"/>
  <c r="F6726" i="9" l="1"/>
  <c r="G6725" i="9"/>
  <c r="H6725" i="9" s="1"/>
  <c r="G6726" i="9" l="1"/>
  <c r="H6726" i="9" s="1"/>
  <c r="F6727" i="9"/>
  <c r="F6728" i="9" l="1"/>
  <c r="G6727" i="9"/>
  <c r="H6727" i="9" s="1"/>
  <c r="G6728" i="9" l="1"/>
  <c r="H6728" i="9" s="1"/>
  <c r="F6729" i="9"/>
  <c r="G6729" i="9" l="1"/>
  <c r="H6729" i="9" s="1"/>
  <c r="F6730" i="9"/>
  <c r="G6730" i="9" l="1"/>
  <c r="H6730" i="9" s="1"/>
  <c r="F6731" i="9"/>
  <c r="G6731" i="9" l="1"/>
  <c r="H6731" i="9" s="1"/>
  <c r="F6732" i="9"/>
  <c r="F6733" i="9" l="1"/>
  <c r="G6732" i="9"/>
  <c r="H6732" i="9" s="1"/>
  <c r="G6733" i="9" l="1"/>
  <c r="H6733" i="9" s="1"/>
  <c r="F6734" i="9"/>
  <c r="F6735" i="9" l="1"/>
  <c r="G6734" i="9"/>
  <c r="H6734" i="9" s="1"/>
  <c r="G6735" i="9" l="1"/>
  <c r="H6735" i="9" s="1"/>
  <c r="F6736" i="9"/>
  <c r="F6737" i="9" l="1"/>
  <c r="G6736" i="9"/>
  <c r="H6736" i="9" s="1"/>
  <c r="G6737" i="9" l="1"/>
  <c r="H6737" i="9" s="1"/>
  <c r="F6738" i="9"/>
  <c r="G6738" i="9" l="1"/>
  <c r="H6738" i="9" s="1"/>
  <c r="F6739" i="9"/>
  <c r="G6739" i="9" l="1"/>
  <c r="H6739" i="9" s="1"/>
  <c r="F6740" i="9"/>
  <c r="G6740" i="9" l="1"/>
  <c r="H6740" i="9" s="1"/>
  <c r="F6741" i="9"/>
  <c r="F6742" i="9" l="1"/>
  <c r="G6741" i="9"/>
  <c r="H6741" i="9" s="1"/>
  <c r="G6742" i="9" l="1"/>
  <c r="H6742" i="9" s="1"/>
  <c r="F6743" i="9"/>
  <c r="F6744" i="9" l="1"/>
  <c r="G6743" i="9"/>
  <c r="H6743" i="9" s="1"/>
  <c r="G6744" i="9" l="1"/>
  <c r="H6744" i="9" s="1"/>
  <c r="F6745" i="9"/>
  <c r="G6745" i="9" l="1"/>
  <c r="H6745" i="9" s="1"/>
  <c r="F6746" i="9"/>
  <c r="G6746" i="9" l="1"/>
  <c r="H6746" i="9" s="1"/>
  <c r="F6747" i="9"/>
  <c r="G6747" i="9" l="1"/>
  <c r="H6747" i="9" s="1"/>
  <c r="F6748" i="9"/>
  <c r="F6749" i="9" l="1"/>
  <c r="G6748" i="9"/>
  <c r="H6748" i="9" s="1"/>
  <c r="G6749" i="9" l="1"/>
  <c r="H6749" i="9" s="1"/>
  <c r="F6750" i="9"/>
  <c r="F6751" i="9" l="1"/>
  <c r="G6750" i="9"/>
  <c r="H6750" i="9" s="1"/>
  <c r="G6751" i="9" l="1"/>
  <c r="H6751" i="9" s="1"/>
  <c r="F6752" i="9"/>
  <c r="F6753" i="9" l="1"/>
  <c r="G6752" i="9"/>
  <c r="H6752" i="9" s="1"/>
  <c r="G6753" i="9" l="1"/>
  <c r="H6753" i="9" s="1"/>
  <c r="F6754" i="9"/>
  <c r="G6754" i="9" l="1"/>
  <c r="H6754" i="9" s="1"/>
  <c r="F6755" i="9"/>
  <c r="G6755" i="9" l="1"/>
  <c r="H6755" i="9" s="1"/>
  <c r="F6756" i="9"/>
  <c r="G6756" i="9" l="1"/>
  <c r="H6756" i="9" s="1"/>
  <c r="F6757" i="9"/>
  <c r="F6758" i="9" l="1"/>
  <c r="G6757" i="9"/>
  <c r="H6757" i="9" s="1"/>
  <c r="G6758" i="9" l="1"/>
  <c r="H6758" i="9" s="1"/>
  <c r="F6759" i="9"/>
  <c r="F6760" i="9" l="1"/>
  <c r="G6759" i="9"/>
  <c r="H6759" i="9" s="1"/>
  <c r="G6760" i="9" l="1"/>
  <c r="H6760" i="9" s="1"/>
  <c r="F6761" i="9"/>
  <c r="G6761" i="9" l="1"/>
  <c r="H6761" i="9" s="1"/>
  <c r="F6762" i="9"/>
  <c r="G6762" i="9" l="1"/>
  <c r="H6762" i="9" s="1"/>
  <c r="F6763" i="9"/>
  <c r="G6763" i="9" l="1"/>
  <c r="H6763" i="9" s="1"/>
  <c r="F6764" i="9"/>
  <c r="F6765" i="9" l="1"/>
  <c r="G6764" i="9"/>
  <c r="H6764" i="9" s="1"/>
  <c r="G6765" i="9" l="1"/>
  <c r="H6765" i="9" s="1"/>
  <c r="F6766" i="9"/>
  <c r="F6767" i="9" l="1"/>
  <c r="G6766" i="9"/>
  <c r="H6766" i="9" s="1"/>
  <c r="G6767" i="9" l="1"/>
  <c r="H6767" i="9" s="1"/>
  <c r="F6768" i="9"/>
  <c r="F6769" i="9" l="1"/>
  <c r="G6768" i="9"/>
  <c r="H6768" i="9" s="1"/>
  <c r="G6769" i="9" l="1"/>
  <c r="H6769" i="9" s="1"/>
  <c r="F6770" i="9"/>
  <c r="G6770" i="9" l="1"/>
  <c r="H6770" i="9" s="1"/>
  <c r="F6771" i="9"/>
  <c r="G6771" i="9" l="1"/>
  <c r="H6771" i="9" s="1"/>
  <c r="F6772" i="9"/>
  <c r="G6772" i="9" l="1"/>
  <c r="H6772" i="9" s="1"/>
  <c r="F6773" i="9"/>
  <c r="F6774" i="9" l="1"/>
  <c r="G6773" i="9"/>
  <c r="H6773" i="9" s="1"/>
  <c r="G6774" i="9" l="1"/>
  <c r="H6774" i="9" s="1"/>
  <c r="F6775" i="9"/>
  <c r="F6776" i="9" l="1"/>
  <c r="G6775" i="9"/>
  <c r="H6775" i="9" s="1"/>
  <c r="G6776" i="9" l="1"/>
  <c r="H6776" i="9" s="1"/>
  <c r="F6777" i="9"/>
  <c r="G6777" i="9" l="1"/>
  <c r="H6777" i="9" s="1"/>
  <c r="F6778" i="9"/>
  <c r="G6778" i="9" l="1"/>
  <c r="H6778" i="9" s="1"/>
  <c r="F6779" i="9"/>
  <c r="G6779" i="9" l="1"/>
  <c r="H6779" i="9" s="1"/>
  <c r="F6780" i="9"/>
  <c r="F6781" i="9" l="1"/>
  <c r="G6780" i="9"/>
  <c r="H6780" i="9" s="1"/>
  <c r="G6781" i="9" l="1"/>
  <c r="H6781" i="9" s="1"/>
  <c r="F6782" i="9"/>
  <c r="F6783" i="9" l="1"/>
  <c r="G6782" i="9"/>
  <c r="H6782" i="9" s="1"/>
  <c r="G6783" i="9" l="1"/>
  <c r="H6783" i="9" s="1"/>
  <c r="F6784" i="9"/>
  <c r="F6785" i="9" l="1"/>
  <c r="G6784" i="9"/>
  <c r="H6784" i="9" s="1"/>
  <c r="G6785" i="9" l="1"/>
  <c r="H6785" i="9" s="1"/>
  <c r="F6786" i="9"/>
  <c r="G6786" i="9" l="1"/>
  <c r="H6786" i="9" s="1"/>
  <c r="F6787" i="9"/>
  <c r="G6787" i="9" l="1"/>
  <c r="H6787" i="9" s="1"/>
  <c r="F6788" i="9"/>
  <c r="G6788" i="9" l="1"/>
  <c r="H6788" i="9" s="1"/>
  <c r="F6789" i="9"/>
  <c r="F6790" i="9" l="1"/>
  <c r="G6789" i="9"/>
  <c r="H6789" i="9" s="1"/>
  <c r="G6790" i="9" l="1"/>
  <c r="H6790" i="9" s="1"/>
  <c r="F6791" i="9"/>
  <c r="F6792" i="9" l="1"/>
  <c r="G6791" i="9"/>
  <c r="H6791" i="9" s="1"/>
  <c r="G6792" i="9" l="1"/>
  <c r="H6792" i="9" s="1"/>
  <c r="F6793" i="9"/>
  <c r="G6793" i="9" l="1"/>
  <c r="H6793" i="9" s="1"/>
  <c r="F6794" i="9"/>
  <c r="G6794" i="9" l="1"/>
  <c r="H6794" i="9" s="1"/>
  <c r="F6795" i="9"/>
  <c r="G6795" i="9" l="1"/>
  <c r="H6795" i="9" s="1"/>
  <c r="F6796" i="9"/>
  <c r="F6797" i="9" l="1"/>
  <c r="G6796" i="9"/>
  <c r="H6796" i="9" s="1"/>
  <c r="G6797" i="9" l="1"/>
  <c r="H6797" i="9" s="1"/>
  <c r="F6798" i="9"/>
  <c r="F6799" i="9" l="1"/>
  <c r="G6798" i="9"/>
  <c r="H6798" i="9" s="1"/>
  <c r="G6799" i="9" l="1"/>
  <c r="H6799" i="9" s="1"/>
  <c r="F6800" i="9"/>
  <c r="F6801" i="9" l="1"/>
  <c r="G6800" i="9"/>
  <c r="H6800" i="9" s="1"/>
  <c r="G6801" i="9" l="1"/>
  <c r="H6801" i="9" s="1"/>
  <c r="F6802" i="9"/>
  <c r="G6802" i="9" l="1"/>
  <c r="H6802" i="9" s="1"/>
  <c r="F6803" i="9"/>
  <c r="G6803" i="9" l="1"/>
  <c r="H6803" i="9" s="1"/>
  <c r="F6804" i="9"/>
  <c r="G6804" i="9" l="1"/>
  <c r="H6804" i="9" s="1"/>
  <c r="F6805" i="9"/>
  <c r="F6806" i="9" l="1"/>
  <c r="G6805" i="9"/>
  <c r="H6805" i="9" s="1"/>
  <c r="G6806" i="9" l="1"/>
  <c r="H6806" i="9" s="1"/>
  <c r="F6807" i="9"/>
  <c r="F6808" i="9" l="1"/>
  <c r="G6807" i="9"/>
  <c r="H6807" i="9" s="1"/>
  <c r="G6808" i="9" l="1"/>
  <c r="H6808" i="9" s="1"/>
  <c r="F6809" i="9"/>
  <c r="G6809" i="9" l="1"/>
  <c r="H6809" i="9" s="1"/>
  <c r="F6810" i="9"/>
  <c r="G6810" i="9" l="1"/>
  <c r="H6810" i="9" s="1"/>
  <c r="F6811" i="9"/>
  <c r="G6811" i="9" l="1"/>
  <c r="H6811" i="9" s="1"/>
  <c r="F6812" i="9"/>
  <c r="F6813" i="9" l="1"/>
  <c r="G6812" i="9"/>
  <c r="H6812" i="9" s="1"/>
  <c r="G6813" i="9" l="1"/>
  <c r="H6813" i="9" s="1"/>
  <c r="F6814" i="9"/>
  <c r="F6815" i="9" l="1"/>
  <c r="G6814" i="9"/>
  <c r="H6814" i="9" s="1"/>
  <c r="G6815" i="9" l="1"/>
  <c r="H6815" i="9" s="1"/>
  <c r="F6816" i="9"/>
  <c r="F6817" i="9" l="1"/>
  <c r="G6816" i="9"/>
  <c r="H6816" i="9" s="1"/>
  <c r="G6817" i="9" l="1"/>
  <c r="H6817" i="9" s="1"/>
  <c r="F6818" i="9"/>
  <c r="G6818" i="9" l="1"/>
  <c r="H6818" i="9" s="1"/>
  <c r="F6819" i="9"/>
  <c r="G6819" i="9" l="1"/>
  <c r="H6819" i="9" s="1"/>
  <c r="F6820" i="9"/>
  <c r="G6820" i="9" l="1"/>
  <c r="H6820" i="9" s="1"/>
  <c r="F6821" i="9"/>
  <c r="F6822" i="9" l="1"/>
  <c r="G6821" i="9"/>
  <c r="H6821" i="9" s="1"/>
  <c r="G6822" i="9" l="1"/>
  <c r="H6822" i="9" s="1"/>
  <c r="F6823" i="9"/>
  <c r="F6824" i="9" l="1"/>
  <c r="G6823" i="9"/>
  <c r="H6823" i="9" s="1"/>
  <c r="G6824" i="9" l="1"/>
  <c r="H6824" i="9" s="1"/>
  <c r="F6825" i="9"/>
  <c r="G6825" i="9" l="1"/>
  <c r="H6825" i="9" s="1"/>
  <c r="F6826" i="9"/>
  <c r="G6826" i="9" l="1"/>
  <c r="H6826" i="9" s="1"/>
  <c r="F6827" i="9"/>
  <c r="G6827" i="9" l="1"/>
  <c r="H6827" i="9" s="1"/>
  <c r="F6828" i="9"/>
  <c r="F6829" i="9" l="1"/>
  <c r="G6828" i="9"/>
  <c r="H6828" i="9" s="1"/>
  <c r="G6829" i="9" l="1"/>
  <c r="H6829" i="9" s="1"/>
  <c r="F6830" i="9"/>
  <c r="F6831" i="9" l="1"/>
  <c r="G6830" i="9"/>
  <c r="H6830" i="9" s="1"/>
  <c r="G6831" i="9" l="1"/>
  <c r="H6831" i="9" s="1"/>
  <c r="F6832" i="9"/>
  <c r="F6833" i="9" l="1"/>
  <c r="G6832" i="9"/>
  <c r="H6832" i="9" s="1"/>
  <c r="G6833" i="9" l="1"/>
  <c r="H6833" i="9" s="1"/>
  <c r="F6834" i="9"/>
  <c r="G6834" i="9" l="1"/>
  <c r="H6834" i="9" s="1"/>
  <c r="F6835" i="9"/>
  <c r="G6835" i="9" l="1"/>
  <c r="H6835" i="9" s="1"/>
  <c r="F6836" i="9"/>
  <c r="G6836" i="9" l="1"/>
  <c r="H6836" i="9" s="1"/>
  <c r="F6837" i="9"/>
  <c r="F6838" i="9" l="1"/>
  <c r="G6837" i="9"/>
  <c r="H6837" i="9" s="1"/>
  <c r="G6838" i="9" l="1"/>
  <c r="H6838" i="9" s="1"/>
  <c r="F6839" i="9"/>
  <c r="F6840" i="9" l="1"/>
  <c r="G6839" i="9"/>
  <c r="H6839" i="9" s="1"/>
  <c r="G6840" i="9" l="1"/>
  <c r="H6840" i="9" s="1"/>
  <c r="F6841" i="9"/>
  <c r="G6841" i="9" l="1"/>
  <c r="H6841" i="9" s="1"/>
  <c r="F6842" i="9"/>
  <c r="G6842" i="9" l="1"/>
  <c r="H6842" i="9" s="1"/>
  <c r="F6843" i="9"/>
  <c r="G6843" i="9" l="1"/>
  <c r="H6843" i="9" s="1"/>
  <c r="F6844" i="9"/>
  <c r="F6845" i="9" l="1"/>
  <c r="G6844" i="9"/>
  <c r="H6844" i="9" s="1"/>
  <c r="G6845" i="9" l="1"/>
  <c r="H6845" i="9" s="1"/>
  <c r="F6846" i="9"/>
  <c r="F6847" i="9" l="1"/>
  <c r="G6846" i="9"/>
  <c r="H6846" i="9" s="1"/>
  <c r="G6847" i="9" l="1"/>
  <c r="H6847" i="9" s="1"/>
  <c r="F6848" i="9"/>
  <c r="F6849" i="9" l="1"/>
  <c r="G6848" i="9"/>
  <c r="H6848" i="9" s="1"/>
  <c r="G6849" i="9" l="1"/>
  <c r="H6849" i="9" s="1"/>
  <c r="F6850" i="9"/>
  <c r="G6850" i="9" l="1"/>
  <c r="H6850" i="9" s="1"/>
  <c r="F6851" i="9"/>
  <c r="G6851" i="9" l="1"/>
  <c r="H6851" i="9" s="1"/>
  <c r="F6852" i="9"/>
  <c r="G6852" i="9" l="1"/>
  <c r="H6852" i="9" s="1"/>
  <c r="F6853" i="9"/>
  <c r="F6854" i="9" l="1"/>
  <c r="G6853" i="9"/>
  <c r="H6853" i="9" s="1"/>
  <c r="G6854" i="9" l="1"/>
  <c r="H6854" i="9" s="1"/>
  <c r="F6855" i="9"/>
  <c r="F6856" i="9" l="1"/>
  <c r="G6855" i="9"/>
  <c r="H6855" i="9" s="1"/>
  <c r="G6856" i="9" l="1"/>
  <c r="H6856" i="9" s="1"/>
  <c r="F6857" i="9"/>
  <c r="G6857" i="9" l="1"/>
  <c r="H6857" i="9" s="1"/>
  <c r="F6858" i="9"/>
  <c r="G6858" i="9" l="1"/>
  <c r="H6858" i="9" s="1"/>
  <c r="F6859" i="9"/>
  <c r="G6859" i="9" l="1"/>
  <c r="H6859" i="9" s="1"/>
  <c r="F6860" i="9"/>
  <c r="F6861" i="9" l="1"/>
  <c r="G6860" i="9"/>
  <c r="H6860" i="9" s="1"/>
  <c r="G6861" i="9" l="1"/>
  <c r="H6861" i="9" s="1"/>
  <c r="F6862" i="9"/>
  <c r="F6863" i="9" l="1"/>
  <c r="G6862" i="9"/>
  <c r="H6862" i="9" s="1"/>
  <c r="G6863" i="9" l="1"/>
  <c r="H6863" i="9" s="1"/>
  <c r="F6864" i="9"/>
  <c r="F6865" i="9" l="1"/>
  <c r="G6864" i="9"/>
  <c r="H6864" i="9" s="1"/>
  <c r="G6865" i="9" l="1"/>
  <c r="H6865" i="9" s="1"/>
  <c r="F6866" i="9"/>
  <c r="G6866" i="9" l="1"/>
  <c r="H6866" i="9" s="1"/>
  <c r="F6867" i="9"/>
  <c r="G6867" i="9" l="1"/>
  <c r="H6867" i="9" s="1"/>
  <c r="F6868" i="9"/>
  <c r="G6868" i="9" l="1"/>
  <c r="H6868" i="9" s="1"/>
  <c r="F6869" i="9"/>
  <c r="F6870" i="9" l="1"/>
  <c r="G6869" i="9"/>
  <c r="H6869" i="9" s="1"/>
  <c r="G6870" i="9" l="1"/>
  <c r="H6870" i="9" s="1"/>
  <c r="F6871" i="9"/>
  <c r="F6872" i="9" l="1"/>
  <c r="G6871" i="9"/>
  <c r="H6871" i="9" s="1"/>
  <c r="G6872" i="9" l="1"/>
  <c r="H6872" i="9" s="1"/>
  <c r="F6873" i="9"/>
  <c r="G6873" i="9" l="1"/>
  <c r="H6873" i="9" s="1"/>
  <c r="F6874" i="9"/>
  <c r="G6874" i="9" l="1"/>
  <c r="H6874" i="9" s="1"/>
  <c r="F6875" i="9"/>
  <c r="G6875" i="9" l="1"/>
  <c r="H6875" i="9" s="1"/>
  <c r="F6876" i="9"/>
  <c r="F6877" i="9" l="1"/>
  <c r="G6876" i="9"/>
  <c r="H6876" i="9" s="1"/>
  <c r="G6877" i="9" l="1"/>
  <c r="H6877" i="9" s="1"/>
  <c r="F6878" i="9"/>
  <c r="F6879" i="9" l="1"/>
  <c r="G6878" i="9"/>
  <c r="H6878" i="9" s="1"/>
  <c r="G6879" i="9" l="1"/>
  <c r="H6879" i="9" s="1"/>
  <c r="F6880" i="9"/>
  <c r="F6881" i="9" l="1"/>
  <c r="G6880" i="9"/>
  <c r="H6880" i="9" s="1"/>
  <c r="G6881" i="9" l="1"/>
  <c r="H6881" i="9" s="1"/>
  <c r="F6882" i="9"/>
  <c r="G6882" i="9" l="1"/>
  <c r="H6882" i="9" s="1"/>
  <c r="F6883" i="9"/>
  <c r="G6883" i="9" l="1"/>
  <c r="H6883" i="9" s="1"/>
  <c r="F6884" i="9"/>
  <c r="G6884" i="9" l="1"/>
  <c r="H6884" i="9" s="1"/>
  <c r="F6885" i="9"/>
  <c r="F6886" i="9" l="1"/>
  <c r="G6885" i="9"/>
  <c r="H6885" i="9" s="1"/>
  <c r="G6886" i="9" l="1"/>
  <c r="H6886" i="9" s="1"/>
  <c r="F6887" i="9"/>
  <c r="F6888" i="9" l="1"/>
  <c r="G6887" i="9"/>
  <c r="H6887" i="9" s="1"/>
  <c r="G6888" i="9" l="1"/>
  <c r="H6888" i="9" s="1"/>
  <c r="F6889" i="9"/>
  <c r="G6889" i="9" l="1"/>
  <c r="H6889" i="9" s="1"/>
  <c r="F6890" i="9"/>
  <c r="G6890" i="9" l="1"/>
  <c r="H6890" i="9" s="1"/>
  <c r="F6891" i="9"/>
  <c r="G6891" i="9" l="1"/>
  <c r="H6891" i="9" s="1"/>
  <c r="F6892" i="9"/>
  <c r="F6893" i="9" l="1"/>
  <c r="G6892" i="9"/>
  <c r="H6892" i="9" s="1"/>
  <c r="G6893" i="9" l="1"/>
  <c r="H6893" i="9" s="1"/>
  <c r="F6894" i="9"/>
  <c r="F6895" i="9" l="1"/>
  <c r="G6894" i="9"/>
  <c r="H6894" i="9" s="1"/>
  <c r="G6895" i="9" l="1"/>
  <c r="H6895" i="9" s="1"/>
  <c r="F6896" i="9"/>
  <c r="F6897" i="9" l="1"/>
  <c r="G6896" i="9"/>
  <c r="H6896" i="9" s="1"/>
  <c r="G6897" i="9" l="1"/>
  <c r="H6897" i="9" s="1"/>
  <c r="F6898" i="9"/>
  <c r="G6898" i="9" l="1"/>
  <c r="H6898" i="9" s="1"/>
  <c r="F6899" i="9"/>
  <c r="G6899" i="9" l="1"/>
  <c r="H6899" i="9" s="1"/>
  <c r="F6900" i="9"/>
  <c r="G6900" i="9" l="1"/>
  <c r="H6900" i="9" s="1"/>
  <c r="F6901" i="9"/>
  <c r="F6902" i="9" l="1"/>
  <c r="G6901" i="9"/>
  <c r="H6901" i="9" s="1"/>
  <c r="G6902" i="9" l="1"/>
  <c r="H6902" i="9" s="1"/>
  <c r="F6903" i="9"/>
  <c r="F6904" i="9" l="1"/>
  <c r="G6903" i="9"/>
  <c r="H6903" i="9" s="1"/>
  <c r="G6904" i="9" l="1"/>
  <c r="H6904" i="9" s="1"/>
  <c r="F6905" i="9"/>
  <c r="G6905" i="9" l="1"/>
  <c r="H6905" i="9" s="1"/>
  <c r="F6906" i="9"/>
  <c r="G6906" i="9" l="1"/>
  <c r="H6906" i="9" s="1"/>
  <c r="F6907" i="9"/>
  <c r="G6907" i="9" l="1"/>
  <c r="H6907" i="9" s="1"/>
  <c r="F6908" i="9"/>
  <c r="F6909" i="9" l="1"/>
  <c r="G6908" i="9"/>
  <c r="H6908" i="9" s="1"/>
  <c r="G6909" i="9" l="1"/>
  <c r="H6909" i="9" s="1"/>
  <c r="F6910" i="9"/>
  <c r="F6911" i="9" l="1"/>
  <c r="G6910" i="9"/>
  <c r="H6910" i="9" s="1"/>
  <c r="G6911" i="9" l="1"/>
  <c r="H6911" i="9" s="1"/>
  <c r="F6912" i="9"/>
  <c r="F6913" i="9" l="1"/>
  <c r="G6912" i="9"/>
  <c r="H6912" i="9" s="1"/>
  <c r="G6913" i="9" l="1"/>
  <c r="H6913" i="9" s="1"/>
  <c r="F6914" i="9"/>
  <c r="G6914" i="9" l="1"/>
  <c r="H6914" i="9" s="1"/>
  <c r="F6915" i="9"/>
  <c r="G6915" i="9" l="1"/>
  <c r="H6915" i="9" s="1"/>
  <c r="F6916" i="9"/>
  <c r="G6916" i="9" l="1"/>
  <c r="H6916" i="9" s="1"/>
  <c r="F6917" i="9"/>
  <c r="F6918" i="9" l="1"/>
  <c r="G6917" i="9"/>
  <c r="H6917" i="9" s="1"/>
  <c r="G6918" i="9" l="1"/>
  <c r="H6918" i="9" s="1"/>
  <c r="F6919" i="9"/>
  <c r="F6920" i="9" l="1"/>
  <c r="G6919" i="9"/>
  <c r="H6919" i="9" s="1"/>
  <c r="G6920" i="9" l="1"/>
  <c r="H6920" i="9" s="1"/>
  <c r="F6921" i="9"/>
  <c r="G6921" i="9" l="1"/>
  <c r="H6921" i="9" s="1"/>
  <c r="F6922" i="9"/>
  <c r="G6922" i="9" l="1"/>
  <c r="H6922" i="9" s="1"/>
  <c r="F6923" i="9"/>
  <c r="G6923" i="9" l="1"/>
  <c r="H6923" i="9" s="1"/>
  <c r="F6924" i="9"/>
  <c r="F6925" i="9" l="1"/>
  <c r="G6924" i="9"/>
  <c r="H6924" i="9" s="1"/>
  <c r="G6925" i="9" l="1"/>
  <c r="H6925" i="9" s="1"/>
  <c r="F6926" i="9"/>
  <c r="F6927" i="9" l="1"/>
  <c r="G6926" i="9"/>
  <c r="H6926" i="9" s="1"/>
  <c r="G6927" i="9" l="1"/>
  <c r="H6927" i="9" s="1"/>
  <c r="F6928" i="9"/>
  <c r="F6929" i="9" l="1"/>
  <c r="G6928" i="9"/>
  <c r="H6928" i="9" s="1"/>
  <c r="G6929" i="9" l="1"/>
  <c r="H6929" i="9" s="1"/>
  <c r="F6930" i="9"/>
  <c r="F6931" i="9" l="1"/>
  <c r="G6930" i="9"/>
  <c r="H6930" i="9" s="1"/>
  <c r="G6931" i="9" l="1"/>
  <c r="H6931" i="9" s="1"/>
  <c r="F6932" i="9"/>
  <c r="F6933" i="9" l="1"/>
  <c r="G6932" i="9"/>
  <c r="H6932" i="9" s="1"/>
  <c r="G6933" i="9" l="1"/>
  <c r="H6933" i="9" s="1"/>
  <c r="F6934" i="9"/>
  <c r="F6935" i="9" l="1"/>
  <c r="G6934" i="9"/>
  <c r="H6934" i="9" s="1"/>
  <c r="G6935" i="9" l="1"/>
  <c r="H6935" i="9" s="1"/>
  <c r="F6936" i="9"/>
  <c r="F6937" i="9" l="1"/>
  <c r="G6936" i="9"/>
  <c r="H6936" i="9" s="1"/>
  <c r="G6937" i="9" l="1"/>
  <c r="H6937" i="9" s="1"/>
  <c r="F6938" i="9"/>
  <c r="F6939" i="9" l="1"/>
  <c r="G6938" i="9"/>
  <c r="H6938" i="9" s="1"/>
  <c r="G6939" i="9" l="1"/>
  <c r="H6939" i="9" s="1"/>
  <c r="F6940" i="9"/>
  <c r="F6941" i="9" l="1"/>
  <c r="G6940" i="9"/>
  <c r="H6940" i="9" s="1"/>
  <c r="G6941" i="9" l="1"/>
  <c r="H6941" i="9" s="1"/>
  <c r="F6942" i="9"/>
  <c r="F6943" i="9" l="1"/>
  <c r="G6942" i="9"/>
  <c r="H6942" i="9" s="1"/>
  <c r="G6943" i="9" l="1"/>
  <c r="H6943" i="9" s="1"/>
  <c r="F6944" i="9"/>
  <c r="F6945" i="9" l="1"/>
  <c r="G6944" i="9"/>
  <c r="H6944" i="9" s="1"/>
  <c r="G6945" i="9" l="1"/>
  <c r="H6945" i="9" s="1"/>
  <c r="F6946" i="9"/>
  <c r="F6947" i="9" l="1"/>
  <c r="G6946" i="9"/>
  <c r="H6946" i="9" s="1"/>
  <c r="G6947" i="9" l="1"/>
  <c r="H6947" i="9" s="1"/>
  <c r="F6948" i="9"/>
  <c r="F6949" i="9" l="1"/>
  <c r="G6948" i="9"/>
  <c r="H6948" i="9" s="1"/>
  <c r="G6949" i="9" l="1"/>
  <c r="H6949" i="9" s="1"/>
  <c r="F6950" i="9"/>
  <c r="F6951" i="9" l="1"/>
  <c r="G6950" i="9"/>
  <c r="H6950" i="9" s="1"/>
  <c r="G6951" i="9" l="1"/>
  <c r="H6951" i="9" s="1"/>
  <c r="F6952" i="9"/>
  <c r="F6953" i="9" l="1"/>
  <c r="G6952" i="9"/>
  <c r="H6952" i="9" s="1"/>
  <c r="G6953" i="9" l="1"/>
  <c r="H6953" i="9" s="1"/>
  <c r="F6954" i="9"/>
  <c r="F6955" i="9" l="1"/>
  <c r="G6954" i="9"/>
  <c r="H6954" i="9" s="1"/>
  <c r="G6955" i="9" l="1"/>
  <c r="H6955" i="9" s="1"/>
  <c r="F6956" i="9"/>
  <c r="F6957" i="9" l="1"/>
  <c r="G6956" i="9"/>
  <c r="H6956" i="9" s="1"/>
  <c r="G6957" i="9" l="1"/>
  <c r="H6957" i="9" s="1"/>
  <c r="F6958" i="9"/>
  <c r="F6959" i="9" l="1"/>
  <c r="G6958" i="9"/>
  <c r="H6958" i="9" s="1"/>
  <c r="G6959" i="9" l="1"/>
  <c r="H6959" i="9" s="1"/>
  <c r="F6960" i="9"/>
  <c r="F6961" i="9" l="1"/>
  <c r="G6960" i="9"/>
  <c r="H6960" i="9" s="1"/>
  <c r="G6961" i="9" l="1"/>
  <c r="H6961" i="9" s="1"/>
  <c r="F6962" i="9"/>
  <c r="F6963" i="9" l="1"/>
  <c r="G6962" i="9"/>
  <c r="H6962" i="9" s="1"/>
  <c r="G6963" i="9" l="1"/>
  <c r="H6963" i="9" s="1"/>
  <c r="F6964" i="9"/>
  <c r="F6965" i="9" l="1"/>
  <c r="G6964" i="9"/>
  <c r="H6964" i="9" s="1"/>
  <c r="G6965" i="9" l="1"/>
  <c r="H6965" i="9" s="1"/>
  <c r="F6966" i="9"/>
  <c r="F6967" i="9" l="1"/>
  <c r="G6966" i="9"/>
  <c r="H6966" i="9" s="1"/>
  <c r="G6967" i="9" l="1"/>
  <c r="H6967" i="9" s="1"/>
  <c r="F6968" i="9"/>
  <c r="F6969" i="9" l="1"/>
  <c r="G6968" i="9"/>
  <c r="H6968" i="9" s="1"/>
  <c r="G6969" i="9" l="1"/>
  <c r="H6969" i="9" s="1"/>
  <c r="F6970" i="9"/>
  <c r="F6971" i="9" l="1"/>
  <c r="G6970" i="9"/>
  <c r="H6970" i="9" s="1"/>
  <c r="G6971" i="9" l="1"/>
  <c r="H6971" i="9" s="1"/>
  <c r="F6972" i="9"/>
  <c r="F6973" i="9" l="1"/>
  <c r="G6972" i="9"/>
  <c r="H6972" i="9" s="1"/>
  <c r="G6973" i="9" l="1"/>
  <c r="H6973" i="9" s="1"/>
  <c r="F6974" i="9"/>
  <c r="F6975" i="9" l="1"/>
  <c r="G6974" i="9"/>
  <c r="H6974" i="9" s="1"/>
  <c r="G6975" i="9" l="1"/>
  <c r="H6975" i="9" s="1"/>
  <c r="F6976" i="9"/>
  <c r="F6977" i="9" l="1"/>
  <c r="G6976" i="9"/>
  <c r="H6976" i="9" s="1"/>
  <c r="G6977" i="9" l="1"/>
  <c r="H6977" i="9" s="1"/>
  <c r="F6978" i="9"/>
  <c r="F6979" i="9" l="1"/>
  <c r="G6978" i="9"/>
  <c r="H6978" i="9" s="1"/>
  <c r="G6979" i="9" l="1"/>
  <c r="H6979" i="9" s="1"/>
  <c r="F6980" i="9"/>
  <c r="F6981" i="9" l="1"/>
  <c r="G6980" i="9"/>
  <c r="H6980" i="9" s="1"/>
  <c r="G6981" i="9" l="1"/>
  <c r="H6981" i="9" s="1"/>
  <c r="F6982" i="9"/>
  <c r="F6983" i="9" l="1"/>
  <c r="G6982" i="9"/>
  <c r="H6982" i="9" s="1"/>
  <c r="G6983" i="9" l="1"/>
  <c r="H6983" i="9" s="1"/>
  <c r="F6984" i="9"/>
  <c r="F6985" i="9" l="1"/>
  <c r="G6984" i="9"/>
  <c r="H6984" i="9" s="1"/>
  <c r="G6985" i="9" l="1"/>
  <c r="H6985" i="9" s="1"/>
  <c r="F6986" i="9"/>
  <c r="F6987" i="9" l="1"/>
  <c r="G6986" i="9"/>
  <c r="H6986" i="9" s="1"/>
  <c r="G6987" i="9" l="1"/>
  <c r="H6987" i="9" s="1"/>
  <c r="F6988" i="9"/>
  <c r="F6989" i="9" l="1"/>
  <c r="G6988" i="9"/>
  <c r="H6988" i="9" s="1"/>
  <c r="G6989" i="9" l="1"/>
  <c r="H6989" i="9" s="1"/>
  <c r="F6990" i="9"/>
  <c r="F6991" i="9" l="1"/>
  <c r="G6990" i="9"/>
  <c r="H6990" i="9" s="1"/>
  <c r="G6991" i="9" l="1"/>
  <c r="H6991" i="9" s="1"/>
  <c r="F6992" i="9"/>
  <c r="F6993" i="9" l="1"/>
  <c r="G6992" i="9"/>
  <c r="H6992" i="9" s="1"/>
  <c r="G6993" i="9" l="1"/>
  <c r="H6993" i="9" s="1"/>
  <c r="F6994" i="9"/>
  <c r="F6995" i="9" l="1"/>
  <c r="G6994" i="9"/>
  <c r="H6994" i="9" s="1"/>
  <c r="G6995" i="9" l="1"/>
  <c r="H6995" i="9" s="1"/>
  <c r="F6996" i="9"/>
  <c r="F6997" i="9" l="1"/>
  <c r="G6996" i="9"/>
  <c r="H6996" i="9" s="1"/>
  <c r="G6997" i="9" l="1"/>
  <c r="H6997" i="9" s="1"/>
  <c r="F6998" i="9"/>
  <c r="F6999" i="9" l="1"/>
  <c r="G6998" i="9"/>
  <c r="H6998" i="9" s="1"/>
  <c r="G6999" i="9" l="1"/>
  <c r="H6999" i="9" s="1"/>
  <c r="F7000" i="9"/>
  <c r="F7001" i="9" l="1"/>
  <c r="G7000" i="9"/>
  <c r="H7000" i="9" s="1"/>
  <c r="G7001" i="9" l="1"/>
  <c r="H7001" i="9" s="1"/>
  <c r="F7002" i="9"/>
  <c r="F7003" i="9" l="1"/>
  <c r="G7002" i="9"/>
  <c r="H7002" i="9" s="1"/>
  <c r="G7003" i="9" l="1"/>
  <c r="H7003" i="9" s="1"/>
  <c r="F7004" i="9"/>
  <c r="F7005" i="9" l="1"/>
  <c r="G7004" i="9"/>
  <c r="H7004" i="9" s="1"/>
  <c r="G7005" i="9" l="1"/>
  <c r="H7005" i="9" s="1"/>
  <c r="F7006" i="9"/>
  <c r="F7007" i="9" l="1"/>
  <c r="G7006" i="9"/>
  <c r="H7006" i="9" s="1"/>
  <c r="G7007" i="9" l="1"/>
  <c r="H7007" i="9" s="1"/>
  <c r="F7008" i="9"/>
  <c r="F7009" i="9" l="1"/>
  <c r="G7008" i="9"/>
  <c r="H7008" i="9" s="1"/>
  <c r="G7009" i="9" l="1"/>
  <c r="H7009" i="9" s="1"/>
  <c r="F7010" i="9"/>
  <c r="F7011" i="9" l="1"/>
  <c r="G7010" i="9"/>
  <c r="H7010" i="9" s="1"/>
  <c r="G7011" i="9" l="1"/>
  <c r="H7011" i="9" s="1"/>
  <c r="F7012" i="9"/>
  <c r="F7013" i="9" l="1"/>
  <c r="G7012" i="9"/>
  <c r="H7012" i="9" s="1"/>
  <c r="G7013" i="9" l="1"/>
  <c r="H7013" i="9" s="1"/>
  <c r="F7014" i="9"/>
  <c r="F7015" i="9" l="1"/>
  <c r="G7014" i="9"/>
  <c r="H7014" i="9" s="1"/>
  <c r="G7015" i="9" l="1"/>
  <c r="H7015" i="9" s="1"/>
  <c r="F7016" i="9"/>
  <c r="F7017" i="9" l="1"/>
  <c r="G7016" i="9"/>
  <c r="H7016" i="9" s="1"/>
  <c r="G7017" i="9" l="1"/>
  <c r="H7017" i="9" s="1"/>
  <c r="F7018" i="9"/>
  <c r="F7019" i="9" l="1"/>
  <c r="G7018" i="9"/>
  <c r="H7018" i="9" s="1"/>
  <c r="G7019" i="9" l="1"/>
  <c r="H7019" i="9" s="1"/>
  <c r="F7020" i="9"/>
  <c r="F7021" i="9" l="1"/>
  <c r="G7020" i="9"/>
  <c r="H7020" i="9" s="1"/>
  <c r="G7021" i="9" l="1"/>
  <c r="H7021" i="9" s="1"/>
  <c r="F7022" i="9"/>
  <c r="F7023" i="9" l="1"/>
  <c r="G7022" i="9"/>
  <c r="H7022" i="9" s="1"/>
  <c r="G7023" i="9" l="1"/>
  <c r="H7023" i="9" s="1"/>
  <c r="F7024" i="9"/>
  <c r="F7025" i="9" l="1"/>
  <c r="G7024" i="9"/>
  <c r="H7024" i="9" s="1"/>
  <c r="G7025" i="9" l="1"/>
  <c r="H7025" i="9" s="1"/>
  <c r="F7026" i="9"/>
  <c r="F7027" i="9" l="1"/>
  <c r="G7026" i="9"/>
  <c r="H7026" i="9" s="1"/>
  <c r="G7027" i="9" l="1"/>
  <c r="H7027" i="9" s="1"/>
  <c r="F7028" i="9"/>
  <c r="F7029" i="9" l="1"/>
  <c r="G7028" i="9"/>
  <c r="H7028" i="9" s="1"/>
  <c r="G7029" i="9" l="1"/>
  <c r="H7029" i="9" s="1"/>
  <c r="F7030" i="9"/>
  <c r="F7031" i="9" l="1"/>
  <c r="G7030" i="9"/>
  <c r="H7030" i="9" s="1"/>
  <c r="G7031" i="9" l="1"/>
  <c r="H7031" i="9" s="1"/>
  <c r="F7032" i="9"/>
  <c r="F7033" i="9" l="1"/>
  <c r="G7032" i="9"/>
  <c r="H7032" i="9" s="1"/>
  <c r="G7033" i="9" l="1"/>
  <c r="H7033" i="9" s="1"/>
  <c r="F7034" i="9"/>
  <c r="F7035" i="9" l="1"/>
  <c r="G7034" i="9"/>
  <c r="H7034" i="9" s="1"/>
  <c r="G7035" i="9" l="1"/>
  <c r="H7035" i="9" s="1"/>
  <c r="F7036" i="9"/>
  <c r="F7037" i="9" l="1"/>
  <c r="G7036" i="9"/>
  <c r="H7036" i="9" s="1"/>
  <c r="G7037" i="9" l="1"/>
  <c r="H7037" i="9" s="1"/>
  <c r="F7038" i="9"/>
  <c r="F7039" i="9" l="1"/>
  <c r="G7038" i="9"/>
  <c r="H7038" i="9" s="1"/>
  <c r="G7039" i="9" l="1"/>
  <c r="H7039" i="9" s="1"/>
  <c r="F7040" i="9"/>
  <c r="F7041" i="9" l="1"/>
  <c r="G7040" i="9"/>
  <c r="H7040" i="9" s="1"/>
  <c r="G7041" i="9" l="1"/>
  <c r="H7041" i="9" s="1"/>
  <c r="F7042" i="9"/>
  <c r="F7043" i="9" l="1"/>
  <c r="G7042" i="9"/>
  <c r="H7042" i="9" s="1"/>
  <c r="G7043" i="9" l="1"/>
  <c r="H7043" i="9" s="1"/>
  <c r="F7044" i="9"/>
  <c r="F7045" i="9" l="1"/>
  <c r="G7044" i="9"/>
  <c r="H7044" i="9" s="1"/>
  <c r="G7045" i="9" l="1"/>
  <c r="H7045" i="9" s="1"/>
  <c r="F7046" i="9"/>
  <c r="F7047" i="9" l="1"/>
  <c r="G7046" i="9"/>
  <c r="H7046" i="9" s="1"/>
  <c r="G7047" i="9" l="1"/>
  <c r="H7047" i="9" s="1"/>
  <c r="F7048" i="9"/>
  <c r="F7049" i="9" l="1"/>
  <c r="G7048" i="9"/>
  <c r="H7048" i="9" s="1"/>
  <c r="G7049" i="9" l="1"/>
  <c r="H7049" i="9" s="1"/>
  <c r="F7050" i="9"/>
  <c r="F7051" i="9" l="1"/>
  <c r="G7050" i="9"/>
  <c r="H7050" i="9" s="1"/>
  <c r="G7051" i="9" l="1"/>
  <c r="H7051" i="9" s="1"/>
  <c r="F7052" i="9"/>
  <c r="F7053" i="9" l="1"/>
  <c r="G7052" i="9"/>
  <c r="H7052" i="9" s="1"/>
  <c r="G7053" i="9" l="1"/>
  <c r="H7053" i="9" s="1"/>
  <c r="F7054" i="9"/>
  <c r="F7055" i="9" l="1"/>
  <c r="G7054" i="9"/>
  <c r="H7054" i="9" s="1"/>
  <c r="G7055" i="9" l="1"/>
  <c r="H7055" i="9" s="1"/>
  <c r="F7056" i="9"/>
  <c r="F7057" i="9" l="1"/>
  <c r="G7056" i="9"/>
  <c r="H7056" i="9" s="1"/>
  <c r="G7057" i="9" l="1"/>
  <c r="H7057" i="9" s="1"/>
  <c r="F7058" i="9"/>
  <c r="F7059" i="9" l="1"/>
  <c r="G7058" i="9"/>
  <c r="H7058" i="9" s="1"/>
  <c r="G7059" i="9" l="1"/>
  <c r="H7059" i="9" s="1"/>
  <c r="F7060" i="9"/>
  <c r="F7061" i="9" l="1"/>
  <c r="G7060" i="9"/>
  <c r="H7060" i="9" s="1"/>
  <c r="G7061" i="9" l="1"/>
  <c r="H7061" i="9" s="1"/>
  <c r="F7062" i="9"/>
  <c r="F7063" i="9" l="1"/>
  <c r="G7062" i="9"/>
  <c r="H7062" i="9" s="1"/>
  <c r="G7063" i="9" l="1"/>
  <c r="H7063" i="9" s="1"/>
  <c r="F7064" i="9"/>
  <c r="F7065" i="9" l="1"/>
  <c r="G7064" i="9"/>
  <c r="H7064" i="9" s="1"/>
  <c r="G7065" i="9" l="1"/>
  <c r="H7065" i="9" s="1"/>
  <c r="F7066" i="9"/>
  <c r="F7067" i="9" l="1"/>
  <c r="G7066" i="9"/>
  <c r="H7066" i="9" s="1"/>
  <c r="G7067" i="9" l="1"/>
  <c r="H7067" i="9" s="1"/>
  <c r="F7068" i="9"/>
  <c r="F7069" i="9" l="1"/>
  <c r="G7068" i="9"/>
  <c r="H7068" i="9" s="1"/>
  <c r="G7069" i="9" l="1"/>
  <c r="H7069" i="9" s="1"/>
  <c r="F7070" i="9"/>
  <c r="F7071" i="9" l="1"/>
  <c r="G7070" i="9"/>
  <c r="H7070" i="9" s="1"/>
  <c r="G7071" i="9" l="1"/>
  <c r="H7071" i="9" s="1"/>
  <c r="F7072" i="9"/>
  <c r="F7073" i="9" l="1"/>
  <c r="G7072" i="9"/>
  <c r="H7072" i="9" s="1"/>
  <c r="G7073" i="9" l="1"/>
  <c r="H7073" i="9" s="1"/>
  <c r="F7074" i="9"/>
  <c r="F7075" i="9" l="1"/>
  <c r="G7074" i="9"/>
  <c r="H7074" i="9" s="1"/>
  <c r="G7075" i="9" l="1"/>
  <c r="H7075" i="9" s="1"/>
  <c r="F7076" i="9"/>
  <c r="F7077" i="9" l="1"/>
  <c r="G7076" i="9"/>
  <c r="H7076" i="9" s="1"/>
  <c r="G7077" i="9" l="1"/>
  <c r="H7077" i="9" s="1"/>
  <c r="F7078" i="9"/>
  <c r="F7079" i="9" l="1"/>
  <c r="G7078" i="9"/>
  <c r="H7078" i="9" s="1"/>
  <c r="G7079" i="9" l="1"/>
  <c r="H7079" i="9" s="1"/>
  <c r="F7080" i="9"/>
  <c r="F7081" i="9" l="1"/>
  <c r="G7080" i="9"/>
  <c r="H7080" i="9" s="1"/>
  <c r="G7081" i="9" l="1"/>
  <c r="H7081" i="9" s="1"/>
  <c r="F7082" i="9"/>
  <c r="F7083" i="9" l="1"/>
  <c r="G7082" i="9"/>
  <c r="H7082" i="9" s="1"/>
  <c r="G7083" i="9" l="1"/>
  <c r="H7083" i="9" s="1"/>
  <c r="F7084" i="9"/>
  <c r="F7085" i="9" l="1"/>
  <c r="G7084" i="9"/>
  <c r="H7084" i="9" s="1"/>
  <c r="G7085" i="9" l="1"/>
  <c r="H7085" i="9" s="1"/>
  <c r="F7086" i="9"/>
  <c r="F7087" i="9" l="1"/>
  <c r="G7086" i="9"/>
  <c r="H7086" i="9" s="1"/>
  <c r="G7087" i="9" l="1"/>
  <c r="H7087" i="9" s="1"/>
  <c r="F7088" i="9"/>
  <c r="F7089" i="9" l="1"/>
  <c r="G7088" i="9"/>
  <c r="H7088" i="9" s="1"/>
  <c r="G7089" i="9" l="1"/>
  <c r="H7089" i="9" s="1"/>
  <c r="F7090" i="9"/>
  <c r="F7091" i="9" l="1"/>
  <c r="G7090" i="9"/>
  <c r="H7090" i="9" s="1"/>
  <c r="G7091" i="9" l="1"/>
  <c r="H7091" i="9" s="1"/>
  <c r="F7092" i="9"/>
  <c r="F7093" i="9" l="1"/>
  <c r="G7092" i="9"/>
  <c r="H7092" i="9" s="1"/>
  <c r="G7093" i="9" l="1"/>
  <c r="H7093" i="9" s="1"/>
  <c r="F7094" i="9"/>
  <c r="F7095" i="9" l="1"/>
  <c r="G7094" i="9"/>
  <c r="H7094" i="9" s="1"/>
  <c r="G7095" i="9" l="1"/>
  <c r="H7095" i="9" s="1"/>
  <c r="F7096" i="9"/>
  <c r="F7097" i="9" l="1"/>
  <c r="G7096" i="9"/>
  <c r="H7096" i="9" s="1"/>
  <c r="G7097" i="9" l="1"/>
  <c r="H7097" i="9" s="1"/>
  <c r="F7098" i="9"/>
  <c r="F7099" i="9" l="1"/>
  <c r="G7098" i="9"/>
  <c r="H7098" i="9" s="1"/>
  <c r="G7099" i="9" l="1"/>
  <c r="H7099" i="9" s="1"/>
  <c r="F7100" i="9"/>
  <c r="F7101" i="9" l="1"/>
  <c r="G7100" i="9"/>
  <c r="H7100" i="9" s="1"/>
  <c r="G7101" i="9" l="1"/>
  <c r="H7101" i="9" s="1"/>
  <c r="F7102" i="9"/>
  <c r="F7103" i="9" l="1"/>
  <c r="G7102" i="9"/>
  <c r="H7102" i="9" s="1"/>
  <c r="G7103" i="9" l="1"/>
  <c r="H7103" i="9" s="1"/>
  <c r="F7104" i="9"/>
  <c r="F7105" i="9" l="1"/>
  <c r="G7104" i="9"/>
  <c r="H7104" i="9" s="1"/>
  <c r="G7105" i="9" l="1"/>
  <c r="H7105" i="9" s="1"/>
  <c r="F7106" i="9"/>
  <c r="F7107" i="9" l="1"/>
  <c r="G7106" i="9"/>
  <c r="H7106" i="9" s="1"/>
  <c r="G7107" i="9" l="1"/>
  <c r="H7107" i="9" s="1"/>
  <c r="F7108" i="9"/>
  <c r="F7109" i="9" l="1"/>
  <c r="G7108" i="9"/>
  <c r="H7108" i="9" s="1"/>
  <c r="G7109" i="9" l="1"/>
  <c r="H7109" i="9" s="1"/>
  <c r="F7110" i="9"/>
  <c r="F7111" i="9" l="1"/>
  <c r="G7110" i="9"/>
  <c r="H7110" i="9" s="1"/>
  <c r="G7111" i="9" l="1"/>
  <c r="H7111" i="9" s="1"/>
  <c r="F7112" i="9"/>
  <c r="F7113" i="9" l="1"/>
  <c r="G7112" i="9"/>
  <c r="H7112" i="9" s="1"/>
  <c r="G7113" i="9" l="1"/>
  <c r="H7113" i="9" s="1"/>
  <c r="F7114" i="9"/>
  <c r="F7115" i="9" l="1"/>
  <c r="G7114" i="9"/>
  <c r="H7114" i="9" s="1"/>
  <c r="G7115" i="9" l="1"/>
  <c r="H7115" i="9" s="1"/>
  <c r="F7116" i="9"/>
  <c r="F7117" i="9" l="1"/>
  <c r="G7116" i="9"/>
  <c r="H7116" i="9" s="1"/>
  <c r="G7117" i="9" l="1"/>
  <c r="H7117" i="9" s="1"/>
  <c r="F7118" i="9"/>
  <c r="F7119" i="9" l="1"/>
  <c r="G7118" i="9"/>
  <c r="H7118" i="9" s="1"/>
  <c r="G7119" i="9" l="1"/>
  <c r="H7119" i="9" s="1"/>
  <c r="F7120" i="9"/>
  <c r="F7121" i="9" l="1"/>
  <c r="G7120" i="9"/>
  <c r="H7120" i="9" s="1"/>
  <c r="G7121" i="9" l="1"/>
  <c r="H7121" i="9" s="1"/>
  <c r="F7122" i="9"/>
  <c r="F7123" i="9" l="1"/>
  <c r="G7122" i="9"/>
  <c r="H7122" i="9" s="1"/>
  <c r="G7123" i="9" l="1"/>
  <c r="H7123" i="9" s="1"/>
  <c r="F7124" i="9"/>
  <c r="F7125" i="9" l="1"/>
  <c r="G7124" i="9"/>
  <c r="H7124" i="9" s="1"/>
  <c r="G7125" i="9" l="1"/>
  <c r="H7125" i="9" s="1"/>
  <c r="F7126" i="9"/>
  <c r="F7127" i="9" l="1"/>
  <c r="G7126" i="9"/>
  <c r="H7126" i="9" s="1"/>
  <c r="G7127" i="9" l="1"/>
  <c r="H7127" i="9" s="1"/>
  <c r="F7128" i="9"/>
  <c r="F7129" i="9" l="1"/>
  <c r="G7128" i="9"/>
  <c r="H7128" i="9" s="1"/>
  <c r="G7129" i="9" l="1"/>
  <c r="H7129" i="9" s="1"/>
  <c r="F7130" i="9"/>
  <c r="F7131" i="9" l="1"/>
  <c r="G7130" i="9"/>
  <c r="H7130" i="9" s="1"/>
  <c r="G7131" i="9" l="1"/>
  <c r="H7131" i="9" s="1"/>
  <c r="F7132" i="9"/>
  <c r="F7133" i="9" l="1"/>
  <c r="G7132" i="9"/>
  <c r="H7132" i="9" s="1"/>
  <c r="G7133" i="9" l="1"/>
  <c r="H7133" i="9" s="1"/>
  <c r="F7134" i="9"/>
  <c r="F7135" i="9" l="1"/>
  <c r="G7134" i="9"/>
  <c r="H7134" i="9" s="1"/>
  <c r="G7135" i="9" l="1"/>
  <c r="H7135" i="9" s="1"/>
  <c r="F7136" i="9"/>
  <c r="F7137" i="9" l="1"/>
  <c r="G7136" i="9"/>
  <c r="H7136" i="9" s="1"/>
  <c r="G7137" i="9" l="1"/>
  <c r="H7137" i="9" s="1"/>
  <c r="F7138" i="9"/>
  <c r="F7139" i="9" l="1"/>
  <c r="G7138" i="9"/>
  <c r="H7138" i="9" s="1"/>
  <c r="G7139" i="9" l="1"/>
  <c r="H7139" i="9" s="1"/>
  <c r="F7140" i="9"/>
  <c r="F7141" i="9" l="1"/>
  <c r="G7140" i="9"/>
  <c r="H7140" i="9" s="1"/>
  <c r="G7141" i="9" l="1"/>
  <c r="H7141" i="9" s="1"/>
  <c r="F7142" i="9"/>
  <c r="F7143" i="9" l="1"/>
  <c r="G7142" i="9"/>
  <c r="H7142" i="9" s="1"/>
  <c r="G7143" i="9" l="1"/>
  <c r="H7143" i="9" s="1"/>
  <c r="F7144" i="9"/>
  <c r="F7145" i="9" l="1"/>
  <c r="G7144" i="9"/>
  <c r="H7144" i="9" s="1"/>
  <c r="G7145" i="9" l="1"/>
  <c r="H7145" i="9" s="1"/>
  <c r="F7146" i="9"/>
  <c r="F7147" i="9" l="1"/>
  <c r="G7146" i="9"/>
  <c r="H7146" i="9" s="1"/>
  <c r="G7147" i="9" l="1"/>
  <c r="H7147" i="9" s="1"/>
  <c r="F7148" i="9"/>
  <c r="F7149" i="9" l="1"/>
  <c r="G7148" i="9"/>
  <c r="H7148" i="9" s="1"/>
  <c r="G7149" i="9" l="1"/>
  <c r="H7149" i="9" s="1"/>
  <c r="F7150" i="9"/>
  <c r="F7151" i="9" l="1"/>
  <c r="G7150" i="9"/>
  <c r="H7150" i="9" s="1"/>
  <c r="G7151" i="9" l="1"/>
  <c r="H7151" i="9" s="1"/>
  <c r="F7152" i="9"/>
  <c r="F7153" i="9" l="1"/>
  <c r="G7152" i="9"/>
  <c r="H7152" i="9" s="1"/>
  <c r="G7153" i="9" l="1"/>
  <c r="H7153" i="9" s="1"/>
  <c r="F7154" i="9"/>
  <c r="F7155" i="9" l="1"/>
  <c r="G7154" i="9"/>
  <c r="H7154" i="9" s="1"/>
  <c r="G7155" i="9" l="1"/>
  <c r="H7155" i="9" s="1"/>
  <c r="F7156" i="9"/>
  <c r="F7157" i="9" l="1"/>
  <c r="G7156" i="9"/>
  <c r="H7156" i="9" s="1"/>
  <c r="G7157" i="9" l="1"/>
  <c r="H7157" i="9" s="1"/>
  <c r="F7158" i="9"/>
  <c r="F7159" i="9" l="1"/>
  <c r="G7158" i="9"/>
  <c r="H7158" i="9" s="1"/>
  <c r="G7159" i="9" l="1"/>
  <c r="H7159" i="9" s="1"/>
  <c r="F7160" i="9"/>
  <c r="F7161" i="9" l="1"/>
  <c r="G7160" i="9"/>
  <c r="H7160" i="9" s="1"/>
  <c r="G7161" i="9" l="1"/>
  <c r="H7161" i="9" s="1"/>
  <c r="F7162" i="9"/>
  <c r="F7163" i="9" l="1"/>
  <c r="G7162" i="9"/>
  <c r="H7162" i="9" s="1"/>
  <c r="G7163" i="9" l="1"/>
  <c r="H7163" i="9" s="1"/>
  <c r="F7164" i="9"/>
  <c r="F7165" i="9" l="1"/>
  <c r="G7164" i="9"/>
  <c r="H7164" i="9" s="1"/>
  <c r="G7165" i="9" l="1"/>
  <c r="H7165" i="9" s="1"/>
  <c r="F7166" i="9"/>
  <c r="F7167" i="9" l="1"/>
  <c r="G7166" i="9"/>
  <c r="H7166" i="9" s="1"/>
  <c r="G7167" i="9" l="1"/>
  <c r="H7167" i="9" s="1"/>
  <c r="F7168" i="9"/>
  <c r="F7169" i="9" l="1"/>
  <c r="G7168" i="9"/>
  <c r="H7168" i="9" s="1"/>
  <c r="G7169" i="9" l="1"/>
  <c r="H7169" i="9" s="1"/>
  <c r="F7170" i="9"/>
  <c r="F7171" i="9" l="1"/>
  <c r="G7170" i="9"/>
  <c r="H7170" i="9" s="1"/>
  <c r="G7171" i="9" l="1"/>
  <c r="H7171" i="9" s="1"/>
  <c r="F7172" i="9"/>
  <c r="F7173" i="9" l="1"/>
  <c r="G7172" i="9"/>
  <c r="H7172" i="9" s="1"/>
  <c r="G7173" i="9" l="1"/>
  <c r="H7173" i="9" s="1"/>
  <c r="F7174" i="9"/>
  <c r="F7175" i="9" l="1"/>
  <c r="G7174" i="9"/>
  <c r="H7174" i="9" s="1"/>
  <c r="G7175" i="9" l="1"/>
  <c r="H7175" i="9" s="1"/>
  <c r="F7176" i="9"/>
  <c r="F7177" i="9" l="1"/>
  <c r="G7176" i="9"/>
  <c r="H7176" i="9" s="1"/>
  <c r="G7177" i="9" l="1"/>
  <c r="H7177" i="9" s="1"/>
  <c r="F7178" i="9"/>
  <c r="F7179" i="9" l="1"/>
  <c r="G7178" i="9"/>
  <c r="H7178" i="9" s="1"/>
  <c r="G7179" i="9" l="1"/>
  <c r="H7179" i="9" s="1"/>
  <c r="F7180" i="9"/>
  <c r="F7181" i="9" l="1"/>
  <c r="G7180" i="9"/>
  <c r="H7180" i="9" s="1"/>
  <c r="G7181" i="9" l="1"/>
  <c r="H7181" i="9" s="1"/>
  <c r="F7182" i="9"/>
  <c r="F7183" i="9" l="1"/>
  <c r="G7182" i="9"/>
  <c r="H7182" i="9" s="1"/>
  <c r="G7183" i="9" l="1"/>
  <c r="H7183" i="9" s="1"/>
  <c r="F7184" i="9"/>
  <c r="F7185" i="9" l="1"/>
  <c r="G7184" i="9"/>
  <c r="H7184" i="9" s="1"/>
  <c r="G7185" i="9" l="1"/>
  <c r="H7185" i="9" s="1"/>
  <c r="F7186" i="9"/>
  <c r="F7187" i="9" l="1"/>
  <c r="G7186" i="9"/>
  <c r="H7186" i="9" s="1"/>
  <c r="G7187" i="9" l="1"/>
  <c r="H7187" i="9" s="1"/>
  <c r="F7188" i="9"/>
  <c r="F7189" i="9" l="1"/>
  <c r="G7188" i="9"/>
  <c r="H7188" i="9" s="1"/>
  <c r="G7189" i="9" l="1"/>
  <c r="H7189" i="9" s="1"/>
  <c r="F7190" i="9"/>
  <c r="F7191" i="9" l="1"/>
  <c r="G7190" i="9"/>
  <c r="H7190" i="9" s="1"/>
  <c r="G7191" i="9" l="1"/>
  <c r="H7191" i="9" s="1"/>
  <c r="F7192" i="9"/>
  <c r="F7193" i="9" l="1"/>
  <c r="G7192" i="9"/>
  <c r="H7192" i="9" s="1"/>
  <c r="G7193" i="9" l="1"/>
  <c r="H7193" i="9" s="1"/>
  <c r="F7194" i="9"/>
  <c r="F7195" i="9" l="1"/>
  <c r="G7194" i="9"/>
  <c r="H7194" i="9" s="1"/>
  <c r="G7195" i="9" l="1"/>
  <c r="H7195" i="9" s="1"/>
  <c r="F7196" i="9"/>
  <c r="F7197" i="9" l="1"/>
  <c r="G7196" i="9"/>
  <c r="H7196" i="9" s="1"/>
  <c r="G7197" i="9" l="1"/>
  <c r="H7197" i="9" s="1"/>
  <c r="F7198" i="9"/>
  <c r="F7199" i="9" l="1"/>
  <c r="G7198" i="9"/>
  <c r="H7198" i="9" s="1"/>
  <c r="G7199" i="9" l="1"/>
  <c r="H7199" i="9" s="1"/>
  <c r="F7200" i="9"/>
  <c r="F7201" i="9" l="1"/>
  <c r="G7200" i="9"/>
  <c r="H7200" i="9" s="1"/>
  <c r="G7201" i="9" l="1"/>
  <c r="H7201" i="9" s="1"/>
  <c r="F7202" i="9"/>
  <c r="F7203" i="9" l="1"/>
  <c r="G7202" i="9"/>
  <c r="H7202" i="9" s="1"/>
  <c r="G7203" i="9" l="1"/>
  <c r="H7203" i="9" s="1"/>
  <c r="F7204" i="9"/>
  <c r="F7205" i="9" l="1"/>
  <c r="G7204" i="9"/>
  <c r="H7204" i="9" s="1"/>
  <c r="G7205" i="9" l="1"/>
  <c r="H7205" i="9" s="1"/>
  <c r="F7206" i="9"/>
  <c r="F7207" i="9" l="1"/>
  <c r="G7206" i="9"/>
  <c r="H7206" i="9" s="1"/>
  <c r="G7207" i="9" l="1"/>
  <c r="H7207" i="9" s="1"/>
  <c r="F7208" i="9"/>
  <c r="F7209" i="9" l="1"/>
  <c r="G7208" i="9"/>
  <c r="H7208" i="9" s="1"/>
  <c r="G7209" i="9" l="1"/>
  <c r="H7209" i="9" s="1"/>
  <c r="F7210" i="9"/>
  <c r="F7211" i="9" l="1"/>
  <c r="G7210" i="9"/>
  <c r="H7210" i="9" s="1"/>
  <c r="G7211" i="9" l="1"/>
  <c r="H7211" i="9" s="1"/>
  <c r="F7212" i="9"/>
  <c r="F7213" i="9" l="1"/>
  <c r="G7212" i="9"/>
  <c r="H7212" i="9" s="1"/>
  <c r="G7213" i="9" l="1"/>
  <c r="H7213" i="9" s="1"/>
  <c r="F7214" i="9"/>
  <c r="F7215" i="9" l="1"/>
  <c r="G7214" i="9"/>
  <c r="H7214" i="9" s="1"/>
  <c r="G7215" i="9" l="1"/>
  <c r="H7215" i="9" s="1"/>
  <c r="F7216" i="9"/>
  <c r="F7217" i="9" l="1"/>
  <c r="G7216" i="9"/>
  <c r="H7216" i="9" s="1"/>
  <c r="G7217" i="9" l="1"/>
  <c r="H7217" i="9" s="1"/>
  <c r="F7218" i="9"/>
  <c r="F7219" i="9" l="1"/>
  <c r="G7218" i="9"/>
  <c r="H7218" i="9" s="1"/>
  <c r="G7219" i="9" l="1"/>
  <c r="H7219" i="9" s="1"/>
  <c r="F7220" i="9"/>
  <c r="F7221" i="9" l="1"/>
  <c r="G7220" i="9"/>
  <c r="H7220" i="9" s="1"/>
  <c r="G7221" i="9" l="1"/>
  <c r="H7221" i="9" s="1"/>
  <c r="F7222" i="9"/>
  <c r="F7223" i="9" l="1"/>
  <c r="G7222" i="9"/>
  <c r="H7222" i="9" s="1"/>
  <c r="G7223" i="9" l="1"/>
  <c r="H7223" i="9" s="1"/>
  <c r="F7224" i="9"/>
  <c r="F7225" i="9" l="1"/>
  <c r="G7224" i="9"/>
  <c r="H7224" i="9" s="1"/>
  <c r="G7225" i="9" l="1"/>
  <c r="H7225" i="9" s="1"/>
  <c r="F7226" i="9"/>
  <c r="F7227" i="9" l="1"/>
  <c r="G7226" i="9"/>
  <c r="H7226" i="9" s="1"/>
  <c r="G7227" i="9" l="1"/>
  <c r="H7227" i="9" s="1"/>
  <c r="F7228" i="9"/>
  <c r="F7229" i="9" l="1"/>
  <c r="G7228" i="9"/>
  <c r="H7228" i="9" s="1"/>
  <c r="G7229" i="9" l="1"/>
  <c r="H7229" i="9" s="1"/>
  <c r="F7230" i="9"/>
  <c r="F7231" i="9" l="1"/>
  <c r="G7230" i="9"/>
  <c r="H7230" i="9" s="1"/>
  <c r="G7231" i="9" l="1"/>
  <c r="H7231" i="9" s="1"/>
  <c r="F7232" i="9"/>
  <c r="F7233" i="9" l="1"/>
  <c r="G7232" i="9"/>
  <c r="H7232" i="9" s="1"/>
  <c r="G7233" i="9" l="1"/>
  <c r="H7233" i="9" s="1"/>
  <c r="F7234" i="9"/>
  <c r="F7235" i="9" l="1"/>
  <c r="G7234" i="9"/>
  <c r="H7234" i="9" s="1"/>
  <c r="G7235" i="9" l="1"/>
  <c r="H7235" i="9" s="1"/>
  <c r="F7236" i="9"/>
  <c r="F7237" i="9" l="1"/>
  <c r="G7236" i="9"/>
  <c r="H7236" i="9" s="1"/>
  <c r="G7237" i="9" l="1"/>
  <c r="H7237" i="9" s="1"/>
  <c r="F7238" i="9"/>
  <c r="F7239" i="9" l="1"/>
  <c r="G7238" i="9"/>
  <c r="H7238" i="9" s="1"/>
  <c r="G7239" i="9" l="1"/>
  <c r="H7239" i="9" s="1"/>
  <c r="F7240" i="9"/>
  <c r="F7241" i="9" l="1"/>
  <c r="G7240" i="9"/>
  <c r="H7240" i="9" s="1"/>
  <c r="G7241" i="9" l="1"/>
  <c r="H7241" i="9" s="1"/>
  <c r="F7242" i="9"/>
  <c r="F7243" i="9" l="1"/>
  <c r="G7242" i="9"/>
  <c r="H7242" i="9" s="1"/>
  <c r="G7243" i="9" l="1"/>
  <c r="H7243" i="9" s="1"/>
  <c r="F7244" i="9"/>
  <c r="F7245" i="9" l="1"/>
  <c r="G7244" i="9"/>
  <c r="H7244" i="9" s="1"/>
  <c r="G7245" i="9" l="1"/>
  <c r="H7245" i="9" s="1"/>
  <c r="F7246" i="9"/>
  <c r="F7247" i="9" l="1"/>
  <c r="G7246" i="9"/>
  <c r="H7246" i="9" s="1"/>
  <c r="G7247" i="9" l="1"/>
  <c r="H7247" i="9" s="1"/>
  <c r="F7248" i="9"/>
  <c r="F7249" i="9" l="1"/>
  <c r="G7248" i="9"/>
  <c r="H7248" i="9" s="1"/>
  <c r="G7249" i="9" l="1"/>
  <c r="H7249" i="9" s="1"/>
  <c r="F7250" i="9"/>
  <c r="F7251" i="9" l="1"/>
  <c r="G7250" i="9"/>
  <c r="H7250" i="9" s="1"/>
  <c r="G7251" i="9" l="1"/>
  <c r="H7251" i="9" s="1"/>
  <c r="F7252" i="9"/>
  <c r="F7253" i="9" l="1"/>
  <c r="G7252" i="9"/>
  <c r="H7252" i="9" s="1"/>
  <c r="G7253" i="9" l="1"/>
  <c r="H7253" i="9" s="1"/>
  <c r="F7254" i="9"/>
  <c r="F7255" i="9" l="1"/>
  <c r="G7254" i="9"/>
  <c r="H7254" i="9" s="1"/>
  <c r="G7255" i="9" l="1"/>
  <c r="H7255" i="9" s="1"/>
  <c r="F7256" i="9"/>
  <c r="F7257" i="9" l="1"/>
  <c r="G7256" i="9"/>
  <c r="H7256" i="9" s="1"/>
  <c r="G7257" i="9" l="1"/>
  <c r="H7257" i="9" s="1"/>
  <c r="F7258" i="9"/>
  <c r="F7259" i="9" l="1"/>
  <c r="G7258" i="9"/>
  <c r="H7258" i="9" s="1"/>
  <c r="G7259" i="9" l="1"/>
  <c r="H7259" i="9" s="1"/>
  <c r="F7260" i="9"/>
  <c r="F7261" i="9" l="1"/>
  <c r="G7260" i="9"/>
  <c r="H7260" i="9" s="1"/>
  <c r="G7261" i="9" l="1"/>
  <c r="H7261" i="9" s="1"/>
  <c r="F7262" i="9"/>
  <c r="F7263" i="9" l="1"/>
  <c r="G7262" i="9"/>
  <c r="H7262" i="9" s="1"/>
  <c r="G7263" i="9" l="1"/>
  <c r="H7263" i="9" s="1"/>
  <c r="F7264" i="9"/>
  <c r="F7265" i="9" l="1"/>
  <c r="G7264" i="9"/>
  <c r="H7264" i="9" s="1"/>
  <c r="G7265" i="9" l="1"/>
  <c r="H7265" i="9" s="1"/>
  <c r="F7266" i="9"/>
  <c r="F7267" i="9" l="1"/>
  <c r="G7266" i="9"/>
  <c r="H7266" i="9" s="1"/>
  <c r="G7267" i="9" l="1"/>
  <c r="H7267" i="9" s="1"/>
  <c r="F7268" i="9"/>
  <c r="F7269" i="9" l="1"/>
  <c r="G7268" i="9"/>
  <c r="H7268" i="9" s="1"/>
  <c r="G7269" i="9" l="1"/>
  <c r="H7269" i="9" s="1"/>
  <c r="F7270" i="9"/>
  <c r="F7271" i="9" l="1"/>
  <c r="G7270" i="9"/>
  <c r="H7270" i="9" s="1"/>
  <c r="G7271" i="9" l="1"/>
  <c r="H7271" i="9" s="1"/>
  <c r="F7272" i="9"/>
  <c r="F7273" i="9" l="1"/>
  <c r="G7272" i="9"/>
  <c r="H7272" i="9" s="1"/>
  <c r="G7273" i="9" l="1"/>
  <c r="H7273" i="9" s="1"/>
  <c r="F7274" i="9"/>
  <c r="F7275" i="9" l="1"/>
  <c r="G7274" i="9"/>
  <c r="H7274" i="9" s="1"/>
  <c r="G7275" i="9" l="1"/>
  <c r="H7275" i="9" s="1"/>
  <c r="F7276" i="9"/>
  <c r="F7277" i="9" l="1"/>
  <c r="G7276" i="9"/>
  <c r="H7276" i="9" s="1"/>
  <c r="G7277" i="9" l="1"/>
  <c r="H7277" i="9" s="1"/>
  <c r="F7278" i="9"/>
  <c r="F7279" i="9" l="1"/>
  <c r="G7278" i="9"/>
  <c r="H7278" i="9" s="1"/>
  <c r="G7279" i="9" l="1"/>
  <c r="H7279" i="9" s="1"/>
  <c r="F7280" i="9"/>
  <c r="F7281" i="9" l="1"/>
  <c r="G7280" i="9"/>
  <c r="H7280" i="9" s="1"/>
  <c r="G7281" i="9" l="1"/>
  <c r="H7281" i="9" s="1"/>
  <c r="F7282" i="9"/>
  <c r="G7282" i="9" l="1"/>
  <c r="H7282" i="9" s="1"/>
  <c r="F7283" i="9"/>
  <c r="G7283" i="9" l="1"/>
  <c r="H7283" i="9" s="1"/>
  <c r="F7284" i="9"/>
  <c r="G7284" i="9" l="1"/>
  <c r="H7284" i="9" s="1"/>
  <c r="F7285" i="9"/>
  <c r="G7285" i="9" l="1"/>
  <c r="H7285" i="9" s="1"/>
  <c r="F7286" i="9"/>
  <c r="F7287" i="9" l="1"/>
  <c r="G7286" i="9"/>
  <c r="H7286" i="9" s="1"/>
  <c r="G7287" i="9" l="1"/>
  <c r="H7287" i="9" s="1"/>
  <c r="F7288" i="9"/>
  <c r="G7288" i="9" l="1"/>
  <c r="H7288" i="9" s="1"/>
  <c r="F7289" i="9"/>
  <c r="G7289" i="9" l="1"/>
  <c r="H7289" i="9" s="1"/>
  <c r="F7290" i="9"/>
  <c r="G7290" i="9" l="1"/>
  <c r="H7290" i="9" s="1"/>
  <c r="F7291" i="9"/>
  <c r="G7291" i="9" l="1"/>
  <c r="H7291" i="9" s="1"/>
  <c r="F7292" i="9"/>
  <c r="F7293" i="9" l="1"/>
  <c r="G7292" i="9"/>
  <c r="H7292" i="9" s="1"/>
  <c r="G7293" i="9" l="1"/>
  <c r="H7293" i="9" s="1"/>
  <c r="F7294" i="9"/>
  <c r="G7294" i="9" l="1"/>
  <c r="H7294" i="9" s="1"/>
  <c r="F7295" i="9"/>
  <c r="G7295" i="9" l="1"/>
  <c r="H7295" i="9" s="1"/>
  <c r="F7296" i="9"/>
  <c r="F7297" i="9" l="1"/>
  <c r="G7296" i="9"/>
  <c r="H7296" i="9" s="1"/>
  <c r="G7297" i="9" l="1"/>
  <c r="H7297" i="9" s="1"/>
  <c r="F7298" i="9"/>
  <c r="G7298" i="9" l="1"/>
  <c r="H7298" i="9" s="1"/>
  <c r="F7299" i="9"/>
  <c r="G7299" i="9" l="1"/>
  <c r="H7299" i="9" s="1"/>
  <c r="F7300" i="9"/>
  <c r="G7300" i="9" l="1"/>
  <c r="H7300" i="9" s="1"/>
  <c r="F7301" i="9"/>
  <c r="G7301" i="9" l="1"/>
  <c r="H7301" i="9" s="1"/>
  <c r="F7302" i="9"/>
  <c r="F7303" i="9" l="1"/>
  <c r="G7302" i="9"/>
  <c r="H7302" i="9" s="1"/>
  <c r="G7303" i="9" l="1"/>
  <c r="H7303" i="9" s="1"/>
  <c r="F7304" i="9"/>
  <c r="G7304" i="9" l="1"/>
  <c r="H7304" i="9" s="1"/>
  <c r="F7305" i="9"/>
  <c r="G7305" i="9" l="1"/>
  <c r="H7305" i="9" s="1"/>
  <c r="F7306" i="9"/>
  <c r="G7306" i="9" l="1"/>
  <c r="H7306" i="9" s="1"/>
  <c r="F7307" i="9"/>
  <c r="G7307" i="9" l="1"/>
  <c r="H7307" i="9" s="1"/>
  <c r="F7308" i="9"/>
  <c r="G7308" i="9" l="1"/>
  <c r="H7308" i="9" s="1"/>
  <c r="F7309" i="9"/>
  <c r="G7309" i="9" l="1"/>
  <c r="H7309" i="9" s="1"/>
  <c r="F7310" i="9"/>
  <c r="F7311" i="9" l="1"/>
  <c r="G7310" i="9"/>
  <c r="H7310" i="9" s="1"/>
  <c r="G7311" i="9" l="1"/>
  <c r="H7311" i="9" s="1"/>
  <c r="F7312" i="9"/>
  <c r="G7312" i="9" l="1"/>
  <c r="H7312" i="9" s="1"/>
  <c r="F7313" i="9"/>
  <c r="F7314" i="9" l="1"/>
  <c r="G7313" i="9"/>
  <c r="H7313" i="9" s="1"/>
  <c r="G7314" i="9" l="1"/>
  <c r="H7314" i="9" s="1"/>
  <c r="F7315" i="9"/>
  <c r="F7316" i="9" l="1"/>
  <c r="G7315" i="9"/>
  <c r="H7315" i="9" s="1"/>
  <c r="G7316" i="9" l="1"/>
  <c r="H7316" i="9" s="1"/>
  <c r="F7317" i="9"/>
  <c r="F7318" i="9" l="1"/>
  <c r="G7317" i="9"/>
  <c r="H7317" i="9" s="1"/>
  <c r="G7318" i="9" l="1"/>
  <c r="H7318" i="9" s="1"/>
  <c r="F7319" i="9"/>
  <c r="F7320" i="9" l="1"/>
  <c r="G7319" i="9"/>
  <c r="H7319" i="9" s="1"/>
  <c r="G7320" i="9" l="1"/>
  <c r="H7320" i="9" s="1"/>
  <c r="F7321" i="9"/>
  <c r="F7322" i="9" l="1"/>
  <c r="G7321" i="9"/>
  <c r="H7321" i="9" s="1"/>
  <c r="F7323" i="9" l="1"/>
  <c r="G7322" i="9"/>
  <c r="H7322" i="9" s="1"/>
  <c r="F7324" i="9" l="1"/>
  <c r="G7323" i="9"/>
  <c r="H7323" i="9" s="1"/>
  <c r="F7325" i="9" l="1"/>
  <c r="G7324" i="9"/>
  <c r="H7324" i="9" s="1"/>
  <c r="F7326" i="9" l="1"/>
  <c r="G7325" i="9"/>
  <c r="H7325" i="9" s="1"/>
  <c r="F7327" i="9" l="1"/>
  <c r="G7326" i="9"/>
  <c r="H7326" i="9" s="1"/>
  <c r="F7328" i="9" l="1"/>
  <c r="G7327" i="9"/>
  <c r="H7327" i="9" s="1"/>
  <c r="G7328" i="9" l="1"/>
  <c r="H7328" i="9" s="1"/>
  <c r="F7329" i="9"/>
  <c r="F7330" i="9" l="1"/>
  <c r="G7329" i="9"/>
  <c r="H7329" i="9" s="1"/>
  <c r="G7330" i="9" l="1"/>
  <c r="H7330" i="9" s="1"/>
  <c r="F7331" i="9"/>
  <c r="F7332" i="9" l="1"/>
  <c r="G7331" i="9"/>
  <c r="H7331" i="9" s="1"/>
  <c r="G7332" i="9" l="1"/>
  <c r="H7332" i="9" s="1"/>
  <c r="F7333" i="9"/>
  <c r="F7334" i="9" l="1"/>
  <c r="G7333" i="9"/>
  <c r="H7333" i="9" s="1"/>
  <c r="G7334" i="9" l="1"/>
  <c r="H7334" i="9" s="1"/>
  <c r="F7335" i="9"/>
  <c r="F7336" i="9" l="1"/>
  <c r="G7335" i="9"/>
  <c r="H7335" i="9" s="1"/>
  <c r="G7336" i="9" l="1"/>
  <c r="H7336" i="9" s="1"/>
  <c r="F7337" i="9"/>
  <c r="F7338" i="9" l="1"/>
  <c r="G7337" i="9"/>
  <c r="H7337" i="9" s="1"/>
  <c r="F7339" i="9" l="1"/>
  <c r="G7338" i="9"/>
  <c r="H7338" i="9" s="1"/>
  <c r="F7340" i="9" l="1"/>
  <c r="G7339" i="9"/>
  <c r="H7339" i="9" s="1"/>
  <c r="F7341" i="9" l="1"/>
  <c r="G7340" i="9"/>
  <c r="H7340" i="9" s="1"/>
  <c r="F7342" i="9" l="1"/>
  <c r="G7341" i="9"/>
  <c r="H7341" i="9" s="1"/>
  <c r="F7343" i="9" l="1"/>
  <c r="G7342" i="9"/>
  <c r="H7342" i="9" s="1"/>
  <c r="G7343" i="9" l="1"/>
  <c r="H7343" i="9" s="1"/>
  <c r="F7344" i="9"/>
  <c r="F7345" i="9" l="1"/>
  <c r="G7344" i="9"/>
  <c r="H7344" i="9" s="1"/>
  <c r="G7345" i="9" l="1"/>
  <c r="H7345" i="9" s="1"/>
  <c r="F7346" i="9"/>
  <c r="F7347" i="9" l="1"/>
  <c r="G7346" i="9"/>
  <c r="H7346" i="9" s="1"/>
  <c r="G7347" i="9" l="1"/>
  <c r="H7347" i="9" s="1"/>
  <c r="F7348" i="9"/>
  <c r="F7349" i="9" l="1"/>
  <c r="G7348" i="9"/>
  <c r="H7348" i="9" s="1"/>
  <c r="G7349" i="9" l="1"/>
  <c r="H7349" i="9" s="1"/>
  <c r="F7350" i="9"/>
  <c r="F7351" i="9" l="1"/>
  <c r="G7350" i="9"/>
  <c r="H7350" i="9" s="1"/>
  <c r="G7351" i="9" l="1"/>
  <c r="H7351" i="9" s="1"/>
  <c r="F7352" i="9"/>
  <c r="F7353" i="9" l="1"/>
  <c r="G7352" i="9"/>
  <c r="H7352" i="9" s="1"/>
  <c r="G7353" i="9" l="1"/>
  <c r="H7353" i="9" s="1"/>
  <c r="F7354" i="9"/>
  <c r="F7355" i="9" l="1"/>
  <c r="G7354" i="9"/>
  <c r="H7354" i="9" s="1"/>
  <c r="G7355" i="9" l="1"/>
  <c r="H7355" i="9" s="1"/>
  <c r="F7356" i="9"/>
  <c r="F7357" i="9" l="1"/>
  <c r="G7356" i="9"/>
  <c r="H7356" i="9" s="1"/>
  <c r="G7357" i="9" l="1"/>
  <c r="H7357" i="9" s="1"/>
  <c r="F7358" i="9"/>
  <c r="F7359" i="9" l="1"/>
  <c r="G7358" i="9"/>
  <c r="H7358" i="9" s="1"/>
  <c r="G7359" i="9" l="1"/>
  <c r="H7359" i="9" s="1"/>
  <c r="F7360" i="9"/>
  <c r="F7361" i="9" l="1"/>
  <c r="G7360" i="9"/>
  <c r="H7360" i="9" s="1"/>
  <c r="G7361" i="9" l="1"/>
  <c r="H7361" i="9" s="1"/>
  <c r="F7362" i="9"/>
  <c r="F7363" i="9" l="1"/>
  <c r="G7362" i="9"/>
  <c r="H7362" i="9" s="1"/>
  <c r="G7363" i="9" l="1"/>
  <c r="H7363" i="9" s="1"/>
  <c r="F7364" i="9"/>
  <c r="F7365" i="9" l="1"/>
  <c r="G7364" i="9"/>
  <c r="H7364" i="9" s="1"/>
  <c r="G7365" i="9" l="1"/>
  <c r="H7365" i="9" s="1"/>
  <c r="F7366" i="9"/>
  <c r="F7367" i="9" l="1"/>
  <c r="G7366" i="9"/>
  <c r="H7366" i="9" s="1"/>
  <c r="G7367" i="9" l="1"/>
  <c r="H7367" i="9" s="1"/>
  <c r="F7368" i="9"/>
  <c r="F7369" i="9" l="1"/>
  <c r="G7368" i="9"/>
  <c r="H7368" i="9" s="1"/>
  <c r="G7369" i="9" l="1"/>
  <c r="H7369" i="9" s="1"/>
  <c r="F7370" i="9"/>
  <c r="F7371" i="9" l="1"/>
  <c r="G7370" i="9"/>
  <c r="H7370" i="9" s="1"/>
  <c r="G7371" i="9" l="1"/>
  <c r="H7371" i="9" s="1"/>
  <c r="F7372" i="9"/>
  <c r="F7373" i="9" l="1"/>
  <c r="G7372" i="9"/>
  <c r="H7372" i="9" s="1"/>
  <c r="G7373" i="9" l="1"/>
  <c r="H7373" i="9" s="1"/>
  <c r="F7374" i="9"/>
  <c r="F7375" i="9" l="1"/>
  <c r="G7374" i="9"/>
  <c r="H7374" i="9" s="1"/>
  <c r="G7375" i="9" l="1"/>
  <c r="H7375" i="9" s="1"/>
  <c r="F7376" i="9"/>
  <c r="F7377" i="9" l="1"/>
  <c r="G7376" i="9"/>
  <c r="H7376" i="9" s="1"/>
  <c r="G7377" i="9" l="1"/>
  <c r="H7377" i="9" s="1"/>
  <c r="F7378" i="9"/>
  <c r="F7379" i="9" l="1"/>
  <c r="G7378" i="9"/>
  <c r="H7378" i="9" s="1"/>
  <c r="G7379" i="9" l="1"/>
  <c r="H7379" i="9" s="1"/>
  <c r="F7380" i="9"/>
  <c r="F7381" i="9" l="1"/>
  <c r="G7380" i="9"/>
  <c r="H7380" i="9" s="1"/>
  <c r="G7381" i="9" l="1"/>
  <c r="H7381" i="9" s="1"/>
  <c r="F7382" i="9"/>
  <c r="F7383" i="9" l="1"/>
  <c r="G7382" i="9"/>
  <c r="H7382" i="9" s="1"/>
  <c r="G7383" i="9" l="1"/>
  <c r="H7383" i="9" s="1"/>
  <c r="F7384" i="9"/>
  <c r="F7385" i="9" l="1"/>
  <c r="G7384" i="9"/>
  <c r="H7384" i="9" s="1"/>
  <c r="G7385" i="9" l="1"/>
  <c r="H7385" i="9" s="1"/>
  <c r="F7386" i="9"/>
  <c r="F7387" i="9" l="1"/>
  <c r="G7386" i="9"/>
  <c r="H7386" i="9" s="1"/>
  <c r="G7387" i="9" l="1"/>
  <c r="H7387" i="9" s="1"/>
  <c r="F7388" i="9"/>
  <c r="F7389" i="9" l="1"/>
  <c r="G7388" i="9"/>
  <c r="H7388" i="9" s="1"/>
  <c r="G7389" i="9" l="1"/>
  <c r="H7389" i="9" s="1"/>
  <c r="F7390" i="9"/>
  <c r="F7391" i="9" l="1"/>
  <c r="G7390" i="9"/>
  <c r="H7390" i="9" s="1"/>
  <c r="G7391" i="9" l="1"/>
  <c r="H7391" i="9" s="1"/>
  <c r="F7392" i="9"/>
  <c r="F7393" i="9" l="1"/>
  <c r="G7392" i="9"/>
  <c r="H7392" i="9" s="1"/>
  <c r="G7393" i="9" l="1"/>
  <c r="H7393" i="9" s="1"/>
  <c r="F7394" i="9"/>
  <c r="F7395" i="9" l="1"/>
  <c r="G7394" i="9"/>
  <c r="H7394" i="9" s="1"/>
  <c r="G7395" i="9" l="1"/>
  <c r="H7395" i="9" s="1"/>
  <c r="F7396" i="9"/>
  <c r="F7397" i="9" l="1"/>
  <c r="G7396" i="9"/>
  <c r="H7396" i="9" s="1"/>
  <c r="G7397" i="9" l="1"/>
  <c r="H7397" i="9" s="1"/>
  <c r="F7398" i="9"/>
  <c r="F7399" i="9" l="1"/>
  <c r="G7398" i="9"/>
  <c r="H7398" i="9" s="1"/>
  <c r="G7399" i="9" l="1"/>
  <c r="H7399" i="9" s="1"/>
  <c r="F7400" i="9"/>
  <c r="F7401" i="9" l="1"/>
  <c r="G7400" i="9"/>
  <c r="H7400" i="9" s="1"/>
  <c r="G7401" i="9" l="1"/>
  <c r="H7401" i="9" s="1"/>
  <c r="F7402" i="9"/>
  <c r="F7403" i="9" l="1"/>
  <c r="G7402" i="9"/>
  <c r="H7402" i="9" s="1"/>
  <c r="G7403" i="9" l="1"/>
  <c r="H7403" i="9" s="1"/>
  <c r="F7404" i="9"/>
  <c r="F7405" i="9" l="1"/>
  <c r="G7404" i="9"/>
  <c r="H7404" i="9" s="1"/>
  <c r="G7405" i="9" l="1"/>
  <c r="H7405" i="9" s="1"/>
  <c r="F7406" i="9"/>
  <c r="F7407" i="9" l="1"/>
  <c r="G7406" i="9"/>
  <c r="H7406" i="9" s="1"/>
  <c r="G7407" i="9" l="1"/>
  <c r="H7407" i="9" s="1"/>
  <c r="F7408" i="9"/>
  <c r="F7409" i="9" l="1"/>
  <c r="G7408" i="9"/>
  <c r="H7408" i="9" s="1"/>
  <c r="G7409" i="9" l="1"/>
  <c r="H7409" i="9" s="1"/>
  <c r="F7410" i="9"/>
  <c r="F7411" i="9" l="1"/>
  <c r="G7410" i="9"/>
  <c r="H7410" i="9" s="1"/>
  <c r="G7411" i="9" l="1"/>
  <c r="H7411" i="9" s="1"/>
  <c r="F7412" i="9"/>
  <c r="F7413" i="9" l="1"/>
  <c r="G7412" i="9"/>
  <c r="H7412" i="9" s="1"/>
  <c r="G7413" i="9" l="1"/>
  <c r="H7413" i="9" s="1"/>
  <c r="F7414" i="9"/>
  <c r="F7415" i="9" l="1"/>
  <c r="G7414" i="9"/>
  <c r="H7414" i="9" s="1"/>
  <c r="G7415" i="9" l="1"/>
  <c r="H7415" i="9" s="1"/>
  <c r="F7416" i="9"/>
  <c r="F7417" i="9" l="1"/>
  <c r="G7416" i="9"/>
  <c r="H7416" i="9" s="1"/>
  <c r="G7417" i="9" l="1"/>
  <c r="H7417" i="9" s="1"/>
  <c r="F7418" i="9"/>
  <c r="F7419" i="9" l="1"/>
  <c r="G7418" i="9"/>
  <c r="H7418" i="9" s="1"/>
  <c r="G7419" i="9" l="1"/>
  <c r="H7419" i="9" s="1"/>
  <c r="F7420" i="9"/>
  <c r="F7421" i="9" l="1"/>
  <c r="G7420" i="9"/>
  <c r="H7420" i="9" s="1"/>
  <c r="G7421" i="9" l="1"/>
  <c r="H7421" i="9" s="1"/>
  <c r="F7422" i="9"/>
  <c r="F7423" i="9" l="1"/>
  <c r="G7422" i="9"/>
  <c r="H7422" i="9" s="1"/>
  <c r="G7423" i="9" l="1"/>
  <c r="H7423" i="9" s="1"/>
  <c r="F7424" i="9"/>
  <c r="F7425" i="9" l="1"/>
  <c r="G7424" i="9"/>
  <c r="H7424" i="9" s="1"/>
  <c r="G7425" i="9" l="1"/>
  <c r="H7425" i="9" s="1"/>
  <c r="F7426" i="9"/>
  <c r="F7427" i="9" l="1"/>
  <c r="G7426" i="9"/>
  <c r="H7426" i="9" s="1"/>
  <c r="G7427" i="9" l="1"/>
  <c r="H7427" i="9" s="1"/>
  <c r="F7428" i="9"/>
  <c r="F7429" i="9" l="1"/>
  <c r="G7428" i="9"/>
  <c r="H7428" i="9" s="1"/>
  <c r="G7429" i="9" l="1"/>
  <c r="H7429" i="9" s="1"/>
  <c r="F7430" i="9"/>
  <c r="F7431" i="9" l="1"/>
  <c r="G7430" i="9"/>
  <c r="H7430" i="9" s="1"/>
  <c r="G7431" i="9" l="1"/>
  <c r="H7431" i="9" s="1"/>
  <c r="F7432" i="9"/>
  <c r="F7433" i="9" l="1"/>
  <c r="G7432" i="9"/>
  <c r="H7432" i="9" s="1"/>
  <c r="G7433" i="9" l="1"/>
  <c r="H7433" i="9" s="1"/>
  <c r="F7434" i="9"/>
  <c r="F7435" i="9" l="1"/>
  <c r="G7434" i="9"/>
  <c r="H7434" i="9" s="1"/>
  <c r="G7435" i="9" l="1"/>
  <c r="H7435" i="9" s="1"/>
  <c r="F7436" i="9"/>
  <c r="F7437" i="9" l="1"/>
  <c r="G7436" i="9"/>
  <c r="H7436" i="9" s="1"/>
  <c r="G7437" i="9" l="1"/>
  <c r="H7437" i="9" s="1"/>
  <c r="F7438" i="9"/>
  <c r="F7439" i="9" l="1"/>
  <c r="G7438" i="9"/>
  <c r="H7438" i="9" s="1"/>
  <c r="G7439" i="9" l="1"/>
  <c r="H7439" i="9" s="1"/>
  <c r="F7440" i="9"/>
  <c r="F7441" i="9" l="1"/>
  <c r="G7440" i="9"/>
  <c r="H7440" i="9" s="1"/>
  <c r="G7441" i="9" l="1"/>
  <c r="H7441" i="9" s="1"/>
  <c r="F7442" i="9"/>
  <c r="F7443" i="9" l="1"/>
  <c r="G7442" i="9"/>
  <c r="H7442" i="9" s="1"/>
  <c r="G7443" i="9" l="1"/>
  <c r="H7443" i="9" s="1"/>
  <c r="F7444" i="9"/>
  <c r="F7445" i="9" l="1"/>
  <c r="G7444" i="9"/>
  <c r="H7444" i="9" s="1"/>
  <c r="G7445" i="9" l="1"/>
  <c r="H7445" i="9" s="1"/>
  <c r="F7446" i="9"/>
  <c r="F7447" i="9" l="1"/>
  <c r="G7446" i="9"/>
  <c r="H7446" i="9" s="1"/>
  <c r="G7447" i="9" l="1"/>
  <c r="H7447" i="9" s="1"/>
  <c r="F7448" i="9"/>
  <c r="F7449" i="9" l="1"/>
  <c r="G7448" i="9"/>
  <c r="H7448" i="9" s="1"/>
  <c r="G7449" i="9" l="1"/>
  <c r="H7449" i="9" s="1"/>
  <c r="F7450" i="9"/>
  <c r="F7451" i="9" l="1"/>
  <c r="G7450" i="9"/>
  <c r="H7450" i="9" s="1"/>
  <c r="G7451" i="9" l="1"/>
  <c r="H7451" i="9" s="1"/>
  <c r="F7452" i="9"/>
  <c r="F7453" i="9" l="1"/>
  <c r="G7452" i="9"/>
  <c r="H7452" i="9" s="1"/>
  <c r="G7453" i="9" l="1"/>
  <c r="H7453" i="9" s="1"/>
  <c r="F7454" i="9"/>
  <c r="F7455" i="9" l="1"/>
  <c r="G7454" i="9"/>
  <c r="H7454" i="9" s="1"/>
  <c r="G7455" i="9" l="1"/>
  <c r="H7455" i="9" s="1"/>
  <c r="F7456" i="9"/>
  <c r="F7457" i="9" l="1"/>
  <c r="G7456" i="9"/>
  <c r="H7456" i="9" s="1"/>
  <c r="G7457" i="9" l="1"/>
  <c r="H7457" i="9" s="1"/>
  <c r="F7458" i="9"/>
  <c r="F7459" i="9" l="1"/>
  <c r="G7458" i="9"/>
  <c r="H7458" i="9" s="1"/>
  <c r="G7459" i="9" l="1"/>
  <c r="H7459" i="9" s="1"/>
  <c r="F7460" i="9"/>
  <c r="F7461" i="9" l="1"/>
  <c r="G7460" i="9"/>
  <c r="H7460" i="9" s="1"/>
  <c r="G7461" i="9" l="1"/>
  <c r="H7461" i="9" s="1"/>
  <c r="F7462" i="9"/>
  <c r="F7463" i="9" l="1"/>
  <c r="G7462" i="9"/>
  <c r="H7462" i="9" s="1"/>
  <c r="G7463" i="9" l="1"/>
  <c r="H7463" i="9" s="1"/>
  <c r="F7464" i="9"/>
  <c r="F7465" i="9" l="1"/>
  <c r="G7464" i="9"/>
  <c r="H7464" i="9" s="1"/>
  <c r="G7465" i="9" l="1"/>
  <c r="H7465" i="9" s="1"/>
  <c r="F7466" i="9"/>
  <c r="F7467" i="9" l="1"/>
  <c r="G7466" i="9"/>
  <c r="H7466" i="9" s="1"/>
  <c r="G7467" i="9" l="1"/>
  <c r="H7467" i="9" s="1"/>
  <c r="F7468" i="9"/>
  <c r="F7469" i="9" l="1"/>
  <c r="G7468" i="9"/>
  <c r="H7468" i="9" s="1"/>
  <c r="G7469" i="9" l="1"/>
  <c r="H7469" i="9" s="1"/>
  <c r="F7470" i="9"/>
  <c r="F7471" i="9" l="1"/>
  <c r="G7470" i="9"/>
  <c r="H7470" i="9" s="1"/>
  <c r="G7471" i="9" l="1"/>
  <c r="H7471" i="9" s="1"/>
  <c r="F7472" i="9"/>
  <c r="F7473" i="9" l="1"/>
  <c r="G7472" i="9"/>
  <c r="H7472" i="9" s="1"/>
  <c r="G7473" i="9" l="1"/>
  <c r="H7473" i="9" s="1"/>
  <c r="F7474" i="9"/>
  <c r="F7475" i="9" l="1"/>
  <c r="G7474" i="9"/>
  <c r="H7474" i="9" s="1"/>
  <c r="G7475" i="9" l="1"/>
  <c r="H7475" i="9" s="1"/>
  <c r="F7476" i="9"/>
  <c r="F7477" i="9" l="1"/>
  <c r="G7476" i="9"/>
  <c r="H7476" i="9" s="1"/>
  <c r="G7477" i="9" l="1"/>
  <c r="H7477" i="9" s="1"/>
  <c r="F7478" i="9"/>
  <c r="F7479" i="9" l="1"/>
  <c r="G7478" i="9"/>
  <c r="H7478" i="9" s="1"/>
  <c r="G7479" i="9" l="1"/>
  <c r="H7479" i="9" s="1"/>
  <c r="F7480" i="9"/>
  <c r="F7481" i="9" l="1"/>
  <c r="G7480" i="9"/>
  <c r="H7480" i="9" s="1"/>
  <c r="G7481" i="9" l="1"/>
  <c r="H7481" i="9" s="1"/>
  <c r="F7482" i="9"/>
  <c r="F7483" i="9" l="1"/>
  <c r="G7482" i="9"/>
  <c r="H7482" i="9" s="1"/>
  <c r="G7483" i="9" l="1"/>
  <c r="H7483" i="9" s="1"/>
  <c r="F7484" i="9"/>
  <c r="F7485" i="9" l="1"/>
  <c r="G7484" i="9"/>
  <c r="H7484" i="9" s="1"/>
  <c r="G7485" i="9" l="1"/>
  <c r="H7485" i="9" s="1"/>
  <c r="F7486" i="9"/>
  <c r="F7487" i="9" l="1"/>
  <c r="G7486" i="9"/>
  <c r="H7486" i="9" s="1"/>
  <c r="G7487" i="9" l="1"/>
  <c r="H7487" i="9" s="1"/>
  <c r="F7488" i="9"/>
  <c r="F7489" i="9" l="1"/>
  <c r="G7488" i="9"/>
  <c r="H7488" i="9" s="1"/>
  <c r="G7489" i="9" l="1"/>
  <c r="H7489" i="9" s="1"/>
  <c r="F7490" i="9"/>
  <c r="F7491" i="9" l="1"/>
  <c r="G7490" i="9"/>
  <c r="H7490" i="9" s="1"/>
  <c r="G7491" i="9" l="1"/>
  <c r="H7491" i="9" s="1"/>
  <c r="F7492" i="9"/>
  <c r="F7493" i="9" l="1"/>
  <c r="G7492" i="9"/>
  <c r="H7492" i="9" s="1"/>
  <c r="G7493" i="9" l="1"/>
  <c r="H7493" i="9" s="1"/>
  <c r="F7494" i="9"/>
  <c r="F7495" i="9" l="1"/>
  <c r="G7494" i="9"/>
  <c r="H7494" i="9" s="1"/>
  <c r="G7495" i="9" l="1"/>
  <c r="H7495" i="9" s="1"/>
  <c r="F7496" i="9"/>
  <c r="F7497" i="9" l="1"/>
  <c r="G7496" i="9"/>
  <c r="H7496" i="9" s="1"/>
  <c r="G7497" i="9" l="1"/>
  <c r="H7497" i="9" s="1"/>
  <c r="F7498" i="9"/>
  <c r="F7499" i="9" l="1"/>
  <c r="G7498" i="9"/>
  <c r="H7498" i="9" s="1"/>
  <c r="G7499" i="9" l="1"/>
  <c r="H7499" i="9" s="1"/>
  <c r="F7500" i="9"/>
  <c r="F7501" i="9" l="1"/>
  <c r="G7500" i="9"/>
  <c r="H7500" i="9" s="1"/>
  <c r="G7501" i="9" l="1"/>
  <c r="H7501" i="9" s="1"/>
  <c r="F7502" i="9"/>
  <c r="F7503" i="9" l="1"/>
  <c r="G7502" i="9"/>
  <c r="H7502" i="9" s="1"/>
  <c r="G7503" i="9" l="1"/>
  <c r="H7503" i="9" s="1"/>
  <c r="F7504" i="9"/>
  <c r="F7505" i="9" l="1"/>
  <c r="G7504" i="9"/>
  <c r="H7504" i="9" s="1"/>
  <c r="G7505" i="9" l="1"/>
  <c r="H7505" i="9" s="1"/>
  <c r="F7506" i="9"/>
  <c r="F7507" i="9" l="1"/>
  <c r="G7506" i="9"/>
  <c r="H7506" i="9" s="1"/>
  <c r="G7507" i="9" l="1"/>
  <c r="H7507" i="9" s="1"/>
  <c r="F7508" i="9"/>
  <c r="F7509" i="9" l="1"/>
  <c r="G7508" i="9"/>
  <c r="H7508" i="9" s="1"/>
  <c r="G7509" i="9" l="1"/>
  <c r="H7509" i="9" s="1"/>
  <c r="F7510" i="9"/>
  <c r="F7511" i="9" l="1"/>
  <c r="G7510" i="9"/>
  <c r="H7510" i="9" s="1"/>
  <c r="G7511" i="9" l="1"/>
  <c r="H7511" i="9" s="1"/>
  <c r="F7512" i="9"/>
  <c r="F7513" i="9" l="1"/>
  <c r="G7512" i="9"/>
  <c r="H7512" i="9" s="1"/>
  <c r="G7513" i="9" l="1"/>
  <c r="H7513" i="9" s="1"/>
  <c r="F7514" i="9"/>
  <c r="F7515" i="9" l="1"/>
  <c r="G7514" i="9"/>
  <c r="H7514" i="9" s="1"/>
  <c r="G7515" i="9" l="1"/>
  <c r="H7515" i="9" s="1"/>
  <c r="F7516" i="9"/>
  <c r="F7517" i="9" l="1"/>
  <c r="G7516" i="9"/>
  <c r="H7516" i="9" s="1"/>
  <c r="G7517" i="9" l="1"/>
  <c r="H7517" i="9" s="1"/>
  <c r="F7518" i="9"/>
  <c r="F7519" i="9" l="1"/>
  <c r="G7518" i="9"/>
  <c r="H7518" i="9" s="1"/>
  <c r="G7519" i="9" l="1"/>
  <c r="H7519" i="9" s="1"/>
  <c r="F7520" i="9"/>
  <c r="F7521" i="9" l="1"/>
  <c r="G7520" i="9"/>
  <c r="H7520" i="9" s="1"/>
  <c r="G7521" i="9" l="1"/>
  <c r="H7521" i="9" s="1"/>
  <c r="F7522" i="9"/>
  <c r="F7523" i="9" l="1"/>
  <c r="G7522" i="9"/>
  <c r="H7522" i="9" s="1"/>
  <c r="G7523" i="9" l="1"/>
  <c r="H7523" i="9" s="1"/>
  <c r="F7524" i="9"/>
  <c r="F7525" i="9" l="1"/>
  <c r="G7524" i="9"/>
  <c r="H7524" i="9" s="1"/>
  <c r="G7525" i="9" l="1"/>
  <c r="H7525" i="9" s="1"/>
  <c r="F7526" i="9"/>
  <c r="F7527" i="9" l="1"/>
  <c r="G7526" i="9"/>
  <c r="H7526" i="9" s="1"/>
  <c r="G7527" i="9" l="1"/>
  <c r="H7527" i="9" s="1"/>
  <c r="F7528" i="9"/>
  <c r="F7529" i="9" l="1"/>
  <c r="G7528" i="9"/>
  <c r="H7528" i="9" s="1"/>
  <c r="G7529" i="9" l="1"/>
  <c r="H7529" i="9" s="1"/>
  <c r="F7530" i="9"/>
  <c r="F7531" i="9" l="1"/>
  <c r="G7530" i="9"/>
  <c r="H7530" i="9" s="1"/>
  <c r="G7531" i="9" l="1"/>
  <c r="H7531" i="9" s="1"/>
  <c r="F7532" i="9"/>
  <c r="F7533" i="9" l="1"/>
  <c r="G7532" i="9"/>
  <c r="H7532" i="9" s="1"/>
  <c r="G7533" i="9" l="1"/>
  <c r="H7533" i="9" s="1"/>
  <c r="F7534" i="9"/>
  <c r="F7535" i="9" l="1"/>
  <c r="G7534" i="9"/>
  <c r="H7534" i="9" s="1"/>
  <c r="G7535" i="9" l="1"/>
  <c r="H7535" i="9" s="1"/>
  <c r="F7536" i="9"/>
  <c r="F7537" i="9" l="1"/>
  <c r="G7536" i="9"/>
  <c r="H7536" i="9" s="1"/>
  <c r="G7537" i="9" l="1"/>
  <c r="H7537" i="9" s="1"/>
  <c r="F7538" i="9"/>
  <c r="F7539" i="9" l="1"/>
  <c r="G7538" i="9"/>
  <c r="H7538" i="9" s="1"/>
  <c r="G7539" i="9" l="1"/>
  <c r="H7539" i="9" s="1"/>
  <c r="F7540" i="9"/>
  <c r="F7541" i="9" l="1"/>
  <c r="G7540" i="9"/>
  <c r="H7540" i="9" s="1"/>
  <c r="G7541" i="9" l="1"/>
  <c r="H7541" i="9" s="1"/>
  <c r="F7542" i="9"/>
  <c r="F7543" i="9" l="1"/>
  <c r="G7542" i="9"/>
  <c r="H7542" i="9" s="1"/>
  <c r="G7543" i="9" l="1"/>
  <c r="H7543" i="9" s="1"/>
  <c r="F7544" i="9"/>
  <c r="F7545" i="9" l="1"/>
  <c r="G7544" i="9"/>
  <c r="H7544" i="9" s="1"/>
  <c r="G7545" i="9" l="1"/>
  <c r="H7545" i="9" s="1"/>
  <c r="F7546" i="9"/>
  <c r="F7547" i="9" l="1"/>
  <c r="G7546" i="9"/>
  <c r="H7546" i="9" s="1"/>
  <c r="G7547" i="9" l="1"/>
  <c r="H7547" i="9" s="1"/>
  <c r="F7548" i="9"/>
  <c r="F7549" i="9" l="1"/>
  <c r="G7548" i="9"/>
  <c r="H7548" i="9" s="1"/>
  <c r="G7549" i="9" l="1"/>
  <c r="H7549" i="9" s="1"/>
  <c r="F7550" i="9"/>
  <c r="F7551" i="9" l="1"/>
  <c r="G7550" i="9"/>
  <c r="H7550" i="9" s="1"/>
  <c r="G7551" i="9" l="1"/>
  <c r="H7551" i="9" s="1"/>
  <c r="F7552" i="9"/>
  <c r="F7553" i="9" l="1"/>
  <c r="G7552" i="9"/>
  <c r="H7552" i="9" s="1"/>
  <c r="G7553" i="9" l="1"/>
  <c r="H7553" i="9" s="1"/>
  <c r="F7554" i="9"/>
  <c r="F7555" i="9" l="1"/>
  <c r="G7554" i="9"/>
  <c r="H7554" i="9" s="1"/>
  <c r="G7555" i="9" l="1"/>
  <c r="H7555" i="9" s="1"/>
  <c r="F7556" i="9"/>
  <c r="F7557" i="9" l="1"/>
  <c r="G7556" i="9"/>
  <c r="H7556" i="9" s="1"/>
  <c r="G7557" i="9" l="1"/>
  <c r="H7557" i="9" s="1"/>
  <c r="F7558" i="9"/>
  <c r="F7559" i="9" l="1"/>
  <c r="G7558" i="9"/>
  <c r="H7558" i="9" s="1"/>
  <c r="G7559" i="9" l="1"/>
  <c r="H7559" i="9" s="1"/>
  <c r="F7560" i="9"/>
  <c r="F7561" i="9" l="1"/>
  <c r="G7560" i="9"/>
  <c r="H7560" i="9" s="1"/>
  <c r="G7561" i="9" l="1"/>
  <c r="H7561" i="9" s="1"/>
  <c r="F7562" i="9"/>
  <c r="F7563" i="9" l="1"/>
  <c r="G7562" i="9"/>
  <c r="H7562" i="9" s="1"/>
  <c r="G7563" i="9" l="1"/>
  <c r="H7563" i="9" s="1"/>
  <c r="F7564" i="9"/>
  <c r="F7565" i="9" l="1"/>
  <c r="G7564" i="9"/>
  <c r="H7564" i="9" s="1"/>
  <c r="G7565" i="9" l="1"/>
  <c r="H7565" i="9" s="1"/>
  <c r="F7566" i="9"/>
  <c r="F7567" i="9" l="1"/>
  <c r="G7566" i="9"/>
  <c r="H7566" i="9" s="1"/>
  <c r="G7567" i="9" l="1"/>
  <c r="H7567" i="9" s="1"/>
  <c r="F7568" i="9"/>
  <c r="F7569" i="9" l="1"/>
  <c r="G7568" i="9"/>
  <c r="H7568" i="9" s="1"/>
  <c r="G7569" i="9" l="1"/>
  <c r="H7569" i="9" s="1"/>
  <c r="F7570" i="9"/>
  <c r="F7571" i="9" l="1"/>
  <c r="G7570" i="9"/>
  <c r="H7570" i="9" s="1"/>
  <c r="G7571" i="9" l="1"/>
  <c r="H7571" i="9" s="1"/>
  <c r="F7572" i="9"/>
  <c r="F7573" i="9" l="1"/>
  <c r="G7572" i="9"/>
  <c r="H7572" i="9" s="1"/>
  <c r="G7573" i="9" l="1"/>
  <c r="H7573" i="9" s="1"/>
  <c r="F7574" i="9"/>
  <c r="F7575" i="9" l="1"/>
  <c r="G7574" i="9"/>
  <c r="H7574" i="9" s="1"/>
  <c r="G7575" i="9" l="1"/>
  <c r="H7575" i="9" s="1"/>
  <c r="F7576" i="9"/>
  <c r="F7577" i="9" l="1"/>
  <c r="G7576" i="9"/>
  <c r="H7576" i="9" s="1"/>
  <c r="G7577" i="9" l="1"/>
  <c r="H7577" i="9" s="1"/>
  <c r="F7578" i="9"/>
  <c r="F7579" i="9" l="1"/>
  <c r="G7578" i="9"/>
  <c r="H7578" i="9" s="1"/>
  <c r="G7579" i="9" l="1"/>
  <c r="H7579" i="9" s="1"/>
  <c r="F7580" i="9"/>
  <c r="F7581" i="9" l="1"/>
  <c r="G7580" i="9"/>
  <c r="H7580" i="9" s="1"/>
  <c r="G7581" i="9" l="1"/>
  <c r="H7581" i="9" s="1"/>
  <c r="F7582" i="9"/>
  <c r="F7583" i="9" l="1"/>
  <c r="G7582" i="9"/>
  <c r="H7582" i="9" s="1"/>
  <c r="G7583" i="9" l="1"/>
  <c r="H7583" i="9" s="1"/>
  <c r="F7584" i="9"/>
  <c r="F7585" i="9" l="1"/>
  <c r="G7584" i="9"/>
  <c r="H7584" i="9" s="1"/>
  <c r="G7585" i="9" l="1"/>
  <c r="H7585" i="9" s="1"/>
  <c r="F7586" i="9"/>
  <c r="F7587" i="9" l="1"/>
  <c r="G7586" i="9"/>
  <c r="H7586" i="9" s="1"/>
  <c r="G7587" i="9" l="1"/>
  <c r="H7587" i="9" s="1"/>
  <c r="F7588" i="9"/>
  <c r="F7589" i="9" l="1"/>
  <c r="G7588" i="9"/>
  <c r="H7588" i="9" s="1"/>
  <c r="G7589" i="9" l="1"/>
  <c r="H7589" i="9" s="1"/>
  <c r="F7590" i="9"/>
  <c r="F7591" i="9" l="1"/>
  <c r="G7590" i="9"/>
  <c r="H7590" i="9" s="1"/>
  <c r="G7591" i="9" l="1"/>
  <c r="H7591" i="9" s="1"/>
  <c r="F7592" i="9"/>
  <c r="F7593" i="9" l="1"/>
  <c r="G7592" i="9"/>
  <c r="H7592" i="9" s="1"/>
  <c r="G7593" i="9" l="1"/>
  <c r="H7593" i="9" s="1"/>
  <c r="F7594" i="9"/>
  <c r="F7595" i="9" l="1"/>
  <c r="G7594" i="9"/>
  <c r="H7594" i="9" s="1"/>
  <c r="G7595" i="9" l="1"/>
  <c r="H7595" i="9" s="1"/>
  <c r="F7596" i="9"/>
  <c r="F7597" i="9" l="1"/>
  <c r="G7596" i="9"/>
  <c r="H7596" i="9" s="1"/>
  <c r="G7597" i="9" l="1"/>
  <c r="H7597" i="9" s="1"/>
  <c r="F7598" i="9"/>
  <c r="F7599" i="9" l="1"/>
  <c r="G7598" i="9"/>
  <c r="H7598" i="9" s="1"/>
  <c r="G7599" i="9" l="1"/>
  <c r="H7599" i="9" s="1"/>
  <c r="F7600" i="9"/>
  <c r="F7601" i="9" l="1"/>
  <c r="G7600" i="9"/>
  <c r="H7600" i="9" s="1"/>
  <c r="G7601" i="9" l="1"/>
  <c r="H7601" i="9" s="1"/>
  <c r="F7602" i="9"/>
  <c r="F7603" i="9" l="1"/>
  <c r="G7602" i="9"/>
  <c r="H7602" i="9" s="1"/>
  <c r="G7603" i="9" l="1"/>
  <c r="H7603" i="9" s="1"/>
  <c r="F7604" i="9"/>
  <c r="F7605" i="9" l="1"/>
  <c r="G7604" i="9"/>
  <c r="H7604" i="9" s="1"/>
  <c r="G7605" i="9" l="1"/>
  <c r="H7605" i="9" s="1"/>
  <c r="F7606" i="9"/>
  <c r="F7607" i="9" l="1"/>
  <c r="G7606" i="9"/>
  <c r="H7606" i="9" s="1"/>
  <c r="G7607" i="9" l="1"/>
  <c r="H7607" i="9" s="1"/>
  <c r="F7608" i="9"/>
  <c r="F7609" i="9" l="1"/>
  <c r="G7608" i="9"/>
  <c r="H7608" i="9" s="1"/>
  <c r="G7609" i="9" l="1"/>
  <c r="H7609" i="9" s="1"/>
  <c r="F7610" i="9"/>
  <c r="F7611" i="9" l="1"/>
  <c r="G7610" i="9"/>
  <c r="H7610" i="9" s="1"/>
  <c r="G7611" i="9" l="1"/>
  <c r="H7611" i="9" s="1"/>
  <c r="F7612" i="9"/>
  <c r="F7613" i="9" l="1"/>
  <c r="G7612" i="9"/>
  <c r="H7612" i="9" s="1"/>
  <c r="G7613" i="9" l="1"/>
  <c r="H7613" i="9" s="1"/>
  <c r="F7614" i="9"/>
  <c r="F7615" i="9" l="1"/>
  <c r="G7614" i="9"/>
  <c r="H7614" i="9" s="1"/>
  <c r="G7615" i="9" l="1"/>
  <c r="H7615" i="9" s="1"/>
  <c r="F7616" i="9"/>
  <c r="F7617" i="9" l="1"/>
  <c r="G7616" i="9"/>
  <c r="H7616" i="9" s="1"/>
  <c r="G7617" i="9" l="1"/>
  <c r="H7617" i="9" s="1"/>
  <c r="F7618" i="9"/>
  <c r="F7619" i="9" l="1"/>
  <c r="G7618" i="9"/>
  <c r="H7618" i="9" s="1"/>
  <c r="G7619" i="9" l="1"/>
  <c r="H7619" i="9" s="1"/>
  <c r="F7620" i="9"/>
  <c r="F7621" i="9" l="1"/>
  <c r="G7620" i="9"/>
  <c r="H7620" i="9" s="1"/>
  <c r="G7621" i="9" l="1"/>
  <c r="H7621" i="9" s="1"/>
  <c r="F7622" i="9"/>
  <c r="F7623" i="9" l="1"/>
  <c r="G7622" i="9"/>
  <c r="H7622" i="9" s="1"/>
  <c r="G7623" i="9" l="1"/>
  <c r="H7623" i="9" s="1"/>
  <c r="F7624" i="9"/>
  <c r="F7625" i="9" l="1"/>
  <c r="G7624" i="9"/>
  <c r="H7624" i="9" s="1"/>
  <c r="G7625" i="9" l="1"/>
  <c r="H7625" i="9" s="1"/>
  <c r="F7626" i="9"/>
  <c r="F7627" i="9" l="1"/>
  <c r="G7626" i="9"/>
  <c r="H7626" i="9" s="1"/>
  <c r="G7627" i="9" l="1"/>
  <c r="H7627" i="9" s="1"/>
  <c r="F7628" i="9"/>
  <c r="F7629" i="9" l="1"/>
  <c r="G7628" i="9"/>
  <c r="H7628" i="9" s="1"/>
  <c r="G7629" i="9" l="1"/>
  <c r="H7629" i="9" s="1"/>
  <c r="F7630" i="9"/>
  <c r="F7631" i="9" l="1"/>
  <c r="G7630" i="9"/>
  <c r="H7630" i="9" s="1"/>
  <c r="G7631" i="9" l="1"/>
  <c r="H7631" i="9" s="1"/>
  <c r="F7632" i="9"/>
  <c r="F7633" i="9" l="1"/>
  <c r="G7632" i="9"/>
  <c r="H7632" i="9" s="1"/>
  <c r="G7633" i="9" l="1"/>
  <c r="H7633" i="9" s="1"/>
  <c r="F7634" i="9"/>
  <c r="F7635" i="9" l="1"/>
  <c r="G7634" i="9"/>
  <c r="H7634" i="9" s="1"/>
  <c r="G7635" i="9" l="1"/>
  <c r="H7635" i="9" s="1"/>
  <c r="F7636" i="9"/>
  <c r="F7637" i="9" l="1"/>
  <c r="G7636" i="9"/>
  <c r="H7636" i="9" s="1"/>
  <c r="G7637" i="9" l="1"/>
  <c r="H7637" i="9" s="1"/>
  <c r="F7638" i="9"/>
  <c r="F7639" i="9" l="1"/>
  <c r="G7638" i="9"/>
  <c r="H7638" i="9" s="1"/>
  <c r="G7639" i="9" l="1"/>
  <c r="H7639" i="9" s="1"/>
  <c r="F7640" i="9"/>
  <c r="F7641" i="9" l="1"/>
  <c r="G7640" i="9"/>
  <c r="H7640" i="9" s="1"/>
  <c r="G7641" i="9" l="1"/>
  <c r="H7641" i="9" s="1"/>
  <c r="F7642" i="9"/>
  <c r="F7643" i="9" l="1"/>
  <c r="G7642" i="9"/>
  <c r="H7642" i="9" s="1"/>
  <c r="G7643" i="9" l="1"/>
  <c r="H7643" i="9" s="1"/>
  <c r="F7644" i="9"/>
  <c r="F7645" i="9" l="1"/>
  <c r="G7644" i="9"/>
  <c r="H7644" i="9" s="1"/>
  <c r="G7645" i="9" l="1"/>
  <c r="H7645" i="9" s="1"/>
  <c r="F7646" i="9"/>
  <c r="F7647" i="9" l="1"/>
  <c r="G7646" i="9"/>
  <c r="H7646" i="9" s="1"/>
  <c r="G7647" i="9" l="1"/>
  <c r="H7647" i="9" s="1"/>
  <c r="F7648" i="9"/>
  <c r="F7649" i="9" l="1"/>
  <c r="G7648" i="9"/>
  <c r="H7648" i="9" s="1"/>
  <c r="G7649" i="9" l="1"/>
  <c r="H7649" i="9" s="1"/>
  <c r="F7650" i="9"/>
  <c r="F7651" i="9" l="1"/>
  <c r="G7650" i="9"/>
  <c r="H7650" i="9" s="1"/>
  <c r="G7651" i="9" l="1"/>
  <c r="H7651" i="9" s="1"/>
  <c r="F7652" i="9"/>
  <c r="F7653" i="9" l="1"/>
  <c r="G7652" i="9"/>
  <c r="H7652" i="9" s="1"/>
  <c r="G7653" i="9" l="1"/>
  <c r="H7653" i="9" s="1"/>
  <c r="F7654" i="9"/>
  <c r="F7655" i="9" l="1"/>
  <c r="G7654" i="9"/>
  <c r="H7654" i="9" s="1"/>
  <c r="G7655" i="9" l="1"/>
  <c r="H7655" i="9" s="1"/>
  <c r="F7656" i="9"/>
  <c r="F7657" i="9" l="1"/>
  <c r="G7656" i="9"/>
  <c r="H7656" i="9" s="1"/>
  <c r="G7657" i="9" l="1"/>
  <c r="H7657" i="9" s="1"/>
  <c r="F7658" i="9"/>
  <c r="F7659" i="9" l="1"/>
  <c r="G7658" i="9"/>
  <c r="H7658" i="9" s="1"/>
  <c r="G7659" i="9" l="1"/>
  <c r="H7659" i="9" s="1"/>
  <c r="F7660" i="9"/>
  <c r="F7661" i="9" l="1"/>
  <c r="G7660" i="9"/>
  <c r="H7660" i="9" s="1"/>
  <c r="G7661" i="9" l="1"/>
  <c r="H7661" i="9" s="1"/>
  <c r="F7662" i="9"/>
  <c r="F7663" i="9" l="1"/>
  <c r="G7662" i="9"/>
  <c r="H7662" i="9" s="1"/>
  <c r="G7663" i="9" l="1"/>
  <c r="H7663" i="9" s="1"/>
  <c r="F7664" i="9"/>
  <c r="F7665" i="9" l="1"/>
  <c r="G7664" i="9"/>
  <c r="H7664" i="9" s="1"/>
  <c r="G7665" i="9" l="1"/>
  <c r="H7665" i="9" s="1"/>
  <c r="F7666" i="9"/>
  <c r="F7667" i="9" l="1"/>
  <c r="G7666" i="9"/>
  <c r="H7666" i="9" s="1"/>
  <c r="G7667" i="9" l="1"/>
  <c r="H7667" i="9" s="1"/>
  <c r="F7668" i="9"/>
  <c r="F7669" i="9" l="1"/>
  <c r="G7668" i="9"/>
  <c r="H7668" i="9" s="1"/>
  <c r="G7669" i="9" l="1"/>
  <c r="H7669" i="9" s="1"/>
  <c r="F7670" i="9"/>
  <c r="F7671" i="9" l="1"/>
  <c r="G7670" i="9"/>
  <c r="H7670" i="9" s="1"/>
  <c r="G7671" i="9" l="1"/>
  <c r="H7671" i="9" s="1"/>
  <c r="F7672" i="9"/>
  <c r="F7673" i="9" l="1"/>
  <c r="G7672" i="9"/>
  <c r="H7672" i="9" s="1"/>
  <c r="G7673" i="9" l="1"/>
  <c r="H7673" i="9" s="1"/>
  <c r="F7674" i="9"/>
  <c r="F7675" i="9" l="1"/>
  <c r="G7674" i="9"/>
  <c r="H7674" i="9" s="1"/>
  <c r="G7675" i="9" l="1"/>
  <c r="H7675" i="9" s="1"/>
  <c r="F7676" i="9"/>
  <c r="F7677" i="9" l="1"/>
  <c r="G7676" i="9"/>
  <c r="H7676" i="9" s="1"/>
  <c r="G7677" i="9" l="1"/>
  <c r="H7677" i="9" s="1"/>
  <c r="F7678" i="9"/>
  <c r="F7679" i="9" l="1"/>
  <c r="G7678" i="9"/>
  <c r="H7678" i="9" s="1"/>
  <c r="G7679" i="9" l="1"/>
  <c r="H7679" i="9" s="1"/>
  <c r="F7680" i="9"/>
  <c r="F7681" i="9" l="1"/>
  <c r="G7680" i="9"/>
  <c r="H7680" i="9" s="1"/>
  <c r="G7681" i="9" l="1"/>
  <c r="H7681" i="9" s="1"/>
  <c r="F7682" i="9"/>
  <c r="F7683" i="9" l="1"/>
  <c r="G7682" i="9"/>
  <c r="H7682" i="9" s="1"/>
  <c r="G7683" i="9" l="1"/>
  <c r="H7683" i="9" s="1"/>
  <c r="F7684" i="9"/>
  <c r="F7685" i="9" l="1"/>
  <c r="G7684" i="9"/>
  <c r="H7684" i="9" s="1"/>
  <c r="G7685" i="9" l="1"/>
  <c r="H7685" i="9" s="1"/>
  <c r="F7686" i="9"/>
  <c r="F7687" i="9" l="1"/>
  <c r="G7686" i="9"/>
  <c r="H7686" i="9" s="1"/>
  <c r="G7687" i="9" l="1"/>
  <c r="H7687" i="9" s="1"/>
  <c r="F7688" i="9"/>
  <c r="F7689" i="9" l="1"/>
  <c r="G7688" i="9"/>
  <c r="H7688" i="9" s="1"/>
  <c r="G7689" i="9" l="1"/>
  <c r="H7689" i="9" s="1"/>
  <c r="F7690" i="9"/>
  <c r="F7691" i="9" l="1"/>
  <c r="G7690" i="9"/>
  <c r="H7690" i="9" s="1"/>
  <c r="G7691" i="9" l="1"/>
  <c r="H7691" i="9" s="1"/>
  <c r="F7692" i="9"/>
  <c r="F7693" i="9" l="1"/>
  <c r="G7692" i="9"/>
  <c r="H7692" i="9" s="1"/>
  <c r="G7693" i="9" l="1"/>
  <c r="H7693" i="9" s="1"/>
  <c r="F7694" i="9"/>
  <c r="F7695" i="9" l="1"/>
  <c r="G7694" i="9"/>
  <c r="H7694" i="9" s="1"/>
  <c r="G7695" i="9" l="1"/>
  <c r="H7695" i="9" s="1"/>
  <c r="F7696" i="9"/>
  <c r="F7697" i="9" l="1"/>
  <c r="G7696" i="9"/>
  <c r="H7696" i="9" s="1"/>
  <c r="G7697" i="9" l="1"/>
  <c r="H7697" i="9" s="1"/>
  <c r="F7698" i="9"/>
  <c r="F7699" i="9" l="1"/>
  <c r="G7698" i="9"/>
  <c r="H7698" i="9" s="1"/>
  <c r="G7699" i="9" l="1"/>
  <c r="H7699" i="9" s="1"/>
  <c r="F7700" i="9"/>
  <c r="F7701" i="9" l="1"/>
  <c r="G7700" i="9"/>
  <c r="H7700" i="9" s="1"/>
  <c r="G7701" i="9" l="1"/>
  <c r="H7701" i="9" s="1"/>
  <c r="F7702" i="9"/>
  <c r="F7703" i="9" l="1"/>
  <c r="G7702" i="9"/>
  <c r="H7702" i="9" s="1"/>
  <c r="G7703" i="9" l="1"/>
  <c r="H7703" i="9" s="1"/>
  <c r="F7704" i="9"/>
  <c r="F7705" i="9" l="1"/>
  <c r="G7704" i="9"/>
  <c r="H7704" i="9" s="1"/>
  <c r="G7705" i="9" l="1"/>
  <c r="H7705" i="9" s="1"/>
  <c r="F7706" i="9"/>
  <c r="F7707" i="9" l="1"/>
  <c r="G7706" i="9"/>
  <c r="H7706" i="9" s="1"/>
  <c r="G7707" i="9" l="1"/>
  <c r="H7707" i="9" s="1"/>
  <c r="F7708" i="9"/>
  <c r="F7709" i="9" l="1"/>
  <c r="G7708" i="9"/>
  <c r="H7708" i="9" s="1"/>
  <c r="G7709" i="9" l="1"/>
  <c r="H7709" i="9" s="1"/>
  <c r="F7710" i="9"/>
  <c r="F7711" i="9" l="1"/>
  <c r="G7710" i="9"/>
  <c r="H7710" i="9" s="1"/>
  <c r="G7711" i="9" l="1"/>
  <c r="H7711" i="9" s="1"/>
  <c r="F7712" i="9"/>
  <c r="F7713" i="9" l="1"/>
  <c r="G7712" i="9"/>
  <c r="H7712" i="9" s="1"/>
  <c r="G7713" i="9" l="1"/>
  <c r="H7713" i="9" s="1"/>
  <c r="F7714" i="9"/>
  <c r="F7715" i="9" l="1"/>
  <c r="G7714" i="9"/>
  <c r="H7714" i="9" s="1"/>
  <c r="G7715" i="9" l="1"/>
  <c r="H7715" i="9" s="1"/>
  <c r="F7716" i="9"/>
  <c r="F7717" i="9" l="1"/>
  <c r="G7716" i="9"/>
  <c r="H7716" i="9" s="1"/>
  <c r="G7717" i="9" l="1"/>
  <c r="H7717" i="9" s="1"/>
  <c r="F7718" i="9"/>
  <c r="F7719" i="9" l="1"/>
  <c r="G7718" i="9"/>
  <c r="H7718" i="9" s="1"/>
  <c r="G7719" i="9" l="1"/>
  <c r="H7719" i="9" s="1"/>
  <c r="F7720" i="9"/>
  <c r="F7721" i="9" l="1"/>
  <c r="G7720" i="9"/>
  <c r="H7720" i="9" s="1"/>
  <c r="G7721" i="9" l="1"/>
  <c r="H7721" i="9" s="1"/>
  <c r="F7722" i="9"/>
  <c r="F7723" i="9" l="1"/>
  <c r="G7722" i="9"/>
  <c r="H7722" i="9" s="1"/>
  <c r="G7723" i="9" l="1"/>
  <c r="H7723" i="9" s="1"/>
  <c r="F7724" i="9"/>
  <c r="F7725" i="9" l="1"/>
  <c r="G7724" i="9"/>
  <c r="H7724" i="9" s="1"/>
  <c r="G7725" i="9" l="1"/>
  <c r="H7725" i="9" s="1"/>
  <c r="F7726" i="9"/>
  <c r="F7727" i="9" l="1"/>
  <c r="G7726" i="9"/>
  <c r="H7726" i="9" s="1"/>
  <c r="G7727" i="9" l="1"/>
  <c r="H7727" i="9" s="1"/>
  <c r="F7728" i="9"/>
  <c r="F7729" i="9" l="1"/>
  <c r="G7728" i="9"/>
  <c r="H7728" i="9" s="1"/>
  <c r="G7729" i="9" l="1"/>
  <c r="H7729" i="9" s="1"/>
  <c r="F7730" i="9"/>
  <c r="F7731" i="9" l="1"/>
  <c r="G7730" i="9"/>
  <c r="H7730" i="9" s="1"/>
  <c r="G7731" i="9" l="1"/>
  <c r="H7731" i="9" s="1"/>
  <c r="F7732" i="9"/>
  <c r="F7733" i="9" l="1"/>
  <c r="G7732" i="9"/>
  <c r="H7732" i="9" s="1"/>
  <c r="G7733" i="9" l="1"/>
  <c r="H7733" i="9" s="1"/>
  <c r="F7734" i="9"/>
  <c r="F7735" i="9" l="1"/>
  <c r="G7734" i="9"/>
  <c r="H7734" i="9" s="1"/>
  <c r="G7735" i="9" l="1"/>
  <c r="H7735" i="9" s="1"/>
  <c r="F7736" i="9"/>
  <c r="F7737" i="9" l="1"/>
  <c r="G7736" i="9"/>
  <c r="H7736" i="9" s="1"/>
  <c r="G7737" i="9" l="1"/>
  <c r="H7737" i="9" s="1"/>
  <c r="F7738" i="9"/>
  <c r="F7739" i="9" l="1"/>
  <c r="G7738" i="9"/>
  <c r="H7738" i="9" s="1"/>
  <c r="G7739" i="9" l="1"/>
  <c r="H7739" i="9" s="1"/>
  <c r="F7740" i="9"/>
  <c r="F7741" i="9" l="1"/>
  <c r="G7740" i="9"/>
  <c r="H7740" i="9" s="1"/>
  <c r="G7741" i="9" l="1"/>
  <c r="H7741" i="9" s="1"/>
  <c r="F7742" i="9"/>
  <c r="F7743" i="9" l="1"/>
  <c r="G7742" i="9"/>
  <c r="H7742" i="9" s="1"/>
  <c r="G7743" i="9" l="1"/>
  <c r="H7743" i="9" s="1"/>
  <c r="F7744" i="9"/>
  <c r="F7745" i="9" l="1"/>
  <c r="G7744" i="9"/>
  <c r="H7744" i="9" s="1"/>
  <c r="G7745" i="9" l="1"/>
  <c r="H7745" i="9" s="1"/>
  <c r="F7746" i="9"/>
  <c r="F7747" i="9" l="1"/>
  <c r="G7746" i="9"/>
  <c r="H7746" i="9" s="1"/>
  <c r="G7747" i="9" l="1"/>
  <c r="H7747" i="9" s="1"/>
  <c r="F7748" i="9"/>
  <c r="F7749" i="9" l="1"/>
  <c r="G7748" i="9"/>
  <c r="H7748" i="9" s="1"/>
  <c r="G7749" i="9" l="1"/>
  <c r="H7749" i="9" s="1"/>
  <c r="F7750" i="9"/>
  <c r="F7751" i="9" l="1"/>
  <c r="G7750" i="9"/>
  <c r="H7750" i="9" s="1"/>
  <c r="G7751" i="9" l="1"/>
  <c r="H7751" i="9" s="1"/>
  <c r="F7752" i="9"/>
  <c r="F7753" i="9" l="1"/>
  <c r="G7752" i="9"/>
  <c r="H7752" i="9" s="1"/>
  <c r="G7753" i="9" l="1"/>
  <c r="H7753" i="9" s="1"/>
  <c r="F7754" i="9"/>
  <c r="F7755" i="9" l="1"/>
  <c r="G7754" i="9"/>
  <c r="H7754" i="9" s="1"/>
  <c r="G7755" i="9" l="1"/>
  <c r="H7755" i="9" s="1"/>
  <c r="F7756" i="9"/>
  <c r="F7757" i="9" l="1"/>
  <c r="G7756" i="9"/>
  <c r="H7756" i="9" s="1"/>
  <c r="G7757" i="9" l="1"/>
  <c r="H7757" i="9" s="1"/>
  <c r="F7758" i="9"/>
  <c r="F7759" i="9" l="1"/>
  <c r="G7758" i="9"/>
  <c r="H7758" i="9" s="1"/>
  <c r="G7759" i="9" l="1"/>
  <c r="H7759" i="9" s="1"/>
  <c r="F7760" i="9"/>
  <c r="F7761" i="9" l="1"/>
  <c r="G7760" i="9"/>
  <c r="H7760" i="9" s="1"/>
  <c r="G7761" i="9" l="1"/>
  <c r="H7761" i="9" s="1"/>
  <c r="F7762" i="9"/>
  <c r="F7763" i="9" l="1"/>
  <c r="G7762" i="9"/>
  <c r="H7762" i="9" s="1"/>
  <c r="G7763" i="9" l="1"/>
  <c r="H7763" i="9" s="1"/>
  <c r="F7764" i="9"/>
  <c r="F7765" i="9" l="1"/>
  <c r="G7764" i="9"/>
  <c r="H7764" i="9" s="1"/>
  <c r="G7765" i="9" l="1"/>
  <c r="H7765" i="9" s="1"/>
  <c r="F7766" i="9"/>
  <c r="F7767" i="9" l="1"/>
  <c r="G7766" i="9"/>
  <c r="H7766" i="9" s="1"/>
  <c r="G7767" i="9" l="1"/>
  <c r="H7767" i="9" s="1"/>
  <c r="F7768" i="9"/>
  <c r="F7769" i="9" l="1"/>
  <c r="G7768" i="9"/>
  <c r="H7768" i="9" s="1"/>
  <c r="G7769" i="9" l="1"/>
  <c r="H7769" i="9" s="1"/>
  <c r="F7770" i="9"/>
  <c r="F7771" i="9" l="1"/>
  <c r="G7770" i="9"/>
  <c r="H7770" i="9" s="1"/>
  <c r="G7771" i="9" l="1"/>
  <c r="H7771" i="9" s="1"/>
  <c r="F7772" i="9"/>
  <c r="F7773" i="9" l="1"/>
  <c r="G7772" i="9"/>
  <c r="H7772" i="9" s="1"/>
  <c r="G7773" i="9" l="1"/>
  <c r="H7773" i="9" s="1"/>
  <c r="F7774" i="9"/>
  <c r="F7775" i="9" l="1"/>
  <c r="G7774" i="9"/>
  <c r="H7774" i="9" s="1"/>
  <c r="G7775" i="9" l="1"/>
  <c r="H7775" i="9" s="1"/>
  <c r="F7776" i="9"/>
  <c r="F7777" i="9" l="1"/>
  <c r="G7776" i="9"/>
  <c r="H7776" i="9" s="1"/>
  <c r="G7777" i="9" l="1"/>
  <c r="H7777" i="9" s="1"/>
  <c r="F7778" i="9"/>
  <c r="F7779" i="9" l="1"/>
  <c r="G7778" i="9"/>
  <c r="H7778" i="9" s="1"/>
  <c r="G7779" i="9" l="1"/>
  <c r="H7779" i="9" s="1"/>
  <c r="F7780" i="9"/>
  <c r="F7781" i="9" l="1"/>
  <c r="G7780" i="9"/>
  <c r="H7780" i="9" s="1"/>
  <c r="G7781" i="9" l="1"/>
  <c r="H7781" i="9" s="1"/>
  <c r="F7782" i="9"/>
  <c r="F7783" i="9" l="1"/>
  <c r="G7782" i="9"/>
  <c r="H7782" i="9" s="1"/>
  <c r="G7783" i="9" l="1"/>
  <c r="H7783" i="9" s="1"/>
  <c r="F7784" i="9"/>
  <c r="F7785" i="9" l="1"/>
  <c r="G7784" i="9"/>
  <c r="H7784" i="9" s="1"/>
  <c r="G7785" i="9" l="1"/>
  <c r="H7785" i="9" s="1"/>
  <c r="F7786" i="9"/>
  <c r="F7787" i="9" l="1"/>
  <c r="G7786" i="9"/>
  <c r="H7786" i="9" s="1"/>
  <c r="G7787" i="9" l="1"/>
  <c r="H7787" i="9" s="1"/>
  <c r="F7788" i="9"/>
  <c r="F7789" i="9" l="1"/>
  <c r="G7788" i="9"/>
  <c r="H7788" i="9" s="1"/>
  <c r="G7789" i="9" l="1"/>
  <c r="H7789" i="9" s="1"/>
  <c r="F7790" i="9"/>
  <c r="F7791" i="9" l="1"/>
  <c r="G7790" i="9"/>
  <c r="H7790" i="9" s="1"/>
  <c r="G7791" i="9" l="1"/>
  <c r="H7791" i="9" s="1"/>
  <c r="F7792" i="9"/>
  <c r="F7793" i="9" l="1"/>
  <c r="G7792" i="9"/>
  <c r="H7792" i="9" s="1"/>
  <c r="G7793" i="9" l="1"/>
  <c r="H7793" i="9" s="1"/>
  <c r="F7794" i="9"/>
  <c r="F7795" i="9" l="1"/>
  <c r="G7794" i="9"/>
  <c r="H7794" i="9" s="1"/>
  <c r="G7795" i="9" l="1"/>
  <c r="H7795" i="9" s="1"/>
  <c r="F7796" i="9"/>
  <c r="F7797" i="9" l="1"/>
  <c r="G7796" i="9"/>
  <c r="H7796" i="9" s="1"/>
  <c r="G7797" i="9" l="1"/>
  <c r="H7797" i="9" s="1"/>
  <c r="F7798" i="9"/>
  <c r="F7799" i="9" l="1"/>
  <c r="G7798" i="9"/>
  <c r="H7798" i="9" s="1"/>
  <c r="G7799" i="9" l="1"/>
  <c r="H7799" i="9" s="1"/>
  <c r="F7800" i="9"/>
  <c r="F7801" i="9" l="1"/>
  <c r="G7800" i="9"/>
  <c r="H7800" i="9" s="1"/>
  <c r="G7801" i="9" l="1"/>
  <c r="H7801" i="9" s="1"/>
  <c r="F7802" i="9"/>
  <c r="F7803" i="9" l="1"/>
  <c r="G7802" i="9"/>
  <c r="H7802" i="9" s="1"/>
  <c r="G7803" i="9" l="1"/>
  <c r="H7803" i="9" s="1"/>
  <c r="F7804" i="9"/>
  <c r="F7805" i="9" l="1"/>
  <c r="G7804" i="9"/>
  <c r="H7804" i="9" s="1"/>
  <c r="G7805" i="9" l="1"/>
  <c r="H7805" i="9" s="1"/>
  <c r="F7806" i="9"/>
  <c r="F7807" i="9" l="1"/>
  <c r="G7806" i="9"/>
  <c r="H7806" i="9" s="1"/>
  <c r="G7807" i="9" l="1"/>
  <c r="H7807" i="9" s="1"/>
  <c r="F7808" i="9"/>
  <c r="F7809" i="9" l="1"/>
  <c r="G7808" i="9"/>
  <c r="H7808" i="9" s="1"/>
  <c r="G7809" i="9" l="1"/>
  <c r="H7809" i="9" s="1"/>
  <c r="F7810" i="9"/>
  <c r="F7811" i="9" l="1"/>
  <c r="G7810" i="9"/>
  <c r="H7810" i="9" s="1"/>
  <c r="G7811" i="9" l="1"/>
  <c r="H7811" i="9" s="1"/>
  <c r="F7812" i="9"/>
  <c r="F7813" i="9" l="1"/>
  <c r="G7812" i="9"/>
  <c r="H7812" i="9" s="1"/>
  <c r="G7813" i="9" l="1"/>
  <c r="H7813" i="9" s="1"/>
  <c r="F7814" i="9"/>
  <c r="F7815" i="9" l="1"/>
  <c r="G7814" i="9"/>
  <c r="H7814" i="9" s="1"/>
  <c r="G7815" i="9" l="1"/>
  <c r="H7815" i="9" s="1"/>
  <c r="F7816" i="9"/>
  <c r="F7817" i="9" l="1"/>
  <c r="G7816" i="9"/>
  <c r="H7816" i="9" s="1"/>
  <c r="G7817" i="9" l="1"/>
  <c r="H7817" i="9" s="1"/>
  <c r="F7818" i="9"/>
  <c r="F7819" i="9" l="1"/>
  <c r="G7818" i="9"/>
  <c r="H7818" i="9" s="1"/>
  <c r="G7819" i="9" l="1"/>
  <c r="H7819" i="9" s="1"/>
  <c r="F7820" i="9"/>
  <c r="F7821" i="9" l="1"/>
  <c r="G7820" i="9"/>
  <c r="H7820" i="9" s="1"/>
  <c r="G7821" i="9" l="1"/>
  <c r="H7821" i="9" s="1"/>
  <c r="F7822" i="9"/>
  <c r="F7823" i="9" l="1"/>
  <c r="G7822" i="9"/>
  <c r="H7822" i="9" s="1"/>
  <c r="G7823" i="9" l="1"/>
  <c r="H7823" i="9" s="1"/>
  <c r="F7824" i="9"/>
  <c r="F7825" i="9" l="1"/>
  <c r="G7824" i="9"/>
  <c r="H7824" i="9" s="1"/>
  <c r="G7825" i="9" l="1"/>
  <c r="H7825" i="9" s="1"/>
  <c r="F7826" i="9"/>
  <c r="F7827" i="9" l="1"/>
  <c r="G7826" i="9"/>
  <c r="H7826" i="9" s="1"/>
  <c r="G7827" i="9" l="1"/>
  <c r="H7827" i="9" s="1"/>
  <c r="F7828" i="9"/>
  <c r="F7829" i="9" l="1"/>
  <c r="G7828" i="9"/>
  <c r="H7828" i="9" s="1"/>
  <c r="G7829" i="9" l="1"/>
  <c r="H7829" i="9" s="1"/>
  <c r="F7830" i="9"/>
  <c r="F7831" i="9" l="1"/>
  <c r="G7830" i="9"/>
  <c r="H7830" i="9" s="1"/>
  <c r="G7831" i="9" l="1"/>
  <c r="H7831" i="9" s="1"/>
  <c r="F7832" i="9"/>
  <c r="F7833" i="9" l="1"/>
  <c r="G7832" i="9"/>
  <c r="H7832" i="9" s="1"/>
  <c r="G7833" i="9" l="1"/>
  <c r="H7833" i="9" s="1"/>
  <c r="F7834" i="9"/>
  <c r="F7835" i="9" l="1"/>
  <c r="G7834" i="9"/>
  <c r="H7834" i="9" s="1"/>
  <c r="G7835" i="9" l="1"/>
  <c r="H7835" i="9" s="1"/>
  <c r="F7836" i="9"/>
  <c r="F7837" i="9" l="1"/>
  <c r="G7836" i="9"/>
  <c r="H7836" i="9" s="1"/>
  <c r="G7837" i="9" l="1"/>
  <c r="H7837" i="9" s="1"/>
  <c r="F7838" i="9"/>
  <c r="F7839" i="9" l="1"/>
  <c r="G7838" i="9"/>
  <c r="H7838" i="9" s="1"/>
  <c r="G7839" i="9" l="1"/>
  <c r="H7839" i="9" s="1"/>
  <c r="F7840" i="9"/>
  <c r="F7841" i="9" l="1"/>
  <c r="G7840" i="9"/>
  <c r="H7840" i="9" s="1"/>
  <c r="G7841" i="9" l="1"/>
  <c r="H7841" i="9" s="1"/>
  <c r="F7842" i="9"/>
  <c r="F7843" i="9" l="1"/>
  <c r="G7842" i="9"/>
  <c r="H7842" i="9" s="1"/>
  <c r="G7843" i="9" l="1"/>
  <c r="H7843" i="9" s="1"/>
  <c r="F7844" i="9"/>
  <c r="F7845" i="9" l="1"/>
  <c r="G7844" i="9"/>
  <c r="H7844" i="9" s="1"/>
  <c r="G7845" i="9" l="1"/>
  <c r="H7845" i="9" s="1"/>
  <c r="F7846" i="9"/>
  <c r="F7847" i="9" l="1"/>
  <c r="G7846" i="9"/>
  <c r="H7846" i="9" s="1"/>
  <c r="G7847" i="9" l="1"/>
  <c r="H7847" i="9" s="1"/>
  <c r="F7848" i="9"/>
  <c r="F7849" i="9" l="1"/>
  <c r="G7848" i="9"/>
  <c r="H7848" i="9" s="1"/>
  <c r="G7849" i="9" l="1"/>
  <c r="H7849" i="9" s="1"/>
  <c r="F7850" i="9"/>
  <c r="F7851" i="9" l="1"/>
  <c r="G7850" i="9"/>
  <c r="H7850" i="9" s="1"/>
  <c r="G7851" i="9" l="1"/>
  <c r="H7851" i="9" s="1"/>
  <c r="F7852" i="9"/>
  <c r="F7853" i="9" l="1"/>
  <c r="G7852" i="9"/>
  <c r="H7852" i="9" s="1"/>
  <c r="G7853" i="9" l="1"/>
  <c r="H7853" i="9" s="1"/>
  <c r="F7854" i="9"/>
  <c r="F7855" i="9" l="1"/>
  <c r="G7854" i="9"/>
  <c r="H7854" i="9" s="1"/>
  <c r="G7855" i="9" l="1"/>
  <c r="H7855" i="9" s="1"/>
  <c r="F7856" i="9"/>
  <c r="F7857" i="9" l="1"/>
  <c r="G7856" i="9"/>
  <c r="H7856" i="9" s="1"/>
  <c r="G7857" i="9" l="1"/>
  <c r="H7857" i="9" s="1"/>
  <c r="F7858" i="9"/>
  <c r="F7859" i="9" l="1"/>
  <c r="G7858" i="9"/>
  <c r="H7858" i="9" s="1"/>
  <c r="G7859" i="9" l="1"/>
  <c r="H7859" i="9" s="1"/>
  <c r="F7860" i="9"/>
  <c r="F7861" i="9" l="1"/>
  <c r="G7860" i="9"/>
  <c r="H7860" i="9" s="1"/>
  <c r="G7861" i="9" l="1"/>
  <c r="H7861" i="9" s="1"/>
  <c r="F7862" i="9"/>
  <c r="F7863" i="9" l="1"/>
  <c r="G7862" i="9"/>
  <c r="H7862" i="9" s="1"/>
  <c r="G7863" i="9" l="1"/>
  <c r="H7863" i="9" s="1"/>
  <c r="F7864" i="9"/>
  <c r="F7865" i="9" l="1"/>
  <c r="G7864" i="9"/>
  <c r="H7864" i="9" s="1"/>
  <c r="G7865" i="9" l="1"/>
  <c r="H7865" i="9" s="1"/>
  <c r="F7866" i="9"/>
  <c r="F7867" i="9" l="1"/>
  <c r="G7866" i="9"/>
  <c r="H7866" i="9" s="1"/>
  <c r="G7867" i="9" l="1"/>
  <c r="H7867" i="9" s="1"/>
  <c r="F7868" i="9"/>
  <c r="F7869" i="9" l="1"/>
  <c r="G7868" i="9"/>
  <c r="H7868" i="9" s="1"/>
  <c r="G7869" i="9" l="1"/>
  <c r="H7869" i="9" s="1"/>
  <c r="F7870" i="9"/>
  <c r="F7871" i="9" l="1"/>
  <c r="G7870" i="9"/>
  <c r="H7870" i="9" s="1"/>
  <c r="G7871" i="9" l="1"/>
  <c r="H7871" i="9" s="1"/>
  <c r="F7872" i="9"/>
  <c r="F7873" i="9" l="1"/>
  <c r="G7872" i="9"/>
  <c r="H7872" i="9" s="1"/>
  <c r="G7873" i="9" l="1"/>
  <c r="H7873" i="9" s="1"/>
  <c r="F7874" i="9"/>
  <c r="F7875" i="9" l="1"/>
  <c r="G7874" i="9"/>
  <c r="H7874" i="9" s="1"/>
  <c r="G7875" i="9" l="1"/>
  <c r="H7875" i="9" s="1"/>
  <c r="F7876" i="9"/>
  <c r="F7877" i="9" l="1"/>
  <c r="G7876" i="9"/>
  <c r="H7876" i="9" s="1"/>
  <c r="G7877" i="9" l="1"/>
  <c r="H7877" i="9" s="1"/>
  <c r="F7878" i="9"/>
  <c r="F7879" i="9" l="1"/>
  <c r="G7878" i="9"/>
  <c r="H7878" i="9" s="1"/>
  <c r="G7879" i="9" l="1"/>
  <c r="H7879" i="9" s="1"/>
  <c r="F7880" i="9"/>
  <c r="F7881" i="9" l="1"/>
  <c r="G7880" i="9"/>
  <c r="H7880" i="9" s="1"/>
  <c r="G7881" i="9" l="1"/>
  <c r="H7881" i="9" s="1"/>
  <c r="F7882" i="9"/>
  <c r="F7883" i="9" l="1"/>
  <c r="G7882" i="9"/>
  <c r="H7882" i="9" s="1"/>
  <c r="G7883" i="9" l="1"/>
  <c r="H7883" i="9" s="1"/>
  <c r="F7884" i="9"/>
  <c r="F7885" i="9" l="1"/>
  <c r="G7884" i="9"/>
  <c r="H7884" i="9" s="1"/>
  <c r="G7885" i="9" l="1"/>
  <c r="H7885" i="9" s="1"/>
  <c r="F7886" i="9"/>
  <c r="F7887" i="9" l="1"/>
  <c r="G7886" i="9"/>
  <c r="H7886" i="9" s="1"/>
  <c r="G7887" i="9" l="1"/>
  <c r="H7887" i="9" s="1"/>
  <c r="F7888" i="9"/>
  <c r="F7889" i="9" l="1"/>
  <c r="G7888" i="9"/>
  <c r="H7888" i="9" s="1"/>
  <c r="G7889" i="9" l="1"/>
  <c r="H7889" i="9" s="1"/>
  <c r="F7890" i="9"/>
  <c r="F7891" i="9" l="1"/>
  <c r="G7890" i="9"/>
  <c r="H7890" i="9" s="1"/>
  <c r="G7891" i="9" l="1"/>
  <c r="H7891" i="9" s="1"/>
  <c r="F7892" i="9"/>
  <c r="F7893" i="9" l="1"/>
  <c r="G7892" i="9"/>
  <c r="H7892" i="9" s="1"/>
  <c r="G7893" i="9" l="1"/>
  <c r="H7893" i="9" s="1"/>
  <c r="F7894" i="9"/>
  <c r="F7895" i="9" l="1"/>
  <c r="G7894" i="9"/>
  <c r="H7894" i="9" s="1"/>
  <c r="G7895" i="9" l="1"/>
  <c r="H7895" i="9" s="1"/>
  <c r="F7896" i="9"/>
  <c r="F7897" i="9" l="1"/>
  <c r="G7896" i="9"/>
  <c r="H7896" i="9" s="1"/>
  <c r="G7897" i="9" l="1"/>
  <c r="H7897" i="9" s="1"/>
  <c r="F7898" i="9"/>
  <c r="F7899" i="9" l="1"/>
  <c r="G7898" i="9"/>
  <c r="H7898" i="9" s="1"/>
  <c r="G7899" i="9" l="1"/>
  <c r="H7899" i="9" s="1"/>
  <c r="F7900" i="9"/>
  <c r="F7901" i="9" l="1"/>
  <c r="G7900" i="9"/>
  <c r="H7900" i="9" s="1"/>
  <c r="G7901" i="9" l="1"/>
  <c r="H7901" i="9" s="1"/>
  <c r="F7902" i="9"/>
  <c r="F7903" i="9" l="1"/>
  <c r="G7902" i="9"/>
  <c r="H7902" i="9" s="1"/>
  <c r="G7903" i="9" l="1"/>
  <c r="H7903" i="9" s="1"/>
  <c r="F7904" i="9"/>
  <c r="F7905" i="9" l="1"/>
  <c r="G7904" i="9"/>
  <c r="H7904" i="9" s="1"/>
  <c r="G7905" i="9" l="1"/>
  <c r="H7905" i="9" s="1"/>
  <c r="F7906" i="9"/>
  <c r="F7907" i="9" l="1"/>
  <c r="G7906" i="9"/>
  <c r="H7906" i="9" s="1"/>
  <c r="G7907" i="9" l="1"/>
  <c r="H7907" i="9" s="1"/>
  <c r="F7908" i="9"/>
  <c r="F7909" i="9" l="1"/>
  <c r="G7908" i="9"/>
  <c r="H7908" i="9" s="1"/>
  <c r="G7909" i="9" l="1"/>
  <c r="H7909" i="9" s="1"/>
  <c r="F7910" i="9"/>
  <c r="F7911" i="9" l="1"/>
  <c r="G7910" i="9"/>
  <c r="H7910" i="9" s="1"/>
  <c r="G7911" i="9" l="1"/>
  <c r="H7911" i="9" s="1"/>
  <c r="F7912" i="9"/>
  <c r="F7913" i="9" l="1"/>
  <c r="G7912" i="9"/>
  <c r="H7912" i="9" s="1"/>
  <c r="G7913" i="9" l="1"/>
  <c r="H7913" i="9" s="1"/>
  <c r="F7914" i="9"/>
  <c r="F7915" i="9" l="1"/>
  <c r="G7914" i="9"/>
  <c r="H7914" i="9" s="1"/>
  <c r="G7915" i="9" l="1"/>
  <c r="H7915" i="9" s="1"/>
  <c r="F7916" i="9"/>
  <c r="F7917" i="9" l="1"/>
  <c r="G7916" i="9"/>
  <c r="H7916" i="9" s="1"/>
  <c r="G7917" i="9" l="1"/>
  <c r="H7917" i="9" s="1"/>
  <c r="F7918" i="9"/>
  <c r="F7919" i="9" l="1"/>
  <c r="G7918" i="9"/>
  <c r="H7918" i="9" s="1"/>
  <c r="G7919" i="9" l="1"/>
  <c r="H7919" i="9" s="1"/>
  <c r="F7920" i="9"/>
  <c r="F7921" i="9" l="1"/>
  <c r="G7920" i="9"/>
  <c r="H7920" i="9" s="1"/>
  <c r="G7921" i="9" l="1"/>
  <c r="H7921" i="9" s="1"/>
  <c r="F7922" i="9"/>
  <c r="F7923" i="9" l="1"/>
  <c r="G7922" i="9"/>
  <c r="H7922" i="9" s="1"/>
  <c r="G7923" i="9" l="1"/>
  <c r="H7923" i="9" s="1"/>
  <c r="F7924" i="9"/>
  <c r="F7925" i="9" l="1"/>
  <c r="G7924" i="9"/>
  <c r="H7924" i="9" s="1"/>
  <c r="G7925" i="9" l="1"/>
  <c r="H7925" i="9" s="1"/>
  <c r="F7926" i="9"/>
  <c r="F7927" i="9" l="1"/>
  <c r="G7926" i="9"/>
  <c r="H7926" i="9" s="1"/>
  <c r="G7927" i="9" l="1"/>
  <c r="H7927" i="9" s="1"/>
  <c r="F7928" i="9"/>
  <c r="F7929" i="9" l="1"/>
  <c r="G7928" i="9"/>
  <c r="H7928" i="9" s="1"/>
  <c r="G7929" i="9" l="1"/>
  <c r="H7929" i="9" s="1"/>
  <c r="F7930" i="9"/>
  <c r="F7931" i="9" l="1"/>
  <c r="G7930" i="9"/>
  <c r="H7930" i="9" s="1"/>
  <c r="G7931" i="9" l="1"/>
  <c r="H7931" i="9" s="1"/>
  <c r="F7932" i="9"/>
  <c r="F7933" i="9" l="1"/>
  <c r="G7932" i="9"/>
  <c r="H7932" i="9" s="1"/>
  <c r="G7933" i="9" l="1"/>
  <c r="H7933" i="9" s="1"/>
  <c r="F7934" i="9"/>
  <c r="F7935" i="9" l="1"/>
  <c r="G7934" i="9"/>
  <c r="H7934" i="9" s="1"/>
  <c r="G7935" i="9" l="1"/>
  <c r="H7935" i="9" s="1"/>
  <c r="F7936" i="9"/>
  <c r="F7937" i="9" l="1"/>
  <c r="G7936" i="9"/>
  <c r="H7936" i="9" s="1"/>
  <c r="G7937" i="9" l="1"/>
  <c r="H7937" i="9" s="1"/>
  <c r="F7938" i="9"/>
  <c r="F7939" i="9" l="1"/>
  <c r="G7938" i="9"/>
  <c r="H7938" i="9" s="1"/>
  <c r="G7939" i="9" l="1"/>
  <c r="H7939" i="9" s="1"/>
  <c r="F7940" i="9"/>
  <c r="F7941" i="9" l="1"/>
  <c r="G7940" i="9"/>
  <c r="H7940" i="9" s="1"/>
  <c r="G7941" i="9" l="1"/>
  <c r="H7941" i="9" s="1"/>
  <c r="F7942" i="9"/>
  <c r="F7943" i="9" l="1"/>
  <c r="G7942" i="9"/>
  <c r="H7942" i="9" s="1"/>
  <c r="G7943" i="9" l="1"/>
  <c r="H7943" i="9" s="1"/>
  <c r="F7944" i="9"/>
  <c r="F7945" i="9" l="1"/>
  <c r="G7944" i="9"/>
  <c r="H7944" i="9" s="1"/>
  <c r="G7945" i="9" l="1"/>
  <c r="H7945" i="9" s="1"/>
  <c r="F7946" i="9"/>
  <c r="F7947" i="9" l="1"/>
  <c r="G7946" i="9"/>
  <c r="H7946" i="9" s="1"/>
  <c r="G7947" i="9" l="1"/>
  <c r="H7947" i="9" s="1"/>
  <c r="F7948" i="9"/>
  <c r="F7949" i="9" l="1"/>
  <c r="G7948" i="9"/>
  <c r="H7948" i="9" s="1"/>
  <c r="G7949" i="9" l="1"/>
  <c r="H7949" i="9" s="1"/>
  <c r="F7950" i="9"/>
  <c r="F7951" i="9" l="1"/>
  <c r="G7950" i="9"/>
  <c r="H7950" i="9" s="1"/>
  <c r="G7951" i="9" l="1"/>
  <c r="H7951" i="9" s="1"/>
  <c r="F7952" i="9"/>
  <c r="F7953" i="9" l="1"/>
  <c r="G7952" i="9"/>
  <c r="H7952" i="9" s="1"/>
  <c r="G7953" i="9" l="1"/>
  <c r="H7953" i="9" s="1"/>
  <c r="F7954" i="9"/>
  <c r="F7955" i="9" l="1"/>
  <c r="G7954" i="9"/>
  <c r="H7954" i="9" s="1"/>
  <c r="G7955" i="9" l="1"/>
  <c r="H7955" i="9" s="1"/>
  <c r="F7956" i="9"/>
  <c r="F7957" i="9" l="1"/>
  <c r="G7956" i="9"/>
  <c r="H7956" i="9" s="1"/>
  <c r="G7957" i="9" l="1"/>
  <c r="H7957" i="9" s="1"/>
  <c r="F7958" i="9"/>
  <c r="F7959" i="9" l="1"/>
  <c r="G7958" i="9"/>
  <c r="H7958" i="9" s="1"/>
  <c r="G7959" i="9" l="1"/>
  <c r="H7959" i="9" s="1"/>
  <c r="F7960" i="9"/>
  <c r="F7961" i="9" l="1"/>
  <c r="G7960" i="9"/>
  <c r="H7960" i="9" s="1"/>
  <c r="G7961" i="9" l="1"/>
  <c r="H7961" i="9" s="1"/>
  <c r="F7962" i="9"/>
  <c r="F7963" i="9" l="1"/>
  <c r="G7962" i="9"/>
  <c r="H7962" i="9" s="1"/>
  <c r="G7963" i="9" l="1"/>
  <c r="H7963" i="9" s="1"/>
  <c r="F7964" i="9"/>
  <c r="F7965" i="9" l="1"/>
  <c r="G7964" i="9"/>
  <c r="H7964" i="9" s="1"/>
  <c r="G7965" i="9" l="1"/>
  <c r="H7965" i="9" s="1"/>
  <c r="F7966" i="9"/>
  <c r="F7967" i="9" l="1"/>
  <c r="G7966" i="9"/>
  <c r="H7966" i="9" s="1"/>
  <c r="G7967" i="9" l="1"/>
  <c r="H7967" i="9" s="1"/>
  <c r="F7968" i="9"/>
  <c r="F7969" i="9" l="1"/>
  <c r="G7968" i="9"/>
  <c r="H7968" i="9" s="1"/>
  <c r="G7969" i="9" l="1"/>
  <c r="H7969" i="9" s="1"/>
  <c r="F7970" i="9"/>
  <c r="F7971" i="9" l="1"/>
  <c r="G7970" i="9"/>
  <c r="H7970" i="9" s="1"/>
  <c r="G7971" i="9" l="1"/>
  <c r="H7971" i="9" s="1"/>
  <c r="F7972" i="9"/>
  <c r="F7973" i="9" l="1"/>
  <c r="G7972" i="9"/>
  <c r="H7972" i="9" s="1"/>
  <c r="G7973" i="9" l="1"/>
  <c r="H7973" i="9" s="1"/>
  <c r="F7974" i="9"/>
  <c r="F7975" i="9" l="1"/>
  <c r="G7974" i="9"/>
  <c r="H7974" i="9" s="1"/>
  <c r="G7975" i="9" l="1"/>
  <c r="H7975" i="9" s="1"/>
  <c r="F7976" i="9"/>
  <c r="F7977" i="9" l="1"/>
  <c r="G7976" i="9"/>
  <c r="H7976" i="9" s="1"/>
  <c r="G7977" i="9" l="1"/>
  <c r="H7977" i="9" s="1"/>
  <c r="F7978" i="9"/>
  <c r="F7979" i="9" l="1"/>
  <c r="G7978" i="9"/>
  <c r="H7978" i="9" s="1"/>
  <c r="G7979" i="9" l="1"/>
  <c r="H7979" i="9" s="1"/>
  <c r="F7980" i="9"/>
  <c r="F7981" i="9" l="1"/>
  <c r="G7980" i="9"/>
  <c r="H7980" i="9" s="1"/>
  <c r="G7981" i="9" l="1"/>
  <c r="H7981" i="9" s="1"/>
  <c r="F7982" i="9"/>
  <c r="F7983" i="9" l="1"/>
  <c r="G7982" i="9"/>
  <c r="H7982" i="9" s="1"/>
  <c r="G7983" i="9" l="1"/>
  <c r="H7983" i="9" s="1"/>
  <c r="F7984" i="9"/>
  <c r="F7985" i="9" l="1"/>
  <c r="G7984" i="9"/>
  <c r="H7984" i="9" s="1"/>
  <c r="G7985" i="9" l="1"/>
  <c r="H7985" i="9" s="1"/>
  <c r="F7986" i="9"/>
  <c r="F7987" i="9" l="1"/>
  <c r="G7986" i="9"/>
  <c r="H7986" i="9" s="1"/>
  <c r="G7987" i="9" l="1"/>
  <c r="H7987" i="9" s="1"/>
  <c r="F7988" i="9"/>
  <c r="F7989" i="9" l="1"/>
  <c r="G7988" i="9"/>
  <c r="H7988" i="9" s="1"/>
  <c r="G7989" i="9" l="1"/>
  <c r="H7989" i="9" s="1"/>
  <c r="F7990" i="9"/>
  <c r="F7991" i="9" l="1"/>
  <c r="G7990" i="9"/>
  <c r="H7990" i="9" s="1"/>
  <c r="G7991" i="9" l="1"/>
  <c r="H7991" i="9" s="1"/>
  <c r="F7992" i="9"/>
  <c r="F7993" i="9" l="1"/>
  <c r="G7992" i="9"/>
  <c r="H7992" i="9" s="1"/>
  <c r="G7993" i="9" l="1"/>
  <c r="H7993" i="9" s="1"/>
  <c r="F7994" i="9"/>
  <c r="F7995" i="9" l="1"/>
  <c r="G7994" i="9"/>
  <c r="H7994" i="9" s="1"/>
  <c r="G7995" i="9" l="1"/>
  <c r="H7995" i="9" s="1"/>
  <c r="F7996" i="9"/>
  <c r="F7997" i="9" l="1"/>
  <c r="G7996" i="9"/>
  <c r="H7996" i="9" s="1"/>
  <c r="G7997" i="9" l="1"/>
  <c r="H7997" i="9" s="1"/>
  <c r="F7998" i="9"/>
  <c r="F7999" i="9" l="1"/>
  <c r="G7998" i="9"/>
  <c r="H7998" i="9" s="1"/>
  <c r="G7999" i="9" l="1"/>
  <c r="H7999" i="9" s="1"/>
  <c r="F8000" i="9"/>
  <c r="F8001" i="9" l="1"/>
  <c r="G8000" i="9"/>
  <c r="H8000" i="9" s="1"/>
  <c r="G8001" i="9" l="1"/>
  <c r="H8001" i="9" s="1"/>
  <c r="F8002" i="9"/>
  <c r="F8003" i="9" l="1"/>
  <c r="G8002" i="9"/>
  <c r="H8002" i="9" s="1"/>
  <c r="G8003" i="9" l="1"/>
  <c r="H8003" i="9" s="1"/>
  <c r="F8004" i="9"/>
  <c r="F8005" i="9" l="1"/>
  <c r="G8004" i="9"/>
  <c r="H8004" i="9" s="1"/>
  <c r="G8005" i="9" l="1"/>
  <c r="H8005" i="9" s="1"/>
  <c r="F8006" i="9"/>
  <c r="F8007" i="9" l="1"/>
  <c r="G8006" i="9"/>
  <c r="H8006" i="9" s="1"/>
  <c r="G8007" i="9" l="1"/>
  <c r="H8007" i="9" s="1"/>
  <c r="F8008" i="9"/>
  <c r="F8009" i="9" l="1"/>
  <c r="G8008" i="9"/>
  <c r="H8008" i="9" s="1"/>
  <c r="G8009" i="9" l="1"/>
  <c r="H8009" i="9" s="1"/>
  <c r="F8010" i="9"/>
  <c r="F8011" i="9" l="1"/>
  <c r="G8010" i="9"/>
  <c r="H8010" i="9" s="1"/>
  <c r="G8011" i="9" l="1"/>
  <c r="H8011" i="9" s="1"/>
  <c r="F8012" i="9"/>
  <c r="F8013" i="9" l="1"/>
  <c r="G8012" i="9"/>
  <c r="H8012" i="9" s="1"/>
  <c r="G8013" i="9" l="1"/>
  <c r="H8013" i="9" s="1"/>
  <c r="F8014" i="9"/>
  <c r="F8015" i="9" l="1"/>
  <c r="G8014" i="9"/>
  <c r="H8014" i="9" s="1"/>
  <c r="G8015" i="9" l="1"/>
  <c r="H8015" i="9" s="1"/>
  <c r="F8016" i="9"/>
  <c r="F8017" i="9" l="1"/>
  <c r="G8016" i="9"/>
  <c r="H8016" i="9" s="1"/>
  <c r="G8017" i="9" l="1"/>
  <c r="H8017" i="9" s="1"/>
  <c r="F8018" i="9"/>
  <c r="F8019" i="9" l="1"/>
  <c r="G8018" i="9"/>
  <c r="H8018" i="9" s="1"/>
  <c r="G8019" i="9" l="1"/>
  <c r="H8019" i="9" s="1"/>
  <c r="F8020" i="9"/>
  <c r="F8021" i="9" l="1"/>
  <c r="G8020" i="9"/>
  <c r="H8020" i="9" s="1"/>
  <c r="G8021" i="9" l="1"/>
  <c r="H8021" i="9" s="1"/>
  <c r="F8022" i="9"/>
  <c r="F8023" i="9" l="1"/>
  <c r="G8022" i="9"/>
  <c r="H8022" i="9" s="1"/>
  <c r="G8023" i="9" l="1"/>
  <c r="H8023" i="9" s="1"/>
  <c r="F8024" i="9"/>
  <c r="F8025" i="9" l="1"/>
  <c r="G8024" i="9"/>
  <c r="H8024" i="9" s="1"/>
  <c r="G8025" i="9" l="1"/>
  <c r="H8025" i="9" s="1"/>
  <c r="F8026" i="9"/>
  <c r="F8027" i="9" l="1"/>
  <c r="G8026" i="9"/>
  <c r="H8026" i="9" s="1"/>
  <c r="G8027" i="9" l="1"/>
  <c r="H8027" i="9" s="1"/>
  <c r="F8028" i="9"/>
  <c r="F8029" i="9" l="1"/>
  <c r="G8028" i="9"/>
  <c r="H8028" i="9" s="1"/>
  <c r="G8029" i="9" l="1"/>
  <c r="H8029" i="9" s="1"/>
  <c r="F8030" i="9"/>
  <c r="F8031" i="9" l="1"/>
  <c r="G8030" i="9"/>
  <c r="H8030" i="9" s="1"/>
  <c r="G8031" i="9" l="1"/>
  <c r="H8031" i="9" s="1"/>
  <c r="F8032" i="9"/>
  <c r="F8033" i="9" l="1"/>
  <c r="G8032" i="9"/>
  <c r="H8032" i="9" s="1"/>
  <c r="G8033" i="9" l="1"/>
  <c r="H8033" i="9" s="1"/>
  <c r="F8034" i="9"/>
  <c r="F8035" i="9" l="1"/>
  <c r="G8034" i="9"/>
  <c r="H8034" i="9" s="1"/>
  <c r="G8035" i="9" l="1"/>
  <c r="H8035" i="9" s="1"/>
  <c r="F8036" i="9"/>
  <c r="F8037" i="9" l="1"/>
  <c r="G8036" i="9"/>
  <c r="H8036" i="9" s="1"/>
  <c r="G8037" i="9" l="1"/>
  <c r="H8037" i="9" s="1"/>
  <c r="F8038" i="9"/>
  <c r="F8039" i="9" l="1"/>
  <c r="G8038" i="9"/>
  <c r="H8038" i="9" s="1"/>
  <c r="G8039" i="9" l="1"/>
  <c r="H8039" i="9" s="1"/>
  <c r="F8040" i="9"/>
  <c r="F8041" i="9" l="1"/>
  <c r="G8040" i="9"/>
  <c r="H8040" i="9" s="1"/>
  <c r="G8041" i="9" l="1"/>
  <c r="H8041" i="9" s="1"/>
  <c r="F8042" i="9"/>
  <c r="F8043" i="9" l="1"/>
  <c r="G8042" i="9"/>
  <c r="H8042" i="9" s="1"/>
  <c r="G8043" i="9" l="1"/>
  <c r="H8043" i="9" s="1"/>
  <c r="F8044" i="9"/>
  <c r="F8045" i="9" l="1"/>
  <c r="G8044" i="9"/>
  <c r="H8044" i="9" s="1"/>
  <c r="G8045" i="9" l="1"/>
  <c r="H8045" i="9" s="1"/>
  <c r="F8046" i="9"/>
  <c r="F8047" i="9" l="1"/>
  <c r="G8046" i="9"/>
  <c r="H8046" i="9" s="1"/>
  <c r="G8047" i="9" l="1"/>
  <c r="H8047" i="9" s="1"/>
  <c r="F8048" i="9"/>
  <c r="F8049" i="9" l="1"/>
  <c r="G8048" i="9"/>
  <c r="H8048" i="9" s="1"/>
  <c r="G8049" i="9" l="1"/>
  <c r="H8049" i="9" s="1"/>
  <c r="F8050" i="9"/>
  <c r="F8051" i="9" l="1"/>
  <c r="G8050" i="9"/>
  <c r="H8050" i="9" s="1"/>
  <c r="G8051" i="9" l="1"/>
  <c r="H8051" i="9" s="1"/>
  <c r="F8052" i="9"/>
  <c r="F8053" i="9" l="1"/>
  <c r="G8052" i="9"/>
  <c r="H8052" i="9" s="1"/>
  <c r="G8053" i="9" l="1"/>
  <c r="H8053" i="9" s="1"/>
  <c r="F8054" i="9"/>
  <c r="F8055" i="9" l="1"/>
  <c r="G8054" i="9"/>
  <c r="H8054" i="9" s="1"/>
  <c r="G8055" i="9" l="1"/>
  <c r="H8055" i="9" s="1"/>
  <c r="F8056" i="9"/>
  <c r="F8057" i="9" l="1"/>
  <c r="G8056" i="9"/>
  <c r="H8056" i="9" s="1"/>
  <c r="G8057" i="9" l="1"/>
  <c r="H8057" i="9" s="1"/>
  <c r="F8058" i="9"/>
  <c r="F8059" i="9" l="1"/>
  <c r="G8058" i="9"/>
  <c r="H8058" i="9" s="1"/>
  <c r="G8059" i="9" l="1"/>
  <c r="H8059" i="9" s="1"/>
  <c r="F8060" i="9"/>
  <c r="F8061" i="9" l="1"/>
  <c r="G8060" i="9"/>
  <c r="H8060" i="9" s="1"/>
  <c r="G8061" i="9" l="1"/>
  <c r="H8061" i="9" s="1"/>
  <c r="F8062" i="9"/>
  <c r="F8063" i="9" l="1"/>
  <c r="G8062" i="9"/>
  <c r="H8062" i="9" s="1"/>
  <c r="G8063" i="9" l="1"/>
  <c r="H8063" i="9" s="1"/>
  <c r="F8064" i="9"/>
  <c r="F8065" i="9" l="1"/>
  <c r="G8064" i="9"/>
  <c r="H8064" i="9" s="1"/>
  <c r="G8065" i="9" l="1"/>
  <c r="H8065" i="9" s="1"/>
  <c r="F8066" i="9"/>
  <c r="F8067" i="9" l="1"/>
  <c r="G8066" i="9"/>
  <c r="H8066" i="9" s="1"/>
  <c r="G8067" i="9" l="1"/>
  <c r="H8067" i="9" s="1"/>
  <c r="F8068" i="9"/>
  <c r="F8069" i="9" l="1"/>
  <c r="G8068" i="9"/>
  <c r="H8068" i="9" s="1"/>
  <c r="G8069" i="9" l="1"/>
  <c r="H8069" i="9" s="1"/>
  <c r="F8070" i="9"/>
  <c r="F8071" i="9" l="1"/>
  <c r="G8070" i="9"/>
  <c r="H8070" i="9" s="1"/>
  <c r="G8071" i="9" l="1"/>
  <c r="H8071" i="9" s="1"/>
  <c r="F8072" i="9"/>
  <c r="F8073" i="9" l="1"/>
  <c r="G8072" i="9"/>
  <c r="H8072" i="9" s="1"/>
  <c r="G8073" i="9" l="1"/>
  <c r="H8073" i="9" s="1"/>
  <c r="F8074" i="9"/>
  <c r="F8075" i="9" l="1"/>
  <c r="G8074" i="9"/>
  <c r="H8074" i="9" s="1"/>
  <c r="G8075" i="9" l="1"/>
  <c r="H8075" i="9" s="1"/>
  <c r="F8076" i="9"/>
  <c r="F8077" i="9" l="1"/>
  <c r="G8076" i="9"/>
  <c r="H8076" i="9" s="1"/>
  <c r="G8077" i="9" l="1"/>
  <c r="H8077" i="9" s="1"/>
  <c r="F8078" i="9"/>
  <c r="F8079" i="9" l="1"/>
  <c r="G8078" i="9"/>
  <c r="H8078" i="9" s="1"/>
  <c r="G8079" i="9" l="1"/>
  <c r="H8079" i="9" s="1"/>
  <c r="F8080" i="9"/>
  <c r="F8081" i="9" l="1"/>
  <c r="G8080" i="9"/>
  <c r="H8080" i="9" s="1"/>
  <c r="G8081" i="9" l="1"/>
  <c r="H8081" i="9" s="1"/>
  <c r="F8082" i="9"/>
  <c r="F8083" i="9" l="1"/>
  <c r="G8082" i="9"/>
  <c r="H8082" i="9" s="1"/>
  <c r="G8083" i="9" l="1"/>
  <c r="H8083" i="9" s="1"/>
  <c r="F8084" i="9"/>
  <c r="F8085" i="9" l="1"/>
  <c r="G8084" i="9"/>
  <c r="H8084" i="9" s="1"/>
  <c r="G8085" i="9" l="1"/>
  <c r="H8085" i="9" s="1"/>
  <c r="F8086" i="9"/>
  <c r="F8087" i="9" l="1"/>
  <c r="G8086" i="9"/>
  <c r="H8086" i="9" s="1"/>
  <c r="G8087" i="9" l="1"/>
  <c r="H8087" i="9" s="1"/>
  <c r="F8088" i="9"/>
  <c r="F8089" i="9" l="1"/>
  <c r="G8088" i="9"/>
  <c r="H8088" i="9" s="1"/>
  <c r="G8089" i="9" l="1"/>
  <c r="H8089" i="9" s="1"/>
  <c r="F8090" i="9"/>
  <c r="F8091" i="9" l="1"/>
  <c r="G8090" i="9"/>
  <c r="H8090" i="9" s="1"/>
  <c r="G8091" i="9" l="1"/>
  <c r="H8091" i="9" s="1"/>
  <c r="F8092" i="9"/>
  <c r="F8093" i="9" l="1"/>
  <c r="G8092" i="9"/>
  <c r="H8092" i="9" s="1"/>
  <c r="G8093" i="9" l="1"/>
  <c r="H8093" i="9" s="1"/>
  <c r="F8094" i="9"/>
  <c r="F8095" i="9" l="1"/>
  <c r="G8094" i="9"/>
  <c r="H8094" i="9" s="1"/>
  <c r="G8095" i="9" l="1"/>
  <c r="H8095" i="9" s="1"/>
  <c r="F8096" i="9"/>
  <c r="F8097" i="9" l="1"/>
  <c r="G8096" i="9"/>
  <c r="H8096" i="9" s="1"/>
  <c r="G8097" i="9" l="1"/>
  <c r="H8097" i="9" s="1"/>
  <c r="F8098" i="9"/>
  <c r="F8099" i="9" l="1"/>
  <c r="G8098" i="9"/>
  <c r="H8098" i="9" s="1"/>
  <c r="G8099" i="9" l="1"/>
  <c r="H8099" i="9" s="1"/>
  <c r="F8100" i="9"/>
  <c r="F8101" i="9" l="1"/>
  <c r="G8100" i="9"/>
  <c r="H8100" i="9" s="1"/>
  <c r="G8101" i="9" l="1"/>
  <c r="H8101" i="9" s="1"/>
  <c r="F8102" i="9"/>
  <c r="F8103" i="9" l="1"/>
  <c r="G8102" i="9"/>
  <c r="H8102" i="9" s="1"/>
  <c r="G8103" i="9" l="1"/>
  <c r="H8103" i="9" s="1"/>
  <c r="F8104" i="9"/>
  <c r="F8105" i="9" l="1"/>
  <c r="G8104" i="9"/>
  <c r="H8104" i="9" s="1"/>
  <c r="G8105" i="9" l="1"/>
  <c r="H8105" i="9" s="1"/>
  <c r="F8106" i="9"/>
  <c r="F8107" i="9" l="1"/>
  <c r="G8106" i="9"/>
  <c r="H8106" i="9" s="1"/>
  <c r="G8107" i="9" l="1"/>
  <c r="H8107" i="9" s="1"/>
  <c r="F8108" i="9"/>
  <c r="F8109" i="9" l="1"/>
  <c r="G8108" i="9"/>
  <c r="H8108" i="9" s="1"/>
  <c r="G8109" i="9" l="1"/>
  <c r="H8109" i="9" s="1"/>
  <c r="F8110" i="9"/>
  <c r="F8111" i="9" l="1"/>
  <c r="G8110" i="9"/>
  <c r="H8110" i="9" s="1"/>
  <c r="G8111" i="9" l="1"/>
  <c r="H8111" i="9" s="1"/>
  <c r="F8112" i="9"/>
  <c r="F8113" i="9" l="1"/>
  <c r="G8112" i="9"/>
  <c r="H8112" i="9" s="1"/>
  <c r="G8113" i="9" l="1"/>
  <c r="H8113" i="9" s="1"/>
  <c r="F8114" i="9"/>
  <c r="F8115" i="9" l="1"/>
  <c r="G8114" i="9"/>
  <c r="H8114" i="9" s="1"/>
  <c r="G8115" i="9" l="1"/>
  <c r="H8115" i="9" s="1"/>
  <c r="F8116" i="9"/>
  <c r="F8117" i="9" l="1"/>
  <c r="G8116" i="9"/>
  <c r="H8116" i="9" s="1"/>
  <c r="G8117" i="9" l="1"/>
  <c r="H8117" i="9" s="1"/>
  <c r="F8118" i="9"/>
  <c r="F8119" i="9" l="1"/>
  <c r="G8118" i="9"/>
  <c r="H8118" i="9" s="1"/>
  <c r="G8119" i="9" l="1"/>
  <c r="H8119" i="9" s="1"/>
  <c r="F8120" i="9"/>
  <c r="F8121" i="9" l="1"/>
  <c r="G8120" i="9"/>
  <c r="H8120" i="9" s="1"/>
  <c r="G8121" i="9" l="1"/>
  <c r="H8121" i="9" s="1"/>
  <c r="F8122" i="9"/>
  <c r="F8123" i="9" l="1"/>
  <c r="G8122" i="9"/>
  <c r="H8122" i="9" s="1"/>
  <c r="G8123" i="9" l="1"/>
  <c r="H8123" i="9" s="1"/>
  <c r="F8124" i="9"/>
  <c r="F8125" i="9" l="1"/>
  <c r="G8124" i="9"/>
  <c r="H8124" i="9" s="1"/>
  <c r="G8125" i="9" l="1"/>
  <c r="H8125" i="9" s="1"/>
  <c r="F8126" i="9"/>
  <c r="F8127" i="9" l="1"/>
  <c r="G8126" i="9"/>
  <c r="H8126" i="9" s="1"/>
  <c r="G8127" i="9" l="1"/>
  <c r="H8127" i="9" s="1"/>
  <c r="F8128" i="9"/>
  <c r="F8129" i="9" l="1"/>
  <c r="G8128" i="9"/>
  <c r="H8128" i="9" s="1"/>
  <c r="G8129" i="9" l="1"/>
  <c r="H8129" i="9" s="1"/>
  <c r="F8130" i="9"/>
  <c r="F8131" i="9" l="1"/>
  <c r="G8130" i="9"/>
  <c r="H8130" i="9" s="1"/>
  <c r="G8131" i="9" l="1"/>
  <c r="H8131" i="9" s="1"/>
  <c r="F8132" i="9"/>
  <c r="F8133" i="9" l="1"/>
  <c r="G8132" i="9"/>
  <c r="H8132" i="9" s="1"/>
  <c r="G8133" i="9" l="1"/>
  <c r="H8133" i="9" s="1"/>
  <c r="F8134" i="9"/>
  <c r="F8135" i="9" l="1"/>
  <c r="G8134" i="9"/>
  <c r="H8134" i="9" s="1"/>
  <c r="G8135" i="9" l="1"/>
  <c r="H8135" i="9" s="1"/>
  <c r="F8136" i="9"/>
  <c r="F8137" i="9" l="1"/>
  <c r="G8136" i="9"/>
  <c r="H8136" i="9" s="1"/>
  <c r="G8137" i="9" l="1"/>
  <c r="H8137" i="9" s="1"/>
  <c r="F8138" i="9"/>
  <c r="F8139" i="9" l="1"/>
  <c r="G8138" i="9"/>
  <c r="H8138" i="9" s="1"/>
  <c r="G8139" i="9" l="1"/>
  <c r="H8139" i="9" s="1"/>
  <c r="F8140" i="9"/>
  <c r="F8141" i="9" l="1"/>
  <c r="G8140" i="9"/>
  <c r="H8140" i="9" s="1"/>
  <c r="G8141" i="9" l="1"/>
  <c r="H8141" i="9" s="1"/>
  <c r="F8142" i="9"/>
  <c r="F8143" i="9" l="1"/>
  <c r="G8142" i="9"/>
  <c r="H8142" i="9" s="1"/>
  <c r="G8143" i="9" l="1"/>
  <c r="H8143" i="9" s="1"/>
  <c r="F8144" i="9"/>
  <c r="F8145" i="9" l="1"/>
  <c r="G8144" i="9"/>
  <c r="H8144" i="9" s="1"/>
  <c r="G8145" i="9" l="1"/>
  <c r="H8145" i="9" s="1"/>
  <c r="F8146" i="9"/>
  <c r="F8147" i="9" l="1"/>
  <c r="G8146" i="9"/>
  <c r="H8146" i="9" s="1"/>
  <c r="G8147" i="9" l="1"/>
  <c r="H8147" i="9" s="1"/>
  <c r="F8148" i="9"/>
  <c r="F8149" i="9" l="1"/>
  <c r="G8148" i="9"/>
  <c r="H8148" i="9" s="1"/>
  <c r="G8149" i="9" l="1"/>
  <c r="H8149" i="9" s="1"/>
  <c r="F8150" i="9"/>
  <c r="F8151" i="9" l="1"/>
  <c r="G8150" i="9"/>
  <c r="H8150" i="9" s="1"/>
  <c r="G8151" i="9" l="1"/>
  <c r="H8151" i="9" s="1"/>
  <c r="F8152" i="9"/>
  <c r="F8153" i="9" l="1"/>
  <c r="G8152" i="9"/>
  <c r="H8152" i="9" s="1"/>
  <c r="G8153" i="9" l="1"/>
  <c r="H8153" i="9" s="1"/>
  <c r="F8154" i="9"/>
  <c r="F8155" i="9" l="1"/>
  <c r="G8154" i="9"/>
  <c r="H8154" i="9" s="1"/>
  <c r="G8155" i="9" l="1"/>
  <c r="H8155" i="9" s="1"/>
  <c r="F8156" i="9"/>
  <c r="F8157" i="9" l="1"/>
  <c r="G8156" i="9"/>
  <c r="H8156" i="9" s="1"/>
  <c r="G8157" i="9" l="1"/>
  <c r="H8157" i="9" s="1"/>
  <c r="F8158" i="9"/>
  <c r="F8159" i="9" l="1"/>
  <c r="G8158" i="9"/>
  <c r="H8158" i="9" s="1"/>
  <c r="G8159" i="9" l="1"/>
  <c r="H8159" i="9" s="1"/>
  <c r="F8160" i="9"/>
  <c r="F8161" i="9" l="1"/>
  <c r="G8160" i="9"/>
  <c r="H8160" i="9" s="1"/>
  <c r="G8161" i="9" l="1"/>
  <c r="H8161" i="9" s="1"/>
  <c r="F8162" i="9"/>
  <c r="F8163" i="9" l="1"/>
  <c r="G8162" i="9"/>
  <c r="H8162" i="9" s="1"/>
  <c r="G8163" i="9" l="1"/>
  <c r="H8163" i="9" s="1"/>
  <c r="F8164" i="9"/>
  <c r="F8165" i="9" l="1"/>
  <c r="G8164" i="9"/>
  <c r="H8164" i="9" s="1"/>
  <c r="G8165" i="9" l="1"/>
  <c r="H8165" i="9" s="1"/>
  <c r="F8166" i="9"/>
  <c r="F8167" i="9" l="1"/>
  <c r="G8166" i="9"/>
  <c r="H8166" i="9" s="1"/>
  <c r="G8167" i="9" l="1"/>
  <c r="H8167" i="9" s="1"/>
  <c r="F8168" i="9"/>
  <c r="F8169" i="9" l="1"/>
  <c r="G8168" i="9"/>
  <c r="H8168" i="9" s="1"/>
  <c r="G8169" i="9" l="1"/>
  <c r="H8169" i="9" s="1"/>
  <c r="F8170" i="9"/>
  <c r="F8171" i="9" l="1"/>
  <c r="G8170" i="9"/>
  <c r="H8170" i="9" s="1"/>
  <c r="G8171" i="9" l="1"/>
  <c r="H8171" i="9" s="1"/>
  <c r="F8172" i="9"/>
  <c r="F8173" i="9" l="1"/>
  <c r="G8172" i="9"/>
  <c r="H8172" i="9" s="1"/>
  <c r="G8173" i="9" l="1"/>
  <c r="H8173" i="9" s="1"/>
  <c r="F8174" i="9"/>
  <c r="F8175" i="9" l="1"/>
  <c r="G8174" i="9"/>
  <c r="H8174" i="9" s="1"/>
  <c r="G8175" i="9" l="1"/>
  <c r="H8175" i="9" s="1"/>
  <c r="F8176" i="9"/>
  <c r="F8177" i="9" l="1"/>
  <c r="G8176" i="9"/>
  <c r="H8176" i="9" s="1"/>
  <c r="G8177" i="9" l="1"/>
  <c r="H8177" i="9" s="1"/>
  <c r="F8178" i="9"/>
  <c r="F8179" i="9" l="1"/>
  <c r="G8178" i="9"/>
  <c r="H8178" i="9" s="1"/>
  <c r="G8179" i="9" l="1"/>
  <c r="H8179" i="9" s="1"/>
  <c r="F8180" i="9"/>
  <c r="F8181" i="9" l="1"/>
  <c r="G8180" i="9"/>
  <c r="H8180" i="9" s="1"/>
  <c r="G8181" i="9" l="1"/>
  <c r="H8181" i="9" s="1"/>
  <c r="F8182" i="9"/>
  <c r="F8183" i="9" l="1"/>
  <c r="G8182" i="9"/>
  <c r="H8182" i="9" s="1"/>
  <c r="G8183" i="9" l="1"/>
  <c r="H8183" i="9" s="1"/>
  <c r="F8184" i="9"/>
  <c r="F8185" i="9" l="1"/>
  <c r="G8184" i="9"/>
  <c r="H8184" i="9" s="1"/>
  <c r="G8185" i="9" l="1"/>
  <c r="H8185" i="9" s="1"/>
  <c r="F8186" i="9"/>
  <c r="F8187" i="9" l="1"/>
  <c r="G8186" i="9"/>
  <c r="H8186" i="9" s="1"/>
  <c r="G8187" i="9" l="1"/>
  <c r="H8187" i="9" s="1"/>
  <c r="F8188" i="9"/>
  <c r="F8189" i="9" l="1"/>
  <c r="G8188" i="9"/>
  <c r="H8188" i="9" s="1"/>
  <c r="G8189" i="9" l="1"/>
  <c r="H8189" i="9" s="1"/>
  <c r="F8190" i="9"/>
  <c r="F8191" i="9" l="1"/>
  <c r="G8190" i="9"/>
  <c r="H8190" i="9" s="1"/>
  <c r="G8191" i="9" l="1"/>
  <c r="H8191" i="9" s="1"/>
  <c r="F8192" i="9"/>
  <c r="F8193" i="9" l="1"/>
  <c r="G8192" i="9"/>
  <c r="H8192" i="9" s="1"/>
  <c r="G8193" i="9" l="1"/>
  <c r="H8193" i="9" s="1"/>
  <c r="F8194" i="9"/>
  <c r="F8195" i="9" l="1"/>
  <c r="G8194" i="9"/>
  <c r="H8194" i="9" s="1"/>
  <c r="G8195" i="9" l="1"/>
  <c r="H8195" i="9" s="1"/>
  <c r="F8196" i="9"/>
  <c r="F8197" i="9" l="1"/>
  <c r="G8196" i="9"/>
  <c r="H8196" i="9" s="1"/>
  <c r="G8197" i="9" l="1"/>
  <c r="H8197" i="9" s="1"/>
  <c r="F8198" i="9"/>
  <c r="F8199" i="9" l="1"/>
  <c r="G8198" i="9"/>
  <c r="H8198" i="9" s="1"/>
  <c r="G8199" i="9" l="1"/>
  <c r="H8199" i="9" s="1"/>
  <c r="F8200" i="9"/>
  <c r="F8201" i="9" l="1"/>
  <c r="G8200" i="9"/>
  <c r="H8200" i="9" s="1"/>
  <c r="G8201" i="9" l="1"/>
  <c r="H8201" i="9" s="1"/>
  <c r="F8202" i="9"/>
  <c r="F8203" i="9" l="1"/>
  <c r="G8202" i="9"/>
  <c r="H8202" i="9" s="1"/>
  <c r="G8203" i="9" l="1"/>
  <c r="H8203" i="9" s="1"/>
  <c r="F8204" i="9"/>
  <c r="F8205" i="9" l="1"/>
  <c r="G8204" i="9"/>
  <c r="H8204" i="9" s="1"/>
  <c r="G8205" i="9" l="1"/>
  <c r="H8205" i="9" s="1"/>
  <c r="F8206" i="9"/>
  <c r="F8207" i="9" l="1"/>
  <c r="G8206" i="9"/>
  <c r="H8206" i="9" s="1"/>
  <c r="G8207" i="9" l="1"/>
  <c r="H8207" i="9" s="1"/>
  <c r="F8208" i="9"/>
  <c r="F8209" i="9" l="1"/>
  <c r="G8208" i="9"/>
  <c r="H8208" i="9" s="1"/>
  <c r="G8209" i="9" l="1"/>
  <c r="H8209" i="9" s="1"/>
  <c r="F8210" i="9"/>
  <c r="F8211" i="9" l="1"/>
  <c r="G8210" i="9"/>
  <c r="H8210" i="9" s="1"/>
  <c r="G8211" i="9" l="1"/>
  <c r="H8211" i="9" s="1"/>
  <c r="F8212" i="9"/>
  <c r="F8213" i="9" l="1"/>
  <c r="G8212" i="9"/>
  <c r="H8212" i="9" s="1"/>
  <c r="G8213" i="9" l="1"/>
  <c r="H8213" i="9" s="1"/>
  <c r="F8214" i="9"/>
  <c r="F8215" i="9" l="1"/>
  <c r="G8214" i="9"/>
  <c r="H8214" i="9" s="1"/>
  <c r="G8215" i="9" l="1"/>
  <c r="H8215" i="9" s="1"/>
  <c r="F8216" i="9"/>
  <c r="F8217" i="9" l="1"/>
  <c r="G8216" i="9"/>
  <c r="H8216" i="9" s="1"/>
  <c r="G8217" i="9" l="1"/>
  <c r="H8217" i="9" s="1"/>
  <c r="F8218" i="9"/>
  <c r="F8219" i="9" l="1"/>
  <c r="G8218" i="9"/>
  <c r="H8218" i="9" s="1"/>
  <c r="G8219" i="9" l="1"/>
  <c r="H8219" i="9" s="1"/>
  <c r="F8220" i="9"/>
  <c r="F8221" i="9" l="1"/>
  <c r="G8220" i="9"/>
  <c r="H8220" i="9" s="1"/>
  <c r="G8221" i="9" l="1"/>
  <c r="H8221" i="9" s="1"/>
  <c r="F8222" i="9"/>
  <c r="F8223" i="9" l="1"/>
  <c r="G8222" i="9"/>
  <c r="H8222" i="9" s="1"/>
  <c r="G8223" i="9" l="1"/>
  <c r="H8223" i="9" s="1"/>
  <c r="F8224" i="9"/>
  <c r="F8225" i="9" l="1"/>
  <c r="G8224" i="9"/>
  <c r="H8224" i="9" s="1"/>
  <c r="G8225" i="9" l="1"/>
  <c r="H8225" i="9" s="1"/>
  <c r="F8226" i="9"/>
  <c r="F8227" i="9" l="1"/>
  <c r="G8226" i="9"/>
  <c r="H8226" i="9" s="1"/>
  <c r="G8227" i="9" l="1"/>
  <c r="H8227" i="9" s="1"/>
  <c r="F8228" i="9"/>
  <c r="F8229" i="9" l="1"/>
  <c r="G8228" i="9"/>
  <c r="H8228" i="9" s="1"/>
  <c r="G8229" i="9" l="1"/>
  <c r="H8229" i="9" s="1"/>
  <c r="F8230" i="9"/>
  <c r="F8231" i="9" l="1"/>
  <c r="G8230" i="9"/>
  <c r="H8230" i="9" s="1"/>
  <c r="G8231" i="9" l="1"/>
  <c r="H8231" i="9" s="1"/>
  <c r="F8232" i="9"/>
  <c r="F8233" i="9" l="1"/>
  <c r="G8232" i="9"/>
  <c r="H8232" i="9" s="1"/>
  <c r="G8233" i="9" l="1"/>
  <c r="H8233" i="9" s="1"/>
  <c r="F8234" i="9"/>
  <c r="F8235" i="9" l="1"/>
  <c r="G8234" i="9"/>
  <c r="H8234" i="9" s="1"/>
  <c r="G8235" i="9" l="1"/>
  <c r="H8235" i="9" s="1"/>
  <c r="F8236" i="9"/>
  <c r="F8237" i="9" l="1"/>
  <c r="G8236" i="9"/>
  <c r="H8236" i="9" s="1"/>
  <c r="G8237" i="9" l="1"/>
  <c r="H8237" i="9" s="1"/>
  <c r="F8238" i="9"/>
  <c r="F8239" i="9" l="1"/>
  <c r="G8238" i="9"/>
  <c r="H8238" i="9" s="1"/>
  <c r="G8239" i="9" l="1"/>
  <c r="H8239" i="9" s="1"/>
  <c r="F8240" i="9"/>
  <c r="F8241" i="9" l="1"/>
  <c r="G8240" i="9"/>
  <c r="H8240" i="9" s="1"/>
  <c r="G8241" i="9" l="1"/>
  <c r="H8241" i="9" s="1"/>
  <c r="F8242" i="9"/>
  <c r="F8243" i="9" l="1"/>
  <c r="G8242" i="9"/>
  <c r="H8242" i="9" s="1"/>
  <c r="G8243" i="9" l="1"/>
  <c r="H8243" i="9" s="1"/>
  <c r="F8244" i="9"/>
  <c r="F8245" i="9" l="1"/>
  <c r="G8244" i="9"/>
  <c r="H8244" i="9" s="1"/>
  <c r="G8245" i="9" l="1"/>
  <c r="H8245" i="9" s="1"/>
  <c r="F8246" i="9"/>
  <c r="F8247" i="9" l="1"/>
  <c r="G8246" i="9"/>
  <c r="H8246" i="9" s="1"/>
  <c r="G8247" i="9" l="1"/>
  <c r="H8247" i="9" s="1"/>
  <c r="F8248" i="9"/>
  <c r="F8249" i="9" l="1"/>
  <c r="G8248" i="9"/>
  <c r="H8248" i="9" s="1"/>
  <c r="G8249" i="9" l="1"/>
  <c r="H8249" i="9" s="1"/>
  <c r="F8250" i="9"/>
  <c r="F8251" i="9" l="1"/>
  <c r="G8250" i="9"/>
  <c r="H8250" i="9" s="1"/>
  <c r="G8251" i="9" l="1"/>
  <c r="H8251" i="9" s="1"/>
  <c r="F8252" i="9"/>
  <c r="F8253" i="9" l="1"/>
  <c r="G8252" i="9"/>
  <c r="H8252" i="9" s="1"/>
  <c r="G8253" i="9" l="1"/>
  <c r="H8253" i="9" s="1"/>
  <c r="F8254" i="9"/>
  <c r="F8255" i="9" l="1"/>
  <c r="G8254" i="9"/>
  <c r="H8254" i="9" s="1"/>
  <c r="G8255" i="9" l="1"/>
  <c r="H8255" i="9" s="1"/>
  <c r="F8256" i="9"/>
  <c r="F8257" i="9" l="1"/>
  <c r="G8256" i="9"/>
  <c r="H8256" i="9" s="1"/>
  <c r="G8257" i="9" l="1"/>
  <c r="H8257" i="9" s="1"/>
  <c r="F8258" i="9"/>
  <c r="F8259" i="9" l="1"/>
  <c r="G8258" i="9"/>
  <c r="H8258" i="9" s="1"/>
  <c r="G8259" i="9" l="1"/>
  <c r="H8259" i="9" s="1"/>
  <c r="F8260" i="9"/>
  <c r="F8261" i="9" l="1"/>
  <c r="G8260" i="9"/>
  <c r="H8260" i="9" s="1"/>
  <c r="G8261" i="9" l="1"/>
  <c r="H8261" i="9" s="1"/>
  <c r="F8262" i="9"/>
  <c r="F8263" i="9" l="1"/>
  <c r="G8262" i="9"/>
  <c r="H8262" i="9" s="1"/>
  <c r="G8263" i="9" l="1"/>
  <c r="H8263" i="9" s="1"/>
  <c r="F8264" i="9"/>
  <c r="F8265" i="9" l="1"/>
  <c r="G8264" i="9"/>
  <c r="H8264" i="9" s="1"/>
  <c r="G8265" i="9" l="1"/>
  <c r="H8265" i="9" s="1"/>
  <c r="F8266" i="9"/>
  <c r="F8267" i="9" l="1"/>
  <c r="G8266" i="9"/>
  <c r="H8266" i="9" s="1"/>
  <c r="G8267" i="9" l="1"/>
  <c r="H8267" i="9" s="1"/>
  <c r="F8268" i="9"/>
  <c r="F8269" i="9" l="1"/>
  <c r="G8268" i="9"/>
  <c r="H8268" i="9" s="1"/>
  <c r="G8269" i="9" l="1"/>
  <c r="H8269" i="9" s="1"/>
  <c r="F8270" i="9"/>
  <c r="F8271" i="9" l="1"/>
  <c r="G8270" i="9"/>
  <c r="H8270" i="9" s="1"/>
  <c r="G8271" i="9" l="1"/>
  <c r="H8271" i="9" s="1"/>
  <c r="F8272" i="9"/>
  <c r="F8273" i="9" l="1"/>
  <c r="G8272" i="9"/>
  <c r="H8272" i="9" s="1"/>
  <c r="G8273" i="9" l="1"/>
  <c r="H8273" i="9" s="1"/>
  <c r="F8274" i="9"/>
  <c r="F8275" i="9" l="1"/>
  <c r="G8274" i="9"/>
  <c r="H8274" i="9" s="1"/>
  <c r="G8275" i="9" l="1"/>
  <c r="H8275" i="9" s="1"/>
  <c r="F8276" i="9"/>
  <c r="F8277" i="9" l="1"/>
  <c r="G8276" i="9"/>
  <c r="H8276" i="9" s="1"/>
  <c r="G8277" i="9" l="1"/>
  <c r="H8277" i="9" s="1"/>
  <c r="F8278" i="9"/>
  <c r="F8279" i="9" l="1"/>
  <c r="G8278" i="9"/>
  <c r="H8278" i="9" s="1"/>
  <c r="G8279" i="9" l="1"/>
  <c r="H8279" i="9" s="1"/>
  <c r="F8280" i="9"/>
  <c r="F8281" i="9" l="1"/>
  <c r="G8280" i="9"/>
  <c r="H8280" i="9" s="1"/>
  <c r="G8281" i="9" l="1"/>
  <c r="H8281" i="9" s="1"/>
  <c r="F8282" i="9"/>
  <c r="F8283" i="9" l="1"/>
  <c r="G8282" i="9"/>
  <c r="H8282" i="9" s="1"/>
  <c r="G8283" i="9" l="1"/>
  <c r="H8283" i="9" s="1"/>
  <c r="F8284" i="9"/>
  <c r="F8285" i="9" l="1"/>
  <c r="G8284" i="9"/>
  <c r="H8284" i="9" s="1"/>
  <c r="G8285" i="9" l="1"/>
  <c r="H8285" i="9" s="1"/>
  <c r="F8286" i="9"/>
  <c r="F8287" i="9" l="1"/>
  <c r="G8286" i="9"/>
  <c r="H8286" i="9" s="1"/>
  <c r="G8287" i="9" l="1"/>
  <c r="H8287" i="9" s="1"/>
  <c r="F8288" i="9"/>
  <c r="F8289" i="9" l="1"/>
  <c r="G8288" i="9"/>
  <c r="H8288" i="9" s="1"/>
  <c r="G8289" i="9" l="1"/>
  <c r="H8289" i="9" s="1"/>
  <c r="F8290" i="9"/>
  <c r="F8291" i="9" l="1"/>
  <c r="G8290" i="9"/>
  <c r="H8290" i="9" s="1"/>
  <c r="G8291" i="9" l="1"/>
  <c r="H8291" i="9" s="1"/>
  <c r="F8292" i="9"/>
  <c r="F8293" i="9" l="1"/>
  <c r="G8292" i="9"/>
  <c r="H8292" i="9" s="1"/>
  <c r="G8293" i="9" l="1"/>
  <c r="H8293" i="9" s="1"/>
  <c r="F8294" i="9"/>
  <c r="F8295" i="9" l="1"/>
  <c r="G8294" i="9"/>
  <c r="H8294" i="9" s="1"/>
  <c r="G8295" i="9" l="1"/>
  <c r="H8295" i="9" s="1"/>
  <c r="F8296" i="9"/>
  <c r="F8297" i="9" l="1"/>
  <c r="G8296" i="9"/>
  <c r="H8296" i="9" s="1"/>
  <c r="G8297" i="9" l="1"/>
  <c r="H8297" i="9" s="1"/>
  <c r="F8298" i="9"/>
  <c r="F8299" i="9" l="1"/>
  <c r="G8298" i="9"/>
  <c r="H8298" i="9" s="1"/>
  <c r="G8299" i="9" l="1"/>
  <c r="H8299" i="9" s="1"/>
  <c r="F8300" i="9"/>
  <c r="F8301" i="9" l="1"/>
  <c r="G8300" i="9"/>
  <c r="H8300" i="9" s="1"/>
  <c r="G8301" i="9" l="1"/>
  <c r="H8301" i="9" s="1"/>
  <c r="F8302" i="9"/>
  <c r="F8303" i="9" l="1"/>
  <c r="G8302" i="9"/>
  <c r="H8302" i="9" s="1"/>
  <c r="G8303" i="9" l="1"/>
  <c r="H8303" i="9" s="1"/>
  <c r="F8304" i="9"/>
  <c r="F8305" i="9" l="1"/>
  <c r="G8304" i="9"/>
  <c r="H8304" i="9" s="1"/>
  <c r="G8305" i="9" l="1"/>
  <c r="H8305" i="9" s="1"/>
  <c r="F8306" i="9"/>
  <c r="F8307" i="9" l="1"/>
  <c r="G8306" i="9"/>
  <c r="H8306" i="9" s="1"/>
  <c r="G8307" i="9" l="1"/>
  <c r="H8307" i="9" s="1"/>
  <c r="F8308" i="9"/>
  <c r="F8309" i="9" l="1"/>
  <c r="G8308" i="9"/>
  <c r="H8308" i="9" s="1"/>
  <c r="G8309" i="9" l="1"/>
  <c r="H8309" i="9" s="1"/>
  <c r="F8310" i="9"/>
  <c r="F8311" i="9" l="1"/>
  <c r="G8310" i="9"/>
  <c r="H8310" i="9" s="1"/>
  <c r="G8311" i="9" l="1"/>
  <c r="H8311" i="9" s="1"/>
  <c r="F8312" i="9"/>
  <c r="F8313" i="9" l="1"/>
  <c r="G8312" i="9"/>
  <c r="H8312" i="9" s="1"/>
  <c r="G8313" i="9" l="1"/>
  <c r="H8313" i="9" s="1"/>
  <c r="F8314" i="9"/>
  <c r="F8315" i="9" l="1"/>
  <c r="G8314" i="9"/>
  <c r="H8314" i="9" s="1"/>
  <c r="G8315" i="9" l="1"/>
  <c r="H8315" i="9" s="1"/>
  <c r="F8316" i="9"/>
  <c r="F8317" i="9" l="1"/>
  <c r="G8316" i="9"/>
  <c r="H8316" i="9" s="1"/>
  <c r="G8317" i="9" l="1"/>
  <c r="H8317" i="9" s="1"/>
  <c r="F8318" i="9"/>
  <c r="F8319" i="9" l="1"/>
  <c r="G8318" i="9"/>
  <c r="H8318" i="9" s="1"/>
  <c r="G8319" i="9" l="1"/>
  <c r="H8319" i="9" s="1"/>
  <c r="F8320" i="9"/>
  <c r="F8321" i="9" l="1"/>
  <c r="G8320" i="9"/>
  <c r="H8320" i="9" s="1"/>
  <c r="G8321" i="9" l="1"/>
  <c r="H8321" i="9" s="1"/>
  <c r="F8322" i="9"/>
  <c r="F8323" i="9" l="1"/>
  <c r="G8322" i="9"/>
  <c r="H8322" i="9" s="1"/>
  <c r="G8323" i="9" l="1"/>
  <c r="H8323" i="9" s="1"/>
  <c r="F8324" i="9"/>
  <c r="F8325" i="9" l="1"/>
  <c r="G8324" i="9"/>
  <c r="H8324" i="9" s="1"/>
  <c r="G8325" i="9" l="1"/>
  <c r="H8325" i="9" s="1"/>
  <c r="F8326" i="9"/>
  <c r="F8327" i="9" l="1"/>
  <c r="G8326" i="9"/>
  <c r="H8326" i="9" s="1"/>
  <c r="F8328" i="9" l="1"/>
  <c r="G8327" i="9"/>
  <c r="H8327" i="9" s="1"/>
  <c r="F8329" i="9" l="1"/>
  <c r="G8328" i="9"/>
  <c r="H8328" i="9" s="1"/>
  <c r="F8330" i="9" l="1"/>
  <c r="G8329" i="9"/>
  <c r="H8329" i="9" s="1"/>
  <c r="F8331" i="9" l="1"/>
  <c r="G8330" i="9"/>
  <c r="H8330" i="9" s="1"/>
  <c r="F8332" i="9" l="1"/>
  <c r="G8331" i="9"/>
  <c r="H8331" i="9" s="1"/>
  <c r="F8333" i="9" l="1"/>
  <c r="G8332" i="9"/>
  <c r="H8332" i="9" s="1"/>
  <c r="F8334" i="9" l="1"/>
  <c r="G8333" i="9"/>
  <c r="H8333" i="9" s="1"/>
  <c r="F8335" i="9" l="1"/>
  <c r="G8334" i="9"/>
  <c r="H8334" i="9" s="1"/>
  <c r="F8336" i="9" l="1"/>
  <c r="G8335" i="9"/>
  <c r="H8335" i="9" s="1"/>
  <c r="F8337" i="9" l="1"/>
  <c r="G8336" i="9"/>
  <c r="H8336" i="9" s="1"/>
  <c r="F8338" i="9" l="1"/>
  <c r="G8337" i="9"/>
  <c r="H8337" i="9" s="1"/>
  <c r="F8339" i="9" l="1"/>
  <c r="G8338" i="9"/>
  <c r="H8338" i="9" s="1"/>
  <c r="F8340" i="9" l="1"/>
  <c r="G8339" i="9"/>
  <c r="H8339" i="9" s="1"/>
  <c r="F8341" i="9" l="1"/>
  <c r="G8340" i="9"/>
  <c r="H8340" i="9" s="1"/>
  <c r="F8342" i="9" l="1"/>
  <c r="G8341" i="9"/>
  <c r="H8341" i="9" s="1"/>
  <c r="F8343" i="9" l="1"/>
  <c r="G8342" i="9"/>
  <c r="H8342" i="9" s="1"/>
  <c r="F8344" i="9" l="1"/>
  <c r="G8343" i="9"/>
  <c r="H8343" i="9" s="1"/>
  <c r="F8345" i="9" l="1"/>
  <c r="G8344" i="9"/>
  <c r="H8344" i="9" s="1"/>
  <c r="F8346" i="9" l="1"/>
  <c r="G8345" i="9"/>
  <c r="H8345" i="9" s="1"/>
  <c r="F8347" i="9" l="1"/>
  <c r="G8346" i="9"/>
  <c r="H8346" i="9" s="1"/>
  <c r="F8348" i="9" l="1"/>
  <c r="G8347" i="9"/>
  <c r="H8347" i="9" s="1"/>
  <c r="F8349" i="9" l="1"/>
  <c r="G8348" i="9"/>
  <c r="H8348" i="9" s="1"/>
  <c r="F8350" i="9" l="1"/>
  <c r="G8349" i="9"/>
  <c r="H8349" i="9" s="1"/>
  <c r="F8351" i="9" l="1"/>
  <c r="G8350" i="9"/>
  <c r="H8350" i="9" s="1"/>
  <c r="F8352" i="9" l="1"/>
  <c r="G8351" i="9"/>
  <c r="H8351" i="9" s="1"/>
  <c r="F8353" i="9" l="1"/>
  <c r="G8352" i="9"/>
  <c r="H8352" i="9" s="1"/>
  <c r="F8354" i="9" l="1"/>
  <c r="G8353" i="9"/>
  <c r="H8353" i="9" s="1"/>
  <c r="F8355" i="9" l="1"/>
  <c r="G8354" i="9"/>
  <c r="H8354" i="9" s="1"/>
  <c r="F8356" i="9" l="1"/>
  <c r="G8355" i="9"/>
  <c r="H8355" i="9" s="1"/>
  <c r="F8357" i="9" l="1"/>
  <c r="G8356" i="9"/>
  <c r="H8356" i="9" s="1"/>
  <c r="F8358" i="9" l="1"/>
  <c r="G8357" i="9"/>
  <c r="H8357" i="9" s="1"/>
  <c r="F8359" i="9" l="1"/>
  <c r="G8358" i="9"/>
  <c r="H8358" i="9" s="1"/>
  <c r="F8360" i="9" l="1"/>
  <c r="G8359" i="9"/>
  <c r="H8359" i="9" s="1"/>
  <c r="F8361" i="9" l="1"/>
  <c r="G8360" i="9"/>
  <c r="H8360" i="9" s="1"/>
  <c r="F8362" i="9" l="1"/>
  <c r="G8361" i="9"/>
  <c r="H8361" i="9" s="1"/>
  <c r="F8363" i="9" l="1"/>
  <c r="G8362" i="9"/>
  <c r="H8362" i="9" s="1"/>
  <c r="F8364" i="9" l="1"/>
  <c r="G8363" i="9"/>
  <c r="H8363" i="9" s="1"/>
  <c r="F8365" i="9" l="1"/>
  <c r="G8364" i="9"/>
  <c r="H8364" i="9" s="1"/>
  <c r="F8366" i="9" l="1"/>
  <c r="G8365" i="9"/>
  <c r="H8365" i="9" s="1"/>
  <c r="F8367" i="9" l="1"/>
  <c r="G8366" i="9"/>
  <c r="H8366" i="9" s="1"/>
  <c r="F8368" i="9" l="1"/>
  <c r="G8367" i="9"/>
  <c r="H8367" i="9" s="1"/>
  <c r="F8369" i="9" l="1"/>
  <c r="G8368" i="9"/>
  <c r="H8368" i="9" s="1"/>
  <c r="F8370" i="9" l="1"/>
  <c r="G8369" i="9"/>
  <c r="H8369" i="9" s="1"/>
  <c r="F8371" i="9" l="1"/>
  <c r="G8370" i="9"/>
  <c r="H8370" i="9" s="1"/>
  <c r="F8372" i="9" l="1"/>
  <c r="G8371" i="9"/>
  <c r="H8371" i="9" s="1"/>
  <c r="F8373" i="9" l="1"/>
  <c r="G8372" i="9"/>
  <c r="H8372" i="9" s="1"/>
  <c r="F8374" i="9" l="1"/>
  <c r="G8373" i="9"/>
  <c r="H8373" i="9" s="1"/>
  <c r="F8375" i="9" l="1"/>
  <c r="G8374" i="9"/>
  <c r="H8374" i="9" s="1"/>
  <c r="F8376" i="9" l="1"/>
  <c r="G8375" i="9"/>
  <c r="H8375" i="9" s="1"/>
  <c r="F8377" i="9" l="1"/>
  <c r="G8376" i="9"/>
  <c r="H8376" i="9" s="1"/>
  <c r="F8378" i="9" l="1"/>
  <c r="G8377" i="9"/>
  <c r="H8377" i="9" s="1"/>
  <c r="F8379" i="9" l="1"/>
  <c r="G8378" i="9"/>
  <c r="H8378" i="9" s="1"/>
  <c r="F8380" i="9" l="1"/>
  <c r="G8379" i="9"/>
  <c r="H8379" i="9" s="1"/>
  <c r="F8381" i="9" l="1"/>
  <c r="G8380" i="9"/>
  <c r="H8380" i="9" s="1"/>
  <c r="F8382" i="9" l="1"/>
  <c r="G8381" i="9"/>
  <c r="H8381" i="9" s="1"/>
  <c r="F8383" i="9" l="1"/>
  <c r="G8382" i="9"/>
  <c r="H8382" i="9" s="1"/>
  <c r="F8384" i="9" l="1"/>
  <c r="G8383" i="9"/>
  <c r="H8383" i="9" s="1"/>
  <c r="F8385" i="9" l="1"/>
  <c r="G8384" i="9"/>
  <c r="H8384" i="9" s="1"/>
  <c r="F8386" i="9" l="1"/>
  <c r="G8385" i="9"/>
  <c r="H8385" i="9" s="1"/>
  <c r="F8387" i="9" l="1"/>
  <c r="G8386" i="9"/>
  <c r="H8386" i="9" s="1"/>
  <c r="F8388" i="9" l="1"/>
  <c r="G8387" i="9"/>
  <c r="H8387" i="9" s="1"/>
  <c r="F8389" i="9" l="1"/>
  <c r="G8388" i="9"/>
  <c r="H8388" i="9" s="1"/>
  <c r="F8390" i="9" l="1"/>
  <c r="G8389" i="9"/>
  <c r="H8389" i="9" s="1"/>
  <c r="F8391" i="9" l="1"/>
  <c r="G8390" i="9"/>
  <c r="H8390" i="9" s="1"/>
  <c r="F8392" i="9" l="1"/>
  <c r="G8391" i="9"/>
  <c r="H8391" i="9" s="1"/>
  <c r="F8393" i="9" l="1"/>
  <c r="G8392" i="9"/>
  <c r="H8392" i="9" s="1"/>
  <c r="F8394" i="9" l="1"/>
  <c r="G8393" i="9"/>
  <c r="H8393" i="9" s="1"/>
  <c r="F8395" i="9" l="1"/>
  <c r="G8394" i="9"/>
  <c r="H8394" i="9" s="1"/>
  <c r="F8396" i="9" l="1"/>
  <c r="G8395" i="9"/>
  <c r="H8395" i="9" s="1"/>
  <c r="F8397" i="9" l="1"/>
  <c r="G8396" i="9"/>
  <c r="H8396" i="9" s="1"/>
  <c r="F8398" i="9" l="1"/>
  <c r="G8397" i="9"/>
  <c r="H8397" i="9" s="1"/>
  <c r="F8399" i="9" l="1"/>
  <c r="G8398" i="9"/>
  <c r="H8398" i="9" s="1"/>
  <c r="F8400" i="9" l="1"/>
  <c r="G8399" i="9"/>
  <c r="H8399" i="9" s="1"/>
  <c r="F8401" i="9" l="1"/>
  <c r="G8400" i="9"/>
  <c r="H8400" i="9" s="1"/>
  <c r="F8402" i="9" l="1"/>
  <c r="G8401" i="9"/>
  <c r="H8401" i="9" s="1"/>
  <c r="F8403" i="9" l="1"/>
  <c r="G8402" i="9"/>
  <c r="H8402" i="9" s="1"/>
  <c r="F8404" i="9" l="1"/>
  <c r="G8403" i="9"/>
  <c r="H8403" i="9" s="1"/>
  <c r="F8405" i="9" l="1"/>
  <c r="G8404" i="9"/>
  <c r="H8404" i="9" s="1"/>
  <c r="F8406" i="9" l="1"/>
  <c r="G8405" i="9"/>
  <c r="H8405" i="9" s="1"/>
  <c r="F8407" i="9" l="1"/>
  <c r="G8406" i="9"/>
  <c r="H8406" i="9" s="1"/>
  <c r="F8408" i="9" l="1"/>
  <c r="G8407" i="9"/>
  <c r="H8407" i="9" s="1"/>
  <c r="F8409" i="9" l="1"/>
  <c r="G8408" i="9"/>
  <c r="H8408" i="9" s="1"/>
  <c r="F8410" i="9" l="1"/>
  <c r="G8409" i="9"/>
  <c r="H8409" i="9" s="1"/>
  <c r="F8411" i="9" l="1"/>
  <c r="G8410" i="9"/>
  <c r="H8410" i="9" s="1"/>
  <c r="F8412" i="9" l="1"/>
  <c r="G8411" i="9"/>
  <c r="H8411" i="9" s="1"/>
  <c r="F8413" i="9" l="1"/>
  <c r="G8412" i="9"/>
  <c r="H8412" i="9" s="1"/>
  <c r="F8414" i="9" l="1"/>
  <c r="G8413" i="9"/>
  <c r="H8413" i="9" s="1"/>
  <c r="F8415" i="9" l="1"/>
  <c r="G8414" i="9"/>
  <c r="H8414" i="9" s="1"/>
  <c r="F8416" i="9" l="1"/>
  <c r="G8415" i="9"/>
  <c r="H8415" i="9" s="1"/>
  <c r="F8417" i="9" l="1"/>
  <c r="G8416" i="9"/>
  <c r="H8416" i="9" s="1"/>
  <c r="F8418" i="9" l="1"/>
  <c r="G8417" i="9"/>
  <c r="H8417" i="9" s="1"/>
  <c r="F8419" i="9" l="1"/>
  <c r="G8418" i="9"/>
  <c r="H8418" i="9" s="1"/>
  <c r="F8420" i="9" l="1"/>
  <c r="G8419" i="9"/>
  <c r="H8419" i="9" s="1"/>
  <c r="F8421" i="9" l="1"/>
  <c r="G8420" i="9"/>
  <c r="H8420" i="9" s="1"/>
  <c r="F8422" i="9" l="1"/>
  <c r="G8421" i="9"/>
  <c r="H8421" i="9" s="1"/>
  <c r="F8423" i="9" l="1"/>
  <c r="G8422" i="9"/>
  <c r="H8422" i="9" s="1"/>
  <c r="F8424" i="9" l="1"/>
  <c r="G8423" i="9"/>
  <c r="H8423" i="9" s="1"/>
  <c r="F8425" i="9" l="1"/>
  <c r="G8424" i="9"/>
  <c r="H8424" i="9" s="1"/>
  <c r="F8426" i="9" l="1"/>
  <c r="G8425" i="9"/>
  <c r="H8425" i="9" s="1"/>
  <c r="F8427" i="9" l="1"/>
  <c r="G8426" i="9"/>
  <c r="H8426" i="9" s="1"/>
  <c r="F8428" i="9" l="1"/>
  <c r="G8427" i="9"/>
  <c r="H8427" i="9" s="1"/>
  <c r="F8429" i="9" l="1"/>
  <c r="G8428" i="9"/>
  <c r="H8428" i="9" s="1"/>
  <c r="F8430" i="9" l="1"/>
  <c r="G8429" i="9"/>
  <c r="H8429" i="9" s="1"/>
  <c r="F8431" i="9" l="1"/>
  <c r="G8430" i="9"/>
  <c r="H8430" i="9" s="1"/>
  <c r="F8432" i="9" l="1"/>
  <c r="G8431" i="9"/>
  <c r="H8431" i="9" s="1"/>
  <c r="F8433" i="9" l="1"/>
  <c r="G8432" i="9"/>
  <c r="H8432" i="9" s="1"/>
  <c r="F8434" i="9" l="1"/>
  <c r="G8433" i="9"/>
  <c r="H8433" i="9" s="1"/>
  <c r="F8435" i="9" l="1"/>
  <c r="G8434" i="9"/>
  <c r="H8434" i="9" s="1"/>
  <c r="F8436" i="9" l="1"/>
  <c r="G8435" i="9"/>
  <c r="H8435" i="9" s="1"/>
  <c r="F8437" i="9" l="1"/>
  <c r="G8436" i="9"/>
  <c r="H8436" i="9" s="1"/>
  <c r="F8438" i="9" l="1"/>
  <c r="G8437" i="9"/>
  <c r="H8437" i="9" s="1"/>
  <c r="F8439" i="9" l="1"/>
  <c r="G8438" i="9"/>
  <c r="H8438" i="9" s="1"/>
  <c r="F8440" i="9" l="1"/>
  <c r="G8439" i="9"/>
  <c r="H8439" i="9" s="1"/>
  <c r="F8441" i="9" l="1"/>
  <c r="G8440" i="9"/>
  <c r="H8440" i="9" s="1"/>
  <c r="F8442" i="9" l="1"/>
  <c r="G8441" i="9"/>
  <c r="H8441" i="9" s="1"/>
  <c r="F8443" i="9" l="1"/>
  <c r="G8442" i="9"/>
  <c r="H8442" i="9" s="1"/>
  <c r="F8444" i="9" l="1"/>
  <c r="G8443" i="9"/>
  <c r="H8443" i="9" s="1"/>
  <c r="F8445" i="9" l="1"/>
  <c r="G8444" i="9"/>
  <c r="H8444" i="9" s="1"/>
  <c r="F8446" i="9" l="1"/>
  <c r="G8445" i="9"/>
  <c r="H8445" i="9" s="1"/>
  <c r="F8447" i="9" l="1"/>
  <c r="G8446" i="9"/>
  <c r="H8446" i="9" s="1"/>
  <c r="F8448" i="9" l="1"/>
  <c r="G8447" i="9"/>
  <c r="H8447" i="9" s="1"/>
  <c r="F8449" i="9" l="1"/>
  <c r="G8448" i="9"/>
  <c r="H8448" i="9" s="1"/>
  <c r="F8450" i="9" l="1"/>
  <c r="G8449" i="9"/>
  <c r="H8449" i="9" s="1"/>
  <c r="F8451" i="9" l="1"/>
  <c r="G8450" i="9"/>
  <c r="H8450" i="9" s="1"/>
  <c r="F8452" i="9" l="1"/>
  <c r="G8451" i="9"/>
  <c r="H8451" i="9" s="1"/>
  <c r="F8453" i="9" l="1"/>
  <c r="G8452" i="9"/>
  <c r="H8452" i="9" s="1"/>
  <c r="F8454" i="9" l="1"/>
  <c r="G8453" i="9"/>
  <c r="H8453" i="9" s="1"/>
  <c r="F8455" i="9" l="1"/>
  <c r="G8454" i="9"/>
  <c r="H8454" i="9" s="1"/>
  <c r="F8456" i="9" l="1"/>
  <c r="G8455" i="9"/>
  <c r="H8455" i="9" s="1"/>
  <c r="F8457" i="9" l="1"/>
  <c r="G8456" i="9"/>
  <c r="H8456" i="9" s="1"/>
  <c r="F8458" i="9" l="1"/>
  <c r="G8457" i="9"/>
  <c r="H8457" i="9" s="1"/>
  <c r="F8459" i="9" l="1"/>
  <c r="G8458" i="9"/>
  <c r="H8458" i="9" s="1"/>
  <c r="F8460" i="9" l="1"/>
  <c r="G8459" i="9"/>
  <c r="H8459" i="9" s="1"/>
  <c r="F8461" i="9" l="1"/>
  <c r="G8460" i="9"/>
  <c r="H8460" i="9" s="1"/>
  <c r="F8462" i="9" l="1"/>
  <c r="G8461" i="9"/>
  <c r="H8461" i="9" s="1"/>
  <c r="F8463" i="9" l="1"/>
  <c r="G8462" i="9"/>
  <c r="H8462" i="9" s="1"/>
  <c r="F8464" i="9" l="1"/>
  <c r="G8463" i="9"/>
  <c r="H8463" i="9" s="1"/>
  <c r="F8465" i="9" l="1"/>
  <c r="G8464" i="9"/>
  <c r="H8464" i="9" s="1"/>
  <c r="F8466" i="9" l="1"/>
  <c r="G8465" i="9"/>
  <c r="H8465" i="9" s="1"/>
  <c r="F8467" i="9" l="1"/>
  <c r="G8466" i="9"/>
  <c r="H8466" i="9" s="1"/>
  <c r="F8468" i="9" l="1"/>
  <c r="G8467" i="9"/>
  <c r="H8467" i="9" s="1"/>
  <c r="F8469" i="9" l="1"/>
  <c r="G8468" i="9"/>
  <c r="H8468" i="9" s="1"/>
  <c r="F8470" i="9" l="1"/>
  <c r="G8469" i="9"/>
  <c r="H8469" i="9" s="1"/>
  <c r="F8471" i="9" l="1"/>
  <c r="G8470" i="9"/>
  <c r="H8470" i="9" s="1"/>
  <c r="F8472" i="9" l="1"/>
  <c r="G8471" i="9"/>
  <c r="H8471" i="9" s="1"/>
  <c r="F8473" i="9" l="1"/>
  <c r="G8472" i="9"/>
  <c r="H8472" i="9" s="1"/>
  <c r="F8474" i="9" l="1"/>
  <c r="G8473" i="9"/>
  <c r="H8473" i="9" s="1"/>
  <c r="F8475" i="9" l="1"/>
  <c r="G8474" i="9"/>
  <c r="H8474" i="9" s="1"/>
  <c r="F8476" i="9" l="1"/>
  <c r="G8475" i="9"/>
  <c r="H8475" i="9" s="1"/>
  <c r="F8477" i="9" l="1"/>
  <c r="G8476" i="9"/>
  <c r="H8476" i="9" s="1"/>
  <c r="F8478" i="9" l="1"/>
  <c r="G8477" i="9"/>
  <c r="H8477" i="9" s="1"/>
  <c r="F8479" i="9" l="1"/>
  <c r="G8478" i="9"/>
  <c r="H8478" i="9" s="1"/>
  <c r="F8480" i="9" l="1"/>
  <c r="G8479" i="9"/>
  <c r="H8479" i="9" s="1"/>
  <c r="F8481" i="9" l="1"/>
  <c r="G8480" i="9"/>
  <c r="H8480" i="9" s="1"/>
  <c r="F8482" i="9" l="1"/>
  <c r="G8481" i="9"/>
  <c r="H8481" i="9" s="1"/>
  <c r="F8483" i="9" l="1"/>
  <c r="G8482" i="9"/>
  <c r="H8482" i="9" s="1"/>
  <c r="F8484" i="9" l="1"/>
  <c r="G8483" i="9"/>
  <c r="H8483" i="9" s="1"/>
  <c r="F8485" i="9" l="1"/>
  <c r="G8484" i="9"/>
  <c r="H8484" i="9" s="1"/>
  <c r="F8486" i="9" l="1"/>
  <c r="G8485" i="9"/>
  <c r="H8485" i="9" s="1"/>
  <c r="F8487" i="9" l="1"/>
  <c r="G8486" i="9"/>
  <c r="H8486" i="9" s="1"/>
  <c r="F8488" i="9" l="1"/>
  <c r="G8487" i="9"/>
  <c r="H8487" i="9" s="1"/>
  <c r="F8489" i="9" l="1"/>
  <c r="G8488" i="9"/>
  <c r="H8488" i="9" s="1"/>
  <c r="F8490" i="9" l="1"/>
  <c r="G8489" i="9"/>
  <c r="H8489" i="9" s="1"/>
  <c r="F8491" i="9" l="1"/>
  <c r="G8490" i="9"/>
  <c r="H8490" i="9" s="1"/>
  <c r="F8492" i="9" l="1"/>
  <c r="G8491" i="9"/>
  <c r="H8491" i="9" s="1"/>
  <c r="F8493" i="9" l="1"/>
  <c r="G8492" i="9"/>
  <c r="H8492" i="9" s="1"/>
  <c r="F8494" i="9" l="1"/>
  <c r="G8493" i="9"/>
  <c r="H8493" i="9" s="1"/>
  <c r="F8495" i="9" l="1"/>
  <c r="G8494" i="9"/>
  <c r="H8494" i="9" s="1"/>
  <c r="F8496" i="9" l="1"/>
  <c r="G8495" i="9"/>
  <c r="H8495" i="9" s="1"/>
  <c r="F8497" i="9" l="1"/>
  <c r="G8496" i="9"/>
  <c r="H8496" i="9" s="1"/>
  <c r="F8498" i="9" l="1"/>
  <c r="G8497" i="9"/>
  <c r="H8497" i="9" s="1"/>
  <c r="F8499" i="9" l="1"/>
  <c r="G8498" i="9"/>
  <c r="H8498" i="9" s="1"/>
  <c r="F8500" i="9" l="1"/>
  <c r="G8499" i="9"/>
  <c r="H8499" i="9" s="1"/>
  <c r="F8501" i="9" l="1"/>
  <c r="G8500" i="9"/>
  <c r="H8500" i="9" s="1"/>
  <c r="F8502" i="9" l="1"/>
  <c r="G8501" i="9"/>
  <c r="H8501" i="9" s="1"/>
  <c r="F8503" i="9" l="1"/>
  <c r="G8502" i="9"/>
  <c r="H8502" i="9" s="1"/>
  <c r="F8504" i="9" l="1"/>
  <c r="G8503" i="9"/>
  <c r="H8503" i="9" s="1"/>
  <c r="F8505" i="9" l="1"/>
  <c r="G8504" i="9"/>
  <c r="H8504" i="9" s="1"/>
  <c r="F8506" i="9" l="1"/>
  <c r="G8505" i="9"/>
  <c r="H8505" i="9" s="1"/>
  <c r="F8507" i="9" l="1"/>
  <c r="G8506" i="9"/>
  <c r="H8506" i="9" s="1"/>
  <c r="F8508" i="9" l="1"/>
  <c r="G8507" i="9"/>
  <c r="H8507" i="9" s="1"/>
  <c r="F8509" i="9" l="1"/>
  <c r="G8508" i="9"/>
  <c r="H8508" i="9" s="1"/>
  <c r="F8510" i="9" l="1"/>
  <c r="G8509" i="9"/>
  <c r="H8509" i="9" s="1"/>
  <c r="F8511" i="9" l="1"/>
  <c r="G8510" i="9"/>
  <c r="H8510" i="9" s="1"/>
  <c r="F8512" i="9" l="1"/>
  <c r="G8511" i="9"/>
  <c r="H8511" i="9" s="1"/>
  <c r="F8513" i="9" l="1"/>
  <c r="G8512" i="9"/>
  <c r="H8512" i="9" s="1"/>
  <c r="F8514" i="9" l="1"/>
  <c r="G8513" i="9"/>
  <c r="H8513" i="9" s="1"/>
  <c r="F8515" i="9" l="1"/>
  <c r="G8514" i="9"/>
  <c r="H8514" i="9" s="1"/>
  <c r="F8516" i="9" l="1"/>
  <c r="G8515" i="9"/>
  <c r="H8515" i="9" s="1"/>
  <c r="F8517" i="9" l="1"/>
  <c r="G8516" i="9"/>
  <c r="H8516" i="9" s="1"/>
  <c r="F8518" i="9" l="1"/>
  <c r="G8517" i="9"/>
  <c r="H8517" i="9" s="1"/>
  <c r="F8519" i="9" l="1"/>
  <c r="G8518" i="9"/>
  <c r="H8518" i="9" s="1"/>
  <c r="F8520" i="9" l="1"/>
  <c r="G8519" i="9"/>
  <c r="H8519" i="9" s="1"/>
  <c r="F8521" i="9" l="1"/>
  <c r="G8520" i="9"/>
  <c r="H8520" i="9" s="1"/>
  <c r="F8522" i="9" l="1"/>
  <c r="G8521" i="9"/>
  <c r="H8521" i="9" s="1"/>
  <c r="F8523" i="9" l="1"/>
  <c r="G8522" i="9"/>
  <c r="H8522" i="9" s="1"/>
  <c r="F8524" i="9" l="1"/>
  <c r="G8523" i="9"/>
  <c r="H8523" i="9" s="1"/>
  <c r="F8525" i="9" l="1"/>
  <c r="G8524" i="9"/>
  <c r="H8524" i="9" s="1"/>
  <c r="F8526" i="9" l="1"/>
  <c r="G8525" i="9"/>
  <c r="H8525" i="9" s="1"/>
  <c r="F8527" i="9" l="1"/>
  <c r="G8526" i="9"/>
  <c r="H8526" i="9" s="1"/>
  <c r="F8528" i="9" l="1"/>
  <c r="G8527" i="9"/>
  <c r="H8527" i="9" s="1"/>
  <c r="F8529" i="9" l="1"/>
  <c r="G8528" i="9"/>
  <c r="H8528" i="9" s="1"/>
  <c r="F8530" i="9" l="1"/>
  <c r="G8529" i="9"/>
  <c r="H8529" i="9" s="1"/>
  <c r="F8531" i="9" l="1"/>
  <c r="G8530" i="9"/>
  <c r="H8530" i="9" s="1"/>
  <c r="F8532" i="9" l="1"/>
  <c r="G8531" i="9"/>
  <c r="H8531" i="9" s="1"/>
  <c r="F8533" i="9" l="1"/>
  <c r="G8532" i="9"/>
  <c r="H8532" i="9" s="1"/>
  <c r="F8534" i="9" l="1"/>
  <c r="G8533" i="9"/>
  <c r="H8533" i="9" s="1"/>
  <c r="F8535" i="9" l="1"/>
  <c r="G8534" i="9"/>
  <c r="H8534" i="9" s="1"/>
  <c r="F8536" i="9" l="1"/>
  <c r="G8535" i="9"/>
  <c r="H8535" i="9" s="1"/>
  <c r="F8537" i="9" l="1"/>
  <c r="G8536" i="9"/>
  <c r="H8536" i="9" s="1"/>
  <c r="F8538" i="9" l="1"/>
  <c r="G8537" i="9"/>
  <c r="H8537" i="9" s="1"/>
  <c r="F8539" i="9" l="1"/>
  <c r="G8538" i="9"/>
  <c r="H8538" i="9" s="1"/>
  <c r="F8540" i="9" l="1"/>
  <c r="G8539" i="9"/>
  <c r="H8539" i="9" s="1"/>
  <c r="F8541" i="9" l="1"/>
  <c r="G8540" i="9"/>
  <c r="H8540" i="9" s="1"/>
  <c r="F8542" i="9" l="1"/>
  <c r="G8541" i="9"/>
  <c r="H8541" i="9" s="1"/>
  <c r="F8543" i="9" l="1"/>
  <c r="G8542" i="9"/>
  <c r="H8542" i="9" s="1"/>
  <c r="F8544" i="9" l="1"/>
  <c r="G8543" i="9"/>
  <c r="H8543" i="9" s="1"/>
  <c r="F8545" i="9" l="1"/>
  <c r="G8544" i="9"/>
  <c r="H8544" i="9" s="1"/>
  <c r="F8546" i="9" l="1"/>
  <c r="G8545" i="9"/>
  <c r="H8545" i="9" s="1"/>
  <c r="F8547" i="9" l="1"/>
  <c r="G8546" i="9"/>
  <c r="H8546" i="9" s="1"/>
  <c r="F8548" i="9" l="1"/>
  <c r="G8547" i="9"/>
  <c r="H8547" i="9" s="1"/>
  <c r="F8549" i="9" l="1"/>
  <c r="G8548" i="9"/>
  <c r="H8548" i="9" s="1"/>
  <c r="F8550" i="9" l="1"/>
  <c r="G8549" i="9"/>
  <c r="H8549" i="9" s="1"/>
  <c r="F8551" i="9" l="1"/>
  <c r="G8550" i="9"/>
  <c r="H8550" i="9" s="1"/>
  <c r="F8552" i="9" l="1"/>
  <c r="G8551" i="9"/>
  <c r="H8551" i="9" s="1"/>
  <c r="F8553" i="9" l="1"/>
  <c r="G8552" i="9"/>
  <c r="H8552" i="9" s="1"/>
  <c r="F8554" i="9" l="1"/>
  <c r="G8553" i="9"/>
  <c r="H8553" i="9" s="1"/>
  <c r="F8555" i="9" l="1"/>
  <c r="G8554" i="9"/>
  <c r="H8554" i="9" s="1"/>
  <c r="F8556" i="9" l="1"/>
  <c r="G8555" i="9"/>
  <c r="H8555" i="9" s="1"/>
  <c r="F8557" i="9" l="1"/>
  <c r="G8556" i="9"/>
  <c r="H8556" i="9" s="1"/>
  <c r="F8558" i="9" l="1"/>
  <c r="G8557" i="9"/>
  <c r="H8557" i="9" s="1"/>
  <c r="F8559" i="9" l="1"/>
  <c r="G8558" i="9"/>
  <c r="H8558" i="9" s="1"/>
  <c r="F8560" i="9" l="1"/>
  <c r="G8559" i="9"/>
  <c r="H8559" i="9" s="1"/>
  <c r="F8561" i="9" l="1"/>
  <c r="G8560" i="9"/>
  <c r="H8560" i="9" s="1"/>
  <c r="F8562" i="9" l="1"/>
  <c r="G8561" i="9"/>
  <c r="H8561" i="9" s="1"/>
  <c r="F8563" i="9" l="1"/>
  <c r="G8562" i="9"/>
  <c r="H8562" i="9" s="1"/>
  <c r="F8564" i="9" l="1"/>
  <c r="G8563" i="9"/>
  <c r="H8563" i="9" s="1"/>
  <c r="F8565" i="9" l="1"/>
  <c r="G8564" i="9"/>
  <c r="H8564" i="9" s="1"/>
  <c r="F8566" i="9" l="1"/>
  <c r="G8565" i="9"/>
  <c r="H8565" i="9" s="1"/>
  <c r="F8567" i="9" l="1"/>
  <c r="G8566" i="9"/>
  <c r="H8566" i="9" s="1"/>
  <c r="F8568" i="9" l="1"/>
  <c r="G8567" i="9"/>
  <c r="H8567" i="9" s="1"/>
  <c r="F8569" i="9" l="1"/>
  <c r="G8568" i="9"/>
  <c r="H8568" i="9" s="1"/>
  <c r="F8570" i="9" l="1"/>
  <c r="G8569" i="9"/>
  <c r="H8569" i="9" s="1"/>
  <c r="F8571" i="9" l="1"/>
  <c r="G8570" i="9"/>
  <c r="H8570" i="9" s="1"/>
  <c r="F8572" i="9" l="1"/>
  <c r="G8571" i="9"/>
  <c r="H8571" i="9" s="1"/>
  <c r="F8573" i="9" l="1"/>
  <c r="G8572" i="9"/>
  <c r="H8572" i="9" s="1"/>
  <c r="F8574" i="9" l="1"/>
  <c r="G8573" i="9"/>
  <c r="H8573" i="9" s="1"/>
  <c r="F8575" i="9" l="1"/>
  <c r="G8574" i="9"/>
  <c r="H8574" i="9" s="1"/>
  <c r="F8576" i="9" l="1"/>
  <c r="G8575" i="9"/>
  <c r="H8575" i="9" s="1"/>
  <c r="F8577" i="9" l="1"/>
  <c r="G8576" i="9"/>
  <c r="H8576" i="9" s="1"/>
  <c r="F8578" i="9" l="1"/>
  <c r="G8577" i="9"/>
  <c r="H8577" i="9" s="1"/>
  <c r="F8579" i="9" l="1"/>
  <c r="G8578" i="9"/>
  <c r="H8578" i="9" s="1"/>
  <c r="F8580" i="9" l="1"/>
  <c r="G8579" i="9"/>
  <c r="H8579" i="9" s="1"/>
  <c r="F8581" i="9" l="1"/>
  <c r="G8580" i="9"/>
  <c r="H8580" i="9" s="1"/>
  <c r="F8582" i="9" l="1"/>
  <c r="G8581" i="9"/>
  <c r="H8581" i="9" s="1"/>
  <c r="F8583" i="9" l="1"/>
  <c r="G8582" i="9"/>
  <c r="H8582" i="9" s="1"/>
  <c r="F8584" i="9" l="1"/>
  <c r="G8583" i="9"/>
  <c r="H8583" i="9" s="1"/>
  <c r="F8585" i="9" l="1"/>
  <c r="G8584" i="9"/>
  <c r="H8584" i="9" s="1"/>
  <c r="F8586" i="9" l="1"/>
  <c r="G8585" i="9"/>
  <c r="H8585" i="9" s="1"/>
  <c r="F8587" i="9" l="1"/>
  <c r="G8586" i="9"/>
  <c r="H8586" i="9" s="1"/>
  <c r="F8588" i="9" l="1"/>
  <c r="G8587" i="9"/>
  <c r="H8587" i="9" s="1"/>
  <c r="F8589" i="9" l="1"/>
  <c r="G8588" i="9"/>
  <c r="H8588" i="9" s="1"/>
  <c r="F8590" i="9" l="1"/>
  <c r="G8589" i="9"/>
  <c r="H8589" i="9" s="1"/>
  <c r="F8591" i="9" l="1"/>
  <c r="G8590" i="9"/>
  <c r="H8590" i="9" s="1"/>
  <c r="F8592" i="9" l="1"/>
  <c r="G8591" i="9"/>
  <c r="H8591" i="9" s="1"/>
  <c r="F8593" i="9" l="1"/>
  <c r="G8592" i="9"/>
  <c r="H8592" i="9" s="1"/>
  <c r="F8594" i="9" l="1"/>
  <c r="G8593" i="9"/>
  <c r="H8593" i="9" s="1"/>
  <c r="F8595" i="9" l="1"/>
  <c r="G8594" i="9"/>
  <c r="H8594" i="9" s="1"/>
  <c r="F8596" i="9" l="1"/>
  <c r="G8595" i="9"/>
  <c r="H8595" i="9" s="1"/>
  <c r="F8597" i="9" l="1"/>
  <c r="G8596" i="9"/>
  <c r="H8596" i="9" s="1"/>
  <c r="F8598" i="9" l="1"/>
  <c r="G8597" i="9"/>
  <c r="H8597" i="9" s="1"/>
  <c r="G8598" i="9" l="1"/>
  <c r="H8598" i="9" s="1"/>
  <c r="F8599" i="9"/>
  <c r="F8600" i="9" l="1"/>
  <c r="G8599" i="9"/>
  <c r="H8599" i="9" s="1"/>
  <c r="G8600" i="9" l="1"/>
  <c r="H8600" i="9" s="1"/>
  <c r="F8601" i="9"/>
  <c r="F8602" i="9" l="1"/>
  <c r="G8601" i="9"/>
  <c r="H8601" i="9" s="1"/>
  <c r="G8602" i="9" l="1"/>
  <c r="H8602" i="9" s="1"/>
  <c r="F8603" i="9"/>
  <c r="F8604" i="9" l="1"/>
  <c r="G8603" i="9"/>
  <c r="H8603" i="9" s="1"/>
  <c r="G8604" i="9" l="1"/>
  <c r="H8604" i="9" s="1"/>
  <c r="F8605" i="9"/>
  <c r="F8606" i="9" l="1"/>
  <c r="G8605" i="9"/>
  <c r="H8605" i="9" s="1"/>
  <c r="G8606" i="9" l="1"/>
  <c r="H8606" i="9" s="1"/>
  <c r="F8607" i="9"/>
  <c r="F8608" i="9" l="1"/>
  <c r="G8607" i="9"/>
  <c r="H8607" i="9" s="1"/>
  <c r="G8608" i="9" l="1"/>
  <c r="H8608" i="9" s="1"/>
  <c r="F8609" i="9"/>
  <c r="F8610" i="9" l="1"/>
  <c r="G8609" i="9"/>
  <c r="H8609" i="9" s="1"/>
  <c r="G8610" i="9" l="1"/>
  <c r="H8610" i="9" s="1"/>
  <c r="F8611" i="9"/>
  <c r="F8612" i="9" l="1"/>
  <c r="G8611" i="9"/>
  <c r="H8611" i="9" s="1"/>
  <c r="G8612" i="9" l="1"/>
  <c r="H8612" i="9" s="1"/>
  <c r="F8613" i="9"/>
  <c r="F8614" i="9" l="1"/>
  <c r="G8613" i="9"/>
  <c r="H8613" i="9" s="1"/>
  <c r="G8614" i="9" l="1"/>
  <c r="H8614" i="9" s="1"/>
  <c r="F8615" i="9"/>
  <c r="F8616" i="9" l="1"/>
  <c r="G8615" i="9"/>
  <c r="H8615" i="9" s="1"/>
  <c r="G8616" i="9" l="1"/>
  <c r="H8616" i="9" s="1"/>
  <c r="F8617" i="9"/>
  <c r="F8618" i="9" l="1"/>
  <c r="G8617" i="9"/>
  <c r="H8617" i="9" s="1"/>
  <c r="G8618" i="9" l="1"/>
  <c r="H8618" i="9" s="1"/>
  <c r="F8619" i="9"/>
  <c r="F8620" i="9" l="1"/>
  <c r="G8619" i="9"/>
  <c r="H8619" i="9" s="1"/>
  <c r="G8620" i="9" l="1"/>
  <c r="H8620" i="9" s="1"/>
  <c r="F8621" i="9"/>
  <c r="F8622" i="9" l="1"/>
  <c r="G8621" i="9"/>
  <c r="H8621" i="9" s="1"/>
  <c r="G8622" i="9" l="1"/>
  <c r="H8622" i="9" s="1"/>
  <c r="F8623" i="9"/>
  <c r="F8624" i="9" l="1"/>
  <c r="G8623" i="9"/>
  <c r="H8623" i="9" s="1"/>
  <c r="G8624" i="9" l="1"/>
  <c r="H8624" i="9" s="1"/>
  <c r="F8625" i="9"/>
  <c r="F8626" i="9" l="1"/>
  <c r="G8625" i="9"/>
  <c r="H8625" i="9" s="1"/>
  <c r="G8626" i="9" l="1"/>
  <c r="H8626" i="9" s="1"/>
  <c r="F8627" i="9"/>
  <c r="F8628" i="9" l="1"/>
  <c r="G8627" i="9"/>
  <c r="H8627" i="9" s="1"/>
  <c r="G8628" i="9" l="1"/>
  <c r="H8628" i="9" s="1"/>
  <c r="F8629" i="9"/>
  <c r="F8630" i="9" l="1"/>
  <c r="G8629" i="9"/>
  <c r="H8629" i="9" s="1"/>
  <c r="G8630" i="9" l="1"/>
  <c r="H8630" i="9" s="1"/>
  <c r="F8631" i="9"/>
  <c r="F8632" i="9" l="1"/>
  <c r="G8631" i="9"/>
  <c r="H8631" i="9" s="1"/>
  <c r="G8632" i="9" l="1"/>
  <c r="H8632" i="9" s="1"/>
  <c r="F8633" i="9"/>
  <c r="F8634" i="9" l="1"/>
  <c r="G8633" i="9"/>
  <c r="H8633" i="9" s="1"/>
  <c r="G8634" i="9" l="1"/>
  <c r="H8634" i="9" s="1"/>
  <c r="F8635" i="9"/>
  <c r="F8636" i="9" l="1"/>
  <c r="G8635" i="9"/>
  <c r="H8635" i="9" s="1"/>
  <c r="G8636" i="9" l="1"/>
  <c r="H8636" i="9" s="1"/>
  <c r="F8637" i="9"/>
  <c r="F8638" i="9" l="1"/>
  <c r="G8637" i="9"/>
  <c r="H8637" i="9" s="1"/>
  <c r="G8638" i="9" l="1"/>
  <c r="H8638" i="9" s="1"/>
  <c r="F8639" i="9"/>
  <c r="F8640" i="9" l="1"/>
  <c r="G8639" i="9"/>
  <c r="H8639" i="9" s="1"/>
  <c r="G8640" i="9" l="1"/>
  <c r="H8640" i="9" s="1"/>
  <c r="F8641" i="9"/>
  <c r="F8642" i="9" l="1"/>
  <c r="G8641" i="9"/>
  <c r="H8641" i="9" s="1"/>
  <c r="G8642" i="9" l="1"/>
  <c r="H8642" i="9" s="1"/>
  <c r="F8643" i="9"/>
  <c r="F8644" i="9" l="1"/>
  <c r="G8643" i="9"/>
  <c r="H8643" i="9" s="1"/>
  <c r="G8644" i="9" l="1"/>
  <c r="H8644" i="9" s="1"/>
  <c r="F8645" i="9"/>
  <c r="F8646" i="9" l="1"/>
  <c r="G8645" i="9"/>
  <c r="H8645" i="9" s="1"/>
  <c r="G8646" i="9" l="1"/>
  <c r="H8646" i="9" s="1"/>
  <c r="F8647" i="9"/>
  <c r="F8648" i="9" l="1"/>
  <c r="G8647" i="9"/>
  <c r="H8647" i="9" s="1"/>
  <c r="G8648" i="9" l="1"/>
  <c r="H8648" i="9" s="1"/>
  <c r="F8649" i="9"/>
  <c r="F8650" i="9" l="1"/>
  <c r="G8649" i="9"/>
  <c r="H8649" i="9" s="1"/>
  <c r="G8650" i="9" l="1"/>
  <c r="H8650" i="9" s="1"/>
  <c r="F8651" i="9"/>
  <c r="F8652" i="9" l="1"/>
  <c r="G8651" i="9"/>
  <c r="H8651" i="9" s="1"/>
  <c r="G8652" i="9" l="1"/>
  <c r="H8652" i="9" s="1"/>
  <c r="F8653" i="9"/>
  <c r="F8654" i="9" l="1"/>
  <c r="G8653" i="9"/>
  <c r="H8653" i="9" s="1"/>
  <c r="G8654" i="9" l="1"/>
  <c r="H8654" i="9" s="1"/>
  <c r="F8655" i="9"/>
  <c r="F8656" i="9" l="1"/>
  <c r="G8655" i="9"/>
  <c r="H8655" i="9" s="1"/>
  <c r="G8656" i="9" l="1"/>
  <c r="H8656" i="9" s="1"/>
  <c r="F8657" i="9"/>
  <c r="F8658" i="9" l="1"/>
  <c r="G8657" i="9"/>
  <c r="H8657" i="9" s="1"/>
  <c r="G8658" i="9" l="1"/>
  <c r="H8658" i="9" s="1"/>
  <c r="F8659" i="9"/>
  <c r="F8660" i="9" l="1"/>
  <c r="G8659" i="9"/>
  <c r="H8659" i="9" s="1"/>
  <c r="G8660" i="9" l="1"/>
  <c r="H8660" i="9" s="1"/>
  <c r="F8661" i="9"/>
  <c r="F8662" i="9" l="1"/>
  <c r="G8661" i="9"/>
  <c r="H8661" i="9" s="1"/>
  <c r="G8662" i="9" l="1"/>
  <c r="H8662" i="9" s="1"/>
  <c r="F8663" i="9"/>
  <c r="F8664" i="9" l="1"/>
  <c r="G8663" i="9"/>
  <c r="H8663" i="9" s="1"/>
  <c r="G8664" i="9" l="1"/>
  <c r="H8664" i="9" s="1"/>
  <c r="F8665" i="9"/>
  <c r="F8666" i="9" l="1"/>
  <c r="G8665" i="9"/>
  <c r="H8665" i="9" s="1"/>
  <c r="G8666" i="9" l="1"/>
  <c r="H8666" i="9" s="1"/>
  <c r="F8667" i="9"/>
  <c r="F8668" i="9" l="1"/>
  <c r="G8667" i="9"/>
  <c r="H8667" i="9" s="1"/>
  <c r="G8668" i="9" l="1"/>
  <c r="H8668" i="9" s="1"/>
  <c r="F8669" i="9"/>
  <c r="F8670" i="9" l="1"/>
  <c r="G8669" i="9"/>
  <c r="H8669" i="9" s="1"/>
  <c r="G8670" i="9" l="1"/>
  <c r="H8670" i="9" s="1"/>
  <c r="F8671" i="9"/>
  <c r="F8672" i="9" l="1"/>
  <c r="G8671" i="9"/>
  <c r="H8671" i="9" s="1"/>
  <c r="G8672" i="9" l="1"/>
  <c r="H8672" i="9" s="1"/>
  <c r="F8673" i="9"/>
  <c r="F8674" i="9" l="1"/>
  <c r="G8673" i="9"/>
  <c r="H8673" i="9" s="1"/>
  <c r="G8674" i="9" l="1"/>
  <c r="H8674" i="9" s="1"/>
  <c r="F8675" i="9"/>
  <c r="F8676" i="9" l="1"/>
  <c r="G8675" i="9"/>
  <c r="H8675" i="9" s="1"/>
  <c r="G8676" i="9" l="1"/>
  <c r="H8676" i="9" s="1"/>
  <c r="F8677" i="9"/>
  <c r="F8678" i="9" l="1"/>
  <c r="G8677" i="9"/>
  <c r="H8677" i="9" s="1"/>
  <c r="G8678" i="9" l="1"/>
  <c r="H8678" i="9" s="1"/>
  <c r="F8679" i="9"/>
  <c r="F8680" i="9" l="1"/>
  <c r="G8679" i="9"/>
  <c r="H8679" i="9" s="1"/>
  <c r="G8680" i="9" l="1"/>
  <c r="H8680" i="9" s="1"/>
  <c r="F8681" i="9"/>
  <c r="F8682" i="9" l="1"/>
  <c r="G8681" i="9"/>
  <c r="H8681" i="9" s="1"/>
  <c r="G8682" i="9" l="1"/>
  <c r="H8682" i="9" s="1"/>
  <c r="F8683" i="9"/>
  <c r="F8684" i="9" l="1"/>
  <c r="G8683" i="9"/>
  <c r="H8683" i="9" s="1"/>
  <c r="G8684" i="9" l="1"/>
  <c r="H8684" i="9" s="1"/>
  <c r="F8685" i="9"/>
  <c r="F8686" i="9" l="1"/>
  <c r="G8685" i="9"/>
  <c r="H8685" i="9" s="1"/>
  <c r="G8686" i="9" l="1"/>
  <c r="H8686" i="9" s="1"/>
  <c r="F8687" i="9"/>
  <c r="F8688" i="9" l="1"/>
  <c r="G8687" i="9"/>
  <c r="H8687" i="9" s="1"/>
  <c r="G8688" i="9" l="1"/>
  <c r="H8688" i="9" s="1"/>
  <c r="F8689" i="9"/>
  <c r="F8690" i="9" l="1"/>
  <c r="G8689" i="9"/>
  <c r="H8689" i="9" s="1"/>
  <c r="G8690" i="9" l="1"/>
  <c r="H8690" i="9" s="1"/>
  <c r="F8691" i="9"/>
  <c r="F8692" i="9" l="1"/>
  <c r="G8691" i="9"/>
  <c r="H8691" i="9" s="1"/>
  <c r="G8692" i="9" l="1"/>
  <c r="H8692" i="9" s="1"/>
  <c r="F8693" i="9"/>
  <c r="F8694" i="9" l="1"/>
  <c r="G8693" i="9"/>
  <c r="H8693" i="9" s="1"/>
  <c r="G8694" i="9" l="1"/>
  <c r="H8694" i="9" s="1"/>
  <c r="F8695" i="9"/>
  <c r="F8696" i="9" l="1"/>
  <c r="G8695" i="9"/>
  <c r="H8695" i="9" s="1"/>
  <c r="G8696" i="9" l="1"/>
  <c r="H8696" i="9" s="1"/>
  <c r="F8697" i="9"/>
  <c r="F8698" i="9" l="1"/>
  <c r="G8697" i="9"/>
  <c r="H8697" i="9" s="1"/>
  <c r="G8698" i="9" l="1"/>
  <c r="H8698" i="9" s="1"/>
  <c r="F8699" i="9"/>
  <c r="F8700" i="9" l="1"/>
  <c r="G8699" i="9"/>
  <c r="H8699" i="9" s="1"/>
  <c r="G8700" i="9" l="1"/>
  <c r="H8700" i="9" s="1"/>
  <c r="F8701" i="9"/>
  <c r="F8702" i="9" l="1"/>
  <c r="G8701" i="9"/>
  <c r="H8701" i="9" s="1"/>
  <c r="G8702" i="9" l="1"/>
  <c r="H8702" i="9" s="1"/>
  <c r="F8703" i="9"/>
  <c r="F8704" i="9" l="1"/>
  <c r="G8703" i="9"/>
  <c r="H8703" i="9" s="1"/>
  <c r="G8704" i="9" l="1"/>
  <c r="H8704" i="9" s="1"/>
  <c r="F8705" i="9"/>
  <c r="F8706" i="9" l="1"/>
  <c r="G8705" i="9"/>
  <c r="H8705" i="9" s="1"/>
  <c r="G8706" i="9" l="1"/>
  <c r="H8706" i="9" s="1"/>
  <c r="F8707" i="9"/>
  <c r="F8708" i="9" l="1"/>
  <c r="G8707" i="9"/>
  <c r="H8707" i="9" s="1"/>
  <c r="G8708" i="9" l="1"/>
  <c r="H8708" i="9" s="1"/>
  <c r="F8709" i="9"/>
  <c r="F8710" i="9" l="1"/>
  <c r="G8709" i="9"/>
  <c r="H8709" i="9" s="1"/>
  <c r="G8710" i="9" l="1"/>
  <c r="H8710" i="9" s="1"/>
  <c r="F8711" i="9"/>
  <c r="F8712" i="9" l="1"/>
  <c r="G8711" i="9"/>
  <c r="H8711" i="9" s="1"/>
  <c r="G8712" i="9" l="1"/>
  <c r="H8712" i="9" s="1"/>
  <c r="F8713" i="9"/>
  <c r="F8714" i="9" l="1"/>
  <c r="G8713" i="9"/>
  <c r="H8713" i="9" s="1"/>
  <c r="G8714" i="9" l="1"/>
  <c r="H8714" i="9" s="1"/>
  <c r="F8715" i="9"/>
  <c r="F8716" i="9" l="1"/>
  <c r="G8715" i="9"/>
  <c r="H8715" i="9" s="1"/>
  <c r="G8716" i="9" l="1"/>
  <c r="H8716" i="9" s="1"/>
  <c r="F8717" i="9"/>
  <c r="F8718" i="9" l="1"/>
  <c r="G8717" i="9"/>
  <c r="H8717" i="9" s="1"/>
  <c r="G8718" i="9" l="1"/>
  <c r="H8718" i="9" s="1"/>
  <c r="F8719" i="9"/>
  <c r="F8720" i="9" l="1"/>
  <c r="G8719" i="9"/>
  <c r="H8719" i="9" s="1"/>
  <c r="G8720" i="9" l="1"/>
  <c r="H8720" i="9" s="1"/>
  <c r="F8721" i="9"/>
  <c r="F8722" i="9" l="1"/>
  <c r="G8721" i="9"/>
  <c r="H8721" i="9" s="1"/>
  <c r="G8722" i="9" l="1"/>
  <c r="H8722" i="9" s="1"/>
  <c r="F8723" i="9"/>
  <c r="F8724" i="9" l="1"/>
  <c r="G8723" i="9"/>
  <c r="H8723" i="9" s="1"/>
  <c r="G8724" i="9" l="1"/>
  <c r="H8724" i="9" s="1"/>
  <c r="F8725" i="9"/>
  <c r="F8726" i="9" l="1"/>
  <c r="G8725" i="9"/>
  <c r="H8725" i="9" s="1"/>
  <c r="G8726" i="9" l="1"/>
  <c r="H8726" i="9" s="1"/>
  <c r="F8727" i="9"/>
  <c r="F8728" i="9" l="1"/>
  <c r="G8727" i="9"/>
  <c r="H8727" i="9" s="1"/>
  <c r="G8728" i="9" l="1"/>
  <c r="H8728" i="9" s="1"/>
  <c r="F8729" i="9"/>
  <c r="F8730" i="9" l="1"/>
  <c r="G8729" i="9"/>
  <c r="H8729" i="9" s="1"/>
  <c r="G8730" i="9" l="1"/>
  <c r="H8730" i="9" s="1"/>
  <c r="F8731" i="9"/>
  <c r="F8732" i="9" l="1"/>
  <c r="G8731" i="9"/>
  <c r="H8731" i="9" s="1"/>
  <c r="G8732" i="9" l="1"/>
  <c r="H8732" i="9" s="1"/>
  <c r="F8733" i="9"/>
  <c r="F8734" i="9" l="1"/>
  <c r="G8733" i="9"/>
  <c r="H8733" i="9" s="1"/>
  <c r="G8734" i="9" l="1"/>
  <c r="H8734" i="9" s="1"/>
  <c r="F8735" i="9"/>
  <c r="F8736" i="9" l="1"/>
  <c r="G8735" i="9"/>
  <c r="H8735" i="9" s="1"/>
  <c r="G8736" i="9" l="1"/>
  <c r="H8736" i="9" s="1"/>
  <c r="F8737" i="9"/>
  <c r="F8738" i="9" l="1"/>
  <c r="G8737" i="9"/>
  <c r="H8737" i="9" s="1"/>
  <c r="G8738" i="9" l="1"/>
  <c r="H8738" i="9" s="1"/>
  <c r="F8739" i="9"/>
  <c r="F8740" i="9" l="1"/>
  <c r="G8739" i="9"/>
  <c r="H8739" i="9" s="1"/>
  <c r="G8740" i="9" l="1"/>
  <c r="H8740" i="9" s="1"/>
  <c r="F8741" i="9"/>
  <c r="F8742" i="9" l="1"/>
  <c r="G8741" i="9"/>
  <c r="H8741" i="9" s="1"/>
  <c r="G8742" i="9" l="1"/>
  <c r="H8742" i="9" s="1"/>
  <c r="F8743" i="9"/>
  <c r="F8744" i="9" l="1"/>
  <c r="G8743" i="9"/>
  <c r="H8743" i="9" s="1"/>
  <c r="G8744" i="9" l="1"/>
  <c r="H8744" i="9" s="1"/>
  <c r="F8745" i="9"/>
  <c r="F8746" i="9" l="1"/>
  <c r="G8745" i="9"/>
  <c r="H8745" i="9" s="1"/>
  <c r="G8746" i="9" l="1"/>
  <c r="H8746" i="9" s="1"/>
  <c r="F8747" i="9"/>
  <c r="F8748" i="9" l="1"/>
  <c r="G8747" i="9"/>
  <c r="H8747" i="9" s="1"/>
  <c r="G8748" i="9" l="1"/>
  <c r="H8748" i="9" s="1"/>
  <c r="F8749" i="9"/>
  <c r="F8750" i="9" l="1"/>
  <c r="G8749" i="9"/>
  <c r="H8749" i="9" s="1"/>
  <c r="G8750" i="9" l="1"/>
  <c r="H8750" i="9" s="1"/>
  <c r="F8751" i="9"/>
  <c r="F8752" i="9" l="1"/>
  <c r="G8751" i="9"/>
  <c r="H8751" i="9" s="1"/>
  <c r="G8752" i="9" l="1"/>
  <c r="H8752" i="9" s="1"/>
  <c r="F8753" i="9"/>
  <c r="F8754" i="9" l="1"/>
  <c r="G8753" i="9"/>
  <c r="H8753" i="9" s="1"/>
  <c r="G8754" i="9" l="1"/>
  <c r="H8754" i="9" s="1"/>
  <c r="F8755" i="9"/>
  <c r="F8756" i="9" l="1"/>
  <c r="G8755" i="9"/>
  <c r="H8755" i="9" s="1"/>
  <c r="G8756" i="9" l="1"/>
  <c r="H8756" i="9" s="1"/>
  <c r="F8757" i="9"/>
  <c r="F8758" i="9" l="1"/>
  <c r="G8757" i="9"/>
  <c r="H8757" i="9" s="1"/>
  <c r="G8758" i="9" l="1"/>
  <c r="H8758" i="9" s="1"/>
  <c r="F8759" i="9"/>
  <c r="F8760" i="9" l="1"/>
  <c r="G8759" i="9"/>
  <c r="H8759" i="9" s="1"/>
  <c r="G8760" i="9" l="1"/>
  <c r="H8760" i="9" s="1"/>
  <c r="F8761" i="9"/>
  <c r="F8762" i="9" l="1"/>
  <c r="G8761" i="9"/>
  <c r="H8761" i="9" s="1"/>
  <c r="G8762" i="9" l="1"/>
  <c r="H8762" i="9" s="1"/>
  <c r="F8763" i="9"/>
  <c r="F8764" i="9" l="1"/>
  <c r="G8763" i="9"/>
  <c r="H8763" i="9" s="1"/>
  <c r="G8764" i="9" l="1"/>
  <c r="H8764" i="9" s="1"/>
  <c r="F8765" i="9"/>
  <c r="F8766" i="9" l="1"/>
  <c r="G8765" i="9"/>
  <c r="H8765" i="9" s="1"/>
  <c r="G8766" i="9" l="1"/>
  <c r="H8766" i="9" s="1"/>
  <c r="F8767" i="9"/>
  <c r="F8768" i="9" l="1"/>
  <c r="G8767" i="9"/>
  <c r="H8767" i="9" s="1"/>
  <c r="G8768" i="9" l="1"/>
  <c r="H8768" i="9" s="1"/>
  <c r="F8769" i="9"/>
  <c r="F8770" i="9" l="1"/>
  <c r="G8769" i="9"/>
  <c r="H8769" i="9" s="1"/>
  <c r="G8770" i="9" l="1"/>
  <c r="H8770" i="9" s="1"/>
  <c r="F8771" i="9"/>
  <c r="F8772" i="9" l="1"/>
  <c r="G8771" i="9"/>
  <c r="H8771" i="9" s="1"/>
  <c r="G8772" i="9" l="1"/>
  <c r="H8772" i="9" s="1"/>
  <c r="F8773" i="9"/>
  <c r="F8774" i="9" l="1"/>
  <c r="G8773" i="9"/>
  <c r="H8773" i="9" s="1"/>
  <c r="G8774" i="9" l="1"/>
  <c r="H8774" i="9" s="1"/>
  <c r="F8775" i="9"/>
  <c r="F8776" i="9" l="1"/>
  <c r="G8775" i="9"/>
  <c r="H8775" i="9" s="1"/>
  <c r="G8776" i="9" l="1"/>
  <c r="H8776" i="9" s="1"/>
  <c r="F8777" i="9"/>
  <c r="F8778" i="9" l="1"/>
  <c r="G8777" i="9"/>
  <c r="H8777" i="9" s="1"/>
  <c r="G8778" i="9" l="1"/>
  <c r="H8778" i="9" s="1"/>
  <c r="F8779" i="9"/>
  <c r="F8780" i="9" l="1"/>
  <c r="G8779" i="9"/>
  <c r="H8779" i="9" s="1"/>
  <c r="G8780" i="9" l="1"/>
  <c r="H8780" i="9" s="1"/>
  <c r="F8781" i="9"/>
  <c r="F8782" i="9" l="1"/>
  <c r="G8781" i="9"/>
  <c r="H8781" i="9" s="1"/>
  <c r="G8782" i="9" l="1"/>
  <c r="H8782" i="9" s="1"/>
  <c r="F8783" i="9"/>
  <c r="F8784" i="9" l="1"/>
  <c r="G8783" i="9"/>
  <c r="H8783" i="9" s="1"/>
  <c r="G8784" i="9" l="1"/>
  <c r="H8784" i="9" s="1"/>
  <c r="F8785" i="9"/>
  <c r="F8786" i="9" l="1"/>
  <c r="G8785" i="9"/>
  <c r="H8785" i="9" s="1"/>
  <c r="G8786" i="9" l="1"/>
  <c r="H8786" i="9" s="1"/>
  <c r="F8787" i="9"/>
  <c r="F8788" i="9" l="1"/>
  <c r="G8787" i="9"/>
  <c r="H8787" i="9" s="1"/>
  <c r="G8788" i="9" l="1"/>
  <c r="H8788" i="9" s="1"/>
  <c r="F8789" i="9"/>
  <c r="F8790" i="9" l="1"/>
  <c r="G8789" i="9"/>
  <c r="H8789" i="9" s="1"/>
  <c r="G8790" i="9" l="1"/>
  <c r="H8790" i="9" s="1"/>
  <c r="F8791" i="9"/>
  <c r="F8792" i="9" l="1"/>
  <c r="G8791" i="9"/>
  <c r="H8791" i="9" s="1"/>
  <c r="G8792" i="9" l="1"/>
  <c r="H8792" i="9" s="1"/>
  <c r="F8793" i="9"/>
  <c r="F8794" i="9" l="1"/>
  <c r="G8793" i="9"/>
  <c r="H8793" i="9" s="1"/>
  <c r="G8794" i="9" l="1"/>
  <c r="H8794" i="9" s="1"/>
  <c r="F8795" i="9"/>
  <c r="F8796" i="9" l="1"/>
  <c r="G8795" i="9"/>
  <c r="H8795" i="9" s="1"/>
  <c r="G8796" i="9" l="1"/>
  <c r="H8796" i="9" s="1"/>
  <c r="F8797" i="9"/>
  <c r="F8798" i="9" l="1"/>
  <c r="G8797" i="9"/>
  <c r="H8797" i="9" s="1"/>
  <c r="G8798" i="9" l="1"/>
  <c r="H8798" i="9" s="1"/>
  <c r="F8799" i="9"/>
  <c r="F8800" i="9" l="1"/>
  <c r="G8799" i="9"/>
  <c r="H8799" i="9" s="1"/>
  <c r="G8800" i="9" l="1"/>
  <c r="H8800" i="9" s="1"/>
  <c r="F8801" i="9"/>
  <c r="F8802" i="9" l="1"/>
  <c r="G8801" i="9"/>
  <c r="H8801" i="9" s="1"/>
  <c r="G8802" i="9" l="1"/>
  <c r="H8802" i="9" s="1"/>
  <c r="F8803" i="9"/>
  <c r="F8804" i="9" l="1"/>
  <c r="G8803" i="9"/>
  <c r="H8803" i="9" s="1"/>
  <c r="G8804" i="9" l="1"/>
  <c r="H8804" i="9" s="1"/>
  <c r="F8805" i="9"/>
  <c r="F8806" i="9" l="1"/>
  <c r="G8805" i="9"/>
  <c r="H8805" i="9" s="1"/>
  <c r="G8806" i="9" l="1"/>
  <c r="H8806" i="9" s="1"/>
  <c r="F8807" i="9"/>
  <c r="F8808" i="9" l="1"/>
  <c r="G8807" i="9"/>
  <c r="H8807" i="9" s="1"/>
  <c r="G8808" i="9" l="1"/>
  <c r="H8808" i="9" s="1"/>
  <c r="F8809" i="9"/>
  <c r="F8810" i="9" l="1"/>
  <c r="G8809" i="9"/>
  <c r="H8809" i="9" s="1"/>
  <c r="G8810" i="9" l="1"/>
  <c r="H8810" i="9" s="1"/>
  <c r="F8811" i="9"/>
  <c r="F8812" i="9" l="1"/>
  <c r="G8811" i="9"/>
  <c r="H8811" i="9" s="1"/>
  <c r="G8812" i="9" l="1"/>
  <c r="H8812" i="9" s="1"/>
  <c r="F8813" i="9"/>
  <c r="F8814" i="9" l="1"/>
  <c r="G8813" i="9"/>
  <c r="H8813" i="9" s="1"/>
  <c r="G8814" i="9" l="1"/>
  <c r="H8814" i="9" s="1"/>
  <c r="F8815" i="9"/>
  <c r="F8816" i="9" l="1"/>
  <c r="G8815" i="9"/>
  <c r="H8815" i="9" s="1"/>
  <c r="G8816" i="9" l="1"/>
  <c r="H8816" i="9" s="1"/>
  <c r="F8817" i="9"/>
  <c r="F8818" i="9" l="1"/>
  <c r="G8817" i="9"/>
  <c r="H8817" i="9" s="1"/>
  <c r="G8818" i="9" l="1"/>
  <c r="H8818" i="9" s="1"/>
  <c r="F8819" i="9"/>
  <c r="F8820" i="9" l="1"/>
  <c r="G8819" i="9"/>
  <c r="H8819" i="9" s="1"/>
  <c r="G8820" i="9" l="1"/>
  <c r="H8820" i="9" s="1"/>
  <c r="F8821" i="9"/>
  <c r="F8822" i="9" l="1"/>
  <c r="G8821" i="9"/>
  <c r="H8821" i="9" s="1"/>
  <c r="G8822" i="9" l="1"/>
  <c r="H8822" i="9" s="1"/>
  <c r="F8823" i="9"/>
  <c r="F8824" i="9" l="1"/>
  <c r="G8823" i="9"/>
  <c r="H8823" i="9" s="1"/>
  <c r="G8824" i="9" l="1"/>
  <c r="H8824" i="9" s="1"/>
  <c r="F8825" i="9"/>
  <c r="F8826" i="9" l="1"/>
  <c r="G8825" i="9"/>
  <c r="H8825" i="9" s="1"/>
  <c r="G8826" i="9" l="1"/>
  <c r="H8826" i="9" s="1"/>
  <c r="F8827" i="9"/>
  <c r="F8828" i="9" l="1"/>
  <c r="G8827" i="9"/>
  <c r="H8827" i="9" s="1"/>
  <c r="G8828" i="9" l="1"/>
  <c r="H8828" i="9" s="1"/>
  <c r="F8829" i="9"/>
  <c r="F8830" i="9" l="1"/>
  <c r="G8829" i="9"/>
  <c r="H8829" i="9" s="1"/>
  <c r="G8830" i="9" l="1"/>
  <c r="H8830" i="9" s="1"/>
  <c r="F8831" i="9"/>
  <c r="F8832" i="9" l="1"/>
  <c r="G8831" i="9"/>
  <c r="H8831" i="9" s="1"/>
  <c r="G8832" i="9" l="1"/>
  <c r="H8832" i="9" s="1"/>
  <c r="F8833" i="9"/>
  <c r="F8834" i="9" l="1"/>
  <c r="G8833" i="9"/>
  <c r="H8833" i="9" s="1"/>
  <c r="G8834" i="9" l="1"/>
  <c r="H8834" i="9" s="1"/>
  <c r="F8835" i="9"/>
  <c r="F8836" i="9" l="1"/>
  <c r="G8835" i="9"/>
  <c r="H8835" i="9" s="1"/>
  <c r="G8836" i="9" l="1"/>
  <c r="H8836" i="9" s="1"/>
  <c r="F8837" i="9"/>
  <c r="F8838" i="9" l="1"/>
  <c r="G8837" i="9"/>
  <c r="H8837" i="9" s="1"/>
  <c r="G8838" i="9" l="1"/>
  <c r="H8838" i="9" s="1"/>
  <c r="F8839" i="9"/>
  <c r="F8840" i="9" l="1"/>
  <c r="G8839" i="9"/>
  <c r="H8839" i="9" s="1"/>
  <c r="G8840" i="9" l="1"/>
  <c r="H8840" i="9" s="1"/>
  <c r="F8841" i="9"/>
  <c r="F8842" i="9" l="1"/>
  <c r="G8841" i="9"/>
  <c r="H8841" i="9" s="1"/>
  <c r="G8842" i="9" l="1"/>
  <c r="H8842" i="9" s="1"/>
  <c r="F8843" i="9"/>
  <c r="F8844" i="9" l="1"/>
  <c r="G8843" i="9"/>
  <c r="H8843" i="9" s="1"/>
  <c r="G8844" i="9" l="1"/>
  <c r="H8844" i="9" s="1"/>
  <c r="F8845" i="9"/>
  <c r="F8846" i="9" l="1"/>
  <c r="G8845" i="9"/>
  <c r="H8845" i="9" s="1"/>
  <c r="G8846" i="9" l="1"/>
  <c r="H8846" i="9" s="1"/>
  <c r="F8847" i="9"/>
  <c r="F8848" i="9" l="1"/>
  <c r="G8847" i="9"/>
  <c r="H8847" i="9" s="1"/>
  <c r="G8848" i="9" l="1"/>
  <c r="H8848" i="9" s="1"/>
  <c r="F8849" i="9"/>
  <c r="F8850" i="9" l="1"/>
  <c r="G8849" i="9"/>
  <c r="H8849" i="9" s="1"/>
  <c r="G8850" i="9" l="1"/>
  <c r="H8850" i="9" s="1"/>
  <c r="F8851" i="9"/>
  <c r="F8852" i="9" l="1"/>
  <c r="G8851" i="9"/>
  <c r="H8851" i="9" s="1"/>
  <c r="G8852" i="9" l="1"/>
  <c r="H8852" i="9" s="1"/>
  <c r="F8853" i="9"/>
  <c r="F8854" i="9" l="1"/>
  <c r="G8853" i="9"/>
  <c r="H8853" i="9" s="1"/>
  <c r="G8854" i="9" l="1"/>
  <c r="H8854" i="9" s="1"/>
  <c r="F8855" i="9"/>
  <c r="F8856" i="9" l="1"/>
  <c r="G8855" i="9"/>
  <c r="H8855" i="9" s="1"/>
  <c r="G8856" i="9" l="1"/>
  <c r="H8856" i="9" s="1"/>
  <c r="F8857" i="9"/>
  <c r="F8858" i="9" l="1"/>
  <c r="G8857" i="9"/>
  <c r="H8857" i="9" s="1"/>
  <c r="G8858" i="9" l="1"/>
  <c r="H8858" i="9" s="1"/>
  <c r="F8859" i="9"/>
  <c r="F8860" i="9" l="1"/>
  <c r="G8859" i="9"/>
  <c r="H8859" i="9" s="1"/>
  <c r="G8860" i="9" l="1"/>
  <c r="H8860" i="9" s="1"/>
  <c r="F8861" i="9"/>
  <c r="F8862" i="9" l="1"/>
  <c r="G8861" i="9"/>
  <c r="H8861" i="9" s="1"/>
  <c r="G8862" i="9" l="1"/>
  <c r="H8862" i="9" s="1"/>
  <c r="F8863" i="9"/>
  <c r="F8864" i="9" l="1"/>
  <c r="G8863" i="9"/>
  <c r="H8863" i="9" s="1"/>
  <c r="G8864" i="9" l="1"/>
  <c r="H8864" i="9" s="1"/>
  <c r="F8865" i="9"/>
  <c r="F8866" i="9" l="1"/>
  <c r="G8865" i="9"/>
  <c r="H8865" i="9" s="1"/>
  <c r="G8866" i="9" l="1"/>
  <c r="H8866" i="9" s="1"/>
  <c r="F8867" i="9"/>
  <c r="F8868" i="9" l="1"/>
  <c r="G8867" i="9"/>
  <c r="H8867" i="9" s="1"/>
  <c r="G8868" i="9" l="1"/>
  <c r="H8868" i="9" s="1"/>
  <c r="F8869" i="9"/>
  <c r="F8870" i="9" l="1"/>
  <c r="G8869" i="9"/>
  <c r="H8869" i="9" s="1"/>
  <c r="G8870" i="9" l="1"/>
  <c r="H8870" i="9" s="1"/>
  <c r="F8871" i="9"/>
  <c r="F8872" i="9" l="1"/>
  <c r="G8871" i="9"/>
  <c r="H8871" i="9" s="1"/>
  <c r="G8872" i="9" l="1"/>
  <c r="H8872" i="9" s="1"/>
  <c r="F8873" i="9"/>
  <c r="F8874" i="9" l="1"/>
  <c r="G8873" i="9"/>
  <c r="H8873" i="9" s="1"/>
  <c r="G8874" i="9" l="1"/>
  <c r="H8874" i="9" s="1"/>
  <c r="F8875" i="9"/>
  <c r="F8876" i="9" l="1"/>
  <c r="G8875" i="9"/>
  <c r="H8875" i="9" s="1"/>
  <c r="G8876" i="9" l="1"/>
  <c r="H8876" i="9" s="1"/>
  <c r="F8877" i="9"/>
  <c r="F8878" i="9" l="1"/>
  <c r="G8877" i="9"/>
  <c r="H8877" i="9" s="1"/>
  <c r="G8878" i="9" l="1"/>
  <c r="H8878" i="9" s="1"/>
  <c r="F8879" i="9"/>
  <c r="F8880" i="9" l="1"/>
  <c r="G8879" i="9"/>
  <c r="H8879" i="9" s="1"/>
  <c r="G8880" i="9" l="1"/>
  <c r="H8880" i="9" s="1"/>
  <c r="F8881" i="9"/>
  <c r="F8882" i="9" l="1"/>
  <c r="G8881" i="9"/>
  <c r="H8881" i="9" s="1"/>
  <c r="G8882" i="9" l="1"/>
  <c r="H8882" i="9" s="1"/>
  <c r="F8883" i="9"/>
  <c r="F8884" i="9" l="1"/>
  <c r="G8883" i="9"/>
  <c r="H8883" i="9" s="1"/>
  <c r="G8884" i="9" l="1"/>
  <c r="H8884" i="9" s="1"/>
  <c r="F8885" i="9"/>
  <c r="F8886" i="9" l="1"/>
  <c r="G8885" i="9"/>
  <c r="H8885" i="9" s="1"/>
  <c r="G8886" i="9" l="1"/>
  <c r="H8886" i="9" s="1"/>
  <c r="F8887" i="9"/>
  <c r="F8888" i="9" l="1"/>
  <c r="G8887" i="9"/>
  <c r="H8887" i="9" s="1"/>
  <c r="G8888" i="9" l="1"/>
  <c r="H8888" i="9" s="1"/>
  <c r="F8889" i="9"/>
  <c r="F8890" i="9" l="1"/>
  <c r="G8889" i="9"/>
  <c r="H8889" i="9" s="1"/>
  <c r="G8890" i="9" l="1"/>
  <c r="H8890" i="9" s="1"/>
  <c r="F8891" i="9"/>
  <c r="F8892" i="9" l="1"/>
  <c r="G8891" i="9"/>
  <c r="H8891" i="9" s="1"/>
  <c r="G8892" i="9" l="1"/>
  <c r="H8892" i="9" s="1"/>
  <c r="F8893" i="9"/>
  <c r="F8894" i="9" l="1"/>
  <c r="G8893" i="9"/>
  <c r="H8893" i="9" s="1"/>
  <c r="G8894" i="9" l="1"/>
  <c r="H8894" i="9" s="1"/>
  <c r="F8895" i="9"/>
  <c r="F8896" i="9" l="1"/>
  <c r="G8895" i="9"/>
  <c r="H8895" i="9" s="1"/>
  <c r="G8896" i="9" l="1"/>
  <c r="H8896" i="9" s="1"/>
  <c r="F8897" i="9"/>
  <c r="F8898" i="9" l="1"/>
  <c r="G8897" i="9"/>
  <c r="H8897" i="9" s="1"/>
  <c r="G8898" i="9" l="1"/>
  <c r="H8898" i="9" s="1"/>
  <c r="F8899" i="9"/>
  <c r="F8900" i="9" l="1"/>
  <c r="G8899" i="9"/>
  <c r="H8899" i="9" s="1"/>
  <c r="G8900" i="9" l="1"/>
  <c r="H8900" i="9" s="1"/>
  <c r="F8901" i="9"/>
  <c r="F8902" i="9" l="1"/>
  <c r="G8901" i="9"/>
  <c r="H8901" i="9" s="1"/>
  <c r="G8902" i="9" l="1"/>
  <c r="H8902" i="9" s="1"/>
  <c r="F8903" i="9"/>
  <c r="F8904" i="9" l="1"/>
  <c r="G8903" i="9"/>
  <c r="H8903" i="9" s="1"/>
  <c r="G8904" i="9" l="1"/>
  <c r="H8904" i="9" s="1"/>
  <c r="F8905" i="9"/>
  <c r="F8906" i="9" l="1"/>
  <c r="G8905" i="9"/>
  <c r="H8905" i="9" s="1"/>
  <c r="G8906" i="9" l="1"/>
  <c r="H8906" i="9" s="1"/>
  <c r="F8907" i="9"/>
  <c r="F8908" i="9" l="1"/>
  <c r="G8907" i="9"/>
  <c r="H8907" i="9" s="1"/>
  <c r="G8908" i="9" l="1"/>
  <c r="H8908" i="9" s="1"/>
  <c r="F8909" i="9"/>
  <c r="F8910" i="9" l="1"/>
  <c r="G8909" i="9"/>
  <c r="H8909" i="9" s="1"/>
  <c r="G8910" i="9" l="1"/>
  <c r="H8910" i="9" s="1"/>
  <c r="F8911" i="9"/>
  <c r="F8912" i="9" l="1"/>
  <c r="G8911" i="9"/>
  <c r="H8911" i="9" s="1"/>
  <c r="G8912" i="9" l="1"/>
  <c r="H8912" i="9" s="1"/>
  <c r="F8913" i="9"/>
  <c r="F8914" i="9" l="1"/>
  <c r="G8913" i="9"/>
  <c r="H8913" i="9" s="1"/>
  <c r="G8914" i="9" l="1"/>
  <c r="H8914" i="9" s="1"/>
  <c r="F8915" i="9"/>
  <c r="F8916" i="9" l="1"/>
  <c r="G8915" i="9"/>
  <c r="H8915" i="9" s="1"/>
  <c r="G8916" i="9" l="1"/>
  <c r="H8916" i="9" s="1"/>
  <c r="F8917" i="9"/>
  <c r="F8918" i="9" l="1"/>
  <c r="G8917" i="9"/>
  <c r="H8917" i="9" s="1"/>
  <c r="G8918" i="9" l="1"/>
  <c r="H8918" i="9" s="1"/>
  <c r="F8919" i="9"/>
  <c r="F8920" i="9" l="1"/>
  <c r="G8919" i="9"/>
  <c r="H8919" i="9" s="1"/>
  <c r="G8920" i="9" l="1"/>
  <c r="H8920" i="9" s="1"/>
  <c r="F8921" i="9"/>
  <c r="F8922" i="9" l="1"/>
  <c r="G8921" i="9"/>
  <c r="H8921" i="9" s="1"/>
  <c r="G8922" i="9" l="1"/>
  <c r="H8922" i="9" s="1"/>
  <c r="F8923" i="9"/>
  <c r="F8924" i="9" l="1"/>
  <c r="G8923" i="9"/>
  <c r="H8923" i="9" s="1"/>
  <c r="G8924" i="9" l="1"/>
  <c r="H8924" i="9" s="1"/>
  <c r="F8925" i="9"/>
  <c r="F8926" i="9" l="1"/>
  <c r="G8925" i="9"/>
  <c r="H8925" i="9" s="1"/>
  <c r="G8926" i="9" l="1"/>
  <c r="H8926" i="9" s="1"/>
  <c r="F8927" i="9"/>
  <c r="F8928" i="9" l="1"/>
  <c r="G8927" i="9"/>
  <c r="H8927" i="9" s="1"/>
  <c r="G8928" i="9" l="1"/>
  <c r="H8928" i="9" s="1"/>
  <c r="F8929" i="9"/>
  <c r="F8930" i="9" l="1"/>
  <c r="G8929" i="9"/>
  <c r="H8929" i="9" s="1"/>
  <c r="G8930" i="9" l="1"/>
  <c r="H8930" i="9" s="1"/>
  <c r="F8931" i="9"/>
  <c r="F8932" i="9" l="1"/>
  <c r="G8931" i="9"/>
  <c r="H8931" i="9" s="1"/>
  <c r="G8932" i="9" l="1"/>
  <c r="H8932" i="9" s="1"/>
  <c r="F8933" i="9"/>
  <c r="F8934" i="9" l="1"/>
  <c r="G8933" i="9"/>
  <c r="H8933" i="9" s="1"/>
  <c r="G8934" i="9" l="1"/>
  <c r="H8934" i="9" s="1"/>
  <c r="F8935" i="9"/>
  <c r="F8936" i="9" l="1"/>
  <c r="G8935" i="9"/>
  <c r="H8935" i="9" s="1"/>
  <c r="G8936" i="9" l="1"/>
  <c r="H8936" i="9" s="1"/>
  <c r="F8937" i="9"/>
  <c r="F8938" i="9" l="1"/>
  <c r="G8937" i="9"/>
  <c r="H8937" i="9" s="1"/>
  <c r="G8938" i="9" l="1"/>
  <c r="H8938" i="9" s="1"/>
  <c r="F8939" i="9"/>
  <c r="F8940" i="9" l="1"/>
  <c r="G8939" i="9"/>
  <c r="H8939" i="9" s="1"/>
  <c r="G8940" i="9" l="1"/>
  <c r="H8940" i="9" s="1"/>
  <c r="F8941" i="9"/>
  <c r="F8942" i="9" l="1"/>
  <c r="G8941" i="9"/>
  <c r="H8941" i="9" s="1"/>
  <c r="G8942" i="9" l="1"/>
  <c r="H8942" i="9" s="1"/>
  <c r="F8943" i="9"/>
  <c r="F8944" i="9" l="1"/>
  <c r="G8943" i="9"/>
  <c r="H8943" i="9" s="1"/>
  <c r="G8944" i="9" l="1"/>
  <c r="H8944" i="9" s="1"/>
  <c r="F8945" i="9"/>
  <c r="F8946" i="9" l="1"/>
  <c r="G8945" i="9"/>
  <c r="H8945" i="9" s="1"/>
  <c r="G8946" i="9" l="1"/>
  <c r="H8946" i="9" s="1"/>
  <c r="F8947" i="9"/>
  <c r="F8948" i="9" l="1"/>
  <c r="G8947" i="9"/>
  <c r="H8947" i="9" s="1"/>
  <c r="G8948" i="9" l="1"/>
  <c r="H8948" i="9" s="1"/>
  <c r="F8949" i="9"/>
  <c r="F8950" i="9" l="1"/>
  <c r="G8949" i="9"/>
  <c r="H8949" i="9" s="1"/>
  <c r="G8950" i="9" l="1"/>
  <c r="H8950" i="9" s="1"/>
  <c r="F8951" i="9"/>
  <c r="F8952" i="9" l="1"/>
  <c r="G8951" i="9"/>
  <c r="H8951" i="9" s="1"/>
  <c r="G8952" i="9" l="1"/>
  <c r="H8952" i="9" s="1"/>
  <c r="F8953" i="9"/>
  <c r="F8954" i="9" l="1"/>
  <c r="G8953" i="9"/>
  <c r="H8953" i="9" s="1"/>
  <c r="G8954" i="9" l="1"/>
  <c r="H8954" i="9" s="1"/>
  <c r="F8955" i="9"/>
  <c r="F8956" i="9" l="1"/>
  <c r="G8955" i="9"/>
  <c r="H8955" i="9" s="1"/>
  <c r="G8956" i="9" l="1"/>
  <c r="H8956" i="9" s="1"/>
  <c r="F8957" i="9"/>
  <c r="F8958" i="9" l="1"/>
  <c r="G8957" i="9"/>
  <c r="H8957" i="9" s="1"/>
  <c r="G8958" i="9" l="1"/>
  <c r="H8958" i="9" s="1"/>
  <c r="F8959" i="9"/>
  <c r="F8960" i="9" l="1"/>
  <c r="G8959" i="9"/>
  <c r="H8959" i="9" s="1"/>
  <c r="G8960" i="9" l="1"/>
  <c r="H8960" i="9" s="1"/>
  <c r="F8961" i="9"/>
  <c r="F8962" i="9" l="1"/>
  <c r="G8961" i="9"/>
  <c r="H8961" i="9" s="1"/>
  <c r="G8962" i="9" l="1"/>
  <c r="H8962" i="9" s="1"/>
  <c r="F8963" i="9"/>
  <c r="F8964" i="9" l="1"/>
  <c r="G8963" i="9"/>
  <c r="H8963" i="9" s="1"/>
  <c r="G8964" i="9" l="1"/>
  <c r="H8964" i="9" s="1"/>
  <c r="F8965" i="9"/>
  <c r="F8966" i="9" l="1"/>
  <c r="G8965" i="9"/>
  <c r="H8965" i="9" s="1"/>
  <c r="G8966" i="9" l="1"/>
  <c r="H8966" i="9" s="1"/>
  <c r="F8967" i="9"/>
  <c r="F8968" i="9" l="1"/>
  <c r="G8967" i="9"/>
  <c r="H8967" i="9" s="1"/>
  <c r="G8968" i="9" l="1"/>
  <c r="H8968" i="9" s="1"/>
  <c r="F8969" i="9"/>
  <c r="F8970" i="9" l="1"/>
  <c r="G8969" i="9"/>
  <c r="H8969" i="9" s="1"/>
  <c r="G8970" i="9" l="1"/>
  <c r="H8970" i="9" s="1"/>
  <c r="F8971" i="9"/>
  <c r="F8972" i="9" l="1"/>
  <c r="G8971" i="9"/>
  <c r="H8971" i="9" s="1"/>
  <c r="G8972" i="9" l="1"/>
  <c r="H8972" i="9" s="1"/>
  <c r="F8973" i="9"/>
  <c r="F8974" i="9" l="1"/>
  <c r="G8973" i="9"/>
  <c r="H8973" i="9" s="1"/>
  <c r="G8974" i="9" l="1"/>
  <c r="H8974" i="9" s="1"/>
  <c r="F8975" i="9"/>
  <c r="F8976" i="9" l="1"/>
  <c r="G8975" i="9"/>
  <c r="H8975" i="9" s="1"/>
  <c r="G8976" i="9" l="1"/>
  <c r="H8976" i="9" s="1"/>
  <c r="F8977" i="9"/>
  <c r="F8978" i="9" l="1"/>
  <c r="G8977" i="9"/>
  <c r="H8977" i="9" s="1"/>
  <c r="G8978" i="9" l="1"/>
  <c r="H8978" i="9" s="1"/>
  <c r="F8979" i="9"/>
  <c r="F8980" i="9" l="1"/>
  <c r="G8979" i="9"/>
  <c r="H8979" i="9" s="1"/>
  <c r="G8980" i="9" l="1"/>
  <c r="H8980" i="9" s="1"/>
  <c r="F8981" i="9"/>
  <c r="F8982" i="9" l="1"/>
  <c r="G8981" i="9"/>
  <c r="H8981" i="9" s="1"/>
  <c r="G8982" i="9" l="1"/>
  <c r="H8982" i="9" s="1"/>
  <c r="F8983" i="9"/>
  <c r="F8984" i="9" l="1"/>
  <c r="G8983" i="9"/>
  <c r="H8983" i="9" s="1"/>
  <c r="G8984" i="9" l="1"/>
  <c r="H8984" i="9" s="1"/>
  <c r="F8985" i="9"/>
  <c r="F8986" i="9" l="1"/>
  <c r="G8985" i="9"/>
  <c r="H8985" i="9" s="1"/>
  <c r="G8986" i="9" l="1"/>
  <c r="H8986" i="9" s="1"/>
  <c r="F8987" i="9"/>
  <c r="F8988" i="9" l="1"/>
  <c r="G8987" i="9"/>
  <c r="H8987" i="9" s="1"/>
  <c r="G8988" i="9" l="1"/>
  <c r="H8988" i="9" s="1"/>
  <c r="F8989" i="9"/>
  <c r="F8990" i="9" l="1"/>
  <c r="G8989" i="9"/>
  <c r="H8989" i="9" s="1"/>
  <c r="G8990" i="9" l="1"/>
  <c r="H8990" i="9" s="1"/>
  <c r="F8991" i="9"/>
  <c r="F8992" i="9" l="1"/>
  <c r="G8991" i="9"/>
  <c r="H8991" i="9" s="1"/>
  <c r="G8992" i="9" l="1"/>
  <c r="H8992" i="9" s="1"/>
  <c r="F8993" i="9"/>
  <c r="F8994" i="9" l="1"/>
  <c r="G8993" i="9"/>
  <c r="H8993" i="9" s="1"/>
  <c r="G8994" i="9" l="1"/>
  <c r="H8994" i="9" s="1"/>
  <c r="F8995" i="9"/>
  <c r="F8996" i="9" l="1"/>
  <c r="G8995" i="9"/>
  <c r="H8995" i="9" s="1"/>
  <c r="G8996" i="9" l="1"/>
  <c r="H8996" i="9" s="1"/>
  <c r="F8997" i="9"/>
  <c r="F8998" i="9" l="1"/>
  <c r="G8997" i="9"/>
  <c r="H8997" i="9" s="1"/>
  <c r="G8998" i="9" l="1"/>
  <c r="H8998" i="9" s="1"/>
  <c r="F8999" i="9"/>
  <c r="F9000" i="9" l="1"/>
  <c r="G8999" i="9"/>
  <c r="H8999" i="9" s="1"/>
  <c r="G9000" i="9" l="1"/>
  <c r="H9000" i="9" s="1"/>
  <c r="F9001" i="9"/>
  <c r="F9002" i="9" l="1"/>
  <c r="G9001" i="9"/>
  <c r="H9001" i="9" s="1"/>
  <c r="G9002" i="9" l="1"/>
  <c r="H9002" i="9" s="1"/>
  <c r="F9003" i="9"/>
  <c r="F9004" i="9" l="1"/>
  <c r="G9003" i="9"/>
  <c r="H9003" i="9" s="1"/>
  <c r="G9004" i="9" l="1"/>
  <c r="H9004" i="9" s="1"/>
  <c r="F9005" i="9"/>
  <c r="F9006" i="9" l="1"/>
  <c r="G9005" i="9"/>
  <c r="H9005" i="9" s="1"/>
  <c r="G9006" i="9" l="1"/>
  <c r="H9006" i="9" s="1"/>
  <c r="F9007" i="9"/>
  <c r="F9008" i="9" l="1"/>
  <c r="G9007" i="9"/>
  <c r="H9007" i="9" s="1"/>
  <c r="G9008" i="9" l="1"/>
  <c r="H9008" i="9" s="1"/>
  <c r="F9009" i="9"/>
  <c r="F9010" i="9" l="1"/>
  <c r="G9009" i="9"/>
  <c r="H9009" i="9" s="1"/>
  <c r="G9010" i="9" l="1"/>
  <c r="H9010" i="9" s="1"/>
  <c r="F9011" i="9"/>
  <c r="F9012" i="9" l="1"/>
  <c r="G9011" i="9"/>
  <c r="H9011" i="9" s="1"/>
  <c r="G9012" i="9" l="1"/>
  <c r="H9012" i="9" s="1"/>
  <c r="F9013" i="9"/>
  <c r="F9014" i="9" l="1"/>
  <c r="G9013" i="9"/>
  <c r="H9013" i="9" s="1"/>
  <c r="G9014" i="9" l="1"/>
  <c r="H9014" i="9" s="1"/>
  <c r="F9015" i="9"/>
  <c r="F9016" i="9" l="1"/>
  <c r="G9015" i="9"/>
  <c r="H9015" i="9" s="1"/>
  <c r="G9016" i="9" l="1"/>
  <c r="H9016" i="9" s="1"/>
  <c r="F9017" i="9"/>
  <c r="F9018" i="9" l="1"/>
  <c r="G9017" i="9"/>
  <c r="H9017" i="9" s="1"/>
  <c r="G9018" i="9" l="1"/>
  <c r="H9018" i="9" s="1"/>
  <c r="F9019" i="9"/>
  <c r="F9020" i="9" l="1"/>
  <c r="G9019" i="9"/>
  <c r="H9019" i="9" s="1"/>
  <c r="G9020" i="9" l="1"/>
  <c r="H9020" i="9" s="1"/>
  <c r="F9021" i="9"/>
  <c r="F9022" i="9" l="1"/>
  <c r="G9021" i="9"/>
  <c r="H9021" i="9" s="1"/>
  <c r="G9022" i="9" l="1"/>
  <c r="H9022" i="9" s="1"/>
  <c r="F9023" i="9"/>
  <c r="F9024" i="9" l="1"/>
  <c r="G9023" i="9"/>
  <c r="H9023" i="9" s="1"/>
  <c r="G9024" i="9" l="1"/>
  <c r="H9024" i="9" s="1"/>
  <c r="F9025" i="9"/>
  <c r="F9026" i="9" l="1"/>
  <c r="G9025" i="9"/>
  <c r="H9025" i="9" s="1"/>
  <c r="G9026" i="9" l="1"/>
  <c r="H9026" i="9" s="1"/>
  <c r="F9027" i="9"/>
  <c r="F9028" i="9" l="1"/>
  <c r="G9027" i="9"/>
  <c r="H9027" i="9" s="1"/>
  <c r="G9028" i="9" l="1"/>
  <c r="H9028" i="9" s="1"/>
  <c r="F9029" i="9"/>
  <c r="F9030" i="9" l="1"/>
  <c r="G9029" i="9"/>
  <c r="H9029" i="9" s="1"/>
  <c r="G9030" i="9" l="1"/>
  <c r="H9030" i="9" s="1"/>
  <c r="F9031" i="9"/>
  <c r="F9032" i="9" l="1"/>
  <c r="G9031" i="9"/>
  <c r="H9031" i="9" s="1"/>
  <c r="G9032" i="9" l="1"/>
  <c r="H9032" i="9" s="1"/>
  <c r="F9033" i="9"/>
  <c r="F9034" i="9" l="1"/>
  <c r="G9033" i="9"/>
  <c r="H9033" i="9" s="1"/>
  <c r="G9034" i="9" l="1"/>
  <c r="H9034" i="9" s="1"/>
  <c r="F9035" i="9"/>
  <c r="F9036" i="9" l="1"/>
  <c r="G9035" i="9"/>
  <c r="H9035" i="9" s="1"/>
  <c r="G9036" i="9" l="1"/>
  <c r="H9036" i="9" s="1"/>
  <c r="F9037" i="9"/>
  <c r="F9038" i="9" l="1"/>
  <c r="G9037" i="9"/>
  <c r="H9037" i="9" s="1"/>
  <c r="G9038" i="9" l="1"/>
  <c r="H9038" i="9" s="1"/>
  <c r="F9039" i="9"/>
  <c r="F9040" i="9" l="1"/>
  <c r="G9039" i="9"/>
  <c r="H9039" i="9" s="1"/>
  <c r="G9040" i="9" l="1"/>
  <c r="H9040" i="9" s="1"/>
  <c r="F9041" i="9"/>
  <c r="F9042" i="9" l="1"/>
  <c r="G9041" i="9"/>
  <c r="H9041" i="9" s="1"/>
  <c r="G9042" i="9" l="1"/>
  <c r="H9042" i="9" s="1"/>
  <c r="F9043" i="9"/>
  <c r="F9044" i="9" l="1"/>
  <c r="G9043" i="9"/>
  <c r="H9043" i="9" s="1"/>
  <c r="G9044" i="9" l="1"/>
  <c r="H9044" i="9" s="1"/>
  <c r="F9045" i="9"/>
  <c r="F9046" i="9" l="1"/>
  <c r="G9045" i="9"/>
  <c r="H9045" i="9" s="1"/>
  <c r="G9046" i="9" l="1"/>
  <c r="H9046" i="9" s="1"/>
  <c r="F9047" i="9"/>
  <c r="F9048" i="9" l="1"/>
  <c r="G9047" i="9"/>
  <c r="H9047" i="9" s="1"/>
  <c r="G9048" i="9" l="1"/>
  <c r="H9048" i="9" s="1"/>
  <c r="F9049" i="9"/>
  <c r="F9050" i="9" l="1"/>
  <c r="G9049" i="9"/>
  <c r="H9049" i="9" s="1"/>
  <c r="G9050" i="9" l="1"/>
  <c r="H9050" i="9" s="1"/>
  <c r="F9051" i="9"/>
  <c r="F9052" i="9" l="1"/>
  <c r="G9051" i="9"/>
  <c r="H9051" i="9" s="1"/>
  <c r="G9052" i="9" l="1"/>
  <c r="H9052" i="9" s="1"/>
  <c r="F9053" i="9"/>
  <c r="F9054" i="9" l="1"/>
  <c r="G9053" i="9"/>
  <c r="H9053" i="9" s="1"/>
  <c r="G9054" i="9" l="1"/>
  <c r="H9054" i="9" s="1"/>
  <c r="F9055" i="9"/>
  <c r="F9056" i="9" l="1"/>
  <c r="G9055" i="9"/>
  <c r="H9055" i="9" s="1"/>
  <c r="G9056" i="9" l="1"/>
  <c r="H9056" i="9" s="1"/>
  <c r="F9057" i="9"/>
  <c r="F9058" i="9" l="1"/>
  <c r="G9057" i="9"/>
  <c r="H9057" i="9" s="1"/>
  <c r="G9058" i="9" l="1"/>
  <c r="H9058" i="9" s="1"/>
  <c r="F9059" i="9"/>
  <c r="F9060" i="9" l="1"/>
  <c r="G9059" i="9"/>
  <c r="H9059" i="9" s="1"/>
  <c r="G9060" i="9" l="1"/>
  <c r="H9060" i="9" s="1"/>
  <c r="F9061" i="9"/>
  <c r="F9062" i="9" l="1"/>
  <c r="G9061" i="9"/>
  <c r="H9061" i="9" s="1"/>
  <c r="G9062" i="9" l="1"/>
  <c r="H9062" i="9" s="1"/>
  <c r="F9063" i="9"/>
  <c r="F9064" i="9" l="1"/>
  <c r="G9063" i="9"/>
  <c r="H9063" i="9" s="1"/>
  <c r="G9064" i="9" l="1"/>
  <c r="H9064" i="9" s="1"/>
  <c r="F9065" i="9"/>
  <c r="F9066" i="9" l="1"/>
  <c r="G9065" i="9"/>
  <c r="H9065" i="9" s="1"/>
  <c r="G9066" i="9" l="1"/>
  <c r="H9066" i="9" s="1"/>
  <c r="F9067" i="9"/>
  <c r="F9068" i="9" l="1"/>
  <c r="G9067" i="9"/>
  <c r="H9067" i="9" s="1"/>
  <c r="G9068" i="9" l="1"/>
  <c r="H9068" i="9" s="1"/>
  <c r="F9069" i="9"/>
  <c r="F9070" i="9" l="1"/>
  <c r="G9069" i="9"/>
  <c r="H9069" i="9" s="1"/>
  <c r="G9070" i="9" l="1"/>
  <c r="H9070" i="9" s="1"/>
  <c r="F9071" i="9"/>
  <c r="F9072" i="9" l="1"/>
  <c r="G9071" i="9"/>
  <c r="H9071" i="9" s="1"/>
  <c r="G9072" i="9" l="1"/>
  <c r="H9072" i="9" s="1"/>
  <c r="F9073" i="9"/>
  <c r="F9074" i="9" l="1"/>
  <c r="G9073" i="9"/>
  <c r="H9073" i="9" s="1"/>
  <c r="G9074" i="9" l="1"/>
  <c r="H9074" i="9" s="1"/>
  <c r="F9075" i="9"/>
  <c r="F9076" i="9" l="1"/>
  <c r="G9075" i="9"/>
  <c r="H9075" i="9" s="1"/>
  <c r="G9076" i="9" l="1"/>
  <c r="H9076" i="9" s="1"/>
  <c r="F9077" i="9"/>
  <c r="F9078" i="9" l="1"/>
  <c r="G9077" i="9"/>
  <c r="H9077" i="9" s="1"/>
  <c r="G9078" i="9" l="1"/>
  <c r="H9078" i="9" s="1"/>
  <c r="F9079" i="9"/>
  <c r="F9080" i="9" l="1"/>
  <c r="G9079" i="9"/>
  <c r="H9079" i="9" s="1"/>
  <c r="G9080" i="9" l="1"/>
  <c r="H9080" i="9" s="1"/>
  <c r="F9081" i="9"/>
  <c r="F9082" i="9" l="1"/>
  <c r="G9081" i="9"/>
  <c r="H9081" i="9" s="1"/>
  <c r="G9082" i="9" l="1"/>
  <c r="H9082" i="9" s="1"/>
  <c r="F9083" i="9"/>
  <c r="F9084" i="9" l="1"/>
  <c r="G9083" i="9"/>
  <c r="H9083" i="9" s="1"/>
  <c r="G9084" i="9" l="1"/>
  <c r="H9084" i="9" s="1"/>
  <c r="F9085" i="9"/>
  <c r="F9086" i="9" l="1"/>
  <c r="G9085" i="9"/>
  <c r="H9085" i="9" s="1"/>
  <c r="G9086" i="9" l="1"/>
  <c r="H9086" i="9" s="1"/>
  <c r="F9087" i="9"/>
  <c r="F9088" i="9" l="1"/>
  <c r="G9087" i="9"/>
  <c r="H9087" i="9" s="1"/>
  <c r="G9088" i="9" l="1"/>
  <c r="H9088" i="9" s="1"/>
  <c r="F9089" i="9"/>
  <c r="F9090" i="9" l="1"/>
  <c r="G9089" i="9"/>
  <c r="H9089" i="9" s="1"/>
  <c r="G9090" i="9" l="1"/>
  <c r="H9090" i="9" s="1"/>
  <c r="F9091" i="9"/>
  <c r="F9092" i="9" l="1"/>
  <c r="G9091" i="9"/>
  <c r="H9091" i="9" s="1"/>
  <c r="G9092" i="9" l="1"/>
  <c r="H9092" i="9" s="1"/>
  <c r="F9093" i="9"/>
  <c r="F9094" i="9" l="1"/>
  <c r="G9093" i="9"/>
  <c r="H9093" i="9" s="1"/>
  <c r="G9094" i="9" l="1"/>
  <c r="H9094" i="9" s="1"/>
  <c r="F9095" i="9"/>
  <c r="F9096" i="9" l="1"/>
  <c r="G9095" i="9"/>
  <c r="H9095" i="9" s="1"/>
  <c r="G9096" i="9" l="1"/>
  <c r="H9096" i="9" s="1"/>
  <c r="F9097" i="9"/>
  <c r="F9098" i="9" l="1"/>
  <c r="G9097" i="9"/>
  <c r="H9097" i="9" s="1"/>
  <c r="G9098" i="9" l="1"/>
  <c r="H9098" i="9" s="1"/>
  <c r="F9099" i="9"/>
  <c r="F9100" i="9" l="1"/>
  <c r="G9099" i="9"/>
  <c r="H9099" i="9" s="1"/>
  <c r="G9100" i="9" l="1"/>
  <c r="H9100" i="9" s="1"/>
  <c r="F9101" i="9"/>
  <c r="F9102" i="9" l="1"/>
  <c r="G9101" i="9"/>
  <c r="H9101" i="9" s="1"/>
  <c r="G9102" i="9" l="1"/>
  <c r="H9102" i="9" s="1"/>
  <c r="F9103" i="9"/>
  <c r="F9104" i="9" l="1"/>
  <c r="G9103" i="9"/>
  <c r="H9103" i="9" s="1"/>
  <c r="G9104" i="9" l="1"/>
  <c r="H9104" i="9" s="1"/>
  <c r="F9105" i="9"/>
  <c r="F9106" i="9" l="1"/>
  <c r="G9105" i="9"/>
  <c r="H9105" i="9" s="1"/>
  <c r="G9106" i="9" l="1"/>
  <c r="H9106" i="9" s="1"/>
  <c r="F9107" i="9"/>
  <c r="F9108" i="9" l="1"/>
  <c r="G9107" i="9"/>
  <c r="H9107" i="9" s="1"/>
  <c r="G9108" i="9" l="1"/>
  <c r="H9108" i="9" s="1"/>
  <c r="F9109" i="9"/>
  <c r="F9110" i="9" l="1"/>
  <c r="G9109" i="9"/>
  <c r="H9109" i="9" s="1"/>
  <c r="G9110" i="9" l="1"/>
  <c r="H9110" i="9" s="1"/>
  <c r="F9111" i="9"/>
  <c r="F9112" i="9" l="1"/>
  <c r="G9111" i="9"/>
  <c r="H9111" i="9" s="1"/>
  <c r="G9112" i="9" l="1"/>
  <c r="H9112" i="9" s="1"/>
  <c r="F9113" i="9"/>
  <c r="F9114" i="9" l="1"/>
  <c r="G9113" i="9"/>
  <c r="H9113" i="9" s="1"/>
  <c r="G9114" i="9" l="1"/>
  <c r="H9114" i="9" s="1"/>
  <c r="F9115" i="9"/>
  <c r="F9116" i="9" l="1"/>
  <c r="G9115" i="9"/>
  <c r="H9115" i="9" s="1"/>
  <c r="G9116" i="9" l="1"/>
  <c r="H9116" i="9" s="1"/>
  <c r="F9117" i="9"/>
  <c r="F9118" i="9" l="1"/>
  <c r="G9117" i="9"/>
  <c r="H9117" i="9" s="1"/>
  <c r="G9118" i="9" l="1"/>
  <c r="H9118" i="9" s="1"/>
  <c r="F9119" i="9"/>
  <c r="F9120" i="9" l="1"/>
  <c r="G9119" i="9"/>
  <c r="H9119" i="9" s="1"/>
  <c r="G9120" i="9" l="1"/>
  <c r="H9120" i="9" s="1"/>
  <c r="F9121" i="9"/>
  <c r="F9122" i="9" l="1"/>
  <c r="G9121" i="9"/>
  <c r="H9121" i="9" s="1"/>
  <c r="G9122" i="9" l="1"/>
  <c r="H9122" i="9" s="1"/>
  <c r="F9123" i="9"/>
  <c r="F9124" i="9" l="1"/>
  <c r="G9123" i="9"/>
  <c r="H9123" i="9" s="1"/>
  <c r="G9124" i="9" l="1"/>
  <c r="H9124" i="9" s="1"/>
  <c r="F9125" i="9"/>
  <c r="F9126" i="9" l="1"/>
  <c r="G9125" i="9"/>
  <c r="H9125" i="9" s="1"/>
  <c r="G9126" i="9" l="1"/>
  <c r="H9126" i="9" s="1"/>
  <c r="F9127" i="9"/>
  <c r="F9128" i="9" l="1"/>
  <c r="G9127" i="9"/>
  <c r="H9127" i="9" s="1"/>
  <c r="G9128" i="9" l="1"/>
  <c r="H9128" i="9" s="1"/>
  <c r="F9129" i="9"/>
  <c r="F9130" i="9" l="1"/>
  <c r="G9129" i="9"/>
  <c r="H9129" i="9" s="1"/>
  <c r="G9130" i="9" l="1"/>
  <c r="H9130" i="9" s="1"/>
  <c r="F9131" i="9"/>
  <c r="F9132" i="9" l="1"/>
  <c r="G9131" i="9"/>
  <c r="H9131" i="9" s="1"/>
  <c r="G9132" i="9" l="1"/>
  <c r="H9132" i="9" s="1"/>
  <c r="F9133" i="9"/>
  <c r="F9134" i="9" l="1"/>
  <c r="G9133" i="9"/>
  <c r="H9133" i="9" s="1"/>
  <c r="G9134" i="9" l="1"/>
  <c r="H9134" i="9" s="1"/>
  <c r="F9135" i="9"/>
  <c r="F9136" i="9" l="1"/>
  <c r="G9135" i="9"/>
  <c r="H9135" i="9" s="1"/>
  <c r="G9136" i="9" l="1"/>
  <c r="H9136" i="9" s="1"/>
  <c r="F9137" i="9"/>
  <c r="G9137" i="9" s="1"/>
  <c r="H9137" i="9" s="1"/>
  <c r="D38" i="5" l="1"/>
  <c r="E38" i="5"/>
  <c r="F38" i="5"/>
  <c r="G38" i="5"/>
  <c r="H38" i="5"/>
  <c r="I38" i="5"/>
  <c r="AB7" i="7" a="1"/>
  <c r="AB7" i="7"/>
  <c r="AB8" i="7"/>
  <c r="AB9" i="7"/>
  <c r="AB10" i="7"/>
  <c r="AB11" i="7"/>
  <c r="AB12" i="7"/>
  <c r="AB13" i="7"/>
  <c r="AB14" i="7"/>
  <c r="AB15" i="7"/>
  <c r="AB16" i="7"/>
  <c r="AB17" i="7"/>
  <c r="AB18" i="7"/>
  <c r="AB19" i="7"/>
  <c r="AB20" i="7"/>
  <c r="AB21" i="7"/>
  <c r="AB22" i="7"/>
  <c r="M23" i="7"/>
  <c r="P23" i="7"/>
  <c r="AB23" i="7"/>
  <c r="M24" i="7"/>
  <c r="AB24" i="7"/>
  <c r="M25" i="7"/>
  <c r="O25" i="7"/>
  <c r="AB25" i="7"/>
  <c r="M26" i="7"/>
  <c r="O26" i="7"/>
  <c r="AB26" i="7"/>
  <c r="M27" i="7"/>
  <c r="AB27" i="7"/>
  <c r="AB28" i="7"/>
  <c r="AB29" i="7"/>
  <c r="AB30" i="7"/>
  <c r="AB31" i="7"/>
  <c r="G32" i="7"/>
  <c r="H32" i="7"/>
  <c r="I32" i="7"/>
  <c r="J32" i="7"/>
  <c r="K32" i="7"/>
  <c r="L32" i="7"/>
  <c r="AB32" i="7"/>
  <c r="G33" i="7"/>
  <c r="H33" i="7"/>
  <c r="I33" i="7"/>
  <c r="J33" i="7"/>
  <c r="K33" i="7"/>
  <c r="L33" i="7"/>
  <c r="AB33" i="7"/>
  <c r="G34" i="7"/>
  <c r="H34" i="7"/>
  <c r="I34" i="7"/>
  <c r="J34" i="7"/>
  <c r="K34" i="7"/>
  <c r="L34" i="7"/>
  <c r="AB34" i="7"/>
  <c r="G35" i="7"/>
  <c r="H35" i="7"/>
  <c r="I35" i="7"/>
  <c r="J35" i="7"/>
  <c r="K35" i="7"/>
  <c r="L35" i="7"/>
  <c r="G36" i="7"/>
  <c r="H36" i="7"/>
  <c r="I36" i="7"/>
  <c r="J36" i="7"/>
  <c r="K36" i="7"/>
  <c r="L36" i="7"/>
  <c r="G37" i="7"/>
  <c r="H37" i="7"/>
  <c r="I37" i="7"/>
  <c r="J37" i="7"/>
  <c r="K37" i="7"/>
  <c r="L37" i="7"/>
  <c r="G38" i="7"/>
  <c r="H38" i="7"/>
  <c r="I38" i="7"/>
  <c r="J38" i="7"/>
  <c r="K38" i="7"/>
  <c r="L38" i="7"/>
  <c r="G39" i="7"/>
  <c r="H39" i="7"/>
  <c r="I39" i="7"/>
  <c r="J39" i="7"/>
  <c r="K39" i="7"/>
  <c r="L39" i="7"/>
  <c r="G40" i="7"/>
  <c r="H40" i="7"/>
  <c r="I40" i="7"/>
  <c r="J40" i="7"/>
  <c r="K40" i="7"/>
  <c r="L40" i="7"/>
  <c r="G41" i="7"/>
  <c r="H41" i="7"/>
  <c r="I41" i="7"/>
  <c r="J41" i="7"/>
  <c r="K41" i="7"/>
  <c r="L41" i="7"/>
  <c r="G42" i="7"/>
  <c r="H42" i="7"/>
  <c r="I42" i="7"/>
  <c r="J42" i="7"/>
  <c r="K42" i="7"/>
  <c r="L42" i="7"/>
  <c r="G43" i="7"/>
  <c r="H43" i="7"/>
  <c r="I43" i="7"/>
  <c r="J43" i="7"/>
  <c r="K43" i="7"/>
  <c r="L43" i="7"/>
  <c r="G44" i="7"/>
  <c r="H44" i="7"/>
  <c r="I44" i="7"/>
  <c r="J44" i="7"/>
  <c r="K44" i="7"/>
  <c r="L44" i="7"/>
  <c r="G45" i="7"/>
  <c r="H45" i="7"/>
  <c r="I45" i="7"/>
  <c r="J45" i="7"/>
  <c r="K45" i="7"/>
  <c r="L45" i="7"/>
  <c r="G46" i="7"/>
  <c r="H46" i="7"/>
  <c r="I46" i="7"/>
  <c r="J46" i="7"/>
  <c r="K46" i="7"/>
  <c r="L46" i="7"/>
  <c r="G47" i="7"/>
  <c r="H47" i="7"/>
  <c r="I47" i="7"/>
  <c r="J47" i="7"/>
  <c r="K47" i="7"/>
  <c r="L47" i="7"/>
  <c r="G48" i="7"/>
  <c r="H48" i="7"/>
  <c r="I48" i="7"/>
  <c r="J48" i="7"/>
  <c r="K48" i="7"/>
  <c r="L48" i="7"/>
  <c r="G49" i="7"/>
  <c r="H49" i="7"/>
  <c r="I49" i="7"/>
  <c r="J49" i="7"/>
  <c r="K49" i="7"/>
  <c r="L49" i="7"/>
  <c r="G50" i="7"/>
  <c r="H50" i="7"/>
  <c r="I50" i="7"/>
  <c r="J50" i="7"/>
  <c r="K50" i="7"/>
  <c r="L50" i="7"/>
  <c r="G51" i="7"/>
  <c r="H51" i="7"/>
  <c r="I51" i="7"/>
  <c r="J51" i="7"/>
  <c r="K51" i="7"/>
  <c r="L51" i="7"/>
  <c r="G52" i="7"/>
  <c r="H52" i="7"/>
  <c r="I52" i="7"/>
  <c r="J52" i="7"/>
  <c r="K52" i="7"/>
  <c r="L52" i="7"/>
  <c r="G53" i="7"/>
  <c r="H53" i="7"/>
  <c r="I53" i="7"/>
  <c r="J53" i="7"/>
  <c r="K53" i="7"/>
  <c r="L53" i="7"/>
  <c r="G54" i="7"/>
  <c r="H54" i="7"/>
  <c r="I54" i="7"/>
  <c r="J54" i="7"/>
  <c r="K54" i="7"/>
  <c r="L54" i="7"/>
  <c r="G55" i="7"/>
  <c r="H55" i="7"/>
  <c r="I55" i="7"/>
  <c r="J55" i="7"/>
  <c r="K55" i="7"/>
  <c r="L55" i="7"/>
  <c r="G56" i="7"/>
  <c r="H56" i="7"/>
  <c r="I56" i="7"/>
  <c r="J56" i="7"/>
  <c r="K56" i="7"/>
  <c r="L56" i="7"/>
  <c r="G57" i="7"/>
  <c r="H57" i="7"/>
  <c r="I57" i="7"/>
  <c r="J57" i="7"/>
  <c r="K57" i="7"/>
  <c r="L57" i="7"/>
  <c r="G58" i="7"/>
  <c r="H58" i="7"/>
  <c r="I58" i="7"/>
  <c r="J58" i="7"/>
  <c r="K58" i="7"/>
  <c r="L58" i="7"/>
  <c r="G59" i="7"/>
  <c r="H59" i="7"/>
  <c r="I59" i="7"/>
  <c r="J59" i="7"/>
  <c r="K59" i="7"/>
  <c r="L59" i="7"/>
  <c r="G60" i="7"/>
  <c r="H60" i="7"/>
  <c r="I60" i="7"/>
  <c r="J60" i="7"/>
  <c r="K60" i="7"/>
  <c r="L60" i="7"/>
  <c r="G61" i="7"/>
  <c r="H61" i="7"/>
  <c r="I61" i="7"/>
  <c r="J61" i="7"/>
  <c r="K61" i="7"/>
  <c r="L61" i="7"/>
  <c r="G62" i="7"/>
  <c r="H62" i="7"/>
  <c r="I62" i="7"/>
  <c r="J62" i="7"/>
  <c r="K62" i="7"/>
  <c r="L62" i="7"/>
  <c r="G63" i="7"/>
  <c r="H63" i="7"/>
  <c r="I63" i="7"/>
  <c r="J63" i="7"/>
  <c r="K63" i="7"/>
  <c r="L63" i="7"/>
  <c r="G64" i="7"/>
  <c r="H64" i="7"/>
  <c r="I64" i="7"/>
  <c r="J64" i="7"/>
  <c r="K64" i="7"/>
  <c r="L64" i="7"/>
  <c r="G65" i="7"/>
  <c r="H65" i="7"/>
  <c r="I65" i="7"/>
  <c r="J65" i="7"/>
  <c r="K65" i="7"/>
  <c r="L65" i="7"/>
  <c r="G66" i="7"/>
  <c r="H66" i="7"/>
  <c r="I66" i="7"/>
  <c r="J66" i="7"/>
  <c r="K66" i="7"/>
  <c r="L66" i="7"/>
  <c r="G67" i="7"/>
  <c r="H67" i="7"/>
  <c r="I67" i="7"/>
  <c r="J67" i="7"/>
  <c r="K67" i="7"/>
  <c r="L67" i="7"/>
  <c r="G68" i="7"/>
  <c r="H68" i="7"/>
  <c r="I68" i="7"/>
  <c r="J68" i="7"/>
  <c r="K68" i="7"/>
  <c r="L68" i="7"/>
  <c r="G69" i="7"/>
  <c r="H69" i="7"/>
  <c r="I69" i="7"/>
  <c r="J69" i="7"/>
  <c r="K69" i="7"/>
  <c r="L69" i="7"/>
  <c r="G70" i="7"/>
  <c r="H70" i="7"/>
  <c r="I70" i="7"/>
  <c r="J70" i="7"/>
  <c r="K70" i="7"/>
  <c r="L70" i="7"/>
  <c r="G71" i="7"/>
  <c r="H71" i="7"/>
  <c r="I71" i="7"/>
  <c r="J71" i="7"/>
  <c r="K71" i="7"/>
  <c r="L71" i="7"/>
  <c r="G72" i="7"/>
  <c r="H72" i="7"/>
  <c r="I72" i="7"/>
  <c r="J72" i="7"/>
  <c r="K72" i="7"/>
  <c r="L72" i="7"/>
  <c r="G73" i="7"/>
  <c r="H73" i="7"/>
  <c r="I73" i="7"/>
  <c r="J73" i="7"/>
  <c r="K73" i="7"/>
  <c r="L73" i="7"/>
  <c r="G74" i="7"/>
  <c r="H74" i="7"/>
  <c r="I74" i="7"/>
  <c r="J74" i="7"/>
  <c r="K74" i="7"/>
  <c r="L74" i="7"/>
  <c r="G75" i="7"/>
  <c r="H75" i="7"/>
  <c r="I75" i="7"/>
  <c r="J75" i="7"/>
  <c r="K75" i="7"/>
  <c r="L75" i="7"/>
  <c r="G76" i="7"/>
  <c r="H76" i="7"/>
  <c r="I76" i="7"/>
  <c r="J76" i="7"/>
  <c r="K76" i="7"/>
  <c r="L76" i="7"/>
  <c r="G77" i="7"/>
  <c r="H77" i="7"/>
  <c r="I77" i="7"/>
  <c r="J77" i="7"/>
  <c r="K77" i="7"/>
  <c r="L77" i="7"/>
  <c r="G78" i="7"/>
  <c r="H78" i="7"/>
  <c r="I78" i="7"/>
  <c r="J78" i="7"/>
  <c r="K78" i="7"/>
  <c r="L78" i="7"/>
  <c r="G79" i="7"/>
  <c r="H79" i="7"/>
  <c r="I79" i="7"/>
  <c r="J79" i="7"/>
  <c r="K79" i="7"/>
  <c r="L79" i="7"/>
  <c r="G80" i="7"/>
  <c r="H80" i="7"/>
  <c r="I80" i="7"/>
  <c r="J80" i="7"/>
  <c r="K80" i="7"/>
  <c r="L80" i="7"/>
  <c r="G81" i="7"/>
  <c r="H81" i="7"/>
  <c r="I81" i="7"/>
  <c r="J81" i="7"/>
  <c r="K81" i="7"/>
  <c r="L81" i="7"/>
  <c r="G82" i="7"/>
  <c r="H82" i="7"/>
  <c r="I82" i="7"/>
  <c r="J82" i="7"/>
  <c r="K82" i="7"/>
  <c r="L82" i="7"/>
  <c r="G83" i="7"/>
  <c r="H83" i="7"/>
  <c r="I83" i="7"/>
  <c r="J83" i="7"/>
  <c r="K83" i="7"/>
  <c r="L83" i="7"/>
  <c r="G84" i="7"/>
  <c r="H84" i="7"/>
  <c r="I84" i="7"/>
  <c r="J84" i="7"/>
  <c r="K84" i="7"/>
  <c r="L84" i="7"/>
  <c r="G85" i="7"/>
  <c r="H85" i="7"/>
  <c r="I85" i="7"/>
  <c r="J85" i="7"/>
  <c r="K85" i="7"/>
  <c r="L85" i="7"/>
  <c r="G86" i="7"/>
  <c r="H86" i="7"/>
  <c r="I86" i="7"/>
  <c r="J86" i="7"/>
  <c r="K86" i="7"/>
  <c r="L86" i="7"/>
  <c r="G87" i="7"/>
  <c r="H87" i="7"/>
  <c r="I87" i="7"/>
  <c r="J87" i="7"/>
  <c r="K87" i="7"/>
  <c r="L87" i="7"/>
  <c r="G88" i="7"/>
  <c r="H88" i="7"/>
  <c r="I88" i="7"/>
  <c r="J88" i="7"/>
  <c r="K88" i="7"/>
  <c r="L88" i="7"/>
  <c r="G89" i="7"/>
  <c r="H89" i="7"/>
  <c r="I89" i="7"/>
  <c r="J89" i="7"/>
  <c r="K89" i="7"/>
  <c r="L89" i="7"/>
  <c r="G90" i="7"/>
  <c r="H90" i="7"/>
  <c r="I90" i="7"/>
  <c r="J90" i="7"/>
  <c r="K90" i="7"/>
  <c r="L90" i="7"/>
  <c r="G91" i="7"/>
  <c r="H91" i="7"/>
  <c r="I91" i="7"/>
  <c r="J91" i="7"/>
  <c r="K91" i="7"/>
  <c r="L91" i="7"/>
  <c r="G92" i="7"/>
  <c r="H92" i="7"/>
  <c r="I92" i="7"/>
  <c r="J92" i="7"/>
  <c r="K92" i="7"/>
  <c r="L92" i="7"/>
  <c r="G93" i="7"/>
  <c r="H93" i="7"/>
  <c r="I93" i="7"/>
  <c r="J93" i="7"/>
  <c r="K93" i="7"/>
  <c r="L93" i="7"/>
  <c r="G94" i="7"/>
  <c r="H94" i="7"/>
  <c r="I94" i="7"/>
  <c r="J94" i="7"/>
  <c r="K94" i="7"/>
  <c r="L94" i="7"/>
  <c r="G95" i="7"/>
  <c r="H95" i="7"/>
  <c r="I95" i="7"/>
  <c r="J95" i="7"/>
  <c r="K95" i="7"/>
  <c r="L95" i="7"/>
  <c r="G96" i="7"/>
  <c r="H96" i="7"/>
  <c r="I96" i="7"/>
  <c r="J96" i="7"/>
  <c r="K96" i="7"/>
  <c r="L96" i="7"/>
  <c r="G97" i="7"/>
  <c r="H97" i="7"/>
  <c r="I97" i="7"/>
  <c r="J97" i="7"/>
  <c r="K97" i="7"/>
  <c r="L97" i="7"/>
  <c r="G98" i="7"/>
  <c r="H98" i="7"/>
  <c r="I98" i="7"/>
  <c r="J98" i="7"/>
  <c r="K98" i="7"/>
  <c r="L98" i="7"/>
  <c r="G99" i="7"/>
  <c r="H99" i="7"/>
  <c r="I99" i="7"/>
  <c r="J99" i="7"/>
  <c r="K99" i="7"/>
  <c r="L99" i="7"/>
  <c r="G100" i="7"/>
  <c r="H100" i="7"/>
  <c r="I100" i="7"/>
  <c r="J100" i="7"/>
  <c r="K100" i="7"/>
  <c r="L100" i="7"/>
  <c r="G101" i="7"/>
  <c r="H101" i="7"/>
  <c r="I101" i="7"/>
  <c r="J101" i="7"/>
  <c r="K101" i="7"/>
  <c r="L101" i="7"/>
  <c r="G102" i="7"/>
  <c r="H102" i="7"/>
  <c r="I102" i="7"/>
  <c r="J102" i="7"/>
  <c r="K102" i="7"/>
  <c r="L102" i="7"/>
  <c r="G103" i="7"/>
  <c r="H103" i="7"/>
  <c r="I103" i="7"/>
  <c r="J103" i="7"/>
  <c r="K103" i="7"/>
  <c r="L103" i="7"/>
  <c r="G104" i="7"/>
  <c r="H104" i="7"/>
  <c r="I104" i="7"/>
  <c r="J104" i="7"/>
  <c r="K104" i="7"/>
  <c r="L104" i="7"/>
  <c r="G105" i="7"/>
  <c r="H105" i="7"/>
  <c r="I105" i="7"/>
  <c r="J105" i="7"/>
  <c r="K105" i="7"/>
  <c r="L105" i="7"/>
  <c r="G106" i="7"/>
  <c r="H106" i="7"/>
  <c r="I106" i="7"/>
  <c r="J106" i="7"/>
  <c r="K106" i="7"/>
  <c r="L106" i="7"/>
  <c r="G107" i="7"/>
  <c r="H107" i="7"/>
  <c r="I107" i="7"/>
  <c r="J107" i="7"/>
  <c r="K107" i="7"/>
  <c r="L107" i="7"/>
  <c r="G108" i="7"/>
  <c r="H108" i="7"/>
  <c r="I108" i="7"/>
  <c r="J108" i="7"/>
  <c r="K108" i="7"/>
  <c r="L108" i="7"/>
  <c r="G109" i="7"/>
  <c r="H109" i="7"/>
  <c r="I109" i="7"/>
  <c r="J109" i="7"/>
  <c r="K109" i="7"/>
  <c r="L109" i="7"/>
  <c r="G110" i="7"/>
  <c r="H110" i="7"/>
  <c r="I110" i="7"/>
  <c r="J110" i="7"/>
  <c r="K110" i="7"/>
  <c r="L110" i="7"/>
  <c r="G111" i="7"/>
  <c r="H111" i="7"/>
  <c r="I111" i="7"/>
  <c r="J111" i="7"/>
  <c r="K111" i="7"/>
  <c r="L111" i="7"/>
  <c r="G112" i="7"/>
  <c r="H112" i="7"/>
  <c r="I112" i="7"/>
  <c r="J112" i="7"/>
  <c r="K112" i="7"/>
  <c r="L112" i="7"/>
  <c r="G113" i="7"/>
  <c r="H113" i="7"/>
  <c r="I113" i="7"/>
  <c r="J113" i="7"/>
  <c r="K113" i="7"/>
  <c r="L113" i="7"/>
  <c r="G114" i="7"/>
  <c r="H114" i="7"/>
  <c r="I114" i="7"/>
  <c r="J114" i="7"/>
  <c r="K114" i="7"/>
  <c r="L114" i="7"/>
  <c r="G115" i="7"/>
  <c r="H115" i="7"/>
  <c r="I115" i="7"/>
  <c r="J115" i="7"/>
  <c r="K115" i="7"/>
  <c r="L115" i="7"/>
  <c r="G116" i="7"/>
  <c r="H116" i="7"/>
  <c r="I116" i="7"/>
  <c r="J116" i="7"/>
  <c r="K116" i="7"/>
  <c r="L116" i="7"/>
  <c r="G117" i="7"/>
  <c r="H117" i="7"/>
  <c r="I117" i="7"/>
  <c r="J117" i="7"/>
  <c r="K117" i="7"/>
  <c r="L117" i="7"/>
  <c r="G118" i="7"/>
  <c r="H118" i="7"/>
  <c r="I118" i="7"/>
  <c r="J118" i="7"/>
  <c r="K118" i="7"/>
  <c r="L118" i="7"/>
  <c r="G119" i="7"/>
  <c r="H119" i="7"/>
  <c r="I119" i="7"/>
  <c r="J119" i="7"/>
  <c r="K119" i="7"/>
  <c r="L119" i="7"/>
  <c r="G120" i="7"/>
  <c r="H120" i="7"/>
  <c r="I120" i="7"/>
  <c r="J120" i="7"/>
  <c r="K120" i="7"/>
  <c r="L120" i="7"/>
  <c r="G121" i="7"/>
  <c r="H121" i="7"/>
  <c r="I121" i="7"/>
  <c r="J121" i="7"/>
  <c r="K121" i="7"/>
  <c r="L121" i="7"/>
  <c r="G122" i="7"/>
  <c r="H122" i="7"/>
  <c r="I122" i="7"/>
  <c r="J122" i="7"/>
  <c r="K122" i="7"/>
  <c r="L122" i="7"/>
  <c r="G123" i="7"/>
  <c r="H123" i="7"/>
  <c r="I123" i="7"/>
  <c r="J123" i="7"/>
  <c r="K123" i="7"/>
  <c r="L123" i="7"/>
  <c r="G124" i="7"/>
  <c r="H124" i="7"/>
  <c r="I124" i="7"/>
  <c r="J124" i="7"/>
  <c r="K124" i="7"/>
  <c r="L124" i="7"/>
  <c r="G125" i="7"/>
  <c r="H125" i="7"/>
  <c r="I125" i="7"/>
  <c r="J125" i="7"/>
  <c r="K125" i="7"/>
  <c r="L125" i="7"/>
  <c r="G126" i="7"/>
  <c r="H126" i="7"/>
  <c r="I126" i="7"/>
  <c r="J126" i="7"/>
  <c r="K126" i="7"/>
  <c r="L126" i="7"/>
  <c r="G127" i="7"/>
  <c r="H127" i="7"/>
  <c r="I127" i="7"/>
  <c r="J127" i="7"/>
  <c r="K127" i="7"/>
  <c r="L127" i="7"/>
  <c r="G128" i="7"/>
  <c r="H128" i="7"/>
  <c r="I128" i="7"/>
  <c r="J128" i="7"/>
  <c r="K128" i="7"/>
  <c r="L128" i="7"/>
  <c r="G129" i="7"/>
  <c r="H129" i="7"/>
  <c r="I129" i="7"/>
  <c r="J129" i="7"/>
  <c r="K129" i="7"/>
  <c r="L129" i="7"/>
  <c r="G130" i="7"/>
  <c r="H130" i="7"/>
  <c r="I130" i="7"/>
  <c r="J130" i="7"/>
  <c r="K130" i="7"/>
  <c r="L130" i="7"/>
  <c r="G131" i="7"/>
  <c r="H131" i="7"/>
  <c r="I131" i="7"/>
  <c r="J131" i="7"/>
  <c r="K131" i="7"/>
  <c r="L131" i="7"/>
  <c r="G132" i="7"/>
  <c r="H132" i="7"/>
  <c r="I132" i="7"/>
  <c r="J132" i="7"/>
  <c r="K132" i="7"/>
  <c r="L132" i="7"/>
  <c r="G133" i="7"/>
  <c r="H133" i="7"/>
  <c r="I133" i="7"/>
  <c r="J133" i="7"/>
  <c r="K133" i="7"/>
  <c r="L133" i="7"/>
  <c r="G134" i="7"/>
  <c r="H134" i="7"/>
  <c r="I134" i="7"/>
  <c r="J134" i="7"/>
  <c r="K134" i="7"/>
  <c r="L134" i="7"/>
  <c r="G135" i="7"/>
  <c r="H135" i="7"/>
  <c r="I135" i="7"/>
  <c r="J135" i="7"/>
  <c r="K135" i="7"/>
  <c r="L135" i="7"/>
  <c r="G136" i="7"/>
  <c r="H136" i="7"/>
  <c r="I136" i="7"/>
  <c r="J136" i="7"/>
  <c r="K136" i="7"/>
  <c r="L136" i="7"/>
  <c r="G137" i="7"/>
  <c r="H137" i="7"/>
  <c r="I137" i="7"/>
  <c r="J137" i="7"/>
  <c r="K137" i="7"/>
  <c r="L137" i="7"/>
  <c r="G138" i="7"/>
  <c r="H138" i="7"/>
  <c r="I138" i="7"/>
  <c r="J138" i="7"/>
  <c r="K138" i="7"/>
  <c r="L138" i="7"/>
  <c r="G139" i="7"/>
  <c r="H139" i="7"/>
  <c r="I139" i="7"/>
  <c r="J139" i="7"/>
  <c r="K139" i="7"/>
  <c r="L139" i="7"/>
  <c r="G140" i="7"/>
  <c r="H140" i="7"/>
  <c r="I140" i="7"/>
  <c r="J140" i="7"/>
  <c r="K140" i="7"/>
  <c r="L140" i="7"/>
  <c r="G141" i="7"/>
  <c r="H141" i="7"/>
  <c r="I141" i="7"/>
  <c r="J141" i="7"/>
  <c r="K141" i="7"/>
  <c r="L141" i="7"/>
  <c r="G142" i="7"/>
  <c r="H142" i="7"/>
  <c r="I142" i="7"/>
  <c r="J142" i="7"/>
  <c r="K142" i="7"/>
  <c r="L142" i="7"/>
  <c r="G143" i="7"/>
  <c r="H143" i="7"/>
  <c r="I143" i="7"/>
  <c r="J143" i="7"/>
  <c r="K143" i="7"/>
  <c r="L143" i="7"/>
  <c r="G144" i="7"/>
  <c r="H144" i="7"/>
  <c r="I144" i="7"/>
  <c r="J144" i="7"/>
  <c r="K144" i="7"/>
  <c r="L144" i="7"/>
  <c r="G145" i="7"/>
  <c r="H145" i="7"/>
  <c r="I145" i="7"/>
  <c r="J145" i="7"/>
  <c r="K145" i="7"/>
  <c r="L145" i="7"/>
  <c r="G146" i="7"/>
  <c r="H146" i="7"/>
  <c r="I146" i="7"/>
  <c r="J146" i="7"/>
  <c r="K146" i="7"/>
  <c r="L146" i="7"/>
  <c r="G147" i="7"/>
  <c r="H147" i="7"/>
  <c r="I147" i="7"/>
  <c r="J147" i="7"/>
  <c r="K147" i="7"/>
  <c r="L147" i="7"/>
  <c r="G148" i="7"/>
  <c r="H148" i="7"/>
  <c r="I148" i="7"/>
  <c r="J148" i="7"/>
  <c r="K148" i="7"/>
  <c r="L148" i="7"/>
  <c r="G149" i="7"/>
  <c r="H149" i="7"/>
  <c r="I149" i="7"/>
  <c r="J149" i="7"/>
  <c r="K149" i="7"/>
  <c r="L149" i="7"/>
  <c r="G150" i="7"/>
  <c r="H150" i="7"/>
  <c r="I150" i="7"/>
  <c r="J150" i="7"/>
  <c r="K150" i="7"/>
  <c r="L150" i="7"/>
  <c r="G151" i="7"/>
  <c r="H151" i="7"/>
  <c r="I151" i="7"/>
  <c r="J151" i="7"/>
  <c r="K151" i="7"/>
  <c r="L151" i="7"/>
  <c r="G152" i="7"/>
  <c r="H152" i="7"/>
  <c r="I152" i="7"/>
  <c r="J152" i="7"/>
  <c r="K152" i="7"/>
  <c r="L152" i="7"/>
  <c r="G153" i="7"/>
  <c r="H153" i="7"/>
  <c r="I153" i="7"/>
  <c r="J153" i="7"/>
  <c r="K153" i="7"/>
  <c r="L153" i="7"/>
  <c r="G154" i="7"/>
  <c r="H154" i="7"/>
  <c r="I154" i="7"/>
  <c r="J154" i="7"/>
  <c r="K154" i="7"/>
  <c r="L154" i="7"/>
  <c r="G155" i="7"/>
  <c r="H155" i="7"/>
  <c r="I155" i="7"/>
  <c r="J155" i="7"/>
  <c r="K155" i="7"/>
  <c r="L155" i="7"/>
  <c r="G156" i="7"/>
  <c r="H156" i="7"/>
  <c r="I156" i="7"/>
  <c r="J156" i="7"/>
  <c r="K156" i="7"/>
  <c r="L156" i="7"/>
  <c r="G157" i="7"/>
  <c r="H157" i="7"/>
  <c r="I157" i="7"/>
  <c r="J157" i="7"/>
  <c r="K157" i="7"/>
  <c r="L157" i="7"/>
  <c r="G158" i="7"/>
  <c r="H158" i="7"/>
  <c r="I158" i="7"/>
  <c r="J158" i="7"/>
  <c r="K158" i="7"/>
  <c r="L158" i="7"/>
  <c r="G159" i="7"/>
  <c r="H159" i="7"/>
  <c r="I159" i="7"/>
  <c r="J159" i="7"/>
  <c r="K159" i="7"/>
  <c r="L159" i="7"/>
  <c r="G160" i="7"/>
  <c r="H160" i="7"/>
  <c r="I160" i="7"/>
  <c r="J160" i="7"/>
  <c r="K160" i="7"/>
  <c r="L160" i="7"/>
  <c r="G161" i="7"/>
  <c r="H161" i="7"/>
  <c r="I161" i="7"/>
  <c r="J161" i="7"/>
  <c r="K161" i="7"/>
  <c r="L161" i="7"/>
  <c r="G162" i="7"/>
  <c r="H162" i="7"/>
  <c r="I162" i="7"/>
  <c r="J162" i="7"/>
  <c r="K162" i="7"/>
  <c r="L162" i="7"/>
  <c r="G163" i="7"/>
  <c r="H163" i="7"/>
  <c r="I163" i="7"/>
  <c r="J163" i="7"/>
  <c r="K163" i="7"/>
  <c r="L163" i="7"/>
  <c r="G164" i="7"/>
  <c r="H164" i="7"/>
  <c r="I164" i="7"/>
  <c r="J164" i="7"/>
  <c r="K164" i="7"/>
  <c r="L164" i="7"/>
  <c r="G165" i="7"/>
  <c r="H165" i="7"/>
  <c r="I165" i="7"/>
  <c r="J165" i="7"/>
  <c r="K165" i="7"/>
  <c r="L165" i="7"/>
  <c r="G166" i="7"/>
  <c r="H166" i="7"/>
  <c r="I166" i="7"/>
  <c r="J166" i="7"/>
  <c r="K166" i="7"/>
  <c r="L166" i="7"/>
  <c r="G167" i="7"/>
  <c r="H167" i="7"/>
  <c r="I167" i="7"/>
  <c r="J167" i="7"/>
  <c r="K167" i="7"/>
  <c r="L167" i="7"/>
  <c r="G168" i="7"/>
  <c r="H168" i="7"/>
  <c r="I168" i="7"/>
  <c r="J168" i="7"/>
  <c r="K168" i="7"/>
  <c r="L168" i="7"/>
  <c r="G169" i="7"/>
  <c r="H169" i="7"/>
  <c r="I169" i="7"/>
  <c r="J169" i="7"/>
  <c r="K169" i="7"/>
  <c r="L169" i="7"/>
  <c r="G170" i="7"/>
  <c r="H170" i="7"/>
  <c r="I170" i="7"/>
  <c r="J170" i="7"/>
  <c r="K170" i="7"/>
  <c r="L170" i="7"/>
  <c r="G171" i="7"/>
  <c r="H171" i="7"/>
  <c r="I171" i="7"/>
  <c r="J171" i="7"/>
  <c r="K171" i="7"/>
  <c r="L171" i="7"/>
  <c r="G172" i="7"/>
  <c r="H172" i="7"/>
  <c r="I172" i="7"/>
  <c r="J172" i="7"/>
  <c r="K172" i="7"/>
  <c r="L172" i="7"/>
  <c r="G173" i="7"/>
  <c r="H173" i="7"/>
  <c r="I173" i="7"/>
  <c r="J173" i="7"/>
  <c r="K173" i="7"/>
  <c r="L173" i="7"/>
  <c r="G174" i="7"/>
  <c r="H174" i="7"/>
  <c r="I174" i="7"/>
  <c r="J174" i="7"/>
  <c r="K174" i="7"/>
  <c r="L174" i="7"/>
  <c r="G175" i="7"/>
  <c r="H175" i="7"/>
  <c r="I175" i="7"/>
  <c r="J175" i="7"/>
  <c r="K175" i="7"/>
  <c r="L175" i="7"/>
  <c r="G176" i="7"/>
  <c r="H176" i="7"/>
  <c r="I176" i="7"/>
  <c r="J176" i="7"/>
  <c r="K176" i="7"/>
  <c r="L176" i="7"/>
  <c r="G177" i="7"/>
  <c r="H177" i="7"/>
  <c r="I177" i="7"/>
  <c r="J177" i="7"/>
  <c r="K177" i="7"/>
  <c r="L177" i="7"/>
  <c r="G178" i="7"/>
  <c r="H178" i="7"/>
  <c r="I178" i="7"/>
  <c r="J178" i="7"/>
  <c r="K178" i="7"/>
  <c r="L178" i="7"/>
  <c r="G179" i="7"/>
  <c r="H179" i="7"/>
  <c r="I179" i="7"/>
  <c r="J179" i="7"/>
  <c r="K179" i="7"/>
  <c r="L179" i="7"/>
  <c r="G180" i="7"/>
  <c r="H180" i="7"/>
  <c r="I180" i="7"/>
  <c r="J180" i="7"/>
  <c r="K180" i="7"/>
  <c r="L180" i="7"/>
  <c r="G181" i="7"/>
  <c r="H181" i="7"/>
  <c r="I181" i="7"/>
  <c r="J181" i="7"/>
  <c r="K181" i="7"/>
  <c r="L181" i="7"/>
  <c r="G182" i="7"/>
  <c r="H182" i="7"/>
  <c r="I182" i="7"/>
  <c r="J182" i="7"/>
  <c r="K182" i="7"/>
  <c r="L182" i="7"/>
  <c r="G183" i="7"/>
  <c r="H183" i="7"/>
  <c r="I183" i="7"/>
  <c r="J183" i="7"/>
  <c r="K183" i="7"/>
  <c r="L183" i="7"/>
  <c r="G184" i="7"/>
  <c r="H184" i="7"/>
  <c r="I184" i="7"/>
  <c r="J184" i="7"/>
  <c r="K184" i="7"/>
  <c r="L184" i="7"/>
  <c r="G185" i="7"/>
  <c r="H185" i="7"/>
  <c r="I185" i="7"/>
  <c r="J185" i="7"/>
  <c r="K185" i="7"/>
  <c r="L185" i="7"/>
  <c r="G186" i="7"/>
  <c r="H186" i="7"/>
  <c r="I186" i="7"/>
  <c r="J186" i="7"/>
  <c r="K186" i="7"/>
  <c r="L186" i="7"/>
  <c r="G187" i="7"/>
  <c r="H187" i="7"/>
  <c r="I187" i="7"/>
  <c r="J187" i="7"/>
  <c r="K187" i="7"/>
  <c r="L187" i="7"/>
  <c r="G188" i="7"/>
  <c r="H188" i="7"/>
  <c r="I188" i="7"/>
  <c r="J188" i="7"/>
  <c r="K188" i="7"/>
  <c r="L188" i="7"/>
  <c r="G189" i="7"/>
  <c r="H189" i="7"/>
  <c r="I189" i="7"/>
  <c r="J189" i="7"/>
  <c r="K189" i="7"/>
  <c r="L189" i="7"/>
  <c r="G190" i="7"/>
  <c r="H190" i="7"/>
  <c r="I190" i="7"/>
  <c r="J190" i="7"/>
  <c r="K190" i="7"/>
  <c r="L190" i="7"/>
  <c r="G191" i="7"/>
  <c r="H191" i="7"/>
  <c r="I191" i="7"/>
  <c r="J191" i="7"/>
  <c r="K191" i="7"/>
  <c r="L191" i="7"/>
  <c r="G192" i="7"/>
  <c r="H192" i="7"/>
  <c r="I192" i="7"/>
  <c r="J192" i="7"/>
  <c r="K192" i="7"/>
  <c r="L192" i="7"/>
  <c r="G193" i="7"/>
  <c r="H193" i="7"/>
  <c r="I193" i="7"/>
  <c r="J193" i="7"/>
  <c r="K193" i="7"/>
  <c r="L193" i="7"/>
  <c r="G194" i="7"/>
  <c r="H194" i="7"/>
  <c r="I194" i="7"/>
  <c r="J194" i="7"/>
  <c r="K194" i="7"/>
  <c r="L194" i="7"/>
  <c r="G195" i="7"/>
  <c r="H195" i="7"/>
  <c r="I195" i="7"/>
  <c r="J195" i="7"/>
  <c r="K195" i="7"/>
  <c r="L195" i="7"/>
  <c r="G196" i="7"/>
  <c r="H196" i="7"/>
  <c r="I196" i="7"/>
  <c r="J196" i="7"/>
  <c r="K196" i="7"/>
  <c r="L196" i="7"/>
  <c r="G197" i="7"/>
  <c r="H197" i="7"/>
  <c r="I197" i="7"/>
  <c r="J197" i="7"/>
  <c r="K197" i="7"/>
  <c r="L197" i="7"/>
  <c r="G198" i="7"/>
  <c r="H198" i="7"/>
  <c r="I198" i="7"/>
  <c r="J198" i="7"/>
  <c r="K198" i="7"/>
  <c r="L198" i="7"/>
  <c r="G199" i="7"/>
  <c r="H199" i="7"/>
  <c r="I199" i="7"/>
  <c r="J199" i="7"/>
  <c r="K199" i="7"/>
  <c r="L199" i="7"/>
  <c r="G200" i="7"/>
  <c r="H200" i="7"/>
  <c r="I200" i="7"/>
  <c r="J200" i="7"/>
  <c r="K200" i="7"/>
  <c r="L200" i="7"/>
  <c r="G201" i="7"/>
  <c r="H201" i="7"/>
  <c r="I201" i="7"/>
  <c r="J201" i="7"/>
  <c r="K201" i="7"/>
  <c r="L201" i="7"/>
  <c r="G202" i="7"/>
  <c r="H202" i="7"/>
  <c r="I202" i="7"/>
  <c r="J202" i="7"/>
  <c r="K202" i="7"/>
  <c r="L202" i="7"/>
  <c r="G203" i="7"/>
  <c r="H203" i="7"/>
  <c r="I203" i="7"/>
  <c r="J203" i="7"/>
  <c r="K203" i="7"/>
  <c r="L203" i="7"/>
  <c r="G204" i="7"/>
  <c r="H204" i="7"/>
  <c r="I204" i="7"/>
  <c r="J204" i="7"/>
  <c r="K204" i="7"/>
  <c r="L204" i="7"/>
  <c r="G205" i="7"/>
  <c r="H205" i="7"/>
  <c r="I205" i="7"/>
  <c r="J205" i="7"/>
  <c r="K205" i="7"/>
  <c r="L205" i="7"/>
  <c r="G206" i="7"/>
  <c r="H206" i="7"/>
  <c r="I206" i="7"/>
  <c r="J206" i="7"/>
  <c r="K206" i="7"/>
  <c r="L206" i="7"/>
  <c r="G207" i="7"/>
  <c r="H207" i="7"/>
  <c r="I207" i="7"/>
  <c r="J207" i="7"/>
  <c r="K207" i="7"/>
  <c r="L207" i="7"/>
  <c r="G208" i="7"/>
  <c r="H208" i="7"/>
  <c r="I208" i="7"/>
  <c r="J208" i="7"/>
  <c r="K208" i="7"/>
  <c r="L208" i="7"/>
  <c r="G209" i="7"/>
  <c r="H209" i="7"/>
  <c r="I209" i="7"/>
  <c r="J209" i="7"/>
  <c r="K209" i="7"/>
  <c r="L209" i="7"/>
  <c r="G210" i="7"/>
  <c r="H210" i="7"/>
  <c r="I210" i="7"/>
  <c r="J210" i="7"/>
  <c r="K210" i="7"/>
  <c r="L210" i="7"/>
  <c r="G211" i="7"/>
  <c r="H211" i="7"/>
  <c r="I211" i="7"/>
  <c r="J211" i="7"/>
  <c r="K211" i="7"/>
  <c r="L211" i="7"/>
  <c r="G212" i="7"/>
  <c r="H212" i="7"/>
  <c r="I212" i="7"/>
  <c r="J212" i="7"/>
  <c r="K212" i="7"/>
  <c r="L212" i="7"/>
  <c r="G213" i="7"/>
  <c r="H213" i="7"/>
  <c r="I213" i="7"/>
  <c r="J213" i="7"/>
  <c r="K213" i="7"/>
  <c r="L213" i="7"/>
  <c r="G214" i="7"/>
  <c r="H214" i="7"/>
  <c r="I214" i="7"/>
  <c r="J214" i="7"/>
  <c r="K214" i="7"/>
  <c r="L214" i="7"/>
  <c r="G215" i="7"/>
  <c r="H215" i="7"/>
  <c r="I215" i="7"/>
  <c r="J215" i="7"/>
  <c r="K215" i="7"/>
  <c r="L215" i="7"/>
  <c r="G216" i="7"/>
  <c r="H216" i="7"/>
  <c r="I216" i="7"/>
  <c r="J216" i="7"/>
  <c r="K216" i="7"/>
  <c r="L216" i="7"/>
  <c r="G217" i="7"/>
  <c r="H217" i="7"/>
  <c r="I217" i="7"/>
  <c r="J217" i="7"/>
  <c r="K217" i="7"/>
  <c r="L217" i="7"/>
  <c r="G218" i="7"/>
  <c r="H218" i="7"/>
  <c r="I218" i="7"/>
  <c r="J218" i="7"/>
  <c r="K218" i="7"/>
  <c r="L218" i="7"/>
  <c r="G219" i="7"/>
  <c r="H219" i="7"/>
  <c r="I219" i="7"/>
  <c r="J219" i="7"/>
  <c r="K219" i="7"/>
  <c r="L219" i="7"/>
  <c r="G220" i="7"/>
  <c r="H220" i="7"/>
  <c r="I220" i="7"/>
  <c r="J220" i="7"/>
  <c r="K220" i="7"/>
  <c r="L220" i="7"/>
  <c r="G221" i="7"/>
  <c r="H221" i="7"/>
  <c r="I221" i="7"/>
  <c r="J221" i="7"/>
  <c r="K221" i="7"/>
  <c r="L221" i="7"/>
  <c r="G222" i="7"/>
  <c r="H222" i="7"/>
  <c r="I222" i="7"/>
  <c r="J222" i="7"/>
  <c r="K222" i="7"/>
  <c r="L222" i="7"/>
  <c r="G223" i="7"/>
  <c r="H223" i="7"/>
  <c r="I223" i="7"/>
  <c r="J223" i="7"/>
  <c r="K223" i="7"/>
  <c r="L223" i="7"/>
  <c r="G224" i="7"/>
  <c r="H224" i="7"/>
  <c r="I224" i="7"/>
  <c r="J224" i="7"/>
  <c r="K224" i="7"/>
  <c r="L224" i="7"/>
  <c r="G225" i="7"/>
  <c r="H225" i="7"/>
  <c r="I225" i="7"/>
  <c r="J225" i="7"/>
  <c r="K225" i="7"/>
  <c r="L225" i="7"/>
  <c r="G226" i="7"/>
  <c r="H226" i="7"/>
  <c r="I226" i="7"/>
  <c r="J226" i="7"/>
  <c r="K226" i="7"/>
  <c r="L226" i="7"/>
  <c r="G227" i="7"/>
  <c r="H227" i="7"/>
  <c r="I227" i="7"/>
  <c r="J227" i="7"/>
  <c r="K227" i="7"/>
  <c r="L227" i="7"/>
  <c r="G228" i="7"/>
  <c r="H228" i="7"/>
  <c r="I228" i="7"/>
  <c r="J228" i="7"/>
  <c r="K228" i="7"/>
  <c r="L228" i="7"/>
  <c r="G229" i="7"/>
  <c r="H229" i="7"/>
  <c r="I229" i="7"/>
  <c r="J229" i="7"/>
  <c r="K229" i="7"/>
  <c r="L229" i="7"/>
  <c r="G230" i="7"/>
  <c r="H230" i="7"/>
  <c r="I230" i="7"/>
  <c r="J230" i="7"/>
  <c r="K230" i="7"/>
  <c r="L230" i="7"/>
  <c r="G231" i="7"/>
  <c r="H231" i="7"/>
  <c r="I231" i="7"/>
  <c r="J231" i="7"/>
  <c r="K231" i="7"/>
  <c r="L231" i="7"/>
  <c r="G232" i="7"/>
  <c r="H232" i="7"/>
  <c r="I232" i="7"/>
  <c r="J232" i="7"/>
  <c r="K232" i="7"/>
  <c r="L232" i="7"/>
  <c r="G233" i="7"/>
  <c r="H233" i="7"/>
  <c r="I233" i="7"/>
  <c r="J233" i="7"/>
  <c r="K233" i="7"/>
  <c r="L233" i="7"/>
  <c r="G234" i="7"/>
  <c r="H234" i="7"/>
  <c r="I234" i="7"/>
  <c r="J234" i="7"/>
  <c r="K234" i="7"/>
  <c r="L234" i="7"/>
  <c r="G235" i="7"/>
  <c r="H235" i="7"/>
  <c r="I235" i="7"/>
  <c r="J235" i="7"/>
  <c r="K235" i="7"/>
  <c r="L235" i="7"/>
  <c r="G236" i="7"/>
  <c r="H236" i="7"/>
  <c r="I236" i="7"/>
  <c r="J236" i="7"/>
  <c r="K236" i="7"/>
  <c r="L236" i="7"/>
  <c r="G237" i="7"/>
  <c r="H237" i="7"/>
  <c r="I237" i="7"/>
  <c r="J237" i="7"/>
  <c r="K237" i="7"/>
  <c r="L237" i="7"/>
  <c r="G238" i="7"/>
  <c r="H238" i="7"/>
  <c r="I238" i="7"/>
  <c r="J238" i="7"/>
  <c r="K238" i="7"/>
  <c r="L238" i="7"/>
  <c r="G239" i="7"/>
  <c r="H239" i="7"/>
  <c r="I239" i="7"/>
  <c r="J239" i="7"/>
  <c r="K239" i="7"/>
  <c r="L239" i="7"/>
  <c r="G240" i="7"/>
  <c r="H240" i="7"/>
  <c r="I240" i="7"/>
  <c r="J240" i="7"/>
  <c r="K240" i="7"/>
  <c r="L240" i="7"/>
  <c r="G241" i="7"/>
  <c r="H241" i="7"/>
  <c r="I241" i="7"/>
  <c r="J241" i="7"/>
  <c r="K241" i="7"/>
  <c r="L241" i="7"/>
  <c r="G242" i="7"/>
  <c r="H242" i="7"/>
  <c r="I242" i="7"/>
  <c r="J242" i="7"/>
  <c r="K242" i="7"/>
  <c r="L242" i="7"/>
  <c r="G243" i="7"/>
  <c r="H243" i="7"/>
  <c r="I243" i="7"/>
  <c r="J243" i="7"/>
  <c r="K243" i="7"/>
  <c r="L243" i="7"/>
  <c r="G244" i="7"/>
  <c r="H244" i="7"/>
  <c r="I244" i="7"/>
  <c r="J244" i="7"/>
  <c r="K244" i="7"/>
  <c r="L244" i="7"/>
  <c r="G245" i="7"/>
  <c r="H245" i="7"/>
  <c r="I245" i="7"/>
  <c r="J245" i="7"/>
  <c r="K245" i="7"/>
  <c r="L245" i="7"/>
  <c r="G246" i="7"/>
  <c r="H246" i="7"/>
  <c r="I246" i="7"/>
  <c r="J246" i="7"/>
  <c r="K246" i="7"/>
  <c r="L246" i="7"/>
  <c r="G247" i="7"/>
  <c r="H247" i="7"/>
  <c r="I247" i="7"/>
  <c r="J247" i="7"/>
  <c r="K247" i="7"/>
  <c r="L247" i="7"/>
  <c r="G248" i="7"/>
  <c r="H248" i="7"/>
  <c r="I248" i="7"/>
  <c r="J248" i="7"/>
  <c r="K248" i="7"/>
  <c r="L248" i="7"/>
  <c r="G249" i="7"/>
  <c r="H249" i="7"/>
  <c r="I249" i="7"/>
  <c r="J249" i="7"/>
  <c r="K249" i="7"/>
  <c r="L249" i="7"/>
  <c r="G250" i="7"/>
  <c r="H250" i="7"/>
  <c r="I250" i="7"/>
  <c r="J250" i="7"/>
  <c r="K250" i="7"/>
  <c r="L250" i="7"/>
  <c r="G251" i="7"/>
  <c r="H251" i="7"/>
  <c r="I251" i="7"/>
  <c r="J251" i="7"/>
  <c r="K251" i="7"/>
  <c r="L251" i="7"/>
  <c r="G252" i="7"/>
  <c r="H252" i="7"/>
  <c r="I252" i="7"/>
  <c r="J252" i="7"/>
  <c r="K252" i="7"/>
  <c r="L252" i="7"/>
  <c r="G253" i="7"/>
  <c r="H253" i="7"/>
  <c r="I253" i="7"/>
  <c r="J253" i="7"/>
  <c r="K253" i="7"/>
  <c r="L253" i="7"/>
  <c r="G254" i="7"/>
  <c r="H254" i="7"/>
  <c r="I254" i="7"/>
  <c r="J254" i="7"/>
  <c r="K254" i="7"/>
  <c r="L254" i="7"/>
  <c r="G255" i="7"/>
  <c r="H255" i="7"/>
  <c r="I255" i="7"/>
  <c r="J255" i="7"/>
  <c r="K255" i="7"/>
  <c r="L255" i="7"/>
  <c r="G256" i="7"/>
  <c r="H256" i="7"/>
  <c r="I256" i="7"/>
  <c r="J256" i="7"/>
  <c r="K256" i="7"/>
  <c r="L256" i="7"/>
  <c r="G257" i="7"/>
  <c r="H257" i="7"/>
  <c r="I257" i="7"/>
  <c r="J257" i="7"/>
  <c r="K257" i="7"/>
  <c r="L257" i="7"/>
  <c r="G258" i="7"/>
  <c r="H258" i="7"/>
  <c r="I258" i="7"/>
  <c r="J258" i="7"/>
  <c r="K258" i="7"/>
  <c r="L258" i="7"/>
  <c r="G259" i="7"/>
  <c r="H259" i="7"/>
  <c r="I259" i="7"/>
  <c r="J259" i="7"/>
  <c r="K259" i="7"/>
  <c r="L259" i="7"/>
  <c r="G260" i="7"/>
  <c r="H260" i="7"/>
  <c r="I260" i="7"/>
  <c r="J260" i="7"/>
  <c r="K260" i="7"/>
  <c r="L260" i="7"/>
  <c r="G261" i="7"/>
  <c r="H261" i="7"/>
  <c r="I261" i="7"/>
  <c r="J261" i="7"/>
  <c r="K261" i="7"/>
  <c r="L261" i="7"/>
  <c r="G262" i="7"/>
  <c r="H262" i="7"/>
  <c r="I262" i="7"/>
  <c r="J262" i="7"/>
  <c r="K262" i="7"/>
  <c r="L262" i="7"/>
  <c r="G263" i="7"/>
  <c r="H263" i="7"/>
  <c r="I263" i="7"/>
  <c r="J263" i="7"/>
  <c r="K263" i="7"/>
  <c r="L263" i="7"/>
  <c r="G264" i="7"/>
  <c r="H264" i="7"/>
  <c r="I264" i="7"/>
  <c r="J264" i="7"/>
  <c r="K264" i="7"/>
  <c r="L264" i="7"/>
  <c r="G265" i="7"/>
  <c r="H265" i="7"/>
  <c r="I265" i="7"/>
  <c r="J265" i="7"/>
  <c r="K265" i="7"/>
  <c r="L265" i="7"/>
  <c r="G266" i="7"/>
  <c r="H266" i="7"/>
  <c r="I266" i="7"/>
  <c r="J266" i="7"/>
  <c r="K266" i="7"/>
  <c r="L266" i="7"/>
  <c r="G267" i="7"/>
  <c r="H267" i="7"/>
  <c r="I267" i="7"/>
  <c r="J267" i="7"/>
  <c r="K267" i="7"/>
  <c r="L267" i="7"/>
  <c r="G268" i="7"/>
  <c r="H268" i="7"/>
  <c r="I268" i="7"/>
  <c r="J268" i="7"/>
  <c r="K268" i="7"/>
  <c r="L268" i="7"/>
  <c r="G269" i="7"/>
  <c r="H269" i="7"/>
  <c r="I269" i="7"/>
  <c r="J269" i="7"/>
  <c r="K269" i="7"/>
  <c r="L269" i="7"/>
  <c r="G270" i="7"/>
  <c r="H270" i="7"/>
  <c r="I270" i="7"/>
  <c r="J270" i="7"/>
  <c r="K270" i="7"/>
  <c r="L270" i="7"/>
  <c r="G271" i="7"/>
  <c r="H271" i="7"/>
  <c r="I271" i="7"/>
  <c r="J271" i="7"/>
  <c r="K271" i="7"/>
  <c r="L271" i="7"/>
  <c r="G272" i="7"/>
  <c r="H272" i="7"/>
  <c r="I272" i="7"/>
  <c r="J272" i="7"/>
  <c r="K272" i="7"/>
  <c r="L272" i="7"/>
  <c r="G273" i="7"/>
  <c r="H273" i="7"/>
  <c r="I273" i="7"/>
  <c r="J273" i="7"/>
  <c r="K273" i="7"/>
  <c r="L273" i="7"/>
  <c r="G274" i="7"/>
  <c r="H274" i="7"/>
  <c r="I274" i="7"/>
  <c r="J274" i="7"/>
  <c r="K274" i="7"/>
  <c r="L274" i="7"/>
  <c r="G275" i="7"/>
  <c r="H275" i="7"/>
  <c r="I275" i="7"/>
  <c r="J275" i="7"/>
  <c r="K275" i="7"/>
  <c r="L275" i="7"/>
  <c r="G276" i="7"/>
  <c r="H276" i="7"/>
  <c r="I276" i="7"/>
  <c r="J276" i="7"/>
  <c r="K276" i="7"/>
  <c r="L276" i="7"/>
  <c r="G277" i="7"/>
  <c r="H277" i="7"/>
  <c r="I277" i="7"/>
  <c r="J277" i="7"/>
  <c r="K277" i="7"/>
  <c r="L277" i="7"/>
  <c r="G278" i="7"/>
  <c r="H278" i="7"/>
  <c r="I278" i="7"/>
  <c r="J278" i="7"/>
  <c r="K278" i="7"/>
  <c r="L278" i="7"/>
  <c r="G279" i="7"/>
  <c r="H279" i="7"/>
  <c r="I279" i="7"/>
  <c r="J279" i="7"/>
  <c r="K279" i="7"/>
  <c r="L279" i="7"/>
  <c r="G280" i="7"/>
  <c r="H280" i="7"/>
  <c r="I280" i="7"/>
  <c r="J280" i="7"/>
  <c r="K280" i="7"/>
  <c r="L280" i="7"/>
  <c r="G281" i="7"/>
  <c r="H281" i="7"/>
  <c r="I281" i="7"/>
  <c r="J281" i="7"/>
  <c r="K281" i="7"/>
  <c r="L281" i="7"/>
  <c r="G282" i="7"/>
  <c r="H282" i="7"/>
  <c r="I282" i="7"/>
  <c r="J282" i="7"/>
  <c r="K282" i="7"/>
  <c r="L282" i="7"/>
  <c r="G283" i="7"/>
  <c r="H283" i="7"/>
  <c r="I283" i="7"/>
  <c r="J283" i="7"/>
  <c r="K283" i="7"/>
  <c r="L283" i="7"/>
  <c r="G284" i="7"/>
  <c r="H284" i="7"/>
  <c r="I284" i="7"/>
  <c r="J284" i="7"/>
  <c r="K284" i="7"/>
  <c r="L284" i="7"/>
  <c r="G285" i="7"/>
  <c r="H285" i="7"/>
  <c r="I285" i="7"/>
  <c r="J285" i="7"/>
  <c r="K285" i="7"/>
  <c r="L285" i="7"/>
  <c r="G286" i="7"/>
  <c r="H286" i="7"/>
  <c r="I286" i="7"/>
  <c r="J286" i="7"/>
  <c r="K286" i="7"/>
  <c r="L286" i="7"/>
  <c r="G287" i="7"/>
  <c r="H287" i="7"/>
  <c r="I287" i="7"/>
  <c r="J287" i="7"/>
  <c r="K287" i="7"/>
  <c r="L287" i="7"/>
  <c r="G288" i="7"/>
  <c r="H288" i="7"/>
  <c r="I288" i="7"/>
  <c r="J288" i="7"/>
  <c r="K288" i="7"/>
  <c r="L288" i="7"/>
  <c r="G289" i="7"/>
  <c r="H289" i="7"/>
  <c r="I289" i="7"/>
  <c r="J289" i="7"/>
  <c r="K289" i="7"/>
  <c r="L289" i="7"/>
  <c r="G290" i="7"/>
  <c r="H290" i="7"/>
  <c r="I290" i="7"/>
  <c r="J290" i="7"/>
  <c r="K290" i="7"/>
  <c r="L290" i="7"/>
  <c r="G291" i="7"/>
  <c r="H291" i="7"/>
  <c r="I291" i="7"/>
  <c r="J291" i="7"/>
  <c r="K291" i="7"/>
  <c r="L291" i="7"/>
  <c r="G292" i="7"/>
  <c r="H292" i="7"/>
  <c r="I292" i="7"/>
  <c r="J292" i="7"/>
  <c r="K292" i="7"/>
  <c r="L292" i="7"/>
  <c r="G293" i="7"/>
  <c r="H293" i="7"/>
  <c r="I293" i="7"/>
  <c r="J293" i="7"/>
  <c r="K293" i="7"/>
  <c r="L293" i="7"/>
  <c r="G294" i="7"/>
  <c r="H294" i="7"/>
  <c r="I294" i="7"/>
  <c r="J294" i="7"/>
  <c r="K294" i="7"/>
  <c r="L294" i="7"/>
  <c r="G295" i="7"/>
  <c r="H295" i="7"/>
  <c r="I295" i="7"/>
  <c r="J295" i="7"/>
  <c r="K295" i="7"/>
  <c r="L295" i="7"/>
  <c r="G296" i="7"/>
  <c r="H296" i="7"/>
  <c r="I296" i="7"/>
  <c r="J296" i="7"/>
  <c r="K296" i="7"/>
  <c r="L296" i="7"/>
  <c r="G297" i="7"/>
  <c r="H297" i="7"/>
  <c r="I297" i="7"/>
  <c r="J297" i="7"/>
  <c r="K297" i="7"/>
  <c r="L297" i="7"/>
  <c r="G298" i="7"/>
  <c r="H298" i="7"/>
  <c r="I298" i="7"/>
  <c r="J298" i="7"/>
  <c r="K298" i="7"/>
  <c r="L298" i="7"/>
  <c r="G299" i="7"/>
  <c r="H299" i="7"/>
  <c r="I299" i="7"/>
  <c r="J299" i="7"/>
  <c r="K299" i="7"/>
  <c r="L299" i="7"/>
  <c r="G300" i="7"/>
  <c r="H300" i="7"/>
  <c r="I300" i="7"/>
  <c r="J300" i="7"/>
  <c r="K300" i="7"/>
  <c r="L300" i="7"/>
  <c r="G301" i="7"/>
  <c r="H301" i="7"/>
  <c r="I301" i="7"/>
  <c r="J301" i="7"/>
  <c r="K301" i="7"/>
  <c r="L301" i="7"/>
  <c r="G302" i="7"/>
  <c r="H302" i="7"/>
  <c r="I302" i="7"/>
  <c r="J302" i="7"/>
  <c r="K302" i="7"/>
  <c r="L302" i="7"/>
  <c r="G303" i="7"/>
  <c r="H303" i="7"/>
  <c r="I303" i="7"/>
  <c r="J303" i="7"/>
  <c r="K303" i="7"/>
  <c r="L303" i="7"/>
  <c r="G304" i="7"/>
  <c r="H304" i="7"/>
  <c r="I304" i="7"/>
  <c r="J304" i="7"/>
  <c r="K304" i="7"/>
  <c r="L304" i="7"/>
  <c r="G305" i="7"/>
  <c r="H305" i="7"/>
  <c r="I305" i="7"/>
  <c r="J305" i="7"/>
  <c r="K305" i="7"/>
  <c r="L305" i="7"/>
  <c r="G306" i="7"/>
  <c r="H306" i="7"/>
  <c r="I306" i="7"/>
  <c r="J306" i="7"/>
  <c r="K306" i="7"/>
  <c r="L306" i="7"/>
  <c r="G307" i="7"/>
  <c r="H307" i="7"/>
  <c r="I307" i="7"/>
  <c r="J307" i="7"/>
  <c r="K307" i="7"/>
  <c r="L307" i="7"/>
  <c r="G308" i="7"/>
  <c r="H308" i="7"/>
  <c r="I308" i="7"/>
  <c r="J308" i="7"/>
  <c r="K308" i="7"/>
  <c r="L308" i="7"/>
  <c r="G309" i="7"/>
  <c r="H309" i="7"/>
  <c r="I309" i="7"/>
  <c r="J309" i="7"/>
  <c r="K309" i="7"/>
  <c r="L309" i="7"/>
  <c r="G310" i="7"/>
  <c r="H310" i="7"/>
  <c r="I310" i="7"/>
  <c r="J310" i="7"/>
  <c r="K310" i="7"/>
  <c r="L310" i="7"/>
  <c r="G311" i="7"/>
  <c r="H311" i="7"/>
  <c r="I311" i="7"/>
  <c r="J311" i="7"/>
  <c r="K311" i="7"/>
  <c r="L311" i="7"/>
  <c r="G312" i="7"/>
  <c r="H312" i="7"/>
  <c r="I312" i="7"/>
  <c r="J312" i="7"/>
  <c r="K312" i="7"/>
  <c r="L312" i="7"/>
  <c r="G313" i="7"/>
  <c r="H313" i="7"/>
  <c r="I313" i="7"/>
  <c r="J313" i="7"/>
  <c r="K313" i="7"/>
  <c r="L313" i="7"/>
  <c r="G314" i="7"/>
  <c r="H314" i="7"/>
  <c r="I314" i="7"/>
  <c r="J314" i="7"/>
  <c r="K314" i="7"/>
  <c r="L314" i="7"/>
  <c r="G315" i="7"/>
  <c r="H315" i="7"/>
  <c r="I315" i="7"/>
  <c r="J315" i="7"/>
  <c r="K315" i="7"/>
  <c r="L315" i="7"/>
  <c r="G316" i="7"/>
  <c r="H316" i="7"/>
  <c r="I316" i="7"/>
  <c r="J316" i="7"/>
  <c r="K316" i="7"/>
  <c r="L316" i="7"/>
  <c r="G317" i="7"/>
  <c r="H317" i="7"/>
  <c r="I317" i="7"/>
  <c r="J317" i="7"/>
  <c r="K317" i="7"/>
  <c r="L317" i="7"/>
  <c r="G318" i="7"/>
  <c r="H318" i="7"/>
  <c r="I318" i="7"/>
  <c r="J318" i="7"/>
  <c r="K318" i="7"/>
  <c r="L318" i="7"/>
  <c r="G319" i="7"/>
  <c r="H319" i="7"/>
  <c r="I319" i="7"/>
  <c r="J319" i="7"/>
  <c r="K319" i="7"/>
  <c r="L319" i="7"/>
  <c r="G320" i="7"/>
  <c r="H320" i="7"/>
  <c r="I320" i="7"/>
  <c r="J320" i="7"/>
  <c r="K320" i="7"/>
  <c r="L320" i="7"/>
  <c r="G321" i="7"/>
  <c r="H321" i="7"/>
  <c r="I321" i="7"/>
  <c r="J321" i="7"/>
  <c r="K321" i="7"/>
  <c r="L321" i="7"/>
  <c r="G322" i="7"/>
  <c r="H322" i="7"/>
  <c r="I322" i="7"/>
  <c r="J322" i="7"/>
  <c r="K322" i="7"/>
  <c r="L322" i="7"/>
  <c r="G323" i="7"/>
  <c r="H323" i="7"/>
  <c r="I323" i="7"/>
  <c r="J323" i="7"/>
  <c r="K323" i="7"/>
  <c r="L323" i="7"/>
  <c r="G324" i="7"/>
  <c r="H324" i="7"/>
  <c r="I324" i="7"/>
  <c r="J324" i="7"/>
  <c r="K324" i="7"/>
  <c r="L324" i="7"/>
  <c r="G325" i="7"/>
  <c r="H325" i="7"/>
  <c r="I325" i="7"/>
  <c r="J325" i="7"/>
  <c r="K325" i="7"/>
  <c r="L325" i="7"/>
  <c r="G326" i="7"/>
  <c r="H326" i="7"/>
  <c r="I326" i="7"/>
  <c r="J326" i="7"/>
  <c r="K326" i="7"/>
  <c r="L326" i="7"/>
  <c r="G327" i="7"/>
  <c r="H327" i="7"/>
  <c r="I327" i="7"/>
  <c r="J327" i="7"/>
  <c r="K327" i="7"/>
  <c r="L327" i="7"/>
  <c r="G328" i="7"/>
  <c r="H328" i="7"/>
  <c r="I328" i="7"/>
  <c r="J328" i="7"/>
  <c r="K328" i="7"/>
  <c r="L328" i="7"/>
  <c r="G329" i="7"/>
  <c r="H329" i="7"/>
  <c r="I329" i="7"/>
  <c r="J329" i="7"/>
  <c r="K329" i="7"/>
  <c r="L329" i="7"/>
  <c r="G330" i="7"/>
  <c r="H330" i="7"/>
  <c r="I330" i="7"/>
  <c r="J330" i="7"/>
  <c r="K330" i="7"/>
  <c r="L330" i="7"/>
  <c r="G331" i="7"/>
  <c r="H331" i="7"/>
  <c r="I331" i="7"/>
  <c r="J331" i="7"/>
  <c r="K331" i="7"/>
  <c r="L331" i="7"/>
  <c r="G332" i="7"/>
  <c r="H332" i="7"/>
  <c r="I332" i="7"/>
  <c r="J332" i="7"/>
  <c r="K332" i="7"/>
  <c r="L332" i="7"/>
  <c r="G333" i="7"/>
  <c r="H333" i="7"/>
  <c r="I333" i="7"/>
  <c r="J333" i="7"/>
  <c r="K333" i="7"/>
  <c r="L333" i="7"/>
  <c r="G334" i="7"/>
  <c r="H334" i="7"/>
  <c r="I334" i="7"/>
  <c r="J334" i="7"/>
  <c r="K334" i="7"/>
  <c r="L334" i="7"/>
  <c r="G335" i="7"/>
  <c r="H335" i="7"/>
  <c r="I335" i="7"/>
  <c r="J335" i="7"/>
  <c r="K335" i="7"/>
  <c r="L335" i="7"/>
  <c r="G336" i="7"/>
  <c r="H336" i="7"/>
  <c r="I336" i="7"/>
  <c r="J336" i="7"/>
  <c r="K336" i="7"/>
  <c r="L336" i="7"/>
  <c r="G337" i="7"/>
  <c r="H337" i="7"/>
  <c r="I337" i="7"/>
  <c r="J337" i="7"/>
  <c r="K337" i="7"/>
  <c r="L337" i="7"/>
  <c r="G338" i="7"/>
  <c r="H338" i="7"/>
  <c r="I338" i="7"/>
  <c r="J338" i="7"/>
  <c r="K338" i="7"/>
  <c r="L338" i="7"/>
  <c r="G339" i="7"/>
  <c r="H339" i="7"/>
  <c r="I339" i="7"/>
  <c r="J339" i="7"/>
  <c r="K339" i="7"/>
  <c r="L339" i="7"/>
  <c r="G340" i="7"/>
  <c r="H340" i="7"/>
  <c r="I340" i="7"/>
  <c r="J340" i="7"/>
  <c r="K340" i="7"/>
  <c r="L340" i="7"/>
  <c r="G341" i="7"/>
  <c r="H341" i="7"/>
  <c r="I341" i="7"/>
  <c r="J341" i="7"/>
  <c r="K341" i="7"/>
  <c r="L341" i="7"/>
  <c r="G342" i="7"/>
  <c r="H342" i="7"/>
  <c r="I342" i="7"/>
  <c r="J342" i="7"/>
  <c r="K342" i="7"/>
  <c r="L342" i="7"/>
  <c r="G343" i="7"/>
  <c r="H343" i="7"/>
  <c r="I343" i="7"/>
  <c r="J343" i="7"/>
  <c r="K343" i="7"/>
  <c r="L343" i="7"/>
  <c r="G344" i="7"/>
  <c r="H344" i="7"/>
  <c r="I344" i="7"/>
  <c r="J344" i="7"/>
  <c r="K344" i="7"/>
  <c r="L344" i="7"/>
  <c r="G345" i="7"/>
  <c r="H345" i="7"/>
  <c r="I345" i="7"/>
  <c r="J345" i="7"/>
  <c r="K345" i="7"/>
  <c r="L345" i="7"/>
  <c r="G346" i="7"/>
  <c r="H346" i="7"/>
  <c r="I346" i="7"/>
  <c r="J346" i="7"/>
  <c r="K346" i="7"/>
  <c r="L346" i="7"/>
  <c r="G347" i="7"/>
  <c r="H347" i="7"/>
  <c r="I347" i="7"/>
  <c r="J347" i="7"/>
  <c r="K347" i="7"/>
  <c r="L347" i="7"/>
  <c r="G348" i="7"/>
  <c r="H348" i="7"/>
  <c r="I348" i="7"/>
  <c r="J348" i="7"/>
  <c r="K348" i="7"/>
  <c r="L348" i="7"/>
  <c r="G349" i="7"/>
  <c r="H349" i="7"/>
  <c r="I349" i="7"/>
  <c r="J349" i="7"/>
  <c r="K349" i="7"/>
  <c r="L349" i="7"/>
  <c r="G350" i="7"/>
  <c r="H350" i="7"/>
  <c r="I350" i="7"/>
  <c r="J350" i="7"/>
  <c r="K350" i="7"/>
  <c r="L350" i="7"/>
  <c r="G351" i="7"/>
  <c r="H351" i="7"/>
  <c r="I351" i="7"/>
  <c r="J351" i="7"/>
  <c r="K351" i="7"/>
  <c r="L351" i="7"/>
  <c r="G352" i="7"/>
  <c r="H352" i="7"/>
  <c r="I352" i="7"/>
  <c r="J352" i="7"/>
  <c r="K352" i="7"/>
  <c r="L352" i="7"/>
  <c r="G353" i="7"/>
  <c r="H353" i="7"/>
  <c r="I353" i="7"/>
  <c r="J353" i="7"/>
  <c r="K353" i="7"/>
  <c r="L353" i="7"/>
  <c r="G354" i="7"/>
  <c r="H354" i="7"/>
  <c r="I354" i="7"/>
  <c r="J354" i="7"/>
  <c r="K354" i="7"/>
  <c r="L354" i="7"/>
  <c r="G355" i="7"/>
  <c r="H355" i="7"/>
  <c r="I355" i="7"/>
  <c r="J355" i="7"/>
  <c r="K355" i="7"/>
  <c r="L355" i="7"/>
  <c r="G356" i="7"/>
  <c r="H356" i="7"/>
  <c r="I356" i="7"/>
  <c r="J356" i="7"/>
  <c r="K356" i="7"/>
  <c r="L356" i="7"/>
  <c r="G357" i="7"/>
  <c r="H357" i="7"/>
  <c r="I357" i="7"/>
  <c r="J357" i="7"/>
  <c r="K357" i="7"/>
  <c r="L357" i="7"/>
  <c r="G358" i="7"/>
  <c r="H358" i="7"/>
  <c r="I358" i="7"/>
  <c r="J358" i="7"/>
  <c r="K358" i="7"/>
  <c r="L358" i="7"/>
  <c r="G359" i="7"/>
  <c r="H359" i="7"/>
  <c r="I359" i="7"/>
  <c r="J359" i="7"/>
  <c r="K359" i="7"/>
  <c r="L359" i="7"/>
  <c r="G360" i="7"/>
  <c r="H360" i="7"/>
  <c r="I360" i="7"/>
  <c r="J360" i="7"/>
  <c r="K360" i="7"/>
  <c r="L360" i="7"/>
  <c r="G361" i="7"/>
  <c r="H361" i="7"/>
  <c r="I361" i="7"/>
  <c r="J361" i="7"/>
  <c r="K361" i="7"/>
  <c r="L361" i="7"/>
  <c r="G362" i="7"/>
  <c r="H362" i="7"/>
  <c r="I362" i="7"/>
  <c r="J362" i="7"/>
  <c r="K362" i="7"/>
  <c r="L362" i="7"/>
  <c r="G363" i="7"/>
  <c r="H363" i="7"/>
  <c r="I363" i="7"/>
  <c r="J363" i="7"/>
  <c r="K363" i="7"/>
  <c r="L363" i="7"/>
  <c r="G364" i="7"/>
  <c r="H364" i="7"/>
  <c r="I364" i="7"/>
  <c r="J364" i="7"/>
  <c r="K364" i="7"/>
  <c r="L364" i="7"/>
  <c r="G365" i="7"/>
  <c r="H365" i="7"/>
  <c r="I365" i="7"/>
  <c r="J365" i="7"/>
  <c r="K365" i="7"/>
  <c r="L365" i="7"/>
  <c r="G366" i="7"/>
  <c r="H366" i="7"/>
  <c r="I366" i="7"/>
  <c r="J366" i="7"/>
  <c r="K366" i="7"/>
  <c r="L366" i="7"/>
  <c r="G367" i="7"/>
  <c r="H367" i="7"/>
  <c r="I367" i="7"/>
  <c r="J367" i="7"/>
  <c r="K367" i="7"/>
  <c r="L367" i="7"/>
  <c r="G368" i="7"/>
  <c r="H368" i="7"/>
  <c r="I368" i="7"/>
  <c r="J368" i="7"/>
  <c r="K368" i="7"/>
  <c r="L368" i="7"/>
  <c r="G369" i="7"/>
  <c r="H369" i="7"/>
  <c r="I369" i="7"/>
  <c r="J369" i="7"/>
  <c r="K369" i="7"/>
  <c r="L369" i="7"/>
  <c r="G370" i="7"/>
  <c r="H370" i="7"/>
  <c r="I370" i="7"/>
  <c r="J370" i="7"/>
  <c r="K370" i="7"/>
  <c r="L370" i="7"/>
  <c r="G371" i="7"/>
  <c r="H371" i="7"/>
  <c r="I371" i="7"/>
  <c r="J371" i="7"/>
  <c r="K371" i="7"/>
  <c r="L371" i="7"/>
  <c r="G372" i="7"/>
  <c r="H372" i="7"/>
  <c r="I372" i="7"/>
  <c r="J372" i="7"/>
  <c r="K372" i="7"/>
  <c r="L372" i="7"/>
  <c r="G373" i="7"/>
  <c r="H373" i="7"/>
  <c r="I373" i="7"/>
  <c r="J373" i="7"/>
  <c r="K373" i="7"/>
  <c r="L373" i="7"/>
  <c r="G374" i="7"/>
  <c r="H374" i="7"/>
  <c r="I374" i="7"/>
  <c r="J374" i="7"/>
  <c r="K374" i="7"/>
  <c r="L374" i="7"/>
  <c r="G375" i="7"/>
  <c r="H375" i="7"/>
  <c r="I375" i="7"/>
  <c r="J375" i="7"/>
  <c r="K375" i="7"/>
  <c r="L375" i="7"/>
  <c r="G376" i="7"/>
  <c r="H376" i="7"/>
  <c r="I376" i="7"/>
  <c r="J376" i="7"/>
  <c r="K376" i="7"/>
  <c r="L376" i="7"/>
  <c r="G377" i="7"/>
  <c r="H377" i="7"/>
  <c r="I377" i="7"/>
  <c r="J377" i="7"/>
  <c r="K377" i="7"/>
  <c r="L377" i="7"/>
  <c r="G378" i="7"/>
  <c r="H378" i="7"/>
  <c r="I378" i="7"/>
  <c r="J378" i="7"/>
  <c r="K378" i="7"/>
  <c r="L378" i="7"/>
  <c r="G379" i="7"/>
  <c r="H379" i="7"/>
  <c r="I379" i="7"/>
  <c r="J379" i="7"/>
  <c r="K379" i="7"/>
  <c r="L379" i="7"/>
  <c r="G380" i="7"/>
  <c r="H380" i="7"/>
  <c r="I380" i="7"/>
  <c r="J380" i="7"/>
  <c r="K380" i="7"/>
  <c r="L380" i="7"/>
  <c r="G381" i="7"/>
  <c r="H381" i="7"/>
  <c r="I381" i="7"/>
  <c r="J381" i="7"/>
  <c r="K381" i="7"/>
  <c r="L381" i="7"/>
  <c r="G382" i="7"/>
  <c r="H382" i="7"/>
  <c r="I382" i="7"/>
  <c r="J382" i="7"/>
  <c r="K382" i="7"/>
  <c r="L382" i="7"/>
  <c r="G383" i="7"/>
  <c r="H383" i="7"/>
  <c r="I383" i="7"/>
  <c r="J383" i="7"/>
  <c r="K383" i="7"/>
  <c r="L383" i="7"/>
  <c r="G384" i="7"/>
  <c r="H384" i="7"/>
  <c r="I384" i="7"/>
  <c r="J384" i="7"/>
  <c r="K384" i="7"/>
  <c r="L384" i="7"/>
  <c r="G385" i="7"/>
  <c r="H385" i="7"/>
  <c r="I385" i="7"/>
  <c r="J385" i="7"/>
  <c r="K385" i="7"/>
  <c r="L385" i="7"/>
  <c r="G386" i="7"/>
  <c r="H386" i="7"/>
  <c r="I386" i="7"/>
  <c r="J386" i="7"/>
  <c r="K386" i="7"/>
  <c r="L386" i="7"/>
  <c r="G387" i="7"/>
  <c r="H387" i="7"/>
  <c r="I387" i="7"/>
  <c r="J387" i="7"/>
  <c r="K387" i="7"/>
  <c r="L387" i="7"/>
  <c r="G388" i="7"/>
  <c r="H388" i="7"/>
  <c r="I388" i="7"/>
  <c r="J388" i="7"/>
  <c r="K388" i="7"/>
  <c r="L388" i="7"/>
  <c r="G389" i="7"/>
  <c r="H389" i="7"/>
  <c r="I389" i="7"/>
  <c r="J389" i="7"/>
  <c r="K389" i="7"/>
  <c r="L389" i="7"/>
  <c r="G390" i="7"/>
  <c r="H390" i="7"/>
  <c r="I390" i="7"/>
  <c r="J390" i="7"/>
  <c r="K390" i="7"/>
  <c r="L390" i="7"/>
  <c r="G391" i="7"/>
  <c r="H391" i="7"/>
  <c r="I391" i="7"/>
  <c r="J391" i="7"/>
  <c r="K391" i="7"/>
  <c r="L391" i="7"/>
  <c r="G392" i="7"/>
  <c r="H392" i="7"/>
  <c r="I392" i="7"/>
  <c r="J392" i="7"/>
  <c r="K392" i="7"/>
  <c r="L392" i="7"/>
  <c r="G393" i="7"/>
  <c r="H393" i="7"/>
  <c r="I393" i="7"/>
  <c r="J393" i="7"/>
  <c r="K393" i="7"/>
  <c r="L393" i="7"/>
  <c r="G394" i="7"/>
  <c r="H394" i="7"/>
  <c r="I394" i="7"/>
  <c r="J394" i="7"/>
  <c r="K394" i="7"/>
  <c r="L394" i="7"/>
  <c r="G395" i="7"/>
  <c r="H395" i="7"/>
  <c r="I395" i="7"/>
  <c r="J395" i="7"/>
  <c r="K395" i="7"/>
  <c r="L395" i="7"/>
  <c r="G396" i="7"/>
  <c r="H396" i="7"/>
  <c r="I396" i="7"/>
  <c r="J396" i="7"/>
  <c r="K396" i="7"/>
  <c r="L396" i="7"/>
  <c r="G397" i="7"/>
  <c r="H397" i="7"/>
  <c r="I397" i="7"/>
  <c r="J397" i="7"/>
  <c r="K397" i="7"/>
  <c r="L397" i="7"/>
  <c r="G398" i="7"/>
  <c r="H398" i="7"/>
  <c r="I398" i="7"/>
  <c r="J398" i="7"/>
  <c r="K398" i="7"/>
  <c r="L398" i="7"/>
  <c r="G399" i="7"/>
  <c r="H399" i="7"/>
  <c r="I399" i="7"/>
  <c r="J399" i="7"/>
  <c r="K399" i="7"/>
  <c r="L399" i="7"/>
  <c r="G400" i="7"/>
  <c r="H400" i="7"/>
  <c r="I400" i="7"/>
  <c r="J400" i="7"/>
  <c r="K400" i="7"/>
  <c r="L400" i="7"/>
  <c r="G401" i="7"/>
  <c r="H401" i="7"/>
  <c r="I401" i="7"/>
  <c r="J401" i="7"/>
  <c r="K401" i="7"/>
  <c r="L401" i="7"/>
  <c r="G402" i="7"/>
  <c r="H402" i="7"/>
  <c r="I402" i="7"/>
  <c r="J402" i="7"/>
  <c r="K402" i="7"/>
  <c r="L402" i="7"/>
  <c r="G403" i="7"/>
  <c r="H403" i="7"/>
  <c r="I403" i="7"/>
  <c r="J403" i="7"/>
  <c r="K403" i="7"/>
  <c r="L403" i="7"/>
  <c r="G404" i="7"/>
  <c r="H404" i="7"/>
  <c r="I404" i="7"/>
  <c r="J404" i="7"/>
  <c r="K404" i="7"/>
  <c r="L404" i="7"/>
  <c r="G405" i="7"/>
  <c r="H405" i="7"/>
  <c r="I405" i="7"/>
  <c r="J405" i="7"/>
  <c r="K405" i="7"/>
  <c r="L405" i="7"/>
  <c r="G406" i="7"/>
  <c r="H406" i="7"/>
  <c r="I406" i="7"/>
  <c r="J406" i="7"/>
  <c r="K406" i="7"/>
  <c r="L406" i="7"/>
  <c r="G407" i="7"/>
  <c r="H407" i="7"/>
  <c r="I407" i="7"/>
  <c r="J407" i="7"/>
  <c r="K407" i="7"/>
  <c r="L407" i="7"/>
  <c r="G408" i="7"/>
  <c r="H408" i="7"/>
  <c r="I408" i="7"/>
  <c r="J408" i="7"/>
  <c r="K408" i="7"/>
  <c r="L408" i="7"/>
  <c r="G409" i="7"/>
  <c r="H409" i="7"/>
  <c r="I409" i="7"/>
  <c r="J409" i="7"/>
  <c r="K409" i="7"/>
  <c r="L409" i="7"/>
  <c r="G410" i="7"/>
  <c r="H410" i="7"/>
  <c r="I410" i="7"/>
  <c r="J410" i="7"/>
  <c r="K410" i="7"/>
  <c r="L410" i="7"/>
  <c r="G411" i="7"/>
  <c r="H411" i="7"/>
  <c r="I411" i="7"/>
  <c r="J411" i="7"/>
  <c r="K411" i="7"/>
  <c r="L411" i="7"/>
  <c r="G412" i="7"/>
  <c r="H412" i="7"/>
  <c r="I412" i="7"/>
  <c r="J412" i="7"/>
  <c r="K412" i="7"/>
  <c r="L412" i="7"/>
  <c r="G413" i="7"/>
  <c r="H413" i="7"/>
  <c r="I413" i="7"/>
  <c r="J413" i="7"/>
  <c r="K413" i="7"/>
  <c r="L413" i="7"/>
  <c r="G414" i="7"/>
  <c r="H414" i="7"/>
  <c r="I414" i="7"/>
  <c r="J414" i="7"/>
  <c r="K414" i="7"/>
  <c r="L414" i="7"/>
  <c r="G415" i="7"/>
  <c r="H415" i="7"/>
  <c r="I415" i="7"/>
  <c r="J415" i="7"/>
  <c r="K415" i="7"/>
  <c r="L415" i="7"/>
  <c r="G416" i="7"/>
  <c r="H416" i="7"/>
  <c r="I416" i="7"/>
  <c r="J416" i="7"/>
  <c r="K416" i="7"/>
  <c r="L416" i="7"/>
  <c r="G417" i="7"/>
  <c r="H417" i="7"/>
  <c r="I417" i="7"/>
  <c r="J417" i="7"/>
  <c r="K417" i="7"/>
  <c r="L417" i="7"/>
  <c r="G418" i="7"/>
  <c r="H418" i="7"/>
  <c r="I418" i="7"/>
  <c r="J418" i="7"/>
  <c r="K418" i="7"/>
  <c r="L418" i="7"/>
  <c r="G419" i="7"/>
  <c r="H419" i="7"/>
  <c r="I419" i="7"/>
  <c r="J419" i="7"/>
  <c r="K419" i="7"/>
  <c r="L419" i="7"/>
  <c r="G420" i="7"/>
  <c r="H420" i="7"/>
  <c r="I420" i="7"/>
  <c r="J420" i="7"/>
  <c r="K420" i="7"/>
  <c r="L420" i="7"/>
  <c r="G421" i="7"/>
  <c r="H421" i="7"/>
  <c r="I421" i="7"/>
  <c r="J421" i="7"/>
  <c r="K421" i="7"/>
  <c r="L421" i="7"/>
  <c r="G422" i="7"/>
  <c r="H422" i="7"/>
  <c r="I422" i="7"/>
  <c r="J422" i="7"/>
  <c r="K422" i="7"/>
  <c r="L422" i="7"/>
  <c r="G423" i="7"/>
  <c r="H423" i="7"/>
  <c r="I423" i="7"/>
  <c r="J423" i="7"/>
  <c r="K423" i="7"/>
  <c r="L423" i="7"/>
  <c r="G424" i="7"/>
  <c r="H424" i="7"/>
  <c r="I424" i="7"/>
  <c r="J424" i="7"/>
  <c r="K424" i="7"/>
  <c r="L424" i="7"/>
  <c r="G425" i="7"/>
  <c r="H425" i="7"/>
  <c r="I425" i="7"/>
  <c r="J425" i="7"/>
  <c r="K425" i="7"/>
  <c r="L425" i="7"/>
  <c r="G426" i="7"/>
  <c r="H426" i="7"/>
  <c r="I426" i="7"/>
  <c r="J426" i="7"/>
  <c r="K426" i="7"/>
  <c r="L426" i="7"/>
  <c r="G427" i="7"/>
  <c r="H427" i="7"/>
  <c r="I427" i="7"/>
  <c r="J427" i="7"/>
  <c r="K427" i="7"/>
  <c r="L427" i="7"/>
  <c r="G428" i="7"/>
  <c r="H428" i="7"/>
  <c r="I428" i="7"/>
  <c r="J428" i="7"/>
  <c r="K428" i="7"/>
  <c r="L428" i="7"/>
  <c r="G429" i="7"/>
  <c r="H429" i="7"/>
  <c r="I429" i="7"/>
  <c r="J429" i="7"/>
  <c r="K429" i="7"/>
  <c r="L429" i="7"/>
  <c r="G430" i="7"/>
  <c r="H430" i="7"/>
  <c r="I430" i="7"/>
  <c r="J430" i="7"/>
  <c r="K430" i="7"/>
  <c r="L430" i="7"/>
  <c r="G431" i="7"/>
  <c r="H431" i="7"/>
  <c r="I431" i="7"/>
  <c r="J431" i="7"/>
  <c r="K431" i="7"/>
  <c r="L431" i="7"/>
  <c r="G432" i="7"/>
  <c r="H432" i="7"/>
  <c r="I432" i="7"/>
  <c r="J432" i="7"/>
  <c r="K432" i="7"/>
  <c r="L432" i="7"/>
  <c r="G433" i="7"/>
  <c r="H433" i="7"/>
  <c r="I433" i="7"/>
  <c r="J433" i="7"/>
  <c r="K433" i="7"/>
  <c r="L433" i="7"/>
  <c r="G434" i="7"/>
  <c r="H434" i="7"/>
  <c r="I434" i="7"/>
  <c r="J434" i="7"/>
  <c r="K434" i="7"/>
  <c r="L434" i="7"/>
  <c r="G435" i="7"/>
  <c r="H435" i="7"/>
  <c r="I435" i="7"/>
  <c r="J435" i="7"/>
  <c r="K435" i="7"/>
  <c r="L435" i="7"/>
  <c r="G436" i="7"/>
  <c r="H436" i="7"/>
  <c r="I436" i="7"/>
  <c r="J436" i="7"/>
  <c r="K436" i="7"/>
  <c r="L436" i="7"/>
  <c r="G437" i="7"/>
  <c r="H437" i="7"/>
  <c r="I437" i="7"/>
  <c r="J437" i="7"/>
  <c r="K437" i="7"/>
  <c r="L437" i="7"/>
  <c r="G438" i="7"/>
  <c r="H438" i="7"/>
  <c r="I438" i="7"/>
  <c r="J438" i="7"/>
  <c r="K438" i="7"/>
  <c r="L438" i="7"/>
  <c r="G439" i="7"/>
  <c r="H439" i="7"/>
  <c r="I439" i="7"/>
  <c r="J439" i="7"/>
  <c r="K439" i="7"/>
  <c r="L439" i="7"/>
  <c r="G440" i="7"/>
  <c r="H440" i="7"/>
  <c r="I440" i="7"/>
  <c r="J440" i="7"/>
  <c r="K440" i="7"/>
  <c r="L440" i="7"/>
  <c r="G441" i="7"/>
  <c r="H441" i="7"/>
  <c r="I441" i="7"/>
  <c r="J441" i="7"/>
  <c r="K441" i="7"/>
  <c r="L441" i="7"/>
  <c r="G442" i="7"/>
  <c r="H442" i="7"/>
  <c r="I442" i="7"/>
  <c r="J442" i="7"/>
  <c r="K442" i="7"/>
  <c r="L442" i="7"/>
  <c r="G443" i="7"/>
  <c r="H443" i="7"/>
  <c r="I443" i="7"/>
  <c r="J443" i="7"/>
  <c r="K443" i="7"/>
  <c r="L443" i="7"/>
  <c r="G444" i="7"/>
  <c r="H444" i="7"/>
  <c r="I444" i="7"/>
  <c r="J444" i="7"/>
  <c r="K444" i="7"/>
  <c r="L444" i="7"/>
  <c r="G445" i="7"/>
  <c r="H445" i="7"/>
  <c r="I445" i="7"/>
  <c r="J445" i="7"/>
  <c r="K445" i="7"/>
  <c r="L445" i="7"/>
  <c r="G446" i="7"/>
  <c r="H446" i="7"/>
  <c r="I446" i="7"/>
  <c r="J446" i="7"/>
  <c r="K446" i="7"/>
  <c r="L446" i="7"/>
  <c r="G447" i="7"/>
  <c r="H447" i="7"/>
  <c r="I447" i="7"/>
  <c r="J447" i="7"/>
  <c r="K447" i="7"/>
  <c r="L447" i="7"/>
  <c r="G448" i="7"/>
  <c r="H448" i="7"/>
  <c r="I448" i="7"/>
  <c r="J448" i="7"/>
  <c r="K448" i="7"/>
  <c r="L448" i="7"/>
  <c r="G449" i="7"/>
  <c r="H449" i="7"/>
  <c r="I449" i="7"/>
  <c r="J449" i="7"/>
  <c r="K449" i="7"/>
  <c r="L449" i="7"/>
  <c r="G450" i="7"/>
  <c r="H450" i="7"/>
  <c r="I450" i="7"/>
  <c r="J450" i="7"/>
  <c r="K450" i="7"/>
  <c r="L450" i="7"/>
  <c r="G451" i="7"/>
  <c r="H451" i="7"/>
  <c r="I451" i="7"/>
  <c r="J451" i="7"/>
  <c r="K451" i="7"/>
  <c r="L451" i="7"/>
  <c r="G452" i="7"/>
  <c r="H452" i="7"/>
  <c r="I452" i="7"/>
  <c r="J452" i="7"/>
  <c r="K452" i="7"/>
  <c r="L452" i="7"/>
  <c r="G453" i="7"/>
  <c r="H453" i="7"/>
  <c r="I453" i="7"/>
  <c r="J453" i="7"/>
  <c r="K453" i="7"/>
  <c r="L453" i="7"/>
  <c r="G454" i="7"/>
  <c r="H454" i="7"/>
  <c r="I454" i="7"/>
  <c r="J454" i="7"/>
  <c r="K454" i="7"/>
  <c r="L454" i="7"/>
  <c r="G455" i="7"/>
  <c r="H455" i="7"/>
  <c r="I455" i="7"/>
  <c r="J455" i="7"/>
  <c r="K455" i="7"/>
  <c r="L455" i="7"/>
  <c r="G456" i="7"/>
  <c r="H456" i="7"/>
  <c r="I456" i="7"/>
  <c r="J456" i="7"/>
  <c r="K456" i="7"/>
  <c r="L456" i="7"/>
  <c r="G457" i="7"/>
  <c r="H457" i="7"/>
  <c r="I457" i="7"/>
  <c r="J457" i="7"/>
  <c r="K457" i="7"/>
  <c r="L457" i="7"/>
  <c r="G458" i="7"/>
  <c r="H458" i="7"/>
  <c r="I458" i="7"/>
  <c r="J458" i="7"/>
  <c r="K458" i="7"/>
  <c r="L458" i="7"/>
  <c r="G459" i="7"/>
  <c r="H459" i="7"/>
  <c r="I459" i="7"/>
  <c r="J459" i="7"/>
  <c r="K459" i="7"/>
  <c r="L459" i="7"/>
  <c r="G460" i="7"/>
  <c r="H460" i="7"/>
  <c r="I460" i="7"/>
  <c r="J460" i="7"/>
  <c r="K460" i="7"/>
  <c r="L460" i="7"/>
  <c r="G461" i="7"/>
  <c r="H461" i="7"/>
  <c r="I461" i="7"/>
  <c r="J461" i="7"/>
  <c r="K461" i="7"/>
  <c r="L461" i="7"/>
  <c r="G462" i="7"/>
  <c r="H462" i="7"/>
  <c r="I462" i="7"/>
  <c r="J462" i="7"/>
  <c r="K462" i="7"/>
  <c r="L462" i="7"/>
  <c r="G463" i="7"/>
  <c r="H463" i="7"/>
  <c r="I463" i="7"/>
  <c r="J463" i="7"/>
  <c r="K463" i="7"/>
  <c r="L463" i="7"/>
  <c r="G464" i="7"/>
  <c r="H464" i="7"/>
  <c r="I464" i="7"/>
  <c r="J464" i="7"/>
  <c r="K464" i="7"/>
  <c r="L464" i="7"/>
  <c r="G465" i="7"/>
  <c r="H465" i="7"/>
  <c r="I465" i="7"/>
  <c r="J465" i="7"/>
  <c r="K465" i="7"/>
  <c r="L465" i="7"/>
  <c r="G466" i="7"/>
  <c r="H466" i="7"/>
  <c r="I466" i="7"/>
  <c r="J466" i="7"/>
  <c r="K466" i="7"/>
  <c r="L466" i="7"/>
  <c r="G467" i="7"/>
  <c r="H467" i="7"/>
  <c r="I467" i="7"/>
  <c r="J467" i="7"/>
  <c r="K467" i="7"/>
  <c r="L467" i="7"/>
  <c r="G468" i="7"/>
  <c r="H468" i="7"/>
  <c r="I468" i="7"/>
  <c r="J468" i="7"/>
  <c r="K468" i="7"/>
  <c r="L468" i="7"/>
  <c r="G469" i="7"/>
  <c r="H469" i="7"/>
  <c r="I469" i="7"/>
  <c r="J469" i="7"/>
  <c r="K469" i="7"/>
  <c r="L469" i="7"/>
  <c r="G470" i="7"/>
  <c r="H470" i="7"/>
  <c r="I470" i="7"/>
  <c r="J470" i="7"/>
  <c r="K470" i="7"/>
  <c r="L470" i="7"/>
  <c r="G471" i="7"/>
  <c r="H471" i="7"/>
  <c r="I471" i="7"/>
  <c r="J471" i="7"/>
  <c r="K471" i="7"/>
  <c r="L471" i="7"/>
  <c r="G472" i="7"/>
  <c r="H472" i="7"/>
  <c r="I472" i="7"/>
  <c r="J472" i="7"/>
  <c r="K472" i="7"/>
  <c r="L472" i="7"/>
  <c r="G473" i="7"/>
  <c r="H473" i="7"/>
  <c r="I473" i="7"/>
  <c r="J473" i="7"/>
  <c r="K473" i="7"/>
  <c r="L473" i="7"/>
  <c r="G474" i="7"/>
  <c r="H474" i="7"/>
  <c r="I474" i="7"/>
  <c r="J474" i="7"/>
  <c r="K474" i="7"/>
  <c r="L474" i="7"/>
  <c r="G475" i="7"/>
  <c r="H475" i="7"/>
  <c r="I475" i="7"/>
  <c r="J475" i="7"/>
  <c r="K475" i="7"/>
  <c r="L475" i="7"/>
  <c r="G476" i="7"/>
  <c r="H476" i="7"/>
  <c r="I476" i="7"/>
  <c r="J476" i="7"/>
  <c r="K476" i="7"/>
  <c r="L476" i="7"/>
  <c r="G477" i="7"/>
  <c r="H477" i="7"/>
  <c r="I477" i="7"/>
  <c r="J477" i="7"/>
  <c r="K477" i="7"/>
  <c r="L477" i="7"/>
  <c r="G478" i="7"/>
  <c r="H478" i="7"/>
  <c r="I478" i="7"/>
  <c r="J478" i="7"/>
  <c r="K478" i="7"/>
  <c r="L478" i="7"/>
  <c r="G479" i="7"/>
  <c r="H479" i="7"/>
  <c r="I479" i="7"/>
  <c r="J479" i="7"/>
  <c r="K479" i="7"/>
  <c r="L479" i="7"/>
  <c r="G480" i="7"/>
  <c r="H480" i="7"/>
  <c r="I480" i="7"/>
  <c r="J480" i="7"/>
  <c r="K480" i="7"/>
  <c r="L480" i="7"/>
  <c r="G481" i="7"/>
  <c r="H481" i="7"/>
  <c r="I481" i="7"/>
  <c r="J481" i="7"/>
  <c r="K481" i="7"/>
  <c r="L481" i="7"/>
  <c r="G482" i="7"/>
  <c r="H482" i="7"/>
  <c r="I482" i="7"/>
  <c r="J482" i="7"/>
  <c r="K482" i="7"/>
  <c r="L482" i="7"/>
  <c r="G483" i="7"/>
  <c r="H483" i="7"/>
  <c r="I483" i="7"/>
  <c r="J483" i="7"/>
  <c r="K483" i="7"/>
  <c r="L483" i="7"/>
  <c r="G484" i="7"/>
  <c r="H484" i="7"/>
  <c r="I484" i="7"/>
  <c r="J484" i="7"/>
  <c r="K484" i="7"/>
  <c r="L484" i="7"/>
  <c r="G485" i="7"/>
  <c r="H485" i="7"/>
  <c r="I485" i="7"/>
  <c r="J485" i="7"/>
  <c r="K485" i="7"/>
  <c r="L485" i="7"/>
  <c r="G486" i="7"/>
  <c r="H486" i="7"/>
  <c r="I486" i="7"/>
  <c r="J486" i="7"/>
  <c r="K486" i="7"/>
  <c r="L486" i="7"/>
  <c r="G487" i="7"/>
  <c r="H487" i="7"/>
  <c r="I487" i="7"/>
  <c r="J487" i="7"/>
  <c r="K487" i="7"/>
  <c r="L487" i="7"/>
  <c r="G488" i="7"/>
  <c r="H488" i="7"/>
  <c r="I488" i="7"/>
  <c r="J488" i="7"/>
  <c r="K488" i="7"/>
  <c r="L488" i="7"/>
  <c r="G489" i="7"/>
  <c r="H489" i="7"/>
  <c r="I489" i="7"/>
  <c r="J489" i="7"/>
  <c r="K489" i="7"/>
  <c r="L489" i="7"/>
  <c r="G490" i="7"/>
  <c r="H490" i="7"/>
  <c r="I490" i="7"/>
  <c r="J490" i="7"/>
  <c r="K490" i="7"/>
  <c r="L490" i="7"/>
  <c r="G491" i="7"/>
  <c r="H491" i="7"/>
  <c r="I491" i="7"/>
  <c r="J491" i="7"/>
  <c r="K491" i="7"/>
  <c r="L491" i="7"/>
  <c r="G492" i="7"/>
  <c r="H492" i="7"/>
  <c r="I492" i="7"/>
  <c r="J492" i="7"/>
  <c r="K492" i="7"/>
  <c r="L492" i="7"/>
  <c r="G493" i="7"/>
  <c r="H493" i="7"/>
  <c r="I493" i="7"/>
  <c r="J493" i="7"/>
  <c r="K493" i="7"/>
  <c r="L493" i="7"/>
  <c r="G494" i="7"/>
  <c r="H494" i="7"/>
  <c r="I494" i="7"/>
  <c r="J494" i="7"/>
  <c r="K494" i="7"/>
  <c r="L494" i="7"/>
  <c r="G495" i="7"/>
  <c r="H495" i="7"/>
  <c r="I495" i="7"/>
  <c r="J495" i="7"/>
  <c r="K495" i="7"/>
  <c r="L495" i="7"/>
  <c r="G496" i="7"/>
  <c r="H496" i="7"/>
  <c r="I496" i="7"/>
  <c r="J496" i="7"/>
  <c r="K496" i="7"/>
  <c r="L496" i="7"/>
  <c r="G497" i="7"/>
  <c r="H497" i="7"/>
  <c r="I497" i="7"/>
  <c r="J497" i="7"/>
  <c r="K497" i="7"/>
  <c r="L497" i="7"/>
  <c r="G498" i="7"/>
  <c r="H498" i="7"/>
  <c r="I498" i="7"/>
  <c r="J498" i="7"/>
  <c r="K498" i="7"/>
  <c r="L498" i="7"/>
  <c r="G499" i="7"/>
  <c r="H499" i="7"/>
  <c r="I499" i="7"/>
  <c r="J499" i="7"/>
  <c r="K499" i="7"/>
  <c r="L499" i="7"/>
  <c r="G500" i="7"/>
  <c r="H500" i="7"/>
  <c r="I500" i="7"/>
  <c r="J500" i="7"/>
  <c r="K500" i="7"/>
  <c r="L500" i="7"/>
  <c r="G501" i="7"/>
  <c r="H501" i="7"/>
  <c r="I501" i="7"/>
  <c r="J501" i="7"/>
  <c r="K501" i="7"/>
  <c r="L501" i="7"/>
  <c r="G502" i="7"/>
  <c r="H502" i="7"/>
  <c r="I502" i="7"/>
  <c r="J502" i="7"/>
  <c r="K502" i="7"/>
  <c r="L502" i="7"/>
  <c r="G503" i="7"/>
  <c r="H503" i="7"/>
  <c r="I503" i="7"/>
  <c r="J503" i="7"/>
  <c r="K503" i="7"/>
  <c r="L503" i="7"/>
  <c r="G504" i="7"/>
  <c r="H504" i="7"/>
  <c r="I504" i="7"/>
  <c r="J504" i="7"/>
  <c r="K504" i="7"/>
  <c r="L504" i="7"/>
  <c r="G505" i="7"/>
  <c r="H505" i="7"/>
  <c r="I505" i="7"/>
  <c r="J505" i="7"/>
  <c r="K505" i="7"/>
  <c r="L505" i="7"/>
  <c r="G506" i="7"/>
  <c r="H506" i="7"/>
  <c r="I506" i="7"/>
  <c r="J506" i="7"/>
  <c r="K506" i="7"/>
  <c r="L506" i="7"/>
  <c r="G507" i="7"/>
  <c r="H507" i="7"/>
  <c r="I507" i="7"/>
  <c r="J507" i="7"/>
  <c r="K507" i="7"/>
  <c r="L507" i="7"/>
  <c r="G508" i="7"/>
  <c r="H508" i="7"/>
  <c r="I508" i="7"/>
  <c r="J508" i="7"/>
  <c r="K508" i="7"/>
  <c r="L508" i="7"/>
  <c r="G509" i="7"/>
  <c r="H509" i="7"/>
  <c r="I509" i="7"/>
  <c r="J509" i="7"/>
  <c r="K509" i="7"/>
  <c r="L509" i="7"/>
  <c r="G510" i="7"/>
  <c r="H510" i="7"/>
  <c r="I510" i="7"/>
  <c r="J510" i="7"/>
  <c r="K510" i="7"/>
  <c r="L510" i="7"/>
  <c r="G511" i="7"/>
  <c r="H511" i="7"/>
  <c r="I511" i="7"/>
  <c r="J511" i="7"/>
  <c r="K511" i="7"/>
  <c r="L511" i="7"/>
  <c r="G512" i="7"/>
  <c r="H512" i="7"/>
  <c r="I512" i="7"/>
  <c r="J512" i="7"/>
  <c r="K512" i="7"/>
  <c r="L512" i="7"/>
  <c r="G513" i="7"/>
  <c r="H513" i="7"/>
  <c r="I513" i="7"/>
  <c r="J513" i="7"/>
  <c r="K513" i="7"/>
  <c r="L513" i="7"/>
  <c r="G514" i="7"/>
  <c r="H514" i="7"/>
  <c r="I514" i="7"/>
  <c r="J514" i="7"/>
  <c r="K514" i="7"/>
  <c r="L514" i="7"/>
  <c r="G515" i="7"/>
  <c r="H515" i="7"/>
  <c r="I515" i="7"/>
  <c r="J515" i="7"/>
  <c r="K515" i="7"/>
  <c r="L515" i="7"/>
  <c r="G516" i="7"/>
  <c r="H516" i="7"/>
  <c r="I516" i="7"/>
  <c r="J516" i="7"/>
  <c r="K516" i="7"/>
  <c r="L516" i="7"/>
  <c r="G517" i="7"/>
  <c r="H517" i="7"/>
  <c r="I517" i="7"/>
  <c r="J517" i="7"/>
  <c r="K517" i="7"/>
  <c r="L517" i="7"/>
  <c r="G518" i="7"/>
  <c r="H518" i="7"/>
  <c r="I518" i="7"/>
  <c r="J518" i="7"/>
  <c r="K518" i="7"/>
  <c r="L518" i="7"/>
  <c r="G519" i="7"/>
  <c r="H519" i="7"/>
  <c r="I519" i="7"/>
  <c r="J519" i="7"/>
  <c r="K519" i="7"/>
  <c r="L519" i="7"/>
  <c r="G520" i="7"/>
  <c r="H520" i="7"/>
  <c r="I520" i="7"/>
  <c r="J520" i="7"/>
  <c r="K520" i="7"/>
  <c r="L520" i="7"/>
  <c r="G521" i="7"/>
  <c r="H521" i="7"/>
  <c r="I521" i="7"/>
  <c r="J521" i="7"/>
  <c r="K521" i="7"/>
  <c r="L521" i="7"/>
  <c r="G522" i="7"/>
  <c r="H522" i="7"/>
  <c r="I522" i="7"/>
  <c r="J522" i="7"/>
  <c r="K522" i="7"/>
  <c r="L522" i="7"/>
  <c r="G523" i="7"/>
  <c r="H523" i="7"/>
  <c r="I523" i="7"/>
  <c r="J523" i="7"/>
  <c r="K523" i="7"/>
  <c r="L523" i="7"/>
  <c r="G524" i="7"/>
  <c r="H524" i="7"/>
  <c r="I524" i="7"/>
  <c r="J524" i="7"/>
  <c r="K524" i="7"/>
  <c r="L524" i="7"/>
  <c r="G525" i="7"/>
  <c r="H525" i="7"/>
  <c r="I525" i="7"/>
  <c r="J525" i="7"/>
  <c r="K525" i="7"/>
  <c r="L525" i="7"/>
  <c r="G526" i="7"/>
  <c r="H526" i="7"/>
  <c r="I526" i="7"/>
  <c r="J526" i="7"/>
  <c r="K526" i="7"/>
  <c r="L526" i="7"/>
  <c r="G527" i="7"/>
  <c r="H527" i="7"/>
  <c r="I527" i="7"/>
  <c r="J527" i="7"/>
  <c r="K527" i="7"/>
  <c r="L527" i="7"/>
  <c r="G528" i="7"/>
  <c r="H528" i="7"/>
  <c r="I528" i="7"/>
  <c r="J528" i="7"/>
  <c r="K528" i="7"/>
  <c r="L528" i="7"/>
  <c r="G529" i="7"/>
  <c r="H529" i="7"/>
  <c r="I529" i="7"/>
  <c r="J529" i="7"/>
  <c r="K529" i="7"/>
  <c r="L529" i="7"/>
  <c r="G530" i="7"/>
  <c r="H530" i="7"/>
  <c r="I530" i="7"/>
  <c r="J530" i="7"/>
  <c r="K530" i="7"/>
  <c r="L530" i="7"/>
  <c r="G531" i="7"/>
  <c r="H531" i="7"/>
  <c r="I531" i="7"/>
  <c r="J531" i="7"/>
  <c r="K531" i="7"/>
  <c r="L531" i="7"/>
  <c r="G532" i="7"/>
  <c r="H532" i="7"/>
  <c r="I532" i="7"/>
  <c r="J532" i="7"/>
  <c r="K532" i="7"/>
  <c r="L532" i="7"/>
  <c r="G533" i="7"/>
  <c r="H533" i="7"/>
  <c r="I533" i="7"/>
  <c r="J533" i="7"/>
  <c r="K533" i="7"/>
  <c r="L533" i="7"/>
  <c r="G534" i="7"/>
  <c r="H534" i="7"/>
  <c r="I534" i="7"/>
  <c r="J534" i="7"/>
  <c r="K534" i="7"/>
  <c r="L534" i="7"/>
  <c r="G535" i="7"/>
  <c r="H535" i="7"/>
  <c r="I535" i="7"/>
  <c r="J535" i="7"/>
  <c r="K535" i="7"/>
  <c r="L535" i="7"/>
  <c r="G536" i="7"/>
  <c r="H536" i="7"/>
  <c r="I536" i="7"/>
  <c r="J536" i="7"/>
  <c r="K536" i="7"/>
  <c r="L536" i="7"/>
  <c r="G537" i="7"/>
  <c r="H537" i="7"/>
  <c r="I537" i="7"/>
  <c r="J537" i="7"/>
  <c r="K537" i="7"/>
  <c r="L537" i="7"/>
  <c r="G538" i="7"/>
  <c r="H538" i="7"/>
  <c r="I538" i="7"/>
  <c r="J538" i="7"/>
  <c r="K538" i="7"/>
  <c r="L538" i="7"/>
  <c r="G539" i="7"/>
  <c r="H539" i="7"/>
  <c r="I539" i="7"/>
  <c r="J539" i="7"/>
  <c r="K539" i="7"/>
  <c r="L539" i="7"/>
  <c r="G540" i="7"/>
  <c r="H540" i="7"/>
  <c r="I540" i="7"/>
  <c r="J540" i="7"/>
  <c r="K540" i="7"/>
  <c r="L540" i="7"/>
  <c r="G541" i="7"/>
  <c r="H541" i="7"/>
  <c r="I541" i="7"/>
  <c r="J541" i="7"/>
  <c r="K541" i="7"/>
  <c r="L541" i="7"/>
  <c r="G542" i="7"/>
  <c r="H542" i="7"/>
  <c r="I542" i="7"/>
  <c r="J542" i="7"/>
  <c r="K542" i="7"/>
  <c r="L542" i="7"/>
  <c r="G543" i="7"/>
  <c r="H543" i="7"/>
  <c r="I543" i="7"/>
  <c r="J543" i="7"/>
  <c r="K543" i="7"/>
  <c r="L543" i="7"/>
  <c r="G544" i="7"/>
  <c r="H544" i="7"/>
  <c r="I544" i="7"/>
  <c r="J544" i="7"/>
  <c r="K544" i="7"/>
  <c r="L544" i="7"/>
  <c r="G545" i="7"/>
  <c r="H545" i="7"/>
  <c r="I545" i="7"/>
  <c r="J545" i="7"/>
  <c r="K545" i="7"/>
  <c r="L545" i="7"/>
  <c r="G546" i="7"/>
  <c r="H546" i="7"/>
  <c r="I546" i="7"/>
  <c r="J546" i="7"/>
  <c r="K546" i="7"/>
  <c r="L546" i="7"/>
  <c r="G547" i="7"/>
  <c r="H547" i="7"/>
  <c r="I547" i="7"/>
  <c r="J547" i="7"/>
  <c r="K547" i="7"/>
  <c r="L547" i="7"/>
  <c r="G548" i="7"/>
  <c r="H548" i="7"/>
  <c r="I548" i="7"/>
  <c r="J548" i="7"/>
  <c r="K548" i="7"/>
  <c r="L548" i="7"/>
  <c r="G549" i="7"/>
  <c r="H549" i="7"/>
  <c r="I549" i="7"/>
  <c r="J549" i="7"/>
  <c r="K549" i="7"/>
  <c r="L549" i="7"/>
  <c r="G550" i="7"/>
  <c r="H550" i="7"/>
  <c r="I550" i="7"/>
  <c r="J550" i="7"/>
  <c r="K550" i="7"/>
  <c r="L550" i="7"/>
  <c r="G551" i="7"/>
  <c r="H551" i="7"/>
  <c r="I551" i="7"/>
  <c r="J551" i="7"/>
  <c r="K551" i="7"/>
  <c r="L551" i="7"/>
  <c r="G552" i="7"/>
  <c r="H552" i="7"/>
  <c r="I552" i="7"/>
  <c r="J552" i="7"/>
  <c r="K552" i="7"/>
  <c r="L552" i="7"/>
  <c r="G553" i="7"/>
  <c r="H553" i="7"/>
  <c r="I553" i="7"/>
  <c r="J553" i="7"/>
  <c r="K553" i="7"/>
  <c r="L553" i="7"/>
  <c r="G554" i="7"/>
  <c r="H554" i="7"/>
  <c r="I554" i="7"/>
  <c r="J554" i="7"/>
  <c r="K554" i="7"/>
  <c r="L554" i="7"/>
  <c r="G555" i="7"/>
  <c r="H555" i="7"/>
  <c r="I555" i="7"/>
  <c r="J555" i="7"/>
  <c r="K555" i="7"/>
  <c r="L555" i="7"/>
  <c r="G556" i="7"/>
  <c r="H556" i="7"/>
  <c r="I556" i="7"/>
  <c r="J556" i="7"/>
  <c r="K556" i="7"/>
  <c r="L556" i="7"/>
  <c r="G557" i="7"/>
  <c r="H557" i="7"/>
  <c r="I557" i="7"/>
  <c r="J557" i="7"/>
  <c r="K557" i="7"/>
  <c r="L557" i="7"/>
  <c r="G558" i="7"/>
  <c r="H558" i="7"/>
  <c r="I558" i="7"/>
  <c r="J558" i="7"/>
  <c r="K558" i="7"/>
  <c r="L558" i="7"/>
  <c r="G559" i="7"/>
  <c r="H559" i="7"/>
  <c r="I559" i="7"/>
  <c r="J559" i="7"/>
  <c r="K559" i="7"/>
  <c r="L559" i="7"/>
  <c r="G560" i="7"/>
  <c r="H560" i="7"/>
  <c r="I560" i="7"/>
  <c r="J560" i="7"/>
  <c r="K560" i="7"/>
  <c r="L560" i="7"/>
  <c r="G561" i="7"/>
  <c r="H561" i="7"/>
  <c r="I561" i="7"/>
  <c r="J561" i="7"/>
  <c r="K561" i="7"/>
  <c r="L561" i="7"/>
  <c r="G562" i="7"/>
  <c r="H562" i="7"/>
  <c r="I562" i="7"/>
  <c r="J562" i="7"/>
  <c r="K562" i="7"/>
  <c r="L562" i="7"/>
  <c r="G563" i="7"/>
  <c r="H563" i="7"/>
  <c r="I563" i="7"/>
  <c r="J563" i="7"/>
  <c r="K563" i="7"/>
  <c r="L563" i="7"/>
  <c r="G564" i="7"/>
  <c r="H564" i="7"/>
  <c r="I564" i="7"/>
  <c r="J564" i="7"/>
  <c r="K564" i="7"/>
  <c r="L564" i="7"/>
  <c r="G565" i="7"/>
  <c r="H565" i="7"/>
  <c r="I565" i="7"/>
  <c r="J565" i="7"/>
  <c r="K565" i="7"/>
  <c r="L565" i="7"/>
  <c r="G566" i="7"/>
  <c r="H566" i="7"/>
  <c r="I566" i="7"/>
  <c r="J566" i="7"/>
  <c r="K566" i="7"/>
  <c r="L566" i="7"/>
  <c r="G567" i="7"/>
  <c r="H567" i="7"/>
  <c r="I567" i="7"/>
  <c r="J567" i="7"/>
  <c r="K567" i="7"/>
  <c r="L567" i="7"/>
  <c r="G568" i="7"/>
  <c r="H568" i="7"/>
  <c r="I568" i="7"/>
  <c r="J568" i="7"/>
  <c r="K568" i="7"/>
  <c r="L568" i="7"/>
  <c r="G569" i="7"/>
  <c r="H569" i="7"/>
  <c r="I569" i="7"/>
  <c r="J569" i="7"/>
  <c r="K569" i="7"/>
  <c r="L569" i="7"/>
  <c r="G570" i="7"/>
  <c r="H570" i="7"/>
  <c r="I570" i="7"/>
  <c r="J570" i="7"/>
  <c r="K570" i="7"/>
  <c r="L570" i="7"/>
  <c r="G571" i="7"/>
  <c r="H571" i="7"/>
  <c r="I571" i="7"/>
  <c r="J571" i="7"/>
  <c r="K571" i="7"/>
  <c r="L571" i="7"/>
  <c r="G572" i="7"/>
  <c r="H572" i="7"/>
  <c r="I572" i="7"/>
  <c r="J572" i="7"/>
  <c r="K572" i="7"/>
  <c r="L572" i="7"/>
  <c r="G573" i="7"/>
  <c r="H573" i="7"/>
  <c r="I573" i="7"/>
  <c r="J573" i="7"/>
  <c r="K573" i="7"/>
  <c r="L573" i="7"/>
  <c r="G574" i="7"/>
  <c r="H574" i="7"/>
  <c r="I574" i="7"/>
  <c r="J574" i="7"/>
  <c r="K574" i="7"/>
  <c r="L574" i="7"/>
  <c r="G575" i="7"/>
  <c r="H575" i="7"/>
  <c r="I575" i="7"/>
  <c r="J575" i="7"/>
  <c r="K575" i="7"/>
  <c r="L575" i="7"/>
  <c r="G576" i="7"/>
  <c r="H576" i="7"/>
  <c r="I576" i="7"/>
  <c r="J576" i="7"/>
  <c r="K576" i="7"/>
  <c r="L576" i="7"/>
  <c r="G577" i="7"/>
  <c r="H577" i="7"/>
  <c r="I577" i="7"/>
  <c r="J577" i="7"/>
  <c r="K577" i="7"/>
  <c r="L577" i="7"/>
  <c r="G578" i="7"/>
  <c r="H578" i="7"/>
  <c r="I578" i="7"/>
  <c r="J578" i="7"/>
  <c r="K578" i="7"/>
  <c r="L578" i="7"/>
  <c r="G579" i="7"/>
  <c r="H579" i="7"/>
  <c r="I579" i="7"/>
  <c r="J579" i="7"/>
  <c r="K579" i="7"/>
  <c r="L579" i="7"/>
  <c r="G580" i="7"/>
  <c r="H580" i="7"/>
  <c r="I580" i="7"/>
  <c r="J580" i="7"/>
  <c r="K580" i="7"/>
  <c r="L580" i="7"/>
  <c r="G581" i="7"/>
  <c r="H581" i="7"/>
  <c r="I581" i="7"/>
  <c r="J581" i="7"/>
  <c r="K581" i="7"/>
  <c r="L581" i="7"/>
  <c r="G582" i="7"/>
  <c r="H582" i="7"/>
  <c r="I582" i="7"/>
  <c r="J582" i="7"/>
  <c r="K582" i="7"/>
  <c r="L582" i="7"/>
  <c r="G583" i="7"/>
  <c r="H583" i="7"/>
  <c r="I583" i="7"/>
  <c r="J583" i="7"/>
  <c r="K583" i="7"/>
  <c r="L583" i="7"/>
  <c r="G584" i="7"/>
  <c r="H584" i="7"/>
  <c r="I584" i="7"/>
  <c r="J584" i="7"/>
  <c r="K584" i="7"/>
  <c r="L584" i="7"/>
  <c r="G585" i="7"/>
  <c r="H585" i="7"/>
  <c r="I585" i="7"/>
  <c r="J585" i="7"/>
  <c r="K585" i="7"/>
  <c r="L585" i="7"/>
  <c r="G586" i="7"/>
  <c r="H586" i="7"/>
  <c r="I586" i="7"/>
  <c r="J586" i="7"/>
  <c r="K586" i="7"/>
  <c r="L586" i="7"/>
  <c r="G587" i="7"/>
  <c r="H587" i="7"/>
  <c r="I587" i="7"/>
  <c r="J587" i="7"/>
  <c r="K587" i="7"/>
  <c r="L587" i="7"/>
  <c r="G588" i="7"/>
  <c r="H588" i="7"/>
  <c r="I588" i="7"/>
  <c r="J588" i="7"/>
  <c r="K588" i="7"/>
  <c r="L588" i="7"/>
  <c r="G589" i="7"/>
  <c r="H589" i="7"/>
  <c r="I589" i="7"/>
  <c r="J589" i="7"/>
  <c r="K589" i="7"/>
  <c r="L589" i="7"/>
  <c r="G590" i="7"/>
  <c r="H590" i="7"/>
  <c r="I590" i="7"/>
  <c r="J590" i="7"/>
  <c r="K590" i="7"/>
  <c r="L590" i="7"/>
  <c r="G591" i="7"/>
  <c r="H591" i="7"/>
  <c r="I591" i="7"/>
  <c r="J591" i="7"/>
  <c r="K591" i="7"/>
  <c r="L591" i="7"/>
  <c r="G592" i="7"/>
  <c r="H592" i="7"/>
  <c r="I592" i="7"/>
  <c r="J592" i="7"/>
  <c r="K592" i="7"/>
  <c r="L592" i="7"/>
  <c r="G593" i="7"/>
  <c r="H593" i="7"/>
  <c r="I593" i="7"/>
  <c r="J593" i="7"/>
  <c r="K593" i="7"/>
  <c r="L593" i="7"/>
  <c r="G594" i="7"/>
  <c r="H594" i="7"/>
  <c r="I594" i="7"/>
  <c r="J594" i="7"/>
  <c r="K594" i="7"/>
  <c r="L594" i="7"/>
  <c r="G595" i="7"/>
  <c r="H595" i="7"/>
  <c r="I595" i="7"/>
  <c r="J595" i="7"/>
  <c r="K595" i="7"/>
  <c r="L595" i="7"/>
  <c r="G596" i="7"/>
  <c r="H596" i="7"/>
  <c r="I596" i="7"/>
  <c r="J596" i="7"/>
  <c r="K596" i="7"/>
  <c r="L596" i="7"/>
  <c r="G597" i="7"/>
  <c r="H597" i="7"/>
  <c r="I597" i="7"/>
  <c r="J597" i="7"/>
  <c r="K597" i="7"/>
  <c r="L597" i="7"/>
  <c r="G598" i="7"/>
  <c r="H598" i="7"/>
  <c r="I598" i="7"/>
  <c r="J598" i="7"/>
  <c r="K598" i="7"/>
  <c r="L598" i="7"/>
  <c r="G599" i="7"/>
  <c r="H599" i="7"/>
  <c r="I599" i="7"/>
  <c r="J599" i="7"/>
  <c r="K599" i="7"/>
  <c r="L599" i="7"/>
  <c r="G600" i="7"/>
  <c r="H600" i="7"/>
  <c r="I600" i="7"/>
  <c r="J600" i="7"/>
  <c r="K600" i="7"/>
  <c r="L600" i="7"/>
  <c r="G601" i="7"/>
  <c r="H601" i="7"/>
  <c r="I601" i="7"/>
  <c r="J601" i="7"/>
  <c r="K601" i="7"/>
  <c r="L601" i="7"/>
  <c r="G602" i="7"/>
  <c r="H602" i="7"/>
  <c r="I602" i="7"/>
  <c r="J602" i="7"/>
  <c r="K602" i="7"/>
  <c r="L602" i="7"/>
  <c r="G603" i="7"/>
  <c r="H603" i="7"/>
  <c r="I603" i="7"/>
  <c r="J603" i="7"/>
  <c r="K603" i="7"/>
  <c r="L603" i="7"/>
  <c r="G604" i="7"/>
  <c r="H604" i="7"/>
  <c r="I604" i="7"/>
  <c r="J604" i="7"/>
  <c r="K604" i="7"/>
  <c r="L604" i="7"/>
  <c r="G605" i="7"/>
  <c r="H605" i="7"/>
  <c r="I605" i="7"/>
  <c r="J605" i="7"/>
  <c r="K605" i="7"/>
  <c r="L605" i="7"/>
  <c r="G606" i="7"/>
  <c r="H606" i="7"/>
  <c r="I606" i="7"/>
  <c r="J606" i="7"/>
  <c r="K606" i="7"/>
  <c r="L606" i="7"/>
  <c r="G607" i="7"/>
  <c r="H607" i="7"/>
  <c r="I607" i="7"/>
  <c r="J607" i="7"/>
  <c r="K607" i="7"/>
  <c r="L607" i="7"/>
  <c r="G608" i="7"/>
  <c r="H608" i="7"/>
  <c r="I608" i="7"/>
  <c r="J608" i="7"/>
  <c r="K608" i="7"/>
  <c r="L608" i="7"/>
  <c r="G609" i="7"/>
  <c r="H609" i="7"/>
  <c r="I609" i="7"/>
  <c r="J609" i="7"/>
  <c r="K609" i="7"/>
  <c r="L609" i="7"/>
  <c r="G610" i="7"/>
  <c r="H610" i="7"/>
  <c r="I610" i="7"/>
  <c r="J610" i="7"/>
  <c r="K610" i="7"/>
  <c r="L610" i="7"/>
  <c r="G611" i="7"/>
  <c r="H611" i="7"/>
  <c r="I611" i="7"/>
  <c r="J611" i="7"/>
  <c r="K611" i="7"/>
  <c r="L611" i="7"/>
  <c r="G612" i="7"/>
  <c r="H612" i="7"/>
  <c r="I612" i="7"/>
  <c r="J612" i="7"/>
  <c r="K612" i="7"/>
  <c r="L612" i="7"/>
  <c r="G613" i="7"/>
  <c r="H613" i="7"/>
  <c r="I613" i="7"/>
  <c r="J613" i="7"/>
  <c r="K613" i="7"/>
  <c r="L613" i="7"/>
  <c r="G614" i="7"/>
  <c r="H614" i="7"/>
  <c r="I614" i="7"/>
  <c r="J614" i="7"/>
  <c r="K614" i="7"/>
  <c r="L614" i="7"/>
  <c r="G615" i="7"/>
  <c r="H615" i="7"/>
  <c r="I615" i="7"/>
  <c r="J615" i="7"/>
  <c r="K615" i="7"/>
  <c r="L615" i="7"/>
  <c r="G616" i="7"/>
  <c r="H616" i="7"/>
  <c r="I616" i="7"/>
  <c r="J616" i="7"/>
  <c r="K616" i="7"/>
  <c r="L616" i="7"/>
  <c r="G617" i="7"/>
  <c r="H617" i="7"/>
  <c r="I617" i="7"/>
  <c r="J617" i="7"/>
  <c r="K617" i="7"/>
  <c r="L617" i="7"/>
  <c r="G618" i="7"/>
  <c r="H618" i="7"/>
  <c r="I618" i="7"/>
  <c r="J618" i="7"/>
  <c r="K618" i="7"/>
  <c r="L618" i="7"/>
  <c r="G619" i="7"/>
  <c r="H619" i="7"/>
  <c r="I619" i="7"/>
  <c r="J619" i="7"/>
  <c r="K619" i="7"/>
  <c r="L619" i="7"/>
  <c r="G620" i="7"/>
  <c r="H620" i="7"/>
  <c r="I620" i="7"/>
  <c r="J620" i="7"/>
  <c r="K620" i="7"/>
  <c r="L620" i="7"/>
  <c r="G621" i="7"/>
  <c r="H621" i="7"/>
  <c r="I621" i="7"/>
  <c r="J621" i="7"/>
  <c r="K621" i="7"/>
  <c r="L621" i="7"/>
  <c r="G622" i="7"/>
  <c r="H622" i="7"/>
  <c r="I622" i="7"/>
  <c r="J622" i="7"/>
  <c r="K622" i="7"/>
  <c r="L622" i="7"/>
  <c r="G623" i="7"/>
  <c r="H623" i="7"/>
  <c r="I623" i="7"/>
  <c r="J623" i="7"/>
  <c r="K623" i="7"/>
  <c r="L623" i="7"/>
  <c r="G624" i="7"/>
  <c r="H624" i="7"/>
  <c r="I624" i="7"/>
  <c r="J624" i="7"/>
  <c r="K624" i="7"/>
  <c r="L624" i="7"/>
  <c r="G625" i="7"/>
  <c r="H625" i="7"/>
  <c r="I625" i="7"/>
  <c r="J625" i="7"/>
  <c r="K625" i="7"/>
  <c r="L625" i="7"/>
  <c r="G626" i="7"/>
  <c r="H626" i="7"/>
  <c r="I626" i="7"/>
  <c r="J626" i="7"/>
  <c r="K626" i="7"/>
  <c r="L626" i="7"/>
  <c r="G627" i="7"/>
  <c r="H627" i="7"/>
  <c r="I627" i="7"/>
  <c r="J627" i="7"/>
  <c r="K627" i="7"/>
  <c r="L627" i="7"/>
  <c r="G628" i="7"/>
  <c r="H628" i="7"/>
  <c r="I628" i="7"/>
  <c r="J628" i="7"/>
  <c r="K628" i="7"/>
  <c r="L628" i="7"/>
  <c r="G629" i="7"/>
  <c r="H629" i="7"/>
  <c r="I629" i="7"/>
  <c r="J629" i="7"/>
  <c r="K629" i="7"/>
  <c r="L629" i="7"/>
  <c r="G630" i="7"/>
  <c r="H630" i="7"/>
  <c r="I630" i="7"/>
  <c r="J630" i="7"/>
  <c r="K630" i="7"/>
  <c r="L630" i="7"/>
  <c r="G631" i="7"/>
  <c r="H631" i="7"/>
  <c r="I631" i="7"/>
  <c r="J631" i="7"/>
  <c r="K631" i="7"/>
  <c r="L631" i="7"/>
  <c r="G632" i="7"/>
  <c r="H632" i="7"/>
  <c r="I632" i="7"/>
  <c r="J632" i="7"/>
  <c r="K632" i="7"/>
  <c r="L632" i="7"/>
  <c r="G633" i="7"/>
  <c r="H633" i="7"/>
  <c r="I633" i="7"/>
  <c r="J633" i="7"/>
  <c r="K633" i="7"/>
  <c r="L633" i="7"/>
  <c r="G634" i="7"/>
  <c r="H634" i="7"/>
  <c r="I634" i="7"/>
  <c r="J634" i="7"/>
  <c r="K634" i="7"/>
  <c r="L634" i="7"/>
  <c r="G635" i="7"/>
  <c r="H635" i="7"/>
  <c r="I635" i="7"/>
  <c r="J635" i="7"/>
  <c r="K635" i="7"/>
  <c r="L635" i="7"/>
  <c r="G636" i="7"/>
  <c r="H636" i="7"/>
  <c r="I636" i="7"/>
  <c r="J636" i="7"/>
  <c r="K636" i="7"/>
  <c r="L636" i="7"/>
  <c r="G637" i="7"/>
  <c r="H637" i="7"/>
  <c r="I637" i="7"/>
  <c r="J637" i="7"/>
  <c r="K637" i="7"/>
  <c r="L637" i="7"/>
  <c r="G638" i="7"/>
  <c r="H638" i="7"/>
  <c r="I638" i="7"/>
  <c r="J638" i="7"/>
  <c r="K638" i="7"/>
  <c r="L638" i="7"/>
  <c r="G639" i="7"/>
  <c r="H639" i="7"/>
  <c r="I639" i="7"/>
  <c r="J639" i="7"/>
  <c r="K639" i="7"/>
  <c r="L639" i="7"/>
  <c r="G640" i="7"/>
  <c r="H640" i="7"/>
  <c r="I640" i="7"/>
  <c r="J640" i="7"/>
  <c r="K640" i="7"/>
  <c r="L640" i="7"/>
  <c r="G641" i="7"/>
  <c r="H641" i="7"/>
  <c r="I641" i="7"/>
  <c r="J641" i="7"/>
  <c r="K641" i="7"/>
  <c r="L641" i="7"/>
  <c r="G642" i="7"/>
  <c r="H642" i="7"/>
  <c r="I642" i="7"/>
  <c r="J642" i="7"/>
  <c r="K642" i="7"/>
  <c r="L642" i="7"/>
  <c r="G643" i="7"/>
  <c r="H643" i="7"/>
  <c r="I643" i="7"/>
  <c r="J643" i="7"/>
  <c r="K643" i="7"/>
  <c r="L643" i="7"/>
  <c r="G644" i="7"/>
  <c r="H644" i="7"/>
  <c r="I644" i="7"/>
  <c r="J644" i="7"/>
  <c r="K644" i="7"/>
  <c r="L644" i="7"/>
  <c r="G645" i="7"/>
  <c r="H645" i="7"/>
  <c r="I645" i="7"/>
  <c r="J645" i="7"/>
  <c r="K645" i="7"/>
  <c r="L645" i="7"/>
  <c r="G646" i="7"/>
  <c r="H646" i="7"/>
  <c r="I646" i="7"/>
  <c r="J646" i="7"/>
  <c r="K646" i="7"/>
  <c r="L646" i="7"/>
  <c r="G647" i="7"/>
  <c r="H647" i="7"/>
  <c r="I647" i="7"/>
  <c r="J647" i="7"/>
  <c r="K647" i="7"/>
  <c r="L647" i="7"/>
  <c r="G648" i="7"/>
  <c r="H648" i="7"/>
  <c r="I648" i="7"/>
  <c r="J648" i="7"/>
  <c r="K648" i="7"/>
  <c r="L648" i="7"/>
  <c r="G649" i="7"/>
  <c r="H649" i="7"/>
  <c r="I649" i="7"/>
  <c r="J649" i="7"/>
  <c r="K649" i="7"/>
  <c r="L649" i="7"/>
  <c r="G650" i="7"/>
  <c r="H650" i="7"/>
  <c r="I650" i="7"/>
  <c r="J650" i="7"/>
  <c r="K650" i="7"/>
  <c r="L650" i="7"/>
  <c r="G651" i="7"/>
  <c r="H651" i="7"/>
  <c r="I651" i="7"/>
  <c r="J651" i="7"/>
  <c r="K651" i="7"/>
  <c r="L651" i="7"/>
  <c r="G652" i="7"/>
  <c r="H652" i="7"/>
  <c r="I652" i="7"/>
  <c r="J652" i="7"/>
  <c r="K652" i="7"/>
  <c r="L652" i="7"/>
  <c r="G653" i="7"/>
  <c r="H653" i="7"/>
  <c r="I653" i="7"/>
  <c r="J653" i="7"/>
  <c r="K653" i="7"/>
  <c r="L653" i="7"/>
  <c r="G654" i="7"/>
  <c r="H654" i="7"/>
  <c r="I654" i="7"/>
  <c r="J654" i="7"/>
  <c r="K654" i="7"/>
  <c r="L654" i="7"/>
  <c r="G655" i="7"/>
  <c r="H655" i="7"/>
  <c r="I655" i="7"/>
  <c r="J655" i="7"/>
  <c r="K655" i="7"/>
  <c r="L655" i="7"/>
  <c r="G656" i="7"/>
  <c r="H656" i="7"/>
  <c r="I656" i="7"/>
  <c r="J656" i="7"/>
  <c r="K656" i="7"/>
  <c r="L656" i="7"/>
  <c r="G657" i="7"/>
  <c r="H657" i="7"/>
  <c r="I657" i="7"/>
  <c r="J657" i="7"/>
  <c r="K657" i="7"/>
  <c r="L657" i="7"/>
  <c r="G658" i="7"/>
  <c r="H658" i="7"/>
  <c r="I658" i="7"/>
  <c r="J658" i="7"/>
  <c r="K658" i="7"/>
  <c r="L658" i="7"/>
  <c r="G659" i="7"/>
  <c r="H659" i="7"/>
  <c r="I659" i="7"/>
  <c r="J659" i="7"/>
  <c r="K659" i="7"/>
  <c r="L659" i="7"/>
  <c r="G660" i="7"/>
  <c r="H660" i="7"/>
  <c r="I660" i="7"/>
  <c r="J660" i="7"/>
  <c r="K660" i="7"/>
  <c r="L660" i="7"/>
  <c r="G661" i="7"/>
  <c r="H661" i="7"/>
  <c r="I661" i="7"/>
  <c r="J661" i="7"/>
  <c r="K661" i="7"/>
  <c r="L661" i="7"/>
  <c r="G662" i="7"/>
  <c r="H662" i="7"/>
  <c r="I662" i="7"/>
  <c r="J662" i="7"/>
  <c r="K662" i="7"/>
  <c r="L662" i="7"/>
  <c r="G663" i="7"/>
  <c r="H663" i="7"/>
  <c r="I663" i="7"/>
  <c r="J663" i="7"/>
  <c r="K663" i="7"/>
  <c r="L663" i="7"/>
  <c r="G664" i="7"/>
  <c r="H664" i="7"/>
  <c r="I664" i="7"/>
  <c r="J664" i="7"/>
  <c r="K664" i="7"/>
  <c r="L664" i="7"/>
  <c r="G665" i="7"/>
  <c r="H665" i="7"/>
  <c r="I665" i="7"/>
  <c r="J665" i="7"/>
  <c r="K665" i="7"/>
  <c r="L665" i="7"/>
  <c r="G666" i="7"/>
  <c r="H666" i="7"/>
  <c r="I666" i="7"/>
  <c r="J666" i="7"/>
  <c r="K666" i="7"/>
  <c r="L666" i="7"/>
  <c r="G667" i="7"/>
  <c r="H667" i="7"/>
  <c r="I667" i="7"/>
  <c r="J667" i="7"/>
  <c r="K667" i="7"/>
  <c r="L667" i="7"/>
  <c r="G668" i="7"/>
  <c r="H668" i="7"/>
  <c r="I668" i="7"/>
  <c r="J668" i="7"/>
  <c r="K668" i="7"/>
  <c r="L668" i="7"/>
  <c r="G669" i="7"/>
  <c r="H669" i="7"/>
  <c r="I669" i="7"/>
  <c r="J669" i="7"/>
  <c r="K669" i="7"/>
  <c r="L669" i="7"/>
  <c r="G670" i="7"/>
  <c r="H670" i="7"/>
  <c r="I670" i="7"/>
  <c r="J670" i="7"/>
  <c r="K670" i="7"/>
  <c r="L670" i="7"/>
  <c r="G671" i="7"/>
  <c r="H671" i="7"/>
  <c r="I671" i="7"/>
  <c r="J671" i="7"/>
  <c r="K671" i="7"/>
  <c r="L671" i="7"/>
  <c r="G672" i="7"/>
  <c r="H672" i="7"/>
  <c r="I672" i="7"/>
  <c r="J672" i="7"/>
  <c r="K672" i="7"/>
  <c r="L672" i="7"/>
  <c r="G673" i="7"/>
  <c r="H673" i="7"/>
  <c r="I673" i="7"/>
  <c r="J673" i="7"/>
  <c r="K673" i="7"/>
  <c r="L673" i="7"/>
  <c r="G674" i="7"/>
  <c r="H674" i="7"/>
  <c r="I674" i="7"/>
  <c r="J674" i="7"/>
  <c r="K674" i="7"/>
  <c r="L674" i="7"/>
  <c r="G675" i="7"/>
  <c r="H675" i="7"/>
  <c r="I675" i="7"/>
  <c r="J675" i="7"/>
  <c r="K675" i="7"/>
  <c r="L675" i="7"/>
  <c r="G676" i="7"/>
  <c r="H676" i="7"/>
  <c r="I676" i="7"/>
  <c r="J676" i="7"/>
  <c r="K676" i="7"/>
  <c r="L676" i="7"/>
  <c r="G677" i="7"/>
  <c r="H677" i="7"/>
  <c r="I677" i="7"/>
  <c r="J677" i="7"/>
  <c r="K677" i="7"/>
  <c r="L677" i="7"/>
  <c r="G678" i="7"/>
  <c r="H678" i="7"/>
  <c r="I678" i="7"/>
  <c r="J678" i="7"/>
  <c r="K678" i="7"/>
  <c r="L678" i="7"/>
  <c r="G679" i="7"/>
  <c r="H679" i="7"/>
  <c r="I679" i="7"/>
  <c r="J679" i="7"/>
  <c r="K679" i="7"/>
  <c r="L679" i="7"/>
  <c r="G680" i="7"/>
  <c r="H680" i="7"/>
  <c r="I680" i="7"/>
  <c r="J680" i="7"/>
  <c r="K680" i="7"/>
  <c r="L680" i="7"/>
  <c r="G681" i="7"/>
  <c r="H681" i="7"/>
  <c r="I681" i="7"/>
  <c r="J681" i="7"/>
  <c r="K681" i="7"/>
  <c r="L681" i="7"/>
  <c r="G682" i="7"/>
  <c r="H682" i="7"/>
  <c r="I682" i="7"/>
  <c r="J682" i="7"/>
  <c r="K682" i="7"/>
  <c r="L682" i="7"/>
  <c r="G683" i="7"/>
  <c r="H683" i="7"/>
  <c r="I683" i="7"/>
  <c r="J683" i="7"/>
  <c r="K683" i="7"/>
  <c r="L683" i="7"/>
  <c r="G684" i="7"/>
  <c r="H684" i="7"/>
  <c r="I684" i="7"/>
  <c r="J684" i="7"/>
  <c r="K684" i="7"/>
  <c r="L684" i="7"/>
  <c r="G685" i="7"/>
  <c r="H685" i="7"/>
  <c r="I685" i="7"/>
  <c r="J685" i="7"/>
  <c r="K685" i="7"/>
  <c r="L685" i="7"/>
  <c r="G686" i="7"/>
  <c r="H686" i="7"/>
  <c r="I686" i="7"/>
  <c r="J686" i="7"/>
  <c r="K686" i="7"/>
  <c r="L686" i="7"/>
  <c r="G687" i="7"/>
  <c r="H687" i="7"/>
  <c r="I687" i="7"/>
  <c r="J687" i="7"/>
  <c r="K687" i="7"/>
  <c r="L687" i="7"/>
  <c r="G688" i="7"/>
  <c r="H688" i="7"/>
  <c r="I688" i="7"/>
  <c r="J688" i="7"/>
  <c r="K688" i="7"/>
  <c r="L688" i="7"/>
  <c r="G689" i="7"/>
  <c r="H689" i="7"/>
  <c r="I689" i="7"/>
  <c r="J689" i="7"/>
  <c r="K689" i="7"/>
  <c r="L689" i="7"/>
  <c r="G690" i="7"/>
  <c r="H690" i="7"/>
  <c r="I690" i="7"/>
  <c r="J690" i="7"/>
  <c r="K690" i="7"/>
  <c r="L690" i="7"/>
  <c r="G691" i="7"/>
  <c r="H691" i="7"/>
  <c r="I691" i="7"/>
  <c r="J691" i="7"/>
  <c r="K691" i="7"/>
  <c r="L691" i="7"/>
  <c r="G692" i="7"/>
  <c r="H692" i="7"/>
  <c r="I692" i="7"/>
  <c r="J692" i="7"/>
  <c r="K692" i="7"/>
  <c r="L692" i="7"/>
  <c r="G693" i="7"/>
  <c r="H693" i="7"/>
  <c r="I693" i="7"/>
  <c r="J693" i="7"/>
  <c r="K693" i="7"/>
  <c r="L693" i="7"/>
  <c r="G694" i="7"/>
  <c r="H694" i="7"/>
  <c r="I694" i="7"/>
  <c r="J694" i="7"/>
  <c r="K694" i="7"/>
  <c r="L694" i="7"/>
  <c r="G695" i="7"/>
  <c r="H695" i="7"/>
  <c r="I695" i="7"/>
  <c r="J695" i="7"/>
  <c r="K695" i="7"/>
  <c r="L695" i="7"/>
  <c r="G696" i="7"/>
  <c r="H696" i="7"/>
  <c r="I696" i="7"/>
  <c r="J696" i="7"/>
  <c r="K696" i="7"/>
  <c r="L696" i="7"/>
  <c r="G697" i="7"/>
  <c r="H697" i="7"/>
  <c r="I697" i="7"/>
  <c r="J697" i="7"/>
  <c r="K697" i="7"/>
  <c r="L697" i="7"/>
  <c r="G698" i="7"/>
  <c r="H698" i="7"/>
  <c r="I698" i="7"/>
  <c r="J698" i="7"/>
  <c r="K698" i="7"/>
  <c r="L698" i="7"/>
  <c r="G699" i="7"/>
  <c r="H699" i="7"/>
  <c r="I699" i="7"/>
  <c r="J699" i="7"/>
  <c r="K699" i="7"/>
  <c r="L699" i="7"/>
  <c r="G700" i="7"/>
  <c r="H700" i="7"/>
  <c r="I700" i="7"/>
  <c r="J700" i="7"/>
  <c r="K700" i="7"/>
  <c r="L700" i="7"/>
  <c r="G701" i="7"/>
  <c r="H701" i="7"/>
  <c r="I701" i="7"/>
  <c r="J701" i="7"/>
  <c r="K701" i="7"/>
  <c r="L701" i="7"/>
  <c r="G702" i="7"/>
  <c r="H702" i="7"/>
  <c r="I702" i="7"/>
  <c r="J702" i="7"/>
  <c r="K702" i="7"/>
  <c r="L702" i="7"/>
  <c r="G703" i="7"/>
  <c r="H703" i="7"/>
  <c r="I703" i="7"/>
  <c r="J703" i="7"/>
  <c r="K703" i="7"/>
  <c r="L703" i="7"/>
  <c r="G704" i="7"/>
  <c r="H704" i="7"/>
  <c r="I704" i="7"/>
  <c r="J704" i="7"/>
  <c r="K704" i="7"/>
  <c r="L704" i="7"/>
  <c r="G705" i="7"/>
  <c r="H705" i="7"/>
  <c r="I705" i="7"/>
  <c r="J705" i="7"/>
  <c r="K705" i="7"/>
  <c r="L705" i="7"/>
  <c r="G706" i="7"/>
  <c r="H706" i="7"/>
  <c r="I706" i="7"/>
  <c r="J706" i="7"/>
  <c r="K706" i="7"/>
  <c r="L706" i="7"/>
  <c r="G707" i="7"/>
  <c r="H707" i="7"/>
  <c r="I707" i="7"/>
  <c r="J707" i="7"/>
  <c r="K707" i="7"/>
  <c r="L707" i="7"/>
  <c r="G708" i="7"/>
  <c r="H708" i="7"/>
  <c r="I708" i="7"/>
  <c r="J708" i="7"/>
  <c r="K708" i="7"/>
  <c r="L708" i="7"/>
  <c r="G709" i="7"/>
  <c r="H709" i="7"/>
  <c r="I709" i="7"/>
  <c r="J709" i="7"/>
  <c r="K709" i="7"/>
  <c r="L709" i="7"/>
  <c r="G710" i="7"/>
  <c r="H710" i="7"/>
  <c r="I710" i="7"/>
  <c r="J710" i="7"/>
  <c r="K710" i="7"/>
  <c r="L710" i="7"/>
  <c r="G711" i="7"/>
  <c r="H711" i="7"/>
  <c r="I711" i="7"/>
  <c r="J711" i="7"/>
  <c r="K711" i="7"/>
  <c r="L711" i="7"/>
  <c r="G712" i="7"/>
  <c r="H712" i="7"/>
  <c r="I712" i="7"/>
  <c r="J712" i="7"/>
  <c r="K712" i="7"/>
  <c r="L712" i="7"/>
  <c r="G713" i="7"/>
  <c r="H713" i="7"/>
  <c r="I713" i="7"/>
  <c r="J713" i="7"/>
  <c r="K713" i="7"/>
  <c r="L713" i="7"/>
  <c r="G714" i="7"/>
  <c r="H714" i="7"/>
  <c r="I714" i="7"/>
  <c r="J714" i="7"/>
  <c r="K714" i="7"/>
  <c r="L714" i="7"/>
  <c r="G715" i="7"/>
  <c r="H715" i="7"/>
  <c r="I715" i="7"/>
  <c r="J715" i="7"/>
  <c r="K715" i="7"/>
  <c r="L715" i="7"/>
  <c r="G716" i="7"/>
  <c r="H716" i="7"/>
  <c r="I716" i="7"/>
  <c r="J716" i="7"/>
  <c r="K716" i="7"/>
  <c r="L716" i="7"/>
  <c r="G717" i="7"/>
  <c r="H717" i="7"/>
  <c r="I717" i="7"/>
  <c r="J717" i="7"/>
  <c r="K717" i="7"/>
  <c r="L717" i="7"/>
  <c r="G718" i="7"/>
  <c r="H718" i="7"/>
  <c r="I718" i="7"/>
  <c r="J718" i="7"/>
  <c r="K718" i="7"/>
  <c r="L718" i="7"/>
  <c r="G719" i="7"/>
  <c r="H719" i="7"/>
  <c r="I719" i="7"/>
  <c r="J719" i="7"/>
  <c r="K719" i="7"/>
  <c r="L719" i="7"/>
  <c r="G720" i="7"/>
  <c r="H720" i="7"/>
  <c r="I720" i="7"/>
  <c r="J720" i="7"/>
  <c r="K720" i="7"/>
  <c r="L720" i="7"/>
  <c r="G721" i="7"/>
  <c r="H721" i="7"/>
  <c r="I721" i="7"/>
  <c r="J721" i="7"/>
  <c r="K721" i="7"/>
  <c r="L721" i="7"/>
  <c r="G722" i="7"/>
  <c r="H722" i="7"/>
  <c r="I722" i="7"/>
  <c r="J722" i="7"/>
  <c r="K722" i="7"/>
  <c r="L722" i="7"/>
  <c r="G723" i="7"/>
  <c r="H723" i="7"/>
  <c r="I723" i="7"/>
  <c r="J723" i="7"/>
  <c r="K723" i="7"/>
  <c r="L723" i="7"/>
  <c r="G724" i="7"/>
  <c r="H724" i="7"/>
  <c r="I724" i="7"/>
  <c r="J724" i="7"/>
  <c r="K724" i="7"/>
  <c r="L724" i="7"/>
  <c r="G725" i="7"/>
  <c r="H725" i="7"/>
  <c r="I725" i="7"/>
  <c r="J725" i="7"/>
  <c r="K725" i="7"/>
  <c r="L725" i="7"/>
  <c r="G726" i="7"/>
  <c r="H726" i="7"/>
  <c r="I726" i="7"/>
  <c r="J726" i="7"/>
  <c r="K726" i="7"/>
  <c r="L726" i="7"/>
  <c r="G727" i="7"/>
  <c r="H727" i="7"/>
  <c r="I727" i="7"/>
  <c r="J727" i="7"/>
  <c r="K727" i="7"/>
  <c r="L727" i="7"/>
  <c r="G728" i="7"/>
  <c r="H728" i="7"/>
  <c r="I728" i="7"/>
  <c r="J728" i="7"/>
  <c r="K728" i="7"/>
  <c r="L728" i="7"/>
  <c r="G729" i="7"/>
  <c r="H729" i="7"/>
  <c r="I729" i="7"/>
  <c r="J729" i="7"/>
  <c r="K729" i="7"/>
  <c r="L729" i="7"/>
  <c r="G730" i="7"/>
  <c r="H730" i="7"/>
  <c r="I730" i="7"/>
  <c r="J730" i="7"/>
  <c r="K730" i="7"/>
  <c r="L730" i="7"/>
  <c r="G731" i="7"/>
  <c r="H731" i="7"/>
  <c r="I731" i="7"/>
  <c r="J731" i="7"/>
  <c r="K731" i="7"/>
  <c r="L731" i="7"/>
  <c r="G732" i="7"/>
  <c r="H732" i="7"/>
  <c r="I732" i="7"/>
  <c r="J732" i="7"/>
  <c r="K732" i="7"/>
  <c r="L732" i="7"/>
  <c r="G733" i="7"/>
  <c r="H733" i="7"/>
  <c r="I733" i="7"/>
  <c r="J733" i="7"/>
  <c r="K733" i="7"/>
  <c r="L733" i="7"/>
  <c r="G734" i="7"/>
  <c r="H734" i="7"/>
  <c r="I734" i="7"/>
  <c r="J734" i="7"/>
  <c r="K734" i="7"/>
  <c r="L734" i="7"/>
  <c r="G735" i="7"/>
  <c r="H735" i="7"/>
  <c r="I735" i="7"/>
  <c r="J735" i="7"/>
  <c r="K735" i="7"/>
  <c r="L735" i="7"/>
  <c r="G736" i="7"/>
  <c r="H736" i="7"/>
  <c r="I736" i="7"/>
  <c r="J736" i="7"/>
  <c r="K736" i="7"/>
  <c r="L736" i="7"/>
  <c r="G737" i="7"/>
  <c r="H737" i="7"/>
  <c r="I737" i="7"/>
  <c r="J737" i="7"/>
  <c r="K737" i="7"/>
  <c r="L737" i="7"/>
  <c r="G738" i="7"/>
  <c r="H738" i="7"/>
  <c r="I738" i="7"/>
  <c r="J738" i="7"/>
  <c r="K738" i="7"/>
  <c r="L738" i="7"/>
  <c r="G739" i="7"/>
  <c r="H739" i="7"/>
  <c r="I739" i="7"/>
  <c r="J739" i="7"/>
  <c r="K739" i="7"/>
  <c r="L739" i="7"/>
  <c r="G740" i="7"/>
  <c r="H740" i="7"/>
  <c r="I740" i="7"/>
  <c r="J740" i="7"/>
  <c r="K740" i="7"/>
  <c r="L740" i="7"/>
  <c r="G741" i="7"/>
  <c r="H741" i="7"/>
  <c r="I741" i="7"/>
  <c r="J741" i="7"/>
  <c r="K741" i="7"/>
  <c r="L741" i="7"/>
  <c r="G742" i="7"/>
  <c r="H742" i="7"/>
  <c r="I742" i="7"/>
  <c r="J742" i="7"/>
  <c r="K742" i="7"/>
  <c r="L742" i="7"/>
  <c r="G743" i="7"/>
  <c r="H743" i="7"/>
  <c r="I743" i="7"/>
  <c r="J743" i="7"/>
  <c r="K743" i="7"/>
  <c r="L743" i="7"/>
  <c r="G744" i="7"/>
  <c r="H744" i="7"/>
  <c r="I744" i="7"/>
  <c r="J744" i="7"/>
  <c r="K744" i="7"/>
  <c r="L744" i="7"/>
  <c r="G745" i="7"/>
  <c r="H745" i="7"/>
  <c r="I745" i="7"/>
  <c r="J745" i="7"/>
  <c r="K745" i="7"/>
  <c r="L745" i="7"/>
  <c r="G746" i="7"/>
  <c r="H746" i="7"/>
  <c r="I746" i="7"/>
  <c r="J746" i="7"/>
  <c r="K746" i="7"/>
  <c r="L746" i="7"/>
  <c r="G747" i="7"/>
  <c r="H747" i="7"/>
  <c r="I747" i="7"/>
  <c r="J747" i="7"/>
  <c r="K747" i="7"/>
  <c r="L747" i="7"/>
  <c r="G748" i="7"/>
  <c r="H748" i="7"/>
  <c r="I748" i="7"/>
  <c r="J748" i="7"/>
  <c r="K748" i="7"/>
  <c r="L748" i="7"/>
  <c r="G749" i="7"/>
  <c r="H749" i="7"/>
  <c r="I749" i="7"/>
  <c r="J749" i="7"/>
  <c r="K749" i="7"/>
  <c r="L749" i="7"/>
  <c r="G750" i="7"/>
  <c r="H750" i="7"/>
  <c r="I750" i="7"/>
  <c r="J750" i="7"/>
  <c r="K750" i="7"/>
  <c r="L750" i="7"/>
  <c r="G751" i="7"/>
  <c r="H751" i="7"/>
  <c r="I751" i="7"/>
  <c r="J751" i="7"/>
  <c r="K751" i="7"/>
  <c r="L751" i="7"/>
  <c r="G752" i="7"/>
  <c r="H752" i="7"/>
  <c r="I752" i="7"/>
  <c r="J752" i="7"/>
  <c r="K752" i="7"/>
  <c r="L752" i="7"/>
  <c r="G753" i="7"/>
  <c r="H753" i="7"/>
  <c r="I753" i="7"/>
  <c r="J753" i="7"/>
  <c r="K753" i="7"/>
  <c r="L753" i="7"/>
  <c r="G754" i="7"/>
  <c r="H754" i="7"/>
  <c r="I754" i="7"/>
  <c r="J754" i="7"/>
  <c r="K754" i="7"/>
  <c r="L754" i="7"/>
  <c r="G755" i="7"/>
  <c r="H755" i="7"/>
  <c r="I755" i="7"/>
  <c r="J755" i="7"/>
  <c r="K755" i="7"/>
  <c r="L755" i="7"/>
  <c r="G756" i="7"/>
  <c r="H756" i="7"/>
  <c r="I756" i="7"/>
  <c r="J756" i="7"/>
  <c r="K756" i="7"/>
  <c r="L756" i="7"/>
  <c r="G757" i="7"/>
  <c r="H757" i="7"/>
  <c r="I757" i="7"/>
  <c r="J757" i="7"/>
  <c r="K757" i="7"/>
  <c r="L757" i="7"/>
  <c r="G758" i="7"/>
  <c r="H758" i="7"/>
  <c r="I758" i="7"/>
  <c r="J758" i="7"/>
  <c r="K758" i="7"/>
  <c r="L758" i="7"/>
  <c r="G759" i="7"/>
  <c r="H759" i="7"/>
  <c r="I759" i="7"/>
  <c r="J759" i="7"/>
  <c r="K759" i="7"/>
  <c r="L759" i="7"/>
  <c r="G760" i="7"/>
  <c r="H760" i="7"/>
  <c r="I760" i="7"/>
  <c r="J760" i="7"/>
  <c r="K760" i="7"/>
  <c r="L760" i="7"/>
  <c r="G761" i="7"/>
  <c r="H761" i="7"/>
  <c r="I761" i="7"/>
  <c r="J761" i="7"/>
  <c r="K761" i="7"/>
  <c r="L761" i="7"/>
  <c r="G762" i="7"/>
  <c r="H762" i="7"/>
  <c r="I762" i="7"/>
  <c r="J762" i="7"/>
  <c r="K762" i="7"/>
  <c r="L762" i="7"/>
  <c r="G763" i="7"/>
  <c r="H763" i="7"/>
  <c r="I763" i="7"/>
  <c r="J763" i="7"/>
  <c r="K763" i="7"/>
  <c r="L763" i="7"/>
  <c r="G764" i="7"/>
  <c r="H764" i="7"/>
  <c r="I764" i="7"/>
  <c r="J764" i="7"/>
  <c r="K764" i="7"/>
  <c r="L764" i="7"/>
  <c r="G765" i="7"/>
  <c r="H765" i="7"/>
  <c r="I765" i="7"/>
  <c r="J765" i="7"/>
  <c r="K765" i="7"/>
  <c r="L765" i="7"/>
  <c r="G766" i="7"/>
  <c r="H766" i="7"/>
  <c r="I766" i="7"/>
  <c r="J766" i="7"/>
  <c r="K766" i="7"/>
  <c r="L766" i="7"/>
  <c r="G767" i="7"/>
  <c r="H767" i="7"/>
  <c r="I767" i="7"/>
  <c r="J767" i="7"/>
  <c r="K767" i="7"/>
  <c r="L767" i="7"/>
  <c r="G768" i="7"/>
  <c r="H768" i="7"/>
  <c r="I768" i="7"/>
  <c r="J768" i="7"/>
  <c r="K768" i="7"/>
  <c r="L768" i="7"/>
  <c r="G769" i="7"/>
  <c r="H769" i="7"/>
  <c r="I769" i="7"/>
  <c r="J769" i="7"/>
  <c r="K769" i="7"/>
  <c r="L769" i="7"/>
  <c r="G770" i="7"/>
  <c r="H770" i="7"/>
  <c r="I770" i="7"/>
  <c r="J770" i="7"/>
  <c r="K770" i="7"/>
  <c r="L770" i="7"/>
  <c r="G771" i="7"/>
  <c r="H771" i="7"/>
  <c r="I771" i="7"/>
  <c r="J771" i="7"/>
  <c r="K771" i="7"/>
  <c r="L771" i="7"/>
  <c r="G772" i="7"/>
  <c r="H772" i="7"/>
  <c r="I772" i="7"/>
  <c r="J772" i="7"/>
  <c r="K772" i="7"/>
  <c r="L772" i="7"/>
  <c r="G773" i="7"/>
  <c r="H773" i="7"/>
  <c r="I773" i="7"/>
  <c r="J773" i="7"/>
  <c r="K773" i="7"/>
  <c r="L773" i="7"/>
  <c r="G774" i="7"/>
  <c r="H774" i="7"/>
  <c r="I774" i="7"/>
  <c r="J774" i="7"/>
  <c r="K774" i="7"/>
  <c r="L774" i="7"/>
  <c r="G775" i="7"/>
  <c r="H775" i="7"/>
  <c r="I775" i="7"/>
  <c r="J775" i="7"/>
  <c r="K775" i="7"/>
  <c r="L775" i="7"/>
  <c r="G776" i="7"/>
  <c r="H776" i="7"/>
  <c r="I776" i="7"/>
  <c r="J776" i="7"/>
  <c r="K776" i="7"/>
  <c r="L776" i="7"/>
  <c r="G777" i="7"/>
  <c r="H777" i="7"/>
  <c r="I777" i="7"/>
  <c r="J777" i="7"/>
  <c r="K777" i="7"/>
  <c r="L777" i="7"/>
  <c r="G778" i="7"/>
  <c r="H778" i="7"/>
  <c r="I778" i="7"/>
  <c r="J778" i="7"/>
  <c r="K778" i="7"/>
  <c r="L778" i="7"/>
  <c r="G779" i="7"/>
  <c r="H779" i="7"/>
  <c r="I779" i="7"/>
  <c r="J779" i="7"/>
  <c r="K779" i="7"/>
  <c r="L779" i="7"/>
  <c r="G780" i="7"/>
  <c r="H780" i="7"/>
  <c r="I780" i="7"/>
  <c r="J780" i="7"/>
  <c r="K780" i="7"/>
  <c r="L780" i="7"/>
  <c r="G781" i="7"/>
  <c r="H781" i="7"/>
  <c r="I781" i="7"/>
  <c r="J781" i="7"/>
  <c r="K781" i="7"/>
  <c r="L781" i="7"/>
  <c r="G782" i="7"/>
  <c r="H782" i="7"/>
  <c r="I782" i="7"/>
  <c r="J782" i="7"/>
  <c r="K782" i="7"/>
  <c r="L782" i="7"/>
  <c r="G783" i="7"/>
  <c r="H783" i="7"/>
  <c r="I783" i="7"/>
  <c r="J783" i="7"/>
  <c r="K783" i="7"/>
  <c r="L783" i="7"/>
  <c r="G784" i="7"/>
  <c r="H784" i="7"/>
  <c r="I784" i="7"/>
  <c r="J784" i="7"/>
  <c r="K784" i="7"/>
  <c r="L784" i="7"/>
  <c r="G785" i="7"/>
  <c r="H785" i="7"/>
  <c r="I785" i="7"/>
  <c r="J785" i="7"/>
  <c r="K785" i="7"/>
  <c r="L785" i="7"/>
  <c r="G786" i="7"/>
  <c r="H786" i="7"/>
  <c r="I786" i="7"/>
  <c r="J786" i="7"/>
  <c r="K786" i="7"/>
  <c r="L786" i="7"/>
  <c r="G787" i="7"/>
  <c r="H787" i="7"/>
  <c r="I787" i="7"/>
  <c r="J787" i="7"/>
  <c r="K787" i="7"/>
  <c r="L787" i="7"/>
  <c r="G788" i="7"/>
  <c r="H788" i="7"/>
  <c r="I788" i="7"/>
  <c r="J788" i="7"/>
  <c r="K788" i="7"/>
  <c r="L788" i="7"/>
  <c r="G789" i="7"/>
  <c r="H789" i="7"/>
  <c r="I789" i="7"/>
  <c r="J789" i="7"/>
  <c r="K789" i="7"/>
  <c r="L789" i="7"/>
  <c r="G790" i="7"/>
  <c r="H790" i="7"/>
  <c r="I790" i="7"/>
  <c r="J790" i="7"/>
  <c r="K790" i="7"/>
  <c r="L790" i="7"/>
  <c r="G791" i="7"/>
  <c r="H791" i="7"/>
  <c r="I791" i="7"/>
  <c r="J791" i="7"/>
  <c r="K791" i="7"/>
  <c r="L791" i="7"/>
  <c r="G792" i="7"/>
  <c r="H792" i="7"/>
  <c r="I792" i="7"/>
  <c r="J792" i="7"/>
  <c r="K792" i="7"/>
  <c r="L792" i="7"/>
  <c r="G793" i="7"/>
  <c r="H793" i="7"/>
  <c r="I793" i="7"/>
  <c r="J793" i="7"/>
  <c r="K793" i="7"/>
  <c r="L793" i="7"/>
  <c r="G794" i="7"/>
  <c r="H794" i="7"/>
  <c r="I794" i="7"/>
  <c r="J794" i="7"/>
  <c r="K794" i="7"/>
  <c r="L794" i="7"/>
  <c r="G795" i="7"/>
  <c r="H795" i="7"/>
  <c r="I795" i="7"/>
  <c r="J795" i="7"/>
  <c r="K795" i="7"/>
  <c r="L795" i="7"/>
  <c r="G796" i="7"/>
  <c r="H796" i="7"/>
  <c r="I796" i="7"/>
  <c r="J796" i="7"/>
  <c r="K796" i="7"/>
  <c r="L796" i="7"/>
  <c r="G797" i="7"/>
  <c r="H797" i="7"/>
  <c r="I797" i="7"/>
  <c r="J797" i="7"/>
  <c r="K797" i="7"/>
  <c r="L797" i="7"/>
  <c r="G798" i="7"/>
  <c r="H798" i="7"/>
  <c r="I798" i="7"/>
  <c r="J798" i="7"/>
  <c r="K798" i="7"/>
  <c r="L798" i="7"/>
  <c r="G799" i="7"/>
  <c r="H799" i="7"/>
  <c r="I799" i="7"/>
  <c r="J799" i="7"/>
  <c r="K799" i="7"/>
  <c r="L799" i="7"/>
  <c r="G800" i="7"/>
  <c r="H800" i="7"/>
  <c r="I800" i="7"/>
  <c r="J800" i="7"/>
  <c r="K800" i="7"/>
  <c r="L800" i="7"/>
  <c r="G801" i="7"/>
  <c r="H801" i="7"/>
  <c r="I801" i="7"/>
  <c r="J801" i="7"/>
  <c r="K801" i="7"/>
  <c r="L801" i="7"/>
  <c r="G802" i="7"/>
  <c r="H802" i="7"/>
  <c r="I802" i="7"/>
  <c r="J802" i="7"/>
  <c r="K802" i="7"/>
  <c r="L802" i="7"/>
  <c r="G803" i="7"/>
  <c r="H803" i="7"/>
  <c r="I803" i="7"/>
  <c r="J803" i="7"/>
  <c r="K803" i="7"/>
  <c r="L803" i="7"/>
  <c r="G804" i="7"/>
  <c r="H804" i="7"/>
  <c r="I804" i="7"/>
  <c r="J804" i="7"/>
  <c r="K804" i="7"/>
  <c r="L804" i="7"/>
  <c r="G805" i="7"/>
  <c r="H805" i="7"/>
  <c r="I805" i="7"/>
  <c r="J805" i="7"/>
  <c r="K805" i="7"/>
  <c r="L805" i="7"/>
  <c r="G806" i="7"/>
  <c r="H806" i="7"/>
  <c r="I806" i="7"/>
  <c r="J806" i="7"/>
  <c r="K806" i="7"/>
  <c r="L806" i="7"/>
  <c r="G807" i="7"/>
  <c r="H807" i="7"/>
  <c r="I807" i="7"/>
  <c r="J807" i="7"/>
  <c r="K807" i="7"/>
  <c r="L807" i="7"/>
  <c r="G808" i="7"/>
  <c r="H808" i="7"/>
  <c r="I808" i="7"/>
  <c r="J808" i="7"/>
  <c r="K808" i="7"/>
  <c r="L808" i="7"/>
  <c r="G809" i="7"/>
  <c r="H809" i="7"/>
  <c r="I809" i="7"/>
  <c r="J809" i="7"/>
  <c r="K809" i="7"/>
  <c r="L809" i="7"/>
  <c r="G810" i="7"/>
  <c r="H810" i="7"/>
  <c r="I810" i="7"/>
  <c r="J810" i="7"/>
  <c r="K810" i="7"/>
  <c r="L810" i="7"/>
  <c r="G811" i="7"/>
  <c r="H811" i="7"/>
  <c r="I811" i="7"/>
  <c r="J811" i="7"/>
  <c r="K811" i="7"/>
  <c r="L811" i="7"/>
  <c r="G812" i="7"/>
  <c r="H812" i="7"/>
  <c r="I812" i="7"/>
  <c r="J812" i="7"/>
  <c r="K812" i="7"/>
  <c r="L812" i="7"/>
  <c r="G813" i="7"/>
  <c r="H813" i="7"/>
  <c r="I813" i="7"/>
  <c r="J813" i="7"/>
  <c r="K813" i="7"/>
  <c r="L813" i="7"/>
  <c r="G814" i="7"/>
  <c r="H814" i="7"/>
  <c r="I814" i="7"/>
  <c r="J814" i="7"/>
  <c r="K814" i="7"/>
  <c r="L814" i="7"/>
  <c r="G815" i="7"/>
  <c r="H815" i="7"/>
  <c r="I815" i="7"/>
  <c r="J815" i="7"/>
  <c r="K815" i="7"/>
  <c r="L815" i="7"/>
  <c r="G816" i="7"/>
  <c r="H816" i="7"/>
  <c r="I816" i="7"/>
  <c r="J816" i="7"/>
  <c r="K816" i="7"/>
  <c r="L816" i="7"/>
  <c r="G817" i="7"/>
  <c r="H817" i="7"/>
  <c r="I817" i="7"/>
  <c r="J817" i="7"/>
  <c r="K817" i="7"/>
  <c r="L817" i="7"/>
  <c r="G818" i="7"/>
  <c r="H818" i="7"/>
  <c r="I818" i="7"/>
  <c r="J818" i="7"/>
  <c r="K818" i="7"/>
  <c r="L818" i="7"/>
  <c r="G819" i="7"/>
  <c r="H819" i="7"/>
  <c r="I819" i="7"/>
  <c r="J819" i="7"/>
  <c r="K819" i="7"/>
  <c r="L819" i="7"/>
  <c r="G820" i="7"/>
  <c r="H820" i="7"/>
  <c r="I820" i="7"/>
  <c r="J820" i="7"/>
  <c r="K820" i="7"/>
  <c r="L820" i="7"/>
  <c r="G821" i="7"/>
  <c r="H821" i="7"/>
  <c r="I821" i="7"/>
  <c r="J821" i="7"/>
  <c r="K821" i="7"/>
  <c r="L821" i="7"/>
  <c r="G822" i="7"/>
  <c r="H822" i="7"/>
  <c r="I822" i="7"/>
  <c r="J822" i="7"/>
  <c r="K822" i="7"/>
  <c r="L822" i="7"/>
  <c r="G823" i="7"/>
  <c r="H823" i="7"/>
  <c r="I823" i="7"/>
  <c r="J823" i="7"/>
  <c r="K823" i="7"/>
  <c r="L823" i="7"/>
  <c r="G824" i="7"/>
  <c r="H824" i="7"/>
  <c r="I824" i="7"/>
  <c r="J824" i="7"/>
  <c r="K824" i="7"/>
  <c r="L824" i="7"/>
  <c r="G825" i="7"/>
  <c r="H825" i="7"/>
  <c r="I825" i="7"/>
  <c r="J825" i="7"/>
  <c r="K825" i="7"/>
  <c r="L825" i="7"/>
  <c r="G826" i="7"/>
  <c r="H826" i="7"/>
  <c r="I826" i="7"/>
  <c r="J826" i="7"/>
  <c r="K826" i="7"/>
  <c r="L826" i="7"/>
  <c r="G827" i="7"/>
  <c r="H827" i="7"/>
  <c r="I827" i="7"/>
  <c r="J827" i="7"/>
  <c r="K827" i="7"/>
  <c r="L827" i="7"/>
  <c r="G828" i="7"/>
  <c r="H828" i="7"/>
  <c r="I828" i="7"/>
  <c r="J828" i="7"/>
  <c r="K828" i="7"/>
  <c r="L828" i="7"/>
  <c r="G829" i="7"/>
  <c r="H829" i="7"/>
  <c r="I829" i="7"/>
  <c r="J829" i="7"/>
  <c r="K829" i="7"/>
  <c r="L829" i="7"/>
  <c r="G830" i="7"/>
  <c r="H830" i="7"/>
  <c r="I830" i="7"/>
  <c r="J830" i="7"/>
  <c r="K830" i="7"/>
  <c r="L830" i="7"/>
  <c r="G831" i="7"/>
  <c r="H831" i="7"/>
  <c r="I831" i="7"/>
  <c r="J831" i="7"/>
  <c r="K831" i="7"/>
  <c r="L831" i="7"/>
  <c r="G832" i="7"/>
  <c r="H832" i="7"/>
  <c r="I832" i="7"/>
  <c r="J832" i="7"/>
  <c r="K832" i="7"/>
  <c r="L832" i="7"/>
  <c r="G833" i="7"/>
  <c r="H833" i="7"/>
  <c r="I833" i="7"/>
  <c r="J833" i="7"/>
  <c r="K833" i="7"/>
  <c r="L833" i="7"/>
  <c r="G834" i="7"/>
  <c r="H834" i="7"/>
  <c r="I834" i="7"/>
  <c r="J834" i="7"/>
  <c r="K834" i="7"/>
  <c r="L834" i="7"/>
  <c r="G835" i="7"/>
  <c r="H835" i="7"/>
  <c r="I835" i="7"/>
  <c r="J835" i="7"/>
  <c r="K835" i="7"/>
  <c r="L835" i="7"/>
  <c r="G836" i="7"/>
  <c r="H836" i="7"/>
  <c r="I836" i="7"/>
  <c r="J836" i="7"/>
  <c r="K836" i="7"/>
  <c r="L836" i="7"/>
  <c r="G837" i="7"/>
  <c r="H837" i="7"/>
  <c r="I837" i="7"/>
  <c r="J837" i="7"/>
  <c r="K837" i="7"/>
  <c r="L837" i="7"/>
  <c r="G838" i="7"/>
  <c r="H838" i="7"/>
  <c r="I838" i="7"/>
  <c r="J838" i="7"/>
  <c r="K838" i="7"/>
  <c r="L838" i="7"/>
  <c r="G839" i="7"/>
  <c r="H839" i="7"/>
  <c r="I839" i="7"/>
  <c r="J839" i="7"/>
  <c r="K839" i="7"/>
  <c r="L839" i="7"/>
  <c r="G840" i="7"/>
  <c r="H840" i="7"/>
  <c r="I840" i="7"/>
  <c r="J840" i="7"/>
  <c r="K840" i="7"/>
  <c r="L840" i="7"/>
  <c r="G841" i="7"/>
  <c r="H841" i="7"/>
  <c r="I841" i="7"/>
  <c r="J841" i="7"/>
  <c r="K841" i="7"/>
  <c r="L841" i="7"/>
  <c r="G842" i="7"/>
  <c r="H842" i="7"/>
  <c r="I842" i="7"/>
  <c r="J842" i="7"/>
  <c r="K842" i="7"/>
  <c r="L842" i="7"/>
  <c r="G843" i="7"/>
  <c r="H843" i="7"/>
  <c r="I843" i="7"/>
  <c r="J843" i="7"/>
  <c r="K843" i="7"/>
  <c r="L843" i="7"/>
  <c r="G844" i="7"/>
  <c r="H844" i="7"/>
  <c r="I844" i="7"/>
  <c r="J844" i="7"/>
  <c r="K844" i="7"/>
  <c r="L844" i="7"/>
  <c r="G845" i="7"/>
  <c r="H845" i="7"/>
  <c r="I845" i="7"/>
  <c r="J845" i="7"/>
  <c r="K845" i="7"/>
  <c r="L845" i="7"/>
  <c r="G846" i="7"/>
  <c r="H846" i="7"/>
  <c r="I846" i="7"/>
  <c r="J846" i="7"/>
  <c r="K846" i="7"/>
  <c r="L846" i="7"/>
  <c r="G847" i="7"/>
  <c r="H847" i="7"/>
  <c r="I847" i="7"/>
  <c r="J847" i="7"/>
  <c r="K847" i="7"/>
  <c r="L847" i="7"/>
  <c r="G848" i="7"/>
  <c r="H848" i="7"/>
  <c r="I848" i="7"/>
  <c r="J848" i="7"/>
  <c r="K848" i="7"/>
  <c r="L848" i="7"/>
  <c r="G849" i="7"/>
  <c r="H849" i="7"/>
  <c r="I849" i="7"/>
  <c r="J849" i="7"/>
  <c r="K849" i="7"/>
  <c r="L849" i="7"/>
  <c r="G850" i="7"/>
  <c r="H850" i="7"/>
  <c r="I850" i="7"/>
  <c r="J850" i="7"/>
  <c r="K850" i="7"/>
  <c r="L850" i="7"/>
  <c r="G851" i="7"/>
  <c r="H851" i="7"/>
  <c r="I851" i="7"/>
  <c r="J851" i="7"/>
  <c r="K851" i="7"/>
  <c r="L851" i="7"/>
  <c r="G852" i="7"/>
  <c r="H852" i="7"/>
  <c r="I852" i="7"/>
  <c r="J852" i="7"/>
  <c r="K852" i="7"/>
  <c r="L852" i="7"/>
  <c r="G853" i="7"/>
  <c r="H853" i="7"/>
  <c r="I853" i="7"/>
  <c r="J853" i="7"/>
  <c r="K853" i="7"/>
  <c r="L853" i="7"/>
  <c r="G854" i="7"/>
  <c r="H854" i="7"/>
  <c r="I854" i="7"/>
  <c r="J854" i="7"/>
  <c r="K854" i="7"/>
  <c r="L854" i="7"/>
  <c r="G855" i="7"/>
  <c r="H855" i="7"/>
  <c r="I855" i="7"/>
  <c r="J855" i="7"/>
  <c r="K855" i="7"/>
  <c r="L855" i="7"/>
  <c r="G856" i="7"/>
  <c r="H856" i="7"/>
  <c r="I856" i="7"/>
  <c r="J856" i="7"/>
  <c r="K856" i="7"/>
  <c r="L856" i="7"/>
  <c r="G857" i="7"/>
  <c r="H857" i="7"/>
  <c r="I857" i="7"/>
  <c r="J857" i="7"/>
  <c r="K857" i="7"/>
  <c r="L857" i="7"/>
  <c r="G858" i="7"/>
  <c r="H858" i="7"/>
  <c r="I858" i="7"/>
  <c r="J858" i="7"/>
  <c r="K858" i="7"/>
  <c r="L858" i="7"/>
  <c r="G859" i="7"/>
  <c r="H859" i="7"/>
  <c r="I859" i="7"/>
  <c r="J859" i="7"/>
  <c r="K859" i="7"/>
  <c r="L859" i="7"/>
  <c r="G860" i="7"/>
  <c r="H860" i="7"/>
  <c r="I860" i="7"/>
  <c r="J860" i="7"/>
  <c r="K860" i="7"/>
  <c r="L860" i="7"/>
  <c r="G861" i="7"/>
  <c r="H861" i="7"/>
  <c r="I861" i="7"/>
  <c r="J861" i="7"/>
  <c r="K861" i="7"/>
  <c r="L861" i="7"/>
  <c r="G862" i="7"/>
  <c r="H862" i="7"/>
  <c r="I862" i="7"/>
  <c r="J862" i="7"/>
  <c r="K862" i="7"/>
  <c r="L862" i="7"/>
  <c r="G863" i="7"/>
  <c r="H863" i="7"/>
  <c r="I863" i="7"/>
  <c r="J863" i="7"/>
  <c r="K863" i="7"/>
  <c r="L863" i="7"/>
  <c r="G864" i="7"/>
  <c r="H864" i="7"/>
  <c r="I864" i="7"/>
  <c r="J864" i="7"/>
  <c r="K864" i="7"/>
  <c r="L864" i="7"/>
  <c r="G865" i="7"/>
  <c r="H865" i="7"/>
  <c r="I865" i="7"/>
  <c r="J865" i="7"/>
  <c r="K865" i="7"/>
  <c r="L865" i="7"/>
  <c r="G866" i="7"/>
  <c r="H866" i="7"/>
  <c r="I866" i="7"/>
  <c r="J866" i="7"/>
  <c r="K866" i="7"/>
  <c r="L866" i="7"/>
  <c r="G867" i="7"/>
  <c r="H867" i="7"/>
  <c r="I867" i="7"/>
  <c r="J867" i="7"/>
  <c r="K867" i="7"/>
  <c r="L867" i="7"/>
  <c r="G868" i="7"/>
  <c r="H868" i="7"/>
  <c r="I868" i="7"/>
  <c r="J868" i="7"/>
  <c r="K868" i="7"/>
  <c r="L868" i="7"/>
  <c r="G869" i="7"/>
  <c r="H869" i="7"/>
  <c r="I869" i="7"/>
  <c r="J869" i="7"/>
  <c r="K869" i="7"/>
  <c r="L869" i="7"/>
  <c r="G870" i="7"/>
  <c r="H870" i="7"/>
  <c r="I870" i="7"/>
  <c r="J870" i="7"/>
  <c r="K870" i="7"/>
  <c r="L870" i="7"/>
  <c r="G871" i="7"/>
  <c r="H871" i="7"/>
  <c r="I871" i="7"/>
  <c r="J871" i="7"/>
  <c r="K871" i="7"/>
  <c r="L871" i="7"/>
  <c r="G872" i="7"/>
  <c r="H872" i="7"/>
  <c r="I872" i="7"/>
  <c r="J872" i="7"/>
  <c r="K872" i="7"/>
  <c r="L872" i="7"/>
  <c r="G873" i="7"/>
  <c r="H873" i="7"/>
  <c r="I873" i="7"/>
  <c r="J873" i="7"/>
  <c r="K873" i="7"/>
  <c r="L873" i="7"/>
  <c r="G874" i="7"/>
  <c r="H874" i="7"/>
  <c r="I874" i="7"/>
  <c r="J874" i="7"/>
  <c r="K874" i="7"/>
  <c r="L874" i="7"/>
  <c r="G875" i="7"/>
  <c r="H875" i="7"/>
  <c r="I875" i="7"/>
  <c r="J875" i="7"/>
  <c r="K875" i="7"/>
  <c r="L875" i="7"/>
  <c r="G876" i="7"/>
  <c r="H876" i="7"/>
  <c r="I876" i="7"/>
  <c r="J876" i="7"/>
  <c r="K876" i="7"/>
  <c r="L876" i="7"/>
  <c r="G877" i="7"/>
  <c r="H877" i="7"/>
  <c r="I877" i="7"/>
  <c r="J877" i="7"/>
  <c r="K877" i="7"/>
  <c r="L877" i="7"/>
  <c r="G878" i="7"/>
  <c r="H878" i="7"/>
  <c r="I878" i="7"/>
  <c r="J878" i="7"/>
  <c r="K878" i="7"/>
  <c r="L878" i="7"/>
  <c r="G879" i="7"/>
  <c r="H879" i="7"/>
  <c r="I879" i="7"/>
  <c r="J879" i="7"/>
  <c r="K879" i="7"/>
  <c r="L879" i="7"/>
  <c r="G880" i="7"/>
  <c r="H880" i="7"/>
  <c r="I880" i="7"/>
  <c r="J880" i="7"/>
  <c r="K880" i="7"/>
  <c r="L880" i="7"/>
  <c r="G881" i="7"/>
  <c r="H881" i="7"/>
  <c r="I881" i="7"/>
  <c r="J881" i="7"/>
  <c r="K881" i="7"/>
  <c r="L881" i="7"/>
  <c r="G882" i="7"/>
  <c r="H882" i="7"/>
  <c r="I882" i="7"/>
  <c r="J882" i="7"/>
  <c r="K882" i="7"/>
  <c r="L882" i="7"/>
  <c r="G883" i="7"/>
  <c r="H883" i="7"/>
  <c r="I883" i="7"/>
  <c r="J883" i="7"/>
  <c r="K883" i="7"/>
  <c r="L883" i="7"/>
  <c r="G884" i="7"/>
  <c r="H884" i="7"/>
  <c r="I884" i="7"/>
  <c r="J884" i="7"/>
  <c r="K884" i="7"/>
  <c r="L884" i="7"/>
  <c r="G885" i="7"/>
  <c r="H885" i="7"/>
  <c r="I885" i="7"/>
  <c r="J885" i="7"/>
  <c r="K885" i="7"/>
  <c r="L885" i="7"/>
  <c r="G886" i="7"/>
  <c r="H886" i="7"/>
  <c r="I886" i="7"/>
  <c r="J886" i="7"/>
  <c r="K886" i="7"/>
  <c r="L886" i="7"/>
  <c r="G887" i="7"/>
  <c r="H887" i="7"/>
  <c r="I887" i="7"/>
  <c r="J887" i="7"/>
  <c r="K887" i="7"/>
  <c r="L887" i="7"/>
  <c r="G888" i="7"/>
  <c r="H888" i="7"/>
  <c r="I888" i="7"/>
  <c r="J888" i="7"/>
  <c r="K888" i="7"/>
  <c r="L888" i="7"/>
  <c r="G889" i="7"/>
  <c r="H889" i="7"/>
  <c r="I889" i="7"/>
  <c r="J889" i="7"/>
  <c r="K889" i="7"/>
  <c r="L889" i="7"/>
  <c r="G890" i="7"/>
  <c r="H890" i="7"/>
  <c r="I890" i="7"/>
  <c r="J890" i="7"/>
  <c r="K890" i="7"/>
  <c r="L890" i="7"/>
  <c r="G891" i="7"/>
  <c r="H891" i="7"/>
  <c r="I891" i="7"/>
  <c r="J891" i="7"/>
  <c r="K891" i="7"/>
  <c r="L891" i="7"/>
  <c r="G892" i="7"/>
  <c r="H892" i="7"/>
  <c r="I892" i="7"/>
  <c r="J892" i="7"/>
  <c r="K892" i="7"/>
  <c r="L892" i="7"/>
  <c r="G893" i="7"/>
  <c r="H893" i="7"/>
  <c r="I893" i="7"/>
  <c r="J893" i="7"/>
  <c r="K893" i="7"/>
  <c r="L893" i="7"/>
  <c r="G894" i="7"/>
  <c r="H894" i="7"/>
  <c r="I894" i="7"/>
  <c r="J894" i="7"/>
  <c r="K894" i="7"/>
  <c r="L894" i="7"/>
  <c r="G895" i="7"/>
  <c r="H895" i="7"/>
  <c r="I895" i="7"/>
  <c r="J895" i="7"/>
  <c r="K895" i="7"/>
  <c r="L895" i="7"/>
  <c r="G896" i="7"/>
  <c r="H896" i="7"/>
  <c r="I896" i="7"/>
  <c r="J896" i="7"/>
  <c r="K896" i="7"/>
  <c r="L896" i="7"/>
  <c r="G897" i="7"/>
  <c r="H897" i="7"/>
  <c r="I897" i="7"/>
  <c r="J897" i="7"/>
  <c r="K897" i="7"/>
  <c r="L897" i="7"/>
  <c r="G898" i="7"/>
  <c r="H898" i="7"/>
  <c r="I898" i="7"/>
  <c r="J898" i="7"/>
  <c r="K898" i="7"/>
  <c r="L898" i="7"/>
  <c r="G899" i="7"/>
  <c r="H899" i="7"/>
  <c r="I899" i="7"/>
  <c r="J899" i="7"/>
  <c r="K899" i="7"/>
  <c r="L899" i="7"/>
  <c r="G900" i="7"/>
  <c r="H900" i="7"/>
  <c r="I900" i="7"/>
  <c r="J900" i="7"/>
  <c r="K900" i="7"/>
  <c r="L900" i="7"/>
  <c r="G901" i="7"/>
  <c r="H901" i="7"/>
  <c r="I901" i="7"/>
  <c r="J901" i="7"/>
  <c r="K901" i="7"/>
  <c r="L901" i="7"/>
  <c r="G902" i="7"/>
  <c r="H902" i="7"/>
  <c r="I902" i="7"/>
  <c r="J902" i="7"/>
  <c r="K902" i="7"/>
  <c r="L902" i="7"/>
  <c r="G903" i="7"/>
  <c r="H903" i="7"/>
  <c r="I903" i="7"/>
  <c r="J903" i="7"/>
  <c r="K903" i="7"/>
  <c r="L903" i="7"/>
  <c r="G904" i="7"/>
  <c r="H904" i="7"/>
  <c r="I904" i="7"/>
  <c r="J904" i="7"/>
  <c r="K904" i="7"/>
  <c r="L904" i="7"/>
  <c r="G905" i="7"/>
  <c r="H905" i="7"/>
  <c r="I905" i="7"/>
  <c r="J905" i="7"/>
  <c r="K905" i="7"/>
  <c r="L905" i="7"/>
  <c r="G906" i="7"/>
  <c r="H906" i="7"/>
  <c r="I906" i="7"/>
  <c r="J906" i="7"/>
  <c r="K906" i="7"/>
  <c r="L906" i="7"/>
  <c r="G907" i="7"/>
  <c r="H907" i="7"/>
  <c r="I907" i="7"/>
  <c r="J907" i="7"/>
  <c r="K907" i="7"/>
  <c r="L907" i="7"/>
  <c r="G908" i="7"/>
  <c r="H908" i="7"/>
  <c r="I908" i="7"/>
  <c r="J908" i="7"/>
  <c r="K908" i="7"/>
  <c r="L908" i="7"/>
  <c r="G909" i="7"/>
  <c r="H909" i="7"/>
  <c r="I909" i="7"/>
  <c r="J909" i="7"/>
  <c r="K909" i="7"/>
  <c r="L909" i="7"/>
  <c r="G910" i="7"/>
  <c r="H910" i="7"/>
  <c r="I910" i="7"/>
  <c r="J910" i="7"/>
  <c r="K910" i="7"/>
  <c r="L910" i="7"/>
  <c r="G911" i="7"/>
  <c r="H911" i="7"/>
  <c r="I911" i="7"/>
  <c r="J911" i="7"/>
  <c r="K911" i="7"/>
  <c r="L911" i="7"/>
  <c r="G912" i="7"/>
  <c r="H912" i="7"/>
  <c r="I912" i="7"/>
  <c r="J912" i="7"/>
  <c r="K912" i="7"/>
  <c r="L912" i="7"/>
  <c r="G913" i="7"/>
  <c r="H913" i="7"/>
  <c r="I913" i="7"/>
  <c r="J913" i="7"/>
  <c r="K913" i="7"/>
  <c r="L913" i="7"/>
  <c r="G914" i="7"/>
  <c r="H914" i="7"/>
  <c r="I914" i="7"/>
  <c r="J914" i="7"/>
  <c r="K914" i="7"/>
  <c r="L914" i="7"/>
  <c r="G915" i="7"/>
  <c r="H915" i="7"/>
  <c r="I915" i="7"/>
  <c r="J915" i="7"/>
  <c r="K915" i="7"/>
  <c r="L915" i="7"/>
  <c r="G916" i="7"/>
  <c r="H916" i="7"/>
  <c r="I916" i="7"/>
  <c r="J916" i="7"/>
  <c r="K916" i="7"/>
  <c r="L916" i="7"/>
  <c r="G917" i="7"/>
  <c r="H917" i="7"/>
  <c r="I917" i="7"/>
  <c r="J917" i="7"/>
  <c r="K917" i="7"/>
  <c r="L917" i="7"/>
  <c r="G918" i="7"/>
  <c r="H918" i="7"/>
  <c r="I918" i="7"/>
  <c r="J918" i="7"/>
  <c r="K918" i="7"/>
  <c r="L918" i="7"/>
  <c r="G919" i="7"/>
  <c r="H919" i="7"/>
  <c r="I919" i="7"/>
  <c r="J919" i="7"/>
  <c r="K919" i="7"/>
  <c r="L919" i="7"/>
  <c r="G920" i="7"/>
  <c r="H920" i="7"/>
  <c r="I920" i="7"/>
  <c r="J920" i="7"/>
  <c r="K920" i="7"/>
  <c r="L920" i="7"/>
  <c r="G921" i="7"/>
  <c r="H921" i="7"/>
  <c r="I921" i="7"/>
  <c r="J921" i="7"/>
  <c r="K921" i="7"/>
  <c r="L921" i="7"/>
  <c r="G922" i="7"/>
  <c r="H922" i="7"/>
  <c r="I922" i="7"/>
  <c r="J922" i="7"/>
  <c r="K922" i="7"/>
  <c r="L922" i="7"/>
  <c r="G923" i="7"/>
  <c r="H923" i="7"/>
  <c r="I923" i="7"/>
  <c r="J923" i="7"/>
  <c r="K923" i="7"/>
  <c r="L923" i="7"/>
  <c r="G924" i="7"/>
  <c r="H924" i="7"/>
  <c r="I924" i="7"/>
  <c r="J924" i="7"/>
  <c r="K924" i="7"/>
  <c r="L924" i="7"/>
  <c r="G925" i="7"/>
  <c r="H925" i="7"/>
  <c r="I925" i="7"/>
  <c r="J925" i="7"/>
  <c r="K925" i="7"/>
  <c r="L925" i="7"/>
  <c r="G926" i="7"/>
  <c r="H926" i="7"/>
  <c r="I926" i="7"/>
  <c r="J926" i="7"/>
  <c r="K926" i="7"/>
  <c r="L926" i="7"/>
  <c r="G927" i="7"/>
  <c r="H927" i="7"/>
  <c r="I927" i="7"/>
  <c r="J927" i="7"/>
  <c r="K927" i="7"/>
  <c r="L927" i="7"/>
  <c r="G928" i="7"/>
  <c r="H928" i="7"/>
  <c r="I928" i="7"/>
  <c r="J928" i="7"/>
  <c r="K928" i="7"/>
  <c r="L928" i="7"/>
  <c r="G929" i="7"/>
  <c r="H929" i="7"/>
  <c r="I929" i="7"/>
  <c r="J929" i="7"/>
  <c r="K929" i="7"/>
  <c r="L929" i="7"/>
  <c r="G930" i="7"/>
  <c r="H930" i="7"/>
  <c r="I930" i="7"/>
  <c r="J930" i="7"/>
  <c r="K930" i="7"/>
  <c r="L930" i="7"/>
  <c r="G931" i="7"/>
  <c r="H931" i="7"/>
  <c r="I931" i="7"/>
  <c r="J931" i="7"/>
  <c r="K931" i="7"/>
  <c r="L931" i="7"/>
  <c r="G932" i="7"/>
  <c r="H932" i="7"/>
  <c r="I932" i="7"/>
  <c r="J932" i="7"/>
  <c r="K932" i="7"/>
  <c r="L932" i="7"/>
  <c r="G933" i="7"/>
  <c r="H933" i="7"/>
  <c r="I933" i="7"/>
  <c r="J933" i="7"/>
  <c r="K933" i="7"/>
  <c r="L933" i="7"/>
  <c r="G934" i="7"/>
  <c r="H934" i="7"/>
  <c r="I934" i="7"/>
  <c r="J934" i="7"/>
  <c r="K934" i="7"/>
  <c r="L934" i="7"/>
  <c r="G935" i="7"/>
  <c r="H935" i="7"/>
  <c r="I935" i="7"/>
  <c r="J935" i="7"/>
  <c r="K935" i="7"/>
  <c r="L935" i="7"/>
  <c r="G936" i="7"/>
  <c r="H936" i="7"/>
  <c r="I936" i="7"/>
  <c r="J936" i="7"/>
  <c r="K936" i="7"/>
  <c r="L936" i="7"/>
  <c r="G937" i="7"/>
  <c r="H937" i="7"/>
  <c r="I937" i="7"/>
  <c r="J937" i="7"/>
  <c r="K937" i="7"/>
  <c r="L937" i="7"/>
  <c r="G938" i="7"/>
  <c r="H938" i="7"/>
  <c r="I938" i="7"/>
  <c r="J938" i="7"/>
  <c r="K938" i="7"/>
  <c r="L938" i="7"/>
  <c r="G939" i="7"/>
  <c r="H939" i="7"/>
  <c r="I939" i="7"/>
  <c r="J939" i="7"/>
  <c r="K939" i="7"/>
  <c r="L939" i="7"/>
  <c r="G940" i="7"/>
  <c r="H940" i="7"/>
  <c r="I940" i="7"/>
  <c r="J940" i="7"/>
  <c r="K940" i="7"/>
  <c r="L940" i="7"/>
  <c r="G941" i="7"/>
  <c r="H941" i="7"/>
  <c r="I941" i="7"/>
  <c r="J941" i="7"/>
  <c r="K941" i="7"/>
  <c r="L941" i="7"/>
  <c r="G942" i="7"/>
  <c r="H942" i="7"/>
  <c r="I942" i="7"/>
  <c r="J942" i="7"/>
  <c r="K942" i="7"/>
  <c r="L942" i="7"/>
  <c r="G943" i="7"/>
  <c r="H943" i="7"/>
  <c r="I943" i="7"/>
  <c r="J943" i="7"/>
  <c r="K943" i="7"/>
  <c r="L943" i="7"/>
  <c r="G944" i="7"/>
  <c r="H944" i="7"/>
  <c r="I944" i="7"/>
  <c r="J944" i="7"/>
  <c r="K944" i="7"/>
  <c r="L944" i="7"/>
  <c r="G945" i="7"/>
  <c r="H945" i="7"/>
  <c r="I945" i="7"/>
  <c r="J945" i="7"/>
  <c r="K945" i="7"/>
  <c r="L945" i="7"/>
  <c r="G946" i="7"/>
  <c r="H946" i="7"/>
  <c r="I946" i="7"/>
  <c r="J946" i="7"/>
  <c r="K946" i="7"/>
  <c r="L946" i="7"/>
  <c r="G947" i="7"/>
  <c r="H947" i="7"/>
  <c r="I947" i="7"/>
  <c r="J947" i="7"/>
  <c r="K947" i="7"/>
  <c r="L947" i="7"/>
  <c r="G948" i="7"/>
  <c r="H948" i="7"/>
  <c r="I948" i="7"/>
  <c r="J948" i="7"/>
  <c r="K948" i="7"/>
  <c r="L948" i="7"/>
  <c r="G949" i="7"/>
  <c r="H949" i="7"/>
  <c r="I949" i="7"/>
  <c r="J949" i="7"/>
  <c r="K949" i="7"/>
  <c r="L949" i="7"/>
  <c r="G950" i="7"/>
  <c r="H950" i="7"/>
  <c r="I950" i="7"/>
  <c r="J950" i="7"/>
  <c r="K950" i="7"/>
  <c r="L950" i="7"/>
  <c r="G951" i="7"/>
  <c r="H951" i="7"/>
  <c r="I951" i="7"/>
  <c r="J951" i="7"/>
  <c r="K951" i="7"/>
  <c r="L951" i="7"/>
  <c r="G952" i="7"/>
  <c r="H952" i="7"/>
  <c r="I952" i="7"/>
  <c r="J952" i="7"/>
  <c r="K952" i="7"/>
  <c r="L952" i="7"/>
  <c r="G953" i="7"/>
  <c r="H953" i="7"/>
  <c r="I953" i="7"/>
  <c r="J953" i="7"/>
  <c r="K953" i="7"/>
  <c r="L953" i="7"/>
  <c r="G954" i="7"/>
  <c r="H954" i="7"/>
  <c r="I954" i="7"/>
  <c r="J954" i="7"/>
  <c r="K954" i="7"/>
  <c r="L954" i="7"/>
  <c r="G955" i="7"/>
  <c r="H955" i="7"/>
  <c r="I955" i="7"/>
  <c r="J955" i="7"/>
  <c r="K955" i="7"/>
  <c r="L955" i="7"/>
  <c r="G956" i="7"/>
  <c r="H956" i="7"/>
  <c r="I956" i="7"/>
  <c r="J956" i="7"/>
  <c r="K956" i="7"/>
  <c r="L956" i="7"/>
  <c r="G957" i="7"/>
  <c r="H957" i="7"/>
  <c r="I957" i="7"/>
  <c r="J957" i="7"/>
  <c r="K957" i="7"/>
  <c r="L957" i="7"/>
  <c r="G958" i="7"/>
  <c r="H958" i="7"/>
  <c r="I958" i="7"/>
  <c r="J958" i="7"/>
  <c r="K958" i="7"/>
  <c r="L958" i="7"/>
  <c r="G959" i="7"/>
  <c r="H959" i="7"/>
  <c r="I959" i="7"/>
  <c r="J959" i="7"/>
  <c r="K959" i="7"/>
  <c r="L959" i="7"/>
  <c r="G960" i="7"/>
  <c r="H960" i="7"/>
  <c r="I960" i="7"/>
  <c r="J960" i="7"/>
  <c r="K960" i="7"/>
  <c r="L960" i="7"/>
  <c r="G961" i="7"/>
  <c r="H961" i="7"/>
  <c r="I961" i="7"/>
  <c r="J961" i="7"/>
  <c r="K961" i="7"/>
  <c r="L961" i="7"/>
  <c r="G962" i="7"/>
  <c r="H962" i="7"/>
  <c r="I962" i="7"/>
  <c r="J962" i="7"/>
  <c r="K962" i="7"/>
  <c r="L962" i="7"/>
  <c r="G963" i="7"/>
  <c r="H963" i="7"/>
  <c r="I963" i="7"/>
  <c r="J963" i="7"/>
  <c r="K963" i="7"/>
  <c r="L963" i="7"/>
  <c r="G964" i="7"/>
  <c r="H964" i="7"/>
  <c r="I964" i="7"/>
  <c r="J964" i="7"/>
  <c r="K964" i="7"/>
  <c r="L964" i="7"/>
  <c r="G965" i="7"/>
  <c r="H965" i="7"/>
  <c r="I965" i="7"/>
  <c r="J965" i="7"/>
  <c r="K965" i="7"/>
  <c r="L965" i="7"/>
  <c r="G966" i="7"/>
  <c r="H966" i="7"/>
  <c r="I966" i="7"/>
  <c r="J966" i="7"/>
  <c r="K966" i="7"/>
  <c r="L966" i="7"/>
  <c r="G967" i="7"/>
  <c r="H967" i="7"/>
  <c r="I967" i="7"/>
  <c r="J967" i="7"/>
  <c r="K967" i="7"/>
  <c r="L967" i="7"/>
  <c r="G968" i="7"/>
  <c r="H968" i="7"/>
  <c r="I968" i="7"/>
  <c r="J968" i="7"/>
  <c r="K968" i="7"/>
  <c r="L968" i="7"/>
  <c r="G969" i="7"/>
  <c r="H969" i="7"/>
  <c r="I969" i="7"/>
  <c r="J969" i="7"/>
  <c r="K969" i="7"/>
  <c r="L969" i="7"/>
  <c r="G970" i="7"/>
  <c r="H970" i="7"/>
  <c r="I970" i="7"/>
  <c r="J970" i="7"/>
  <c r="K970" i="7"/>
  <c r="L970" i="7"/>
  <c r="G971" i="7"/>
  <c r="H971" i="7"/>
  <c r="I971" i="7"/>
  <c r="J971" i="7"/>
  <c r="K971" i="7"/>
  <c r="L971" i="7"/>
  <c r="G972" i="7"/>
  <c r="H972" i="7"/>
  <c r="I972" i="7"/>
  <c r="J972" i="7"/>
  <c r="K972" i="7"/>
  <c r="L972" i="7"/>
  <c r="G973" i="7"/>
  <c r="H973" i="7"/>
  <c r="I973" i="7"/>
  <c r="J973" i="7"/>
  <c r="K973" i="7"/>
  <c r="L973" i="7"/>
  <c r="G974" i="7"/>
  <c r="H974" i="7"/>
  <c r="I974" i="7"/>
  <c r="J974" i="7"/>
  <c r="K974" i="7"/>
  <c r="L974" i="7"/>
  <c r="G975" i="7"/>
  <c r="H975" i="7"/>
  <c r="I975" i="7"/>
  <c r="J975" i="7"/>
  <c r="K975" i="7"/>
  <c r="L975" i="7"/>
  <c r="G976" i="7"/>
  <c r="H976" i="7"/>
  <c r="I976" i="7"/>
  <c r="J976" i="7"/>
  <c r="K976" i="7"/>
  <c r="L976" i="7"/>
  <c r="G977" i="7"/>
  <c r="H977" i="7"/>
  <c r="I977" i="7"/>
  <c r="J977" i="7"/>
  <c r="K977" i="7"/>
  <c r="L977" i="7"/>
  <c r="G978" i="7"/>
  <c r="H978" i="7"/>
  <c r="I978" i="7"/>
  <c r="J978" i="7"/>
  <c r="K978" i="7"/>
  <c r="L978" i="7"/>
  <c r="G979" i="7"/>
  <c r="H979" i="7"/>
  <c r="I979" i="7"/>
  <c r="J979" i="7"/>
  <c r="K979" i="7"/>
  <c r="L979" i="7"/>
  <c r="G980" i="7"/>
  <c r="H980" i="7"/>
  <c r="I980" i="7"/>
  <c r="J980" i="7"/>
  <c r="K980" i="7"/>
  <c r="L980" i="7"/>
  <c r="G981" i="7"/>
  <c r="H981" i="7"/>
  <c r="I981" i="7"/>
  <c r="J981" i="7"/>
  <c r="K981" i="7"/>
  <c r="L981" i="7"/>
  <c r="G982" i="7"/>
  <c r="H982" i="7"/>
  <c r="I982" i="7"/>
  <c r="J982" i="7"/>
  <c r="K982" i="7"/>
  <c r="L982" i="7"/>
  <c r="G983" i="7"/>
  <c r="H983" i="7"/>
  <c r="I983" i="7"/>
  <c r="J983" i="7"/>
  <c r="K983" i="7"/>
  <c r="L983" i="7"/>
  <c r="G984" i="7"/>
  <c r="H984" i="7"/>
  <c r="I984" i="7"/>
  <c r="J984" i="7"/>
  <c r="K984" i="7"/>
  <c r="L984" i="7"/>
  <c r="G985" i="7"/>
  <c r="H985" i="7"/>
  <c r="I985" i="7"/>
  <c r="J985" i="7"/>
  <c r="K985" i="7"/>
  <c r="L985" i="7"/>
  <c r="G986" i="7"/>
  <c r="H986" i="7"/>
  <c r="I986" i="7"/>
  <c r="J986" i="7"/>
  <c r="K986" i="7"/>
  <c r="L986" i="7"/>
  <c r="G987" i="7"/>
  <c r="H987" i="7"/>
  <c r="I987" i="7"/>
  <c r="J987" i="7"/>
  <c r="K987" i="7"/>
  <c r="L987" i="7"/>
  <c r="G988" i="7"/>
  <c r="H988" i="7"/>
  <c r="I988" i="7"/>
  <c r="J988" i="7"/>
  <c r="K988" i="7"/>
  <c r="L988" i="7"/>
  <c r="G989" i="7"/>
  <c r="H989" i="7"/>
  <c r="I989" i="7"/>
  <c r="J989" i="7"/>
  <c r="K989" i="7"/>
  <c r="L989" i="7"/>
  <c r="G990" i="7"/>
  <c r="H990" i="7"/>
  <c r="I990" i="7"/>
  <c r="J990" i="7"/>
  <c r="K990" i="7"/>
  <c r="L990" i="7"/>
  <c r="G991" i="7"/>
  <c r="H991" i="7"/>
  <c r="I991" i="7"/>
  <c r="J991" i="7"/>
  <c r="K991" i="7"/>
  <c r="L991" i="7"/>
  <c r="G992" i="7"/>
  <c r="H992" i="7"/>
  <c r="I992" i="7"/>
  <c r="J992" i="7"/>
  <c r="K992" i="7"/>
  <c r="L992" i="7"/>
  <c r="G993" i="7"/>
  <c r="H993" i="7"/>
  <c r="I993" i="7"/>
  <c r="J993" i="7"/>
  <c r="K993" i="7"/>
  <c r="L993" i="7"/>
  <c r="G994" i="7"/>
  <c r="H994" i="7"/>
  <c r="I994" i="7"/>
  <c r="J994" i="7"/>
  <c r="K994" i="7"/>
  <c r="L994" i="7"/>
  <c r="G995" i="7"/>
  <c r="H995" i="7"/>
  <c r="I995" i="7"/>
  <c r="J995" i="7"/>
  <c r="K995" i="7"/>
  <c r="L995" i="7"/>
  <c r="G996" i="7"/>
  <c r="H996" i="7"/>
  <c r="I996" i="7"/>
  <c r="J996" i="7"/>
  <c r="K996" i="7"/>
  <c r="L996" i="7"/>
  <c r="G997" i="7"/>
  <c r="H997" i="7"/>
  <c r="I997" i="7"/>
  <c r="J997" i="7"/>
  <c r="K997" i="7"/>
  <c r="L997" i="7"/>
  <c r="G998" i="7"/>
  <c r="H998" i="7"/>
  <c r="I998" i="7"/>
  <c r="J998" i="7"/>
  <c r="K998" i="7"/>
  <c r="L998" i="7"/>
  <c r="G999" i="7"/>
  <c r="H999" i="7"/>
  <c r="I999" i="7"/>
  <c r="J999" i="7"/>
  <c r="K999" i="7"/>
  <c r="L999" i="7"/>
  <c r="G1000" i="7"/>
  <c r="H1000" i="7"/>
  <c r="I1000" i="7"/>
  <c r="J1000" i="7"/>
  <c r="K1000" i="7"/>
  <c r="L1000" i="7"/>
  <c r="G1001" i="7"/>
  <c r="H1001" i="7"/>
  <c r="I1001" i="7"/>
  <c r="J1001" i="7"/>
  <c r="K1001" i="7"/>
  <c r="L1001" i="7"/>
  <c r="G1002" i="7"/>
  <c r="H1002" i="7"/>
  <c r="I1002" i="7"/>
  <c r="J1002" i="7"/>
  <c r="K1002" i="7"/>
  <c r="L1002" i="7"/>
  <c r="G1003" i="7"/>
  <c r="H1003" i="7"/>
  <c r="I1003" i="7"/>
  <c r="J1003" i="7"/>
  <c r="K1003" i="7"/>
  <c r="L1003" i="7"/>
  <c r="G1004" i="7"/>
  <c r="H1004" i="7"/>
  <c r="I1004" i="7"/>
  <c r="J1004" i="7"/>
  <c r="K1004" i="7"/>
  <c r="L1004" i="7"/>
  <c r="G1005" i="7"/>
  <c r="H1005" i="7"/>
  <c r="I1005" i="7"/>
  <c r="J1005" i="7"/>
  <c r="K1005" i="7"/>
  <c r="L1005" i="7"/>
  <c r="G1006" i="7"/>
  <c r="H1006" i="7"/>
  <c r="I1006" i="7"/>
  <c r="J1006" i="7"/>
  <c r="K1006" i="7"/>
  <c r="L1006" i="7"/>
  <c r="G1007" i="7"/>
  <c r="H1007" i="7"/>
  <c r="I1007" i="7"/>
  <c r="J1007" i="7"/>
  <c r="K1007" i="7"/>
  <c r="L1007" i="7"/>
  <c r="G1008" i="7"/>
  <c r="H1008" i="7"/>
  <c r="I1008" i="7"/>
  <c r="J1008" i="7"/>
  <c r="K1008" i="7"/>
  <c r="L1008" i="7"/>
  <c r="G1009" i="7"/>
  <c r="H1009" i="7"/>
  <c r="I1009" i="7"/>
  <c r="J1009" i="7"/>
  <c r="K1009" i="7"/>
  <c r="L1009" i="7"/>
  <c r="G1010" i="7"/>
  <c r="H1010" i="7"/>
  <c r="I1010" i="7"/>
  <c r="J1010" i="7"/>
  <c r="K1010" i="7"/>
  <c r="L1010" i="7"/>
  <c r="G1011" i="7"/>
  <c r="H1011" i="7"/>
  <c r="I1011" i="7"/>
  <c r="J1011" i="7"/>
  <c r="K1011" i="7"/>
  <c r="L1011" i="7"/>
  <c r="G1012" i="7"/>
  <c r="H1012" i="7"/>
  <c r="I1012" i="7"/>
  <c r="J1012" i="7"/>
  <c r="K1012" i="7"/>
  <c r="L1012" i="7"/>
  <c r="G1013" i="7"/>
  <c r="H1013" i="7"/>
  <c r="I1013" i="7"/>
  <c r="J1013" i="7"/>
  <c r="K1013" i="7"/>
  <c r="L1013" i="7"/>
  <c r="G1014" i="7"/>
  <c r="H1014" i="7"/>
  <c r="I1014" i="7"/>
  <c r="J1014" i="7"/>
  <c r="K1014" i="7"/>
  <c r="L1014" i="7"/>
  <c r="G1015" i="7"/>
  <c r="H1015" i="7"/>
  <c r="I1015" i="7"/>
  <c r="J1015" i="7"/>
  <c r="K1015" i="7"/>
  <c r="L1015" i="7"/>
  <c r="G1016" i="7"/>
  <c r="H1016" i="7"/>
  <c r="I1016" i="7"/>
  <c r="J1016" i="7"/>
  <c r="K1016" i="7"/>
  <c r="L1016" i="7"/>
  <c r="G1017" i="7"/>
  <c r="H1017" i="7"/>
  <c r="I1017" i="7"/>
  <c r="J1017" i="7"/>
  <c r="K1017" i="7"/>
  <c r="L1017" i="7"/>
  <c r="G1018" i="7"/>
  <c r="H1018" i="7"/>
  <c r="I1018" i="7"/>
  <c r="J1018" i="7"/>
  <c r="K1018" i="7"/>
  <c r="L1018" i="7"/>
  <c r="G1019" i="7"/>
  <c r="H1019" i="7"/>
  <c r="I1019" i="7"/>
  <c r="J1019" i="7"/>
  <c r="K1019" i="7"/>
  <c r="L1019" i="7"/>
  <c r="G1020" i="7"/>
  <c r="H1020" i="7"/>
  <c r="I1020" i="7"/>
  <c r="J1020" i="7"/>
  <c r="K1020" i="7"/>
  <c r="L1020" i="7"/>
  <c r="G1021" i="7"/>
  <c r="H1021" i="7"/>
  <c r="I1021" i="7"/>
  <c r="J1021" i="7"/>
  <c r="K1021" i="7"/>
  <c r="L1021" i="7"/>
  <c r="G1022" i="7"/>
  <c r="H1022" i="7"/>
  <c r="I1022" i="7"/>
  <c r="J1022" i="7"/>
  <c r="K1022" i="7"/>
  <c r="L1022" i="7"/>
  <c r="G1023" i="7"/>
  <c r="H1023" i="7"/>
  <c r="I1023" i="7"/>
  <c r="J1023" i="7"/>
  <c r="K1023" i="7"/>
  <c r="L1023" i="7"/>
  <c r="G1024" i="7"/>
  <c r="H1024" i="7"/>
  <c r="I1024" i="7"/>
  <c r="J1024" i="7"/>
  <c r="K1024" i="7"/>
  <c r="L1024" i="7"/>
  <c r="G1025" i="7"/>
  <c r="H1025" i="7"/>
  <c r="I1025" i="7"/>
  <c r="J1025" i="7"/>
  <c r="K1025" i="7"/>
  <c r="L1025" i="7"/>
  <c r="G1026" i="7"/>
  <c r="H1026" i="7"/>
  <c r="I1026" i="7"/>
  <c r="J1026" i="7"/>
  <c r="K1026" i="7"/>
  <c r="L1026" i="7"/>
  <c r="G1027" i="7"/>
  <c r="H1027" i="7"/>
  <c r="I1027" i="7"/>
  <c r="J1027" i="7"/>
  <c r="K1027" i="7"/>
  <c r="L1027" i="7"/>
  <c r="G1028" i="7"/>
  <c r="H1028" i="7"/>
  <c r="I1028" i="7"/>
  <c r="J1028" i="7"/>
  <c r="K1028" i="7"/>
  <c r="L1028" i="7"/>
  <c r="G1029" i="7"/>
  <c r="H1029" i="7"/>
  <c r="I1029" i="7"/>
  <c r="J1029" i="7"/>
  <c r="K1029" i="7"/>
  <c r="L1029" i="7"/>
  <c r="G1030" i="7"/>
  <c r="H1030" i="7"/>
  <c r="I1030" i="7"/>
  <c r="J1030" i="7"/>
  <c r="K1030" i="7"/>
  <c r="L1030" i="7"/>
  <c r="G1031" i="7"/>
  <c r="H1031" i="7"/>
  <c r="I1031" i="7"/>
  <c r="J1031" i="7"/>
  <c r="K1031" i="7"/>
  <c r="L1031" i="7"/>
  <c r="G1032" i="7"/>
  <c r="H1032" i="7"/>
  <c r="I1032" i="7"/>
  <c r="J1032" i="7"/>
  <c r="K1032" i="7"/>
  <c r="L1032" i="7"/>
  <c r="D51" i="2"/>
  <c r="E51" i="2"/>
  <c r="F51" i="2"/>
  <c r="G51" i="2"/>
  <c r="H51" i="2"/>
  <c r="I51" i="2"/>
  <c r="T51" i="2"/>
  <c r="U51" i="2"/>
  <c r="D52" i="2"/>
  <c r="E52" i="2"/>
  <c r="F52" i="2"/>
  <c r="G52" i="2"/>
  <c r="H52" i="2"/>
  <c r="I52" i="2"/>
  <c r="T52" i="2"/>
  <c r="U52" i="2"/>
  <c r="D53" i="2"/>
  <c r="E53" i="2"/>
  <c r="F53" i="2"/>
  <c r="G53" i="2"/>
  <c r="H53" i="2"/>
  <c r="I53" i="2"/>
  <c r="T53" i="2"/>
  <c r="U53" i="2"/>
  <c r="D54" i="2"/>
  <c r="E54" i="2"/>
  <c r="F54" i="2"/>
  <c r="G54" i="2"/>
  <c r="H54" i="2"/>
  <c r="I54" i="2"/>
  <c r="T54" i="2"/>
  <c r="U54" i="2"/>
  <c r="D55" i="2"/>
  <c r="E55" i="2"/>
  <c r="F55" i="2"/>
  <c r="G55" i="2"/>
  <c r="H55" i="2"/>
  <c r="I55" i="2"/>
  <c r="T55" i="2"/>
  <c r="U55" i="2"/>
  <c r="D56" i="2"/>
  <c r="E56" i="2"/>
  <c r="F56" i="2"/>
  <c r="G56" i="2"/>
  <c r="H56" i="2"/>
  <c r="I56" i="2"/>
  <c r="T56" i="2"/>
  <c r="U56" i="2"/>
  <c r="D57" i="2"/>
  <c r="E57" i="2"/>
  <c r="F57" i="2"/>
  <c r="G57" i="2"/>
  <c r="H57" i="2"/>
  <c r="I57" i="2"/>
  <c r="T57" i="2"/>
  <c r="U57" i="2"/>
  <c r="D58" i="2"/>
  <c r="E58" i="2"/>
  <c r="F58" i="2"/>
  <c r="G58" i="2"/>
  <c r="H58" i="2"/>
  <c r="I58" i="2"/>
  <c r="T58" i="2"/>
  <c r="U58" i="2"/>
  <c r="D59" i="2"/>
  <c r="E59" i="2"/>
  <c r="F59" i="2"/>
  <c r="G59" i="2"/>
  <c r="H59" i="2"/>
  <c r="I59" i="2"/>
  <c r="T59" i="2"/>
  <c r="U59" i="2"/>
  <c r="D60" i="2"/>
  <c r="E60" i="2"/>
  <c r="F60" i="2"/>
  <c r="G60" i="2"/>
  <c r="H60" i="2"/>
  <c r="I60" i="2"/>
  <c r="T60" i="2"/>
  <c r="U60" i="2"/>
  <c r="D61" i="2"/>
  <c r="E61" i="2"/>
  <c r="F61" i="2"/>
  <c r="G61" i="2"/>
  <c r="H61" i="2"/>
  <c r="I61" i="2"/>
  <c r="T61" i="2"/>
  <c r="U61" i="2"/>
  <c r="D62" i="2"/>
  <c r="E62" i="2"/>
  <c r="F62" i="2"/>
  <c r="G62" i="2"/>
  <c r="H62" i="2"/>
  <c r="I62" i="2"/>
  <c r="T62" i="2"/>
  <c r="U62" i="2"/>
  <c r="D63" i="2"/>
  <c r="E63" i="2"/>
  <c r="F63" i="2"/>
  <c r="G63" i="2"/>
  <c r="H63" i="2"/>
  <c r="I63" i="2"/>
  <c r="T63" i="2"/>
  <c r="U63" i="2"/>
  <c r="D64" i="2"/>
  <c r="E64" i="2"/>
  <c r="F64" i="2"/>
  <c r="G64" i="2"/>
  <c r="H64" i="2"/>
  <c r="I64" i="2"/>
  <c r="T64" i="2"/>
  <c r="U64" i="2"/>
  <c r="D65" i="2"/>
  <c r="E65" i="2"/>
  <c r="F65" i="2"/>
  <c r="G65" i="2"/>
  <c r="H65" i="2"/>
  <c r="I65" i="2"/>
  <c r="T65" i="2"/>
  <c r="U65" i="2"/>
  <c r="D66" i="2"/>
  <c r="E66" i="2"/>
  <c r="F66" i="2"/>
  <c r="G66" i="2"/>
  <c r="H66" i="2"/>
  <c r="I66" i="2"/>
  <c r="T66" i="2"/>
  <c r="U66" i="2"/>
  <c r="D67" i="2"/>
  <c r="E67" i="2"/>
  <c r="F67" i="2"/>
  <c r="G67" i="2"/>
  <c r="H67" i="2"/>
  <c r="I67" i="2"/>
  <c r="T67" i="2"/>
  <c r="U67" i="2"/>
  <c r="D68" i="2"/>
  <c r="E68" i="2"/>
  <c r="F68" i="2"/>
  <c r="G68" i="2"/>
  <c r="H68" i="2"/>
  <c r="I68" i="2"/>
  <c r="T68" i="2"/>
  <c r="U68" i="2"/>
  <c r="D69" i="2"/>
  <c r="E69" i="2"/>
  <c r="F69" i="2"/>
  <c r="G69" i="2"/>
  <c r="H69" i="2"/>
  <c r="I69" i="2"/>
  <c r="T69" i="2"/>
  <c r="U69" i="2"/>
  <c r="D70" i="2"/>
  <c r="E70" i="2"/>
  <c r="F70" i="2"/>
  <c r="G70" i="2"/>
  <c r="H70" i="2"/>
  <c r="I70" i="2"/>
  <c r="T70" i="2"/>
  <c r="U70" i="2"/>
  <c r="D71" i="2"/>
  <c r="E71" i="2"/>
  <c r="F71" i="2"/>
  <c r="G71" i="2"/>
  <c r="H71" i="2"/>
  <c r="I71" i="2"/>
  <c r="T71" i="2"/>
  <c r="U71" i="2"/>
  <c r="D72" i="2"/>
  <c r="E72" i="2"/>
  <c r="F72" i="2"/>
  <c r="G72" i="2"/>
  <c r="H72" i="2"/>
  <c r="I72" i="2"/>
  <c r="T72" i="2"/>
  <c r="U72" i="2"/>
  <c r="D73" i="2"/>
  <c r="E73" i="2"/>
  <c r="F73" i="2"/>
  <c r="G73" i="2"/>
  <c r="H73" i="2"/>
  <c r="I73" i="2"/>
  <c r="T73" i="2"/>
  <c r="U73" i="2"/>
  <c r="D74" i="2"/>
  <c r="E74" i="2"/>
  <c r="F74" i="2"/>
  <c r="G74" i="2"/>
  <c r="H74" i="2"/>
  <c r="I74" i="2"/>
  <c r="T74" i="2"/>
  <c r="U74" i="2"/>
  <c r="D75" i="2"/>
  <c r="E75" i="2"/>
  <c r="F75" i="2"/>
  <c r="G75" i="2"/>
  <c r="H75" i="2"/>
  <c r="I75" i="2"/>
  <c r="T75" i="2"/>
  <c r="U75" i="2"/>
  <c r="D76" i="2"/>
  <c r="E76" i="2"/>
  <c r="F76" i="2"/>
  <c r="G76" i="2"/>
  <c r="H76" i="2"/>
  <c r="I76" i="2"/>
  <c r="T76" i="2"/>
  <c r="U76" i="2"/>
  <c r="D77" i="2"/>
  <c r="E77" i="2"/>
  <c r="F77" i="2"/>
  <c r="G77" i="2"/>
  <c r="H77" i="2"/>
  <c r="I77" i="2"/>
  <c r="T77" i="2"/>
  <c r="U77" i="2"/>
  <c r="D78" i="2"/>
  <c r="E78" i="2"/>
  <c r="F78" i="2"/>
  <c r="G78" i="2"/>
  <c r="H78" i="2"/>
  <c r="I78" i="2"/>
  <c r="T78" i="2"/>
  <c r="U78" i="2"/>
  <c r="D79" i="2"/>
  <c r="E79" i="2"/>
  <c r="F79" i="2"/>
  <c r="G79" i="2"/>
  <c r="H79" i="2"/>
  <c r="I79" i="2"/>
  <c r="T79" i="2"/>
  <c r="U79" i="2"/>
  <c r="D80" i="2"/>
  <c r="E80" i="2"/>
  <c r="F80" i="2"/>
  <c r="G80" i="2"/>
  <c r="H80" i="2"/>
  <c r="I80" i="2"/>
  <c r="T80" i="2"/>
  <c r="U80" i="2"/>
  <c r="D81" i="2"/>
  <c r="E81" i="2"/>
  <c r="F81" i="2"/>
  <c r="G81" i="2"/>
  <c r="H81" i="2"/>
  <c r="I81" i="2"/>
  <c r="T81" i="2"/>
  <c r="U81" i="2"/>
  <c r="D82" i="2"/>
  <c r="E82" i="2"/>
  <c r="F82" i="2"/>
  <c r="G82" i="2"/>
  <c r="H82" i="2"/>
  <c r="I82" i="2"/>
  <c r="T82" i="2"/>
  <c r="U82" i="2"/>
  <c r="D83" i="2"/>
  <c r="E83" i="2"/>
  <c r="F83" i="2"/>
  <c r="G83" i="2"/>
  <c r="H83" i="2"/>
  <c r="I83" i="2"/>
  <c r="T83" i="2"/>
  <c r="U83" i="2"/>
  <c r="D84" i="2"/>
  <c r="E84" i="2"/>
  <c r="F84" i="2"/>
  <c r="G84" i="2"/>
  <c r="H84" i="2"/>
  <c r="I84" i="2"/>
  <c r="T84" i="2"/>
  <c r="U84" i="2"/>
  <c r="D85" i="2"/>
  <c r="E85" i="2"/>
  <c r="F85" i="2"/>
  <c r="G85" i="2"/>
  <c r="H85" i="2"/>
  <c r="I85" i="2"/>
  <c r="T85" i="2"/>
  <c r="U85" i="2"/>
  <c r="D86" i="2"/>
  <c r="E86" i="2"/>
  <c r="F86" i="2"/>
  <c r="G86" i="2"/>
  <c r="H86" i="2"/>
  <c r="I86" i="2"/>
  <c r="T86" i="2"/>
  <c r="U86" i="2"/>
  <c r="D87" i="2"/>
  <c r="E87" i="2"/>
  <c r="F87" i="2"/>
  <c r="G87" i="2"/>
  <c r="H87" i="2"/>
  <c r="I87" i="2"/>
  <c r="T87" i="2"/>
  <c r="U87" i="2"/>
  <c r="D88" i="2"/>
  <c r="E88" i="2"/>
  <c r="F88" i="2"/>
  <c r="G88" i="2"/>
  <c r="H88" i="2"/>
  <c r="I88" i="2"/>
  <c r="T88" i="2"/>
  <c r="U88" i="2"/>
  <c r="D89" i="2"/>
  <c r="E89" i="2"/>
  <c r="F89" i="2"/>
  <c r="G89" i="2"/>
  <c r="H89" i="2"/>
  <c r="I89" i="2"/>
  <c r="T89" i="2"/>
  <c r="U89" i="2"/>
  <c r="D90" i="2"/>
  <c r="E90" i="2"/>
  <c r="F90" i="2"/>
  <c r="G90" i="2"/>
  <c r="H90" i="2"/>
  <c r="I90" i="2"/>
  <c r="T90" i="2"/>
  <c r="U90" i="2"/>
  <c r="D91" i="2"/>
  <c r="E91" i="2"/>
  <c r="F91" i="2"/>
  <c r="G91" i="2"/>
  <c r="H91" i="2"/>
  <c r="I91" i="2"/>
  <c r="T91" i="2"/>
  <c r="U91" i="2"/>
  <c r="D92" i="2"/>
  <c r="E92" i="2"/>
  <c r="F92" i="2"/>
  <c r="G92" i="2"/>
  <c r="H92" i="2"/>
  <c r="I92" i="2"/>
  <c r="T92" i="2"/>
  <c r="U92" i="2"/>
  <c r="D93" i="2"/>
  <c r="E93" i="2"/>
  <c r="F93" i="2"/>
  <c r="G93" i="2"/>
  <c r="H93" i="2"/>
  <c r="I93" i="2"/>
  <c r="T93" i="2"/>
  <c r="U93" i="2"/>
  <c r="D94" i="2"/>
  <c r="E94" i="2"/>
  <c r="F94" i="2"/>
  <c r="G94" i="2"/>
  <c r="H94" i="2"/>
  <c r="I94" i="2"/>
  <c r="T94" i="2"/>
  <c r="U94" i="2"/>
  <c r="D95" i="2"/>
  <c r="E95" i="2"/>
  <c r="F95" i="2"/>
  <c r="G95" i="2"/>
  <c r="H95" i="2"/>
  <c r="I95" i="2"/>
  <c r="T95" i="2"/>
  <c r="U95" i="2"/>
  <c r="D96" i="2"/>
  <c r="E96" i="2"/>
  <c r="F96" i="2"/>
  <c r="G96" i="2"/>
  <c r="H96" i="2"/>
  <c r="I96" i="2"/>
  <c r="T96" i="2"/>
  <c r="U96" i="2"/>
  <c r="D97" i="2"/>
  <c r="E97" i="2"/>
  <c r="F97" i="2"/>
  <c r="G97" i="2"/>
  <c r="H97" i="2"/>
  <c r="I97" i="2"/>
  <c r="T97" i="2"/>
  <c r="U97" i="2"/>
  <c r="D98" i="2"/>
  <c r="E98" i="2"/>
  <c r="F98" i="2"/>
  <c r="G98" i="2"/>
  <c r="H98" i="2"/>
  <c r="I98" i="2"/>
  <c r="T98" i="2"/>
  <c r="U98" i="2"/>
  <c r="D99" i="2"/>
  <c r="E99" i="2"/>
  <c r="F99" i="2"/>
  <c r="G99" i="2"/>
  <c r="H99" i="2"/>
  <c r="I99" i="2"/>
  <c r="T99" i="2"/>
  <c r="U99" i="2"/>
  <c r="D100" i="2"/>
  <c r="E100" i="2"/>
  <c r="F100" i="2"/>
  <c r="G100" i="2"/>
  <c r="H100" i="2"/>
  <c r="I100" i="2"/>
  <c r="T100" i="2"/>
  <c r="U100" i="2"/>
</calcChain>
</file>

<file path=xl/sharedStrings.xml><?xml version="1.0" encoding="utf-8"?>
<sst xmlns="http://schemas.openxmlformats.org/spreadsheetml/2006/main" count="270" uniqueCount="175">
  <si>
    <t>Q</t>
  </si>
  <si>
    <t>Bo</t>
  </si>
  <si>
    <t>D50</t>
  </si>
  <si>
    <t>D84</t>
  </si>
  <si>
    <t>cms</t>
  </si>
  <si>
    <t>m</t>
  </si>
  <si>
    <t>mm</t>
  </si>
  <si>
    <r>
      <t>t</t>
    </r>
    <r>
      <rPr>
        <i/>
        <sz val="10"/>
        <rFont val="Arial"/>
        <family val="2"/>
      </rPr>
      <t>*c</t>
    </r>
  </si>
  <si>
    <t>h</t>
  </si>
  <si>
    <t>U</t>
  </si>
  <si>
    <t>R</t>
  </si>
  <si>
    <t>S</t>
  </si>
  <si>
    <t>B</t>
  </si>
  <si>
    <t>A</t>
  </si>
  <si>
    <t>Pa</t>
  </si>
  <si>
    <t>m^2</t>
  </si>
  <si>
    <t>m/s</t>
  </si>
  <si>
    <r>
      <rPr>
        <i/>
        <sz val="10"/>
        <rFont val="Arial"/>
        <family val="2"/>
      </rPr>
      <t>S</t>
    </r>
    <r>
      <rPr>
        <i/>
        <vertAlign val="subscript"/>
        <sz val="10"/>
        <rFont val="Arial"/>
        <family val="2"/>
      </rPr>
      <t>valley</t>
    </r>
  </si>
  <si>
    <r>
      <t xml:space="preserve">   (the channel slope cannot exceed </t>
    </r>
    <r>
      <rPr>
        <i/>
        <sz val="10"/>
        <rFont val="Arial"/>
        <family val="2"/>
      </rPr>
      <t>S</t>
    </r>
    <r>
      <rPr>
        <i/>
        <vertAlign val="subscript"/>
        <sz val="10"/>
        <rFont val="Arial"/>
        <family val="2"/>
      </rPr>
      <t>valley</t>
    </r>
    <r>
      <rPr>
        <sz val="10"/>
        <rFont val="Arial"/>
        <family val="2"/>
      </rPr>
      <t>)</t>
    </r>
  </si>
  <si>
    <t>The base width used in the problem:</t>
  </si>
  <si>
    <r>
      <rPr>
        <sz val="10"/>
        <rFont val="Arial"/>
        <family val="2"/>
      </rPr>
      <t xml:space="preserve">Note: </t>
    </r>
    <r>
      <rPr>
        <i/>
        <sz val="10"/>
        <rFont val="Arial"/>
        <family val="2"/>
      </rPr>
      <t>S</t>
    </r>
    <r>
      <rPr>
        <i/>
        <vertAlign val="subscript"/>
        <sz val="10"/>
        <rFont val="Arial"/>
        <family val="2"/>
      </rPr>
      <t>valley</t>
    </r>
    <r>
      <rPr>
        <sz val="10"/>
        <rFont val="Arial"/>
        <family val="2"/>
      </rPr>
      <t xml:space="preserve"> enters the problem only as a </t>
    </r>
    <r>
      <rPr>
        <i/>
        <sz val="10"/>
        <rFont val="Arial"/>
        <family val="2"/>
      </rPr>
      <t>constraint</t>
    </r>
  </si>
  <si>
    <r>
      <t>t</t>
    </r>
    <r>
      <rPr>
        <sz val="10"/>
        <rFont val="Calibri"/>
        <family val="2"/>
        <scheme val="minor"/>
      </rPr>
      <t>c</t>
    </r>
  </si>
  <si>
    <r>
      <t xml:space="preserve">Note: cells with input variables are </t>
    </r>
    <r>
      <rPr>
        <b/>
        <i/>
        <sz val="10"/>
        <rFont val="Arial"/>
        <family val="2"/>
      </rPr>
      <t>named.</t>
    </r>
  </si>
  <si>
    <t>\</t>
  </si>
  <si>
    <t>nt</t>
  </si>
  <si>
    <t>total roughness</t>
  </si>
  <si>
    <t>nD</t>
  </si>
  <si>
    <t>Find Slope and depth for threshold channel</t>
  </si>
  <si>
    <t>for range of width</t>
  </si>
  <si>
    <t>Min</t>
  </si>
  <si>
    <t>Step</t>
  </si>
  <si>
    <t>nstd</t>
  </si>
  <si>
    <t>Manning's n</t>
  </si>
  <si>
    <t>n bin</t>
  </si>
  <si>
    <t>n</t>
  </si>
  <si>
    <t>tsc bin</t>
  </si>
  <si>
    <t>tsc</t>
  </si>
  <si>
    <t>D bin</t>
  </si>
  <si>
    <t>D</t>
  </si>
  <si>
    <t>S bin</t>
  </si>
  <si>
    <t>Qc</t>
  </si>
  <si>
    <t>tmn</t>
  </si>
  <si>
    <r>
      <t>t</t>
    </r>
    <r>
      <rPr>
        <sz val="10"/>
        <rFont val="Arial"/>
        <family val="2"/>
      </rPr>
      <t>*c</t>
    </r>
  </si>
  <si>
    <t>tstd</t>
  </si>
  <si>
    <t>Grain Size D</t>
  </si>
  <si>
    <t>psimn</t>
  </si>
  <si>
    <t>Slope</t>
  </si>
  <si>
    <t>psistd</t>
  </si>
  <si>
    <t>Max</t>
  </si>
  <si>
    <r>
      <rPr>
        <i/>
        <sz val="11"/>
        <color theme="1"/>
        <rFont val="Symbol"/>
        <family val="1"/>
        <charset val="2"/>
      </rPr>
      <t>t</t>
    </r>
    <r>
      <rPr>
        <i/>
        <sz val="11"/>
        <color theme="1"/>
        <rFont val="Calibri"/>
        <family val="2"/>
        <scheme val="minor"/>
      </rPr>
      <t>*c</t>
    </r>
  </si>
  <si>
    <t>psi</t>
  </si>
  <si>
    <r>
      <t>D</t>
    </r>
    <r>
      <rPr>
        <i/>
        <vertAlign val="subscript"/>
        <sz val="11"/>
        <color theme="1"/>
        <rFont val="Calibri"/>
        <family val="2"/>
        <scheme val="minor"/>
      </rPr>
      <t>84</t>
    </r>
  </si>
  <si>
    <r>
      <t>t</t>
    </r>
    <r>
      <rPr>
        <i/>
        <sz val="10"/>
        <rFont val="Calibri"/>
        <family val="2"/>
        <scheme val="minor"/>
      </rPr>
      <t>c</t>
    </r>
  </si>
  <si>
    <t>S95/S5</t>
  </si>
  <si>
    <r>
      <t>m</t>
    </r>
    <r>
      <rPr>
        <i/>
        <vertAlign val="superscript"/>
        <sz val="10"/>
        <rFont val="Arial"/>
        <family val="2"/>
      </rPr>
      <t>2</t>
    </r>
  </si>
  <si>
    <r>
      <t>t</t>
    </r>
    <r>
      <rPr>
        <i/>
        <sz val="10"/>
        <rFont val="Arial"/>
        <family val="2"/>
      </rPr>
      <t>*</t>
    </r>
    <r>
      <rPr>
        <i/>
        <vertAlign val="subscript"/>
        <sz val="10"/>
        <rFont val="Arial"/>
        <family val="2"/>
      </rPr>
      <t>c</t>
    </r>
  </si>
  <si>
    <r>
      <t>D</t>
    </r>
    <r>
      <rPr>
        <i/>
        <vertAlign val="subscript"/>
        <sz val="10"/>
        <rFont val="Arial"/>
        <family val="2"/>
      </rPr>
      <t>50</t>
    </r>
  </si>
  <si>
    <r>
      <t>D</t>
    </r>
    <r>
      <rPr>
        <i/>
        <vertAlign val="subscript"/>
        <sz val="10"/>
        <rFont val="Arial"/>
        <family val="2"/>
      </rPr>
      <t>84</t>
    </r>
  </si>
  <si>
    <t>Bed grain size and sediment supply grain size</t>
  </si>
  <si>
    <t>Grain Size</t>
  </si>
  <si>
    <t>BED</t>
  </si>
  <si>
    <t>Transport 95</t>
  </si>
  <si>
    <t>Transport 02</t>
  </si>
  <si>
    <t>(mm)</t>
  </si>
  <si>
    <t>% ft</t>
  </si>
  <si>
    <t>Sediment Supply Rate</t>
  </si>
  <si>
    <r>
      <t>Q</t>
    </r>
    <r>
      <rPr>
        <i/>
        <vertAlign val="subscript"/>
        <sz val="10"/>
        <color theme="1"/>
        <rFont val="Calibri"/>
        <family val="2"/>
        <scheme val="minor"/>
      </rPr>
      <t>s</t>
    </r>
  </si>
  <si>
    <t>(cfs)</t>
  </si>
  <si>
    <t>(kg/s)</t>
  </si>
  <si>
    <t>(cms)</t>
  </si>
  <si>
    <r>
      <t>(m</t>
    </r>
    <r>
      <rPr>
        <vertAlign val="superscript"/>
        <sz val="10"/>
        <color theme="1"/>
        <rFont val="Calibri"/>
        <family val="2"/>
        <scheme val="minor"/>
      </rPr>
      <t>3</t>
    </r>
    <r>
      <rPr>
        <sz val="10"/>
        <rFont val="Calibri"/>
        <family val="2"/>
        <scheme val="minor"/>
      </rPr>
      <t>/s)</t>
    </r>
  </si>
  <si>
    <t>Return Int.</t>
  </si>
  <si>
    <t>Discharge</t>
  </si>
  <si>
    <t>(yr)</t>
  </si>
  <si>
    <r>
      <t>(ft</t>
    </r>
    <r>
      <rPr>
        <vertAlign val="superscript"/>
        <sz val="10"/>
        <rFont val="Calibri"/>
        <family val="2"/>
        <scheme val="minor"/>
      </rPr>
      <t>3</t>
    </r>
    <r>
      <rPr>
        <sz val="10"/>
        <rFont val="Calibri"/>
        <family val="2"/>
        <scheme val="minor"/>
      </rPr>
      <t>/s)</t>
    </r>
  </si>
  <si>
    <r>
      <t>(m</t>
    </r>
    <r>
      <rPr>
        <vertAlign val="superscript"/>
        <sz val="10"/>
        <rFont val="Calibri"/>
        <family val="2"/>
        <scheme val="minor"/>
      </rPr>
      <t>3</t>
    </r>
    <r>
      <rPr>
        <sz val="10"/>
        <rFont val="Calibri"/>
        <family val="2"/>
        <scheme val="minor"/>
      </rPr>
      <t>/s)</t>
    </r>
  </si>
  <si>
    <t>Design Discharges</t>
  </si>
  <si>
    <t>Input data for Provo R. approaching the delta</t>
  </si>
  <si>
    <r>
      <t xml:space="preserve">Linear interpolation on log size scale for % finer than indicated </t>
    </r>
    <r>
      <rPr>
        <sz val="11"/>
        <color theme="1"/>
        <rFont val="Symbol"/>
        <family val="1"/>
        <charset val="2"/>
      </rPr>
      <t>¯¯</t>
    </r>
  </si>
  <si>
    <r>
      <t>n</t>
    </r>
    <r>
      <rPr>
        <i/>
        <vertAlign val="subscript"/>
        <sz val="10"/>
        <rFont val="Arial"/>
        <family val="2"/>
      </rPr>
      <t>D</t>
    </r>
    <r>
      <rPr>
        <i/>
        <sz val="10"/>
        <rFont val="Arial"/>
        <family val="2"/>
      </rPr>
      <t>(strickler)</t>
    </r>
  </si>
  <si>
    <t>As Designed</t>
  </si>
  <si>
    <r>
      <t>n</t>
    </r>
    <r>
      <rPr>
        <vertAlign val="subscript"/>
        <sz val="11"/>
        <color theme="1"/>
        <rFont val="Calibri"/>
        <family val="2"/>
        <scheme val="minor"/>
      </rPr>
      <t>t</t>
    </r>
    <r>
      <rPr>
        <sz val="11"/>
        <color theme="1"/>
        <rFont val="Calibri"/>
        <family val="2"/>
        <scheme val="minor"/>
      </rPr>
      <t>mn</t>
    </r>
  </si>
  <si>
    <t>GSD</t>
  </si>
  <si>
    <r>
      <t>Q</t>
    </r>
    <r>
      <rPr>
        <i/>
        <vertAlign val="subscript"/>
        <sz val="10"/>
        <rFont val="Arial"/>
        <family val="2"/>
      </rPr>
      <t>s</t>
    </r>
  </si>
  <si>
    <t>Case</t>
  </si>
  <si>
    <t>UpCred</t>
  </si>
  <si>
    <t>DownCred</t>
  </si>
  <si>
    <t xml:space="preserve"> </t>
  </si>
  <si>
    <t>Worksheet "VaryWidth": Solves the threshold chanel problem for a range of channel widths specified by the user</t>
  </si>
  <si>
    <t>It also includes a place to input of the width and slope needed to transport the supplied sediment with the available flow for four cases (input from iSURF STAB)</t>
  </si>
  <si>
    <t>Worksheet "Uncertainty": Estimates uncertainty in threshold channel slope given uncertainty in input</t>
  </si>
  <si>
    <t>These two cells are named and used</t>
  </si>
  <si>
    <t xml:space="preserve">to define uncertainty in the calculated </t>
  </si>
  <si>
    <t>slope of the threshold channnel on</t>
  </si>
  <si>
    <t>worksheet VaryWidth</t>
  </si>
  <si>
    <r>
      <t>The FREQUENCY function is used to bin the three inputs and the output (</t>
    </r>
    <r>
      <rPr>
        <i/>
        <sz val="9"/>
        <color theme="1"/>
        <rFont val="Calibri"/>
        <family val="2"/>
        <scheme val="minor"/>
      </rPr>
      <t>S</t>
    </r>
    <r>
      <rPr>
        <sz val="9"/>
        <color theme="1"/>
        <rFont val="Calibri"/>
        <family val="2"/>
        <scheme val="minor"/>
      </rPr>
      <t>) for the plotted histograms</t>
    </r>
  </si>
  <si>
    <t xml:space="preserve">Find uncertainty in threshold channel design slope given </t>
  </si>
  <si>
    <r>
      <t xml:space="preserve">uncertainty in total roughness </t>
    </r>
    <r>
      <rPr>
        <b/>
        <i/>
        <sz val="11"/>
        <color theme="1"/>
        <rFont val="Calibri"/>
        <family val="2"/>
        <scheme val="minor"/>
      </rPr>
      <t>n</t>
    </r>
    <r>
      <rPr>
        <b/>
        <i/>
        <vertAlign val="subscript"/>
        <sz val="11"/>
        <color theme="1"/>
        <rFont val="Calibri"/>
        <family val="2"/>
        <scheme val="minor"/>
      </rPr>
      <t>T</t>
    </r>
    <r>
      <rPr>
        <b/>
        <sz val="11"/>
        <color theme="1"/>
        <rFont val="Calibri"/>
        <family val="2"/>
        <scheme val="minor"/>
      </rPr>
      <t xml:space="preserve">, critical Shields Number </t>
    </r>
    <r>
      <rPr>
        <b/>
        <i/>
        <sz val="11"/>
        <color theme="1"/>
        <rFont val="Symbol"/>
        <family val="1"/>
        <charset val="2"/>
      </rPr>
      <t>t</t>
    </r>
    <r>
      <rPr>
        <b/>
        <i/>
        <sz val="11"/>
        <color theme="1"/>
        <rFont val="Calibri"/>
        <family val="2"/>
        <scheme val="minor"/>
      </rPr>
      <t>*</t>
    </r>
    <r>
      <rPr>
        <b/>
        <i/>
        <vertAlign val="subscript"/>
        <sz val="11"/>
        <color theme="1"/>
        <rFont val="Calibri"/>
        <family val="2"/>
        <scheme val="minor"/>
      </rPr>
      <t>c</t>
    </r>
    <r>
      <rPr>
        <b/>
        <sz val="11"/>
        <color theme="1"/>
        <rFont val="Calibri"/>
        <family val="2"/>
        <scheme val="minor"/>
      </rPr>
      <t xml:space="preserve">, and grain size </t>
    </r>
    <r>
      <rPr>
        <b/>
        <i/>
        <sz val="11"/>
        <color theme="1"/>
        <rFont val="Calibri"/>
        <family val="2"/>
        <scheme val="minor"/>
      </rPr>
      <t>D</t>
    </r>
    <r>
      <rPr>
        <b/>
        <vertAlign val="subscript"/>
        <sz val="11"/>
        <color theme="1"/>
        <rFont val="Calibri"/>
        <family val="2"/>
        <scheme val="minor"/>
      </rPr>
      <t>84</t>
    </r>
  </si>
  <si>
    <t>&lt;&lt;&lt;- Results -&gt;&gt;&gt;</t>
  </si>
  <si>
    <t>Control histogram plotting by adjusting min value and step size for the bins of the histogram.</t>
  </si>
  <si>
    <t>Parameter</t>
  </si>
  <si>
    <t>Value</t>
  </si>
  <si>
    <t>Description</t>
  </si>
  <si>
    <t>Q1</t>
  </si>
  <si>
    <t>Case 1 water discharge</t>
  </si>
  <si>
    <t>QT1</t>
  </si>
  <si>
    <t>Case 1 sediment supply rate</t>
  </si>
  <si>
    <t>Q2</t>
  </si>
  <si>
    <t>Case 2 water discharge</t>
  </si>
  <si>
    <t>QT2</t>
  </si>
  <si>
    <t>Case 2 sediment supply rate</t>
  </si>
  <si>
    <t>bmin</t>
  </si>
  <si>
    <t>Minimum bottom width</t>
  </si>
  <si>
    <t>bmax</t>
  </si>
  <si>
    <t>Maximum bottom width</t>
  </si>
  <si>
    <t>D (mm)</t>
  </si>
  <si>
    <t>Input for iSURF - STAB using 2002 Transport Grain Size</t>
  </si>
  <si>
    <t>Input for iSURF - STAB using 1995 Transport Grain Size</t>
  </si>
  <si>
    <t>2002 Transport Grain-size Distribution</t>
  </si>
  <si>
    <t>1995 Transport Grain-size Distribution</t>
  </si>
  <si>
    <t>Case 1 (% finer)</t>
  </si>
  <si>
    <t>Case 2 (% finer)</t>
  </si>
  <si>
    <t>Objective:</t>
  </si>
  <si>
    <t>Use available data to design an overcapacity threshold channel for the fluvial portion of the Provo River Delta Project.</t>
  </si>
  <si>
    <r>
      <t>m</t>
    </r>
    <r>
      <rPr>
        <vertAlign val="superscript"/>
        <sz val="10"/>
        <rFont val="Arial"/>
        <family val="2"/>
      </rPr>
      <t>3</t>
    </r>
    <r>
      <rPr>
        <sz val="10"/>
        <rFont val="Arial"/>
        <family val="2"/>
      </rPr>
      <t>/s</t>
    </r>
  </si>
  <si>
    <t>of an "Oroville" happening (hopefully very very small)?</t>
  </si>
  <si>
    <t>possibility of a flow greater than 2000 cfs. What are the odds</t>
  </si>
  <si>
    <t>I would further check with the dam operators about the</t>
  </si>
  <si>
    <t>control prevents larger floods</t>
  </si>
  <si>
    <t xml:space="preserve">threshold channel, since 5 flows in the last 25 years </t>
  </si>
  <si>
    <t>It would seem wise to use 2000 cfs as a design flow for the</t>
  </si>
  <si>
    <t>1700 cfs and 2000 cfs)</t>
  </si>
  <si>
    <t xml:space="preserve">in any given year), the flow will be between </t>
  </si>
  <si>
    <t xml:space="preserve">(ii) In about 1/4 of the years (or with probability of 0.25 </t>
  </si>
  <si>
    <t xml:space="preserve">in any given year), the flow won't be very large. </t>
  </si>
  <si>
    <t>(i) About 3/4 of the years (or with probability of 0.75</t>
  </si>
  <si>
    <t>One interpretation for design purposes might be</t>
  </si>
  <si>
    <t>two large reservoirs and transbasin diversions</t>
  </si>
  <si>
    <t>not surprising given that Provo R flow is controlled by</t>
  </si>
  <si>
    <t>The flood frequency curve has an odd shape,</t>
  </si>
  <si>
    <t>&lt; 500</t>
  </si>
  <si>
    <t>600-900</t>
  </si>
  <si>
    <t>900-1500</t>
  </si>
  <si>
    <t>&gt; 1500</t>
  </si>
  <si>
    <t>Annual Peak Flows</t>
  </si>
  <si>
    <t>Flow</t>
  </si>
  <si>
    <t>Date</t>
  </si>
  <si>
    <t>peak flow (cfs)</t>
  </si>
  <si>
    <t># years</t>
  </si>
  <si>
    <t>Annual peak flows</t>
  </si>
  <si>
    <t>USGS 10163000 PROVO RIVER AT PROVO, UT</t>
  </si>
  <si>
    <t>In the last 25 years (2000-2024)</t>
  </si>
  <si>
    <t>&gt; 1800</t>
  </si>
  <si>
    <t>discharge each calendar year?</t>
  </si>
  <si>
    <t># days/yr</t>
  </si>
  <si>
    <t># days</t>
  </si>
  <si>
    <t>Bins</t>
  </si>
  <si>
    <t>How many days did flow exceed specified</t>
  </si>
  <si>
    <t>High flows binned</t>
  </si>
  <si>
    <t>days/yr</t>
  </si>
  <si>
    <t>Fraction</t>
  </si>
  <si>
    <t>Rank</t>
  </si>
  <si>
    <t>Q (cfs)</t>
  </si>
  <si>
    <t>Year</t>
  </si>
  <si>
    <t>Exceedance</t>
  </si>
  <si>
    <t>USGS Daily Flows Used</t>
  </si>
  <si>
    <t>Rationale for using partial record: Use long record after Jordanelle operations fully online</t>
  </si>
  <si>
    <t xml:space="preserve">25 years of record -- WY99-WY23 -- for FDC. </t>
  </si>
  <si>
    <t>Weibull</t>
  </si>
  <si>
    <t>Flood Frequency Curve from WY2000-WY2024</t>
  </si>
  <si>
    <t>Worksheet "GrainStress": Solves the threshold channel problem using a channel width specified by the user</t>
  </si>
  <si>
    <t>Worksheets Peak Flow and Flow Duration Curve contain some flow information from the USGS gage Provo River at Provo</t>
  </si>
  <si>
    <t>have been between 1750-1990 cfs AND it appears likely that flow</t>
  </si>
  <si>
    <t>Enter mean and std dev</t>
  </si>
  <si>
    <t>of uncertain variables here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</si>
</sst>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0000"/>
    <numFmt numFmtId="165" formatCode="0.0000"/>
    <numFmt numFmtId="166" formatCode="0.000"/>
    <numFmt numFmtId="167" formatCode="0.0"/>
    <numFmt numFmtId="168" formatCode="0.000000"/>
    <numFmt numFmtId="169" formatCode="0&quot; mm&quot;"/>
    <numFmt numFmtId="170" formatCode="&quot;Alluvial &quot;0"/>
  </numFmts>
  <fonts count="38">
    <font>
      <sz val="10"/>
      <name val="Arial"/>
    </font>
    <font>
      <sz val="10"/>
      <color theme="1"/>
      <name val="Calibri"/>
      <family val="2"/>
      <scheme val="minor"/>
    </font>
    <font>
      <sz val="11"/>
      <color theme="1"/>
      <name val="Calibri"/>
      <family val="2"/>
      <scheme val="minor"/>
    </font>
    <font>
      <sz val="10"/>
      <name val="Symbol"/>
      <family val="1"/>
      <charset val="2"/>
    </font>
    <font>
      <i/>
      <sz val="10"/>
      <name val="Arial"/>
      <family val="2"/>
    </font>
    <font>
      <i/>
      <sz val="10"/>
      <name val="Symbol"/>
      <family val="1"/>
      <charset val="2"/>
    </font>
    <font>
      <i/>
      <sz val="10"/>
      <name val="Arial"/>
      <family val="2"/>
    </font>
    <font>
      <b/>
      <sz val="10"/>
      <name val="Arial"/>
      <family val="2"/>
    </font>
    <font>
      <sz val="10"/>
      <name val="Arial"/>
      <family val="2"/>
    </font>
    <font>
      <i/>
      <vertAlign val="subscript"/>
      <sz val="10"/>
      <name val="Arial"/>
      <family val="2"/>
    </font>
    <font>
      <sz val="10"/>
      <name val="Calibri"/>
      <family val="2"/>
      <scheme val="minor"/>
    </font>
    <font>
      <b/>
      <i/>
      <sz val="10"/>
      <name val="Arial"/>
      <family val="2"/>
    </font>
    <font>
      <sz val="10"/>
      <color theme="0" tint="-0.499984740745262"/>
      <name val="Arial"/>
      <family val="2"/>
    </font>
    <font>
      <b/>
      <sz val="11"/>
      <color theme="1"/>
      <name val="Calibri"/>
      <family val="2"/>
      <scheme val="minor"/>
    </font>
    <font>
      <i/>
      <sz val="11"/>
      <color theme="1"/>
      <name val="Calibri"/>
      <family val="2"/>
      <scheme val="minor"/>
    </font>
    <font>
      <i/>
      <sz val="11"/>
      <color theme="1"/>
      <name val="Symbol"/>
      <family val="1"/>
      <charset val="2"/>
    </font>
    <font>
      <i/>
      <vertAlign val="subscript"/>
      <sz val="11"/>
      <color theme="1"/>
      <name val="Calibri"/>
      <family val="2"/>
      <scheme val="minor"/>
    </font>
    <font>
      <i/>
      <sz val="10"/>
      <name val="Calibri"/>
      <family val="2"/>
      <scheme val="minor"/>
    </font>
    <font>
      <b/>
      <i/>
      <sz val="11"/>
      <color theme="1"/>
      <name val="Calibri"/>
      <family val="2"/>
      <scheme val="minor"/>
    </font>
    <font>
      <b/>
      <sz val="10"/>
      <color theme="1"/>
      <name val="Calibri"/>
      <family val="2"/>
      <scheme val="minor"/>
    </font>
    <font>
      <i/>
      <vertAlign val="superscript"/>
      <sz val="10"/>
      <name val="Arial"/>
      <family val="2"/>
    </font>
    <font>
      <i/>
      <sz val="10"/>
      <color theme="1"/>
      <name val="Calibri"/>
      <family val="2"/>
      <scheme val="minor"/>
    </font>
    <font>
      <i/>
      <vertAlign val="subscript"/>
      <sz val="10"/>
      <color theme="1"/>
      <name val="Calibri"/>
      <family val="2"/>
      <scheme val="minor"/>
    </font>
    <font>
      <vertAlign val="superscript"/>
      <sz val="10"/>
      <color theme="1"/>
      <name val="Calibri"/>
      <family val="2"/>
      <scheme val="minor"/>
    </font>
    <font>
      <vertAlign val="superscript"/>
      <sz val="10"/>
      <name val="Calibri"/>
      <family val="2"/>
      <scheme val="minor"/>
    </font>
    <font>
      <sz val="11"/>
      <color theme="1"/>
      <name val="Symbol"/>
      <family val="1"/>
      <charset val="2"/>
    </font>
    <font>
      <vertAlign val="subscript"/>
      <sz val="11"/>
      <color theme="1"/>
      <name val="Calibri"/>
      <family val="2"/>
      <scheme val="minor"/>
    </font>
    <font>
      <sz val="9"/>
      <color theme="1"/>
      <name val="Calibri"/>
      <family val="2"/>
      <scheme val="minor"/>
    </font>
    <font>
      <i/>
      <sz val="9"/>
      <color theme="1"/>
      <name val="Calibri"/>
      <family val="2"/>
      <scheme val="minor"/>
    </font>
    <font>
      <b/>
      <i/>
      <vertAlign val="subscript"/>
      <sz val="11"/>
      <color theme="1"/>
      <name val="Calibri"/>
      <family val="2"/>
      <scheme val="minor"/>
    </font>
    <font>
      <b/>
      <i/>
      <sz val="11"/>
      <color theme="1"/>
      <name val="Symbol"/>
      <family val="1"/>
      <charset val="2"/>
    </font>
    <font>
      <b/>
      <vertAlign val="subscript"/>
      <sz val="11"/>
      <color theme="1"/>
      <name val="Calibri"/>
      <family val="2"/>
      <scheme val="minor"/>
    </font>
    <font>
      <b/>
      <sz val="10"/>
      <name val="Calibri"/>
      <family val="2"/>
      <scheme val="minor"/>
    </font>
    <font>
      <vertAlign val="superscript"/>
      <sz val="10"/>
      <name val="Arial"/>
      <family val="2"/>
    </font>
    <font>
      <sz val="10"/>
      <color theme="1"/>
      <name val="Arial Unicode MS"/>
    </font>
    <font>
      <sz val="10"/>
      <color theme="1" tint="0.499984740745262"/>
      <name val="Calibri"/>
      <family val="2"/>
      <scheme val="minor"/>
    </font>
    <font>
      <sz val="10"/>
      <color theme="0" tint="-0.34998626667073579"/>
      <name val="Calibri"/>
      <family val="2"/>
      <scheme val="minor"/>
    </font>
    <font>
      <b/>
      <sz val="10"/>
      <color rgb="FF7030A0"/>
      <name val="Calibri"/>
      <family val="2"/>
      <scheme val="minor"/>
    </font>
  </fonts>
  <fills count="21">
    <fill>
      <patternFill patternType="none"/>
    </fill>
    <fill>
      <patternFill patternType="gray125"/>
    </fill>
    <fill>
      <patternFill patternType="solid">
        <fgColor indexed="47"/>
        <bgColor indexed="64"/>
      </patternFill>
    </fill>
    <fill>
      <patternFill patternType="solid">
        <fgColor rgb="FF99FF99"/>
        <bgColor indexed="64"/>
      </patternFill>
    </fill>
    <fill>
      <patternFill patternType="solid">
        <fgColor theme="9" tint="0.59999389629810485"/>
        <bgColor indexed="64"/>
      </patternFill>
    </fill>
    <fill>
      <patternFill patternType="solid">
        <fgColor rgb="FF00FF00"/>
        <bgColor indexed="64"/>
      </patternFill>
    </fill>
    <fill>
      <patternFill patternType="solid">
        <fgColor indexed="13"/>
        <bgColor indexed="64"/>
      </patternFill>
    </fill>
    <fill>
      <patternFill patternType="solid">
        <fgColor theme="9" tint="0.79998168889431442"/>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1" tint="0.34998626667073579"/>
        <bgColor indexed="64"/>
      </patternFill>
    </fill>
    <fill>
      <patternFill patternType="solid">
        <fgColor theme="4" tint="0.79998168889431442"/>
        <bgColor indexed="64"/>
      </patternFill>
    </fill>
    <fill>
      <patternFill patternType="solid">
        <fgColor rgb="FF66FF99"/>
        <bgColor indexed="64"/>
      </patternFill>
    </fill>
    <fill>
      <patternFill patternType="solid">
        <fgColor theme="7" tint="0.79998168889431442"/>
        <bgColor indexed="64"/>
      </patternFill>
    </fill>
    <fill>
      <patternFill patternType="solid">
        <fgColor rgb="FFFFC000"/>
        <bgColor indexed="64"/>
      </patternFill>
    </fill>
    <fill>
      <patternFill patternType="solid">
        <fgColor theme="6" tint="0.59999389629810485"/>
        <bgColor indexed="64"/>
      </patternFill>
    </fill>
    <fill>
      <patternFill patternType="solid">
        <fgColor indexed="11"/>
        <bgColor indexed="64"/>
      </patternFill>
    </fill>
    <fill>
      <patternFill patternType="solid">
        <fgColor theme="6" tint="0.79998168889431442"/>
        <bgColor indexed="64"/>
      </patternFill>
    </fill>
    <fill>
      <patternFill patternType="solid">
        <fgColor rgb="FF00B050"/>
        <bgColor indexed="64"/>
      </patternFill>
    </fill>
  </fills>
  <borders count="60">
    <border>
      <left/>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style="thick">
        <color rgb="FFFF0000"/>
      </left>
      <right style="thick">
        <color rgb="FFFF0000"/>
      </right>
      <top style="thick">
        <color rgb="FFFF0000"/>
      </top>
      <bottom style="thick">
        <color rgb="FFFF0000"/>
      </bottom>
      <diagonal/>
    </border>
    <border>
      <left style="thick">
        <color rgb="FF00B050"/>
      </left>
      <right style="thick">
        <color rgb="FF00B050"/>
      </right>
      <top style="thick">
        <color rgb="FF00B050"/>
      </top>
      <bottom style="thick">
        <color rgb="FF00B050"/>
      </bottom>
      <diagonal/>
    </border>
    <border>
      <left style="thin">
        <color indexed="64"/>
      </left>
      <right style="thin">
        <color indexed="64"/>
      </right>
      <top/>
      <bottom style="thin">
        <color indexed="64"/>
      </bottom>
      <diagonal/>
    </border>
    <border>
      <left style="thick">
        <color rgb="FF7030A0"/>
      </left>
      <right/>
      <top style="thick">
        <color rgb="FF7030A0"/>
      </top>
      <bottom/>
      <diagonal/>
    </border>
    <border>
      <left/>
      <right/>
      <top style="thick">
        <color rgb="FF7030A0"/>
      </top>
      <bottom/>
      <diagonal/>
    </border>
    <border>
      <left style="medium">
        <color indexed="64"/>
      </left>
      <right/>
      <top style="thick">
        <color rgb="FF7030A0"/>
      </top>
      <bottom style="medium">
        <color indexed="64"/>
      </bottom>
      <diagonal/>
    </border>
    <border>
      <left/>
      <right/>
      <top style="thick">
        <color rgb="FF7030A0"/>
      </top>
      <bottom style="medium">
        <color indexed="64"/>
      </bottom>
      <diagonal/>
    </border>
    <border>
      <left/>
      <right style="medium">
        <color indexed="64"/>
      </right>
      <top style="thick">
        <color rgb="FF7030A0"/>
      </top>
      <bottom style="medium">
        <color indexed="64"/>
      </bottom>
      <diagonal/>
    </border>
    <border>
      <left/>
      <right style="thick">
        <color rgb="FF7030A0"/>
      </right>
      <top style="thick">
        <color rgb="FF7030A0"/>
      </top>
      <bottom style="medium">
        <color indexed="64"/>
      </bottom>
      <diagonal/>
    </border>
    <border>
      <left style="thick">
        <color rgb="FF7030A0"/>
      </left>
      <right/>
      <top/>
      <bottom/>
      <diagonal/>
    </border>
    <border>
      <left style="thin">
        <color indexed="64"/>
      </left>
      <right style="thick">
        <color rgb="FF7030A0"/>
      </right>
      <top style="medium">
        <color indexed="64"/>
      </top>
      <bottom style="thin">
        <color indexed="64"/>
      </bottom>
      <diagonal/>
    </border>
    <border>
      <left style="thin">
        <color indexed="64"/>
      </left>
      <right style="thick">
        <color rgb="FF7030A0"/>
      </right>
      <top style="thin">
        <color indexed="64"/>
      </top>
      <bottom/>
      <diagonal/>
    </border>
    <border>
      <left style="thick">
        <color rgb="FF7030A0"/>
      </left>
      <right style="thin">
        <color indexed="64"/>
      </right>
      <top style="medium">
        <color indexed="64"/>
      </top>
      <bottom style="thin">
        <color indexed="64"/>
      </bottom>
      <diagonal/>
    </border>
    <border>
      <left style="thin">
        <color indexed="64"/>
      </left>
      <right style="thick">
        <color rgb="FF7030A0"/>
      </right>
      <top style="thin">
        <color indexed="64"/>
      </top>
      <bottom style="thin">
        <color indexed="64"/>
      </bottom>
      <diagonal/>
    </border>
    <border>
      <left style="thick">
        <color rgb="FF7030A0"/>
      </left>
      <right style="thin">
        <color indexed="64"/>
      </right>
      <top style="thin">
        <color indexed="64"/>
      </top>
      <bottom style="medium">
        <color indexed="64"/>
      </bottom>
      <diagonal/>
    </border>
    <border>
      <left style="thin">
        <color indexed="64"/>
      </left>
      <right style="thick">
        <color rgb="FF7030A0"/>
      </right>
      <top style="thin">
        <color indexed="64"/>
      </top>
      <bottom style="medium">
        <color indexed="64"/>
      </bottom>
      <diagonal/>
    </border>
    <border>
      <left/>
      <right style="thick">
        <color rgb="FF7030A0"/>
      </right>
      <top/>
      <bottom/>
      <diagonal/>
    </border>
    <border>
      <left style="thick">
        <color rgb="FF7030A0"/>
      </left>
      <right style="thin">
        <color indexed="64"/>
      </right>
      <top style="thin">
        <color indexed="64"/>
      </top>
      <bottom style="thin">
        <color indexed="64"/>
      </bottom>
      <diagonal/>
    </border>
    <border>
      <left style="thick">
        <color rgb="FF7030A0"/>
      </left>
      <right style="thin">
        <color indexed="64"/>
      </right>
      <top style="thin">
        <color indexed="64"/>
      </top>
      <bottom style="thick">
        <color rgb="FF7030A0"/>
      </bottom>
      <diagonal/>
    </border>
    <border>
      <left/>
      <right/>
      <top/>
      <bottom style="thick">
        <color rgb="FF7030A0"/>
      </bottom>
      <diagonal/>
    </border>
    <border>
      <left style="thin">
        <color indexed="64"/>
      </left>
      <right style="thin">
        <color indexed="64"/>
      </right>
      <top style="thin">
        <color indexed="64"/>
      </top>
      <bottom style="thick">
        <color rgb="FF7030A0"/>
      </bottom>
      <diagonal/>
    </border>
    <border>
      <left style="thin">
        <color indexed="64"/>
      </left>
      <right style="medium">
        <color indexed="64"/>
      </right>
      <top style="thin">
        <color indexed="64"/>
      </top>
      <bottom style="thick">
        <color rgb="FF7030A0"/>
      </bottom>
      <diagonal/>
    </border>
    <border>
      <left/>
      <right style="thick">
        <color rgb="FF7030A0"/>
      </right>
      <top/>
      <bottom style="thick">
        <color rgb="FF7030A0"/>
      </bottom>
      <diagonal/>
    </border>
    <border>
      <left style="medium">
        <color auto="1"/>
      </left>
      <right style="medium">
        <color auto="1"/>
      </right>
      <top style="medium">
        <color auto="1"/>
      </top>
      <bottom style="medium">
        <color auto="1"/>
      </bottom>
      <diagonal/>
    </border>
  </borders>
  <cellStyleXfs count="3">
    <xf numFmtId="0" fontId="0" fillId="0" borderId="0"/>
    <xf numFmtId="0" fontId="2" fillId="0" borderId="0"/>
    <xf numFmtId="0" fontId="1" fillId="0" borderId="0"/>
  </cellStyleXfs>
  <cellXfs count="245">
    <xf numFmtId="0" fontId="0" fillId="0" borderId="0" xfId="0"/>
    <xf numFmtId="0" fontId="4" fillId="0" borderId="0" xfId="0" applyFont="1" applyAlignment="1">
      <alignment horizontal="center"/>
    </xf>
    <xf numFmtId="0" fontId="5" fillId="0" borderId="0" xfId="0" applyFont="1" applyAlignment="1">
      <alignment horizontal="center"/>
    </xf>
    <xf numFmtId="0" fontId="6" fillId="0" borderId="0" xfId="0" applyFont="1" applyAlignment="1">
      <alignment horizontal="center"/>
    </xf>
    <xf numFmtId="167" fontId="0" fillId="0" borderId="1" xfId="0" applyNumberFormat="1" applyBorder="1"/>
    <xf numFmtId="165" fontId="0" fillId="0" borderId="1" xfId="0" applyNumberFormat="1" applyBorder="1"/>
    <xf numFmtId="2" fontId="0" fillId="0" borderId="1" xfId="0" applyNumberFormat="1" applyBorder="1"/>
    <xf numFmtId="164" fontId="0" fillId="0" borderId="2" xfId="0" applyNumberFormat="1" applyBorder="1"/>
    <xf numFmtId="0" fontId="4" fillId="2" borderId="3" xfId="0" applyFont="1" applyFill="1" applyBorder="1" applyAlignment="1">
      <alignment horizontal="center"/>
    </xf>
    <xf numFmtId="0" fontId="4" fillId="2" borderId="4" xfId="0" applyFont="1" applyFill="1" applyBorder="1" applyAlignment="1">
      <alignment horizontal="center"/>
    </xf>
    <xf numFmtId="0" fontId="4" fillId="2" borderId="6" xfId="0" applyFont="1" applyFill="1" applyBorder="1" applyAlignment="1">
      <alignment horizontal="center"/>
    </xf>
    <xf numFmtId="0" fontId="4" fillId="2" borderId="5" xfId="0" applyFont="1" applyFill="1" applyBorder="1" applyAlignment="1">
      <alignment horizontal="center"/>
    </xf>
    <xf numFmtId="0" fontId="4" fillId="2" borderId="1" xfId="0" applyFont="1" applyFill="1" applyBorder="1" applyAlignment="1">
      <alignment horizontal="center"/>
    </xf>
    <xf numFmtId="0" fontId="4" fillId="2" borderId="2" xfId="0" applyFont="1" applyFill="1" applyBorder="1" applyAlignment="1">
      <alignment horizontal="center"/>
    </xf>
    <xf numFmtId="0" fontId="8" fillId="0" borderId="0" xfId="0" applyFont="1"/>
    <xf numFmtId="2" fontId="0" fillId="3" borderId="7" xfId="0" applyNumberFormat="1" applyFill="1" applyBorder="1" applyAlignment="1">
      <alignment horizontal="center"/>
    </xf>
    <xf numFmtId="0" fontId="0" fillId="3" borderId="8" xfId="0" applyFill="1" applyBorder="1" applyAlignment="1">
      <alignment horizontal="center"/>
    </xf>
    <xf numFmtId="0" fontId="0" fillId="3" borderId="9" xfId="0" applyFill="1" applyBorder="1" applyAlignment="1">
      <alignment horizontal="center"/>
    </xf>
    <xf numFmtId="0" fontId="4" fillId="0" borderId="0" xfId="0" applyFont="1"/>
    <xf numFmtId="0" fontId="4" fillId="2" borderId="10" xfId="0" applyFont="1" applyFill="1" applyBorder="1" applyAlignment="1">
      <alignment horizontal="center"/>
    </xf>
    <xf numFmtId="0" fontId="4" fillId="2" borderId="0" xfId="0" applyFont="1" applyFill="1" applyBorder="1" applyAlignment="1">
      <alignment horizontal="center"/>
    </xf>
    <xf numFmtId="0" fontId="4" fillId="2" borderId="11" xfId="0" applyFont="1" applyFill="1" applyBorder="1" applyAlignment="1">
      <alignment horizontal="center"/>
    </xf>
    <xf numFmtId="167" fontId="0" fillId="0" borderId="0" xfId="0" applyNumberFormat="1" applyBorder="1"/>
    <xf numFmtId="165" fontId="0" fillId="0" borderId="0" xfId="0" applyNumberFormat="1" applyBorder="1"/>
    <xf numFmtId="2" fontId="0" fillId="0" borderId="0" xfId="0" applyNumberFormat="1" applyBorder="1"/>
    <xf numFmtId="0" fontId="0" fillId="3" borderId="3" xfId="0" applyFill="1" applyBorder="1"/>
    <xf numFmtId="167" fontId="0" fillId="0" borderId="4" xfId="0" applyNumberFormat="1" applyBorder="1"/>
    <xf numFmtId="165" fontId="0" fillId="0" borderId="4" xfId="0" applyNumberFormat="1" applyBorder="1"/>
    <xf numFmtId="2" fontId="0" fillId="0" borderId="4" xfId="0" applyNumberFormat="1" applyBorder="1"/>
    <xf numFmtId="164" fontId="0" fillId="0" borderId="6" xfId="0" applyNumberFormat="1" applyBorder="1"/>
    <xf numFmtId="164" fontId="0" fillId="0" borderId="11" xfId="0" applyNumberFormat="1" applyBorder="1"/>
    <xf numFmtId="2" fontId="0" fillId="3" borderId="10" xfId="0" applyNumberFormat="1" applyFill="1" applyBorder="1"/>
    <xf numFmtId="2" fontId="0" fillId="3" borderId="5" xfId="0" applyNumberFormat="1" applyFill="1" applyBorder="1"/>
    <xf numFmtId="0" fontId="0" fillId="4" borderId="12" xfId="0" applyFill="1" applyBorder="1"/>
    <xf numFmtId="167" fontId="0" fillId="4" borderId="13" xfId="0" applyNumberFormat="1" applyFill="1" applyBorder="1"/>
    <xf numFmtId="165" fontId="0" fillId="4" borderId="13" xfId="0" applyNumberFormat="1" applyFill="1" applyBorder="1"/>
    <xf numFmtId="2" fontId="0" fillId="4" borderId="13" xfId="0" applyNumberFormat="1" applyFill="1" applyBorder="1"/>
    <xf numFmtId="0" fontId="3" fillId="2" borderId="4" xfId="0" applyFont="1" applyFill="1" applyBorder="1" applyAlignment="1">
      <alignment horizontal="center"/>
    </xf>
    <xf numFmtId="0" fontId="8" fillId="0" borderId="0" xfId="0" applyFont="1" applyFill="1" applyBorder="1"/>
    <xf numFmtId="0" fontId="12" fillId="0" borderId="0" xfId="0" applyFont="1"/>
    <xf numFmtId="0" fontId="0" fillId="3" borderId="7" xfId="0" applyFill="1" applyBorder="1" applyAlignment="1">
      <alignment horizontal="center"/>
    </xf>
    <xf numFmtId="165" fontId="0" fillId="4" borderId="14" xfId="0" applyNumberFormat="1" applyFill="1" applyBorder="1"/>
    <xf numFmtId="0" fontId="7" fillId="0" borderId="0" xfId="0" applyFont="1"/>
    <xf numFmtId="0" fontId="2" fillId="0" borderId="0" xfId="1"/>
    <xf numFmtId="0" fontId="2" fillId="5" borderId="15" xfId="1" applyFill="1" applyBorder="1"/>
    <xf numFmtId="0" fontId="4" fillId="0" borderId="0" xfId="1" applyFont="1" applyAlignment="1">
      <alignment horizontal="center"/>
    </xf>
    <xf numFmtId="2" fontId="2" fillId="5" borderId="15" xfId="1" applyNumberFormat="1" applyFill="1" applyBorder="1" applyAlignment="1">
      <alignment horizontal="center"/>
    </xf>
    <xf numFmtId="0" fontId="2" fillId="0" borderId="0" xfId="1" applyAlignment="1">
      <alignment horizontal="center"/>
    </xf>
    <xf numFmtId="166" fontId="2" fillId="5" borderId="15" xfId="1" applyNumberFormat="1" applyFill="1" applyBorder="1"/>
    <xf numFmtId="0" fontId="2" fillId="5" borderId="15" xfId="1" applyFill="1" applyBorder="1" applyAlignment="1">
      <alignment horizontal="center"/>
    </xf>
    <xf numFmtId="0" fontId="2" fillId="0" borderId="0" xfId="1" applyAlignment="1">
      <alignment horizontal="right"/>
    </xf>
    <xf numFmtId="0" fontId="2" fillId="6" borderId="15" xfId="1" applyFill="1" applyBorder="1"/>
    <xf numFmtId="0" fontId="3" fillId="0" borderId="0" xfId="1" applyFont="1" applyAlignment="1">
      <alignment horizontal="right"/>
    </xf>
    <xf numFmtId="0" fontId="2" fillId="0" borderId="16" xfId="1" applyBorder="1"/>
    <xf numFmtId="0" fontId="2" fillId="0" borderId="17" xfId="1" applyBorder="1"/>
    <xf numFmtId="0" fontId="2" fillId="0" borderId="18" xfId="1" applyBorder="1"/>
    <xf numFmtId="0" fontId="2" fillId="0" borderId="19" xfId="1" applyBorder="1"/>
    <xf numFmtId="165" fontId="2" fillId="5" borderId="15" xfId="1" applyNumberFormat="1" applyFill="1" applyBorder="1"/>
    <xf numFmtId="0" fontId="2" fillId="0" borderId="20" xfId="1" applyBorder="1"/>
    <xf numFmtId="2" fontId="2" fillId="5" borderId="15" xfId="1" applyNumberFormat="1" applyFill="1" applyBorder="1"/>
    <xf numFmtId="0" fontId="2" fillId="0" borderId="21" xfId="1" applyBorder="1"/>
    <xf numFmtId="165" fontId="2" fillId="0" borderId="0" xfId="1" applyNumberFormat="1"/>
    <xf numFmtId="0" fontId="14" fillId="7" borderId="3" xfId="1" applyFont="1" applyFill="1" applyBorder="1" applyAlignment="1">
      <alignment horizontal="center"/>
    </xf>
    <xf numFmtId="0" fontId="14" fillId="7" borderId="4" xfId="1" applyFont="1" applyFill="1" applyBorder="1" applyAlignment="1">
      <alignment horizontal="center"/>
    </xf>
    <xf numFmtId="0" fontId="5" fillId="7" borderId="4" xfId="1" applyFont="1" applyFill="1" applyBorder="1" applyAlignment="1">
      <alignment horizontal="center"/>
    </xf>
    <xf numFmtId="0" fontId="4" fillId="7" borderId="4" xfId="1" applyFont="1" applyFill="1" applyBorder="1" applyAlignment="1">
      <alignment horizontal="center"/>
    </xf>
    <xf numFmtId="0" fontId="4" fillId="7" borderId="6" xfId="1" applyFont="1" applyFill="1" applyBorder="1" applyAlignment="1">
      <alignment horizontal="center"/>
    </xf>
    <xf numFmtId="0" fontId="14" fillId="7" borderId="10" xfId="1" applyFont="1" applyFill="1" applyBorder="1"/>
    <xf numFmtId="0" fontId="14" fillId="7" borderId="0" xfId="1" applyFont="1" applyFill="1" applyBorder="1"/>
    <xf numFmtId="0" fontId="4" fillId="7" borderId="0" xfId="1" applyFont="1" applyFill="1" applyBorder="1" applyAlignment="1">
      <alignment horizontal="center"/>
    </xf>
    <xf numFmtId="0" fontId="4" fillId="7" borderId="11" xfId="1" applyFont="1" applyFill="1" applyBorder="1" applyAlignment="1">
      <alignment horizontal="center"/>
    </xf>
    <xf numFmtId="2" fontId="2" fillId="0" borderId="0" xfId="1" applyNumberFormat="1"/>
    <xf numFmtId="2" fontId="2" fillId="4" borderId="22" xfId="1" applyNumberFormat="1" applyFill="1" applyBorder="1"/>
    <xf numFmtId="166" fontId="2" fillId="4" borderId="23" xfId="1" applyNumberFormat="1" applyFill="1" applyBorder="1"/>
    <xf numFmtId="2" fontId="2" fillId="4" borderId="23" xfId="1" applyNumberFormat="1" applyFill="1" applyBorder="1"/>
    <xf numFmtId="1" fontId="2" fillId="4" borderId="23" xfId="1" applyNumberFormat="1" applyFill="1" applyBorder="1"/>
    <xf numFmtId="167" fontId="2" fillId="4" borderId="23" xfId="1" applyNumberFormat="1" applyFill="1" applyBorder="1"/>
    <xf numFmtId="165" fontId="2" fillId="4" borderId="24" xfId="1" applyNumberFormat="1" applyFill="1" applyBorder="1"/>
    <xf numFmtId="166" fontId="2" fillId="0" borderId="0" xfId="1" applyNumberFormat="1"/>
    <xf numFmtId="167" fontId="2" fillId="0" borderId="0" xfId="1" applyNumberFormat="1"/>
    <xf numFmtId="0" fontId="13" fillId="0" borderId="0" xfId="1" applyFont="1"/>
    <xf numFmtId="0" fontId="2" fillId="8" borderId="0" xfId="1" applyFill="1" applyAlignment="1">
      <alignment horizontal="center"/>
    </xf>
    <xf numFmtId="165" fontId="2" fillId="8" borderId="0" xfId="1" applyNumberFormat="1" applyFill="1"/>
    <xf numFmtId="0" fontId="4" fillId="9" borderId="3" xfId="0" applyFont="1" applyFill="1" applyBorder="1" applyAlignment="1">
      <alignment horizontal="center"/>
    </xf>
    <xf numFmtId="0" fontId="4" fillId="9" borderId="5" xfId="0" applyFont="1" applyFill="1" applyBorder="1" applyAlignment="1">
      <alignment horizontal="center"/>
    </xf>
    <xf numFmtId="0" fontId="10" fillId="0" borderId="0" xfId="0" applyFont="1"/>
    <xf numFmtId="0" fontId="10" fillId="11" borderId="25" xfId="0" applyFont="1" applyFill="1" applyBorder="1" applyAlignment="1">
      <alignment horizontal="center"/>
    </xf>
    <xf numFmtId="0" fontId="10" fillId="11" borderId="26" xfId="0" applyFont="1" applyFill="1" applyBorder="1" applyAlignment="1">
      <alignment horizontal="center"/>
    </xf>
    <xf numFmtId="0" fontId="10" fillId="11" borderId="27" xfId="0" applyFont="1" applyFill="1" applyBorder="1" applyAlignment="1">
      <alignment horizontal="center"/>
    </xf>
    <xf numFmtId="0" fontId="10" fillId="11" borderId="29" xfId="0" applyFont="1" applyFill="1" applyBorder="1" applyAlignment="1">
      <alignment horizontal="center"/>
    </xf>
    <xf numFmtId="0" fontId="10" fillId="11" borderId="30" xfId="0" applyFont="1" applyFill="1" applyBorder="1" applyAlignment="1">
      <alignment horizontal="center"/>
    </xf>
    <xf numFmtId="0" fontId="10" fillId="10" borderId="26" xfId="0" applyFont="1" applyFill="1" applyBorder="1"/>
    <xf numFmtId="0" fontId="10" fillId="12" borderId="4" xfId="0" applyFont="1" applyFill="1" applyBorder="1"/>
    <xf numFmtId="0" fontId="10" fillId="12" borderId="6" xfId="0" applyFont="1" applyFill="1" applyBorder="1"/>
    <xf numFmtId="0" fontId="10" fillId="10" borderId="15" xfId="0" applyFont="1" applyFill="1" applyBorder="1"/>
    <xf numFmtId="0" fontId="10" fillId="12" borderId="0" xfId="0" applyFont="1" applyFill="1" applyBorder="1"/>
    <xf numFmtId="0" fontId="10" fillId="12" borderId="11" xfId="0" applyFont="1" applyFill="1" applyBorder="1"/>
    <xf numFmtId="0" fontId="10" fillId="13" borderId="32" xfId="0" applyFont="1" applyFill="1" applyBorder="1"/>
    <xf numFmtId="0" fontId="21" fillId="11" borderId="25" xfId="0" applyFont="1" applyFill="1" applyBorder="1" applyAlignment="1">
      <alignment horizontal="center"/>
    </xf>
    <xf numFmtId="0" fontId="21" fillId="11" borderId="27" xfId="0" applyFont="1" applyFill="1" applyBorder="1" applyAlignment="1">
      <alignment horizontal="center"/>
    </xf>
    <xf numFmtId="0" fontId="10" fillId="11" borderId="33" xfId="0" applyFont="1" applyFill="1" applyBorder="1" applyAlignment="1">
      <alignment horizontal="center"/>
    </xf>
    <xf numFmtId="0" fontId="10" fillId="11" borderId="34" xfId="0" applyFont="1" applyFill="1" applyBorder="1" applyAlignment="1">
      <alignment horizontal="center"/>
    </xf>
    <xf numFmtId="0" fontId="10" fillId="0" borderId="25" xfId="0" applyFont="1" applyBorder="1" applyAlignment="1">
      <alignment horizontal="center"/>
    </xf>
    <xf numFmtId="0" fontId="10" fillId="0" borderId="27" xfId="0" applyFont="1" applyBorder="1" applyAlignment="1">
      <alignment horizontal="center"/>
    </xf>
    <xf numFmtId="167" fontId="10" fillId="0" borderId="25" xfId="0" applyNumberFormat="1" applyFont="1" applyBorder="1" applyAlignment="1">
      <alignment horizontal="center"/>
    </xf>
    <xf numFmtId="168" fontId="10" fillId="0" borderId="27" xfId="0" applyNumberFormat="1" applyFont="1" applyBorder="1" applyAlignment="1">
      <alignment horizontal="center"/>
    </xf>
    <xf numFmtId="0" fontId="10" fillId="0" borderId="31" xfId="0" applyFont="1" applyBorder="1" applyAlignment="1">
      <alignment horizontal="center"/>
    </xf>
    <xf numFmtId="0" fontId="10" fillId="0" borderId="32" xfId="0" applyFont="1" applyBorder="1" applyAlignment="1">
      <alignment horizontal="center"/>
    </xf>
    <xf numFmtId="167" fontId="10" fillId="0" borderId="31" xfId="0" applyNumberFormat="1" applyFont="1" applyBorder="1" applyAlignment="1">
      <alignment horizontal="center"/>
    </xf>
    <xf numFmtId="164" fontId="10" fillId="0" borderId="32" xfId="0" applyNumberFormat="1" applyFont="1" applyBorder="1" applyAlignment="1">
      <alignment horizontal="center"/>
    </xf>
    <xf numFmtId="0" fontId="10" fillId="0" borderId="28" xfId="0" applyFont="1" applyBorder="1" applyAlignment="1">
      <alignment horizontal="center"/>
    </xf>
    <xf numFmtId="0" fontId="10" fillId="0" borderId="30" xfId="0" applyFont="1" applyBorder="1" applyAlignment="1">
      <alignment horizontal="center"/>
    </xf>
    <xf numFmtId="167" fontId="10" fillId="0" borderId="28" xfId="0" applyNumberFormat="1" applyFont="1" applyBorder="1" applyAlignment="1">
      <alignment horizontal="center"/>
    </xf>
    <xf numFmtId="164" fontId="10" fillId="0" borderId="30" xfId="0" applyNumberFormat="1" applyFont="1" applyBorder="1" applyAlignment="1">
      <alignment horizontal="center"/>
    </xf>
    <xf numFmtId="0" fontId="10" fillId="11" borderId="35" xfId="0" applyFont="1" applyFill="1" applyBorder="1" applyAlignment="1">
      <alignment horizontal="center"/>
    </xf>
    <xf numFmtId="3" fontId="10" fillId="0" borderId="15" xfId="0" applyNumberFormat="1" applyFont="1" applyBorder="1" applyAlignment="1">
      <alignment horizontal="center"/>
    </xf>
    <xf numFmtId="3" fontId="10" fillId="0" borderId="26" xfId="0" applyNumberFormat="1" applyFont="1" applyBorder="1" applyAlignment="1">
      <alignment horizontal="center"/>
    </xf>
    <xf numFmtId="3" fontId="10" fillId="0" borderId="29" xfId="0" applyNumberFormat="1" applyFont="1" applyBorder="1" applyAlignment="1">
      <alignment horizontal="center"/>
    </xf>
    <xf numFmtId="0" fontId="2" fillId="0" borderId="15" xfId="1" applyBorder="1"/>
    <xf numFmtId="167" fontId="2" fillId="0" borderId="15" xfId="1" applyNumberFormat="1" applyBorder="1"/>
    <xf numFmtId="1" fontId="2" fillId="0" borderId="15" xfId="1" applyNumberFormat="1" applyBorder="1"/>
    <xf numFmtId="169" fontId="2" fillId="8" borderId="36" xfId="1" applyNumberFormat="1" applyFill="1" applyBorder="1"/>
    <xf numFmtId="0" fontId="2" fillId="8" borderId="36" xfId="1" applyFill="1" applyBorder="1"/>
    <xf numFmtId="169" fontId="2" fillId="8" borderId="37" xfId="1" applyNumberFormat="1" applyFill="1" applyBorder="1"/>
    <xf numFmtId="0" fontId="2" fillId="8" borderId="37" xfId="1" applyFill="1" applyBorder="1"/>
    <xf numFmtId="0" fontId="0" fillId="14" borderId="8" xfId="0" applyFill="1" applyBorder="1" applyAlignment="1">
      <alignment horizontal="center"/>
    </xf>
    <xf numFmtId="0" fontId="0" fillId="14" borderId="0" xfId="0" applyFill="1" applyBorder="1"/>
    <xf numFmtId="0" fontId="4" fillId="15" borderId="3" xfId="0" applyFont="1" applyFill="1" applyBorder="1" applyAlignment="1">
      <alignment horizontal="center"/>
    </xf>
    <xf numFmtId="0" fontId="4" fillId="15" borderId="6" xfId="0" applyFont="1" applyFill="1" applyBorder="1" applyAlignment="1">
      <alignment horizontal="center"/>
    </xf>
    <xf numFmtId="0" fontId="4" fillId="15" borderId="10" xfId="0" applyFont="1" applyFill="1" applyBorder="1" applyAlignment="1">
      <alignment horizontal="center"/>
    </xf>
    <xf numFmtId="0" fontId="4" fillId="15" borderId="11" xfId="0" applyFont="1" applyFill="1" applyBorder="1" applyAlignment="1">
      <alignment horizontal="center"/>
    </xf>
    <xf numFmtId="167" fontId="7" fillId="0" borderId="15" xfId="0" applyNumberFormat="1" applyFont="1" applyBorder="1" applyAlignment="1">
      <alignment horizontal="center"/>
    </xf>
    <xf numFmtId="166" fontId="7" fillId="0" borderId="15" xfId="0" applyNumberFormat="1" applyFont="1" applyFill="1" applyBorder="1" applyAlignment="1">
      <alignment horizontal="center"/>
    </xf>
    <xf numFmtId="0" fontId="8" fillId="0" borderId="0" xfId="0" applyFont="1" applyAlignment="1">
      <alignment horizontal="center"/>
    </xf>
    <xf numFmtId="170" fontId="4" fillId="9" borderId="1" xfId="0" applyNumberFormat="1" applyFont="1" applyFill="1" applyBorder="1" applyAlignment="1">
      <alignment horizontal="center"/>
    </xf>
    <xf numFmtId="170" fontId="4" fillId="9" borderId="2" xfId="0" applyNumberFormat="1" applyFont="1" applyFill="1" applyBorder="1" applyAlignment="1">
      <alignment horizontal="center"/>
    </xf>
    <xf numFmtId="170" fontId="4" fillId="10" borderId="1" xfId="0" applyNumberFormat="1" applyFont="1" applyFill="1" applyBorder="1" applyAlignment="1">
      <alignment horizontal="center"/>
    </xf>
    <xf numFmtId="170" fontId="4" fillId="10" borderId="2" xfId="0" applyNumberFormat="1" applyFont="1" applyFill="1" applyBorder="1" applyAlignment="1">
      <alignment horizontal="center"/>
    </xf>
    <xf numFmtId="165" fontId="12" fillId="0" borderId="0" xfId="0" applyNumberFormat="1" applyFont="1"/>
    <xf numFmtId="2" fontId="13" fillId="16" borderId="0" xfId="1" applyNumberFormat="1" applyFont="1" applyFill="1"/>
    <xf numFmtId="165" fontId="13" fillId="8" borderId="0" xfId="1" applyNumberFormat="1" applyFont="1" applyFill="1"/>
    <xf numFmtId="2" fontId="0" fillId="17" borderId="8" xfId="0" applyNumberFormat="1" applyFill="1" applyBorder="1" applyAlignment="1">
      <alignment horizontal="center"/>
    </xf>
    <xf numFmtId="165" fontId="0" fillId="17" borderId="11" xfId="0" applyNumberFormat="1" applyFill="1" applyBorder="1" applyAlignment="1">
      <alignment horizontal="center"/>
    </xf>
    <xf numFmtId="2" fontId="0" fillId="17" borderId="9" xfId="0" applyNumberFormat="1" applyFill="1" applyBorder="1" applyAlignment="1">
      <alignment horizontal="center"/>
    </xf>
    <xf numFmtId="165" fontId="0" fillId="17" borderId="2" xfId="0" applyNumberFormat="1" applyFill="1" applyBorder="1" applyAlignment="1">
      <alignment horizontal="center"/>
    </xf>
    <xf numFmtId="2" fontId="2" fillId="8" borderId="15" xfId="1" applyNumberFormat="1" applyFill="1" applyBorder="1"/>
    <xf numFmtId="0" fontId="2" fillId="8" borderId="15" xfId="1" applyFill="1" applyBorder="1"/>
    <xf numFmtId="0" fontId="27" fillId="11" borderId="12" xfId="1" applyFont="1" applyFill="1" applyBorder="1" applyAlignment="1"/>
    <xf numFmtId="0" fontId="2" fillId="11" borderId="13" xfId="1" applyFill="1" applyBorder="1" applyAlignment="1"/>
    <xf numFmtId="0" fontId="2" fillId="11" borderId="14" xfId="1" applyFill="1" applyBorder="1" applyAlignment="1"/>
    <xf numFmtId="0" fontId="1" fillId="10" borderId="15" xfId="0" applyFont="1" applyFill="1" applyBorder="1"/>
    <xf numFmtId="2" fontId="1" fillId="10" borderId="15" xfId="0" applyNumberFormat="1" applyFont="1" applyFill="1" applyBorder="1"/>
    <xf numFmtId="2" fontId="10" fillId="13" borderId="32" xfId="0" applyNumberFormat="1" applyFont="1" applyFill="1" applyBorder="1"/>
    <xf numFmtId="0" fontId="7" fillId="0" borderId="38" xfId="0" applyFont="1" applyBorder="1" applyAlignment="1">
      <alignment horizontal="center"/>
    </xf>
    <xf numFmtId="0" fontId="4" fillId="0" borderId="15" xfId="0" applyFont="1" applyBorder="1" applyAlignment="1">
      <alignment horizontal="center"/>
    </xf>
    <xf numFmtId="0" fontId="0" fillId="18" borderId="15" xfId="0" applyNumberFormat="1" applyFill="1" applyBorder="1" applyAlignment="1">
      <alignment horizontal="center"/>
    </xf>
    <xf numFmtId="0" fontId="0" fillId="0" borderId="15" xfId="0" applyBorder="1" applyAlignment="1">
      <alignment horizontal="left"/>
    </xf>
    <xf numFmtId="0" fontId="0" fillId="0" borderId="15" xfId="0" applyFill="1" applyBorder="1" applyAlignment="1">
      <alignment horizontal="left"/>
    </xf>
    <xf numFmtId="2" fontId="0" fillId="18" borderId="15" xfId="0" applyNumberFormat="1" applyFill="1" applyBorder="1" applyAlignment="1">
      <alignment horizontal="center"/>
    </xf>
    <xf numFmtId="0" fontId="7" fillId="0" borderId="15" xfId="0" applyFont="1" applyBorder="1" applyAlignment="1">
      <alignment horizontal="center" vertical="center"/>
    </xf>
    <xf numFmtId="0" fontId="7" fillId="0" borderId="15" xfId="0" applyFont="1" applyBorder="1" applyAlignment="1">
      <alignment horizontal="center" vertical="center" wrapText="1"/>
    </xf>
    <xf numFmtId="2" fontId="8" fillId="18" borderId="15" xfId="0" applyNumberFormat="1" applyFont="1" applyFill="1" applyBorder="1" applyAlignment="1">
      <alignment horizontal="center"/>
    </xf>
    <xf numFmtId="0" fontId="10" fillId="0" borderId="40" xfId="0" applyFont="1" applyBorder="1"/>
    <xf numFmtId="0" fontId="10" fillId="0" borderId="45" xfId="0" applyFont="1" applyBorder="1"/>
    <xf numFmtId="0" fontId="10" fillId="0" borderId="0" xfId="0" applyFont="1" applyBorder="1"/>
    <xf numFmtId="0" fontId="10" fillId="11" borderId="46" xfId="0" applyFont="1" applyFill="1" applyBorder="1" applyAlignment="1">
      <alignment horizontal="center"/>
    </xf>
    <xf numFmtId="0" fontId="10" fillId="11" borderId="47" xfId="0" applyFont="1" applyFill="1" applyBorder="1" applyAlignment="1">
      <alignment horizontal="center"/>
    </xf>
    <xf numFmtId="167" fontId="10" fillId="0" borderId="46" xfId="0" applyNumberFormat="1" applyFont="1" applyBorder="1" applyAlignment="1">
      <alignment horizontal="center"/>
    </xf>
    <xf numFmtId="0" fontId="10" fillId="11" borderId="48" xfId="0" applyFont="1" applyFill="1" applyBorder="1" applyAlignment="1">
      <alignment horizontal="center"/>
    </xf>
    <xf numFmtId="167" fontId="10" fillId="0" borderId="49" xfId="0" applyNumberFormat="1" applyFont="1" applyBorder="1" applyAlignment="1">
      <alignment horizontal="center"/>
    </xf>
    <xf numFmtId="0" fontId="10" fillId="11" borderId="50" xfId="0" applyFont="1" applyFill="1" applyBorder="1" applyAlignment="1">
      <alignment horizontal="center"/>
    </xf>
    <xf numFmtId="167" fontId="10" fillId="0" borderId="51" xfId="0" applyNumberFormat="1" applyFont="1" applyBorder="1" applyAlignment="1">
      <alignment horizontal="center"/>
    </xf>
    <xf numFmtId="0" fontId="19" fillId="10" borderId="48" xfId="0" applyFont="1" applyFill="1" applyBorder="1"/>
    <xf numFmtId="0" fontId="10" fillId="0" borderId="52" xfId="0" applyFont="1" applyBorder="1"/>
    <xf numFmtId="0" fontId="19" fillId="10" borderId="53" xfId="0" applyFont="1" applyFill="1" applyBorder="1"/>
    <xf numFmtId="167" fontId="19" fillId="10" borderId="53" xfId="0" applyNumberFormat="1" applyFont="1" applyFill="1" applyBorder="1"/>
    <xf numFmtId="2" fontId="19" fillId="10" borderId="53" xfId="0" applyNumberFormat="1" applyFont="1" applyFill="1" applyBorder="1"/>
    <xf numFmtId="0" fontId="19" fillId="10" borderId="54" xfId="0" applyFont="1" applyFill="1" applyBorder="1"/>
    <xf numFmtId="0" fontId="10" fillId="12" borderId="55" xfId="0" applyFont="1" applyFill="1" applyBorder="1"/>
    <xf numFmtId="0" fontId="1" fillId="10" borderId="56" xfId="0" applyFont="1" applyFill="1" applyBorder="1"/>
    <xf numFmtId="167" fontId="10" fillId="13" borderId="57" xfId="0" applyNumberFormat="1" applyFont="1" applyFill="1" applyBorder="1"/>
    <xf numFmtId="0" fontId="10" fillId="0" borderId="55" xfId="0" applyFont="1" applyBorder="1"/>
    <xf numFmtId="0" fontId="10" fillId="0" borderId="58" xfId="0" applyFont="1" applyBorder="1"/>
    <xf numFmtId="0" fontId="32" fillId="19" borderId="0" xfId="0" applyFont="1" applyFill="1"/>
    <xf numFmtId="0" fontId="1" fillId="0" borderId="0" xfId="2"/>
    <xf numFmtId="14" fontId="1" fillId="0" borderId="0" xfId="2" applyNumberFormat="1"/>
    <xf numFmtId="0" fontId="1" fillId="11" borderId="0" xfId="2" applyFill="1"/>
    <xf numFmtId="0" fontId="1" fillId="0" borderId="15" xfId="2" applyBorder="1" applyAlignment="1">
      <alignment horizontal="center"/>
    </xf>
    <xf numFmtId="0" fontId="34" fillId="0" borderId="0" xfId="2" applyFont="1" applyAlignment="1">
      <alignment vertical="center"/>
    </xf>
    <xf numFmtId="0" fontId="1" fillId="0" borderId="0" xfId="2" applyAlignment="1"/>
    <xf numFmtId="0" fontId="1" fillId="9" borderId="15" xfId="2" applyFill="1" applyBorder="1"/>
    <xf numFmtId="0" fontId="1" fillId="0" borderId="15" xfId="2" applyBorder="1"/>
    <xf numFmtId="0" fontId="35" fillId="0" borderId="0" xfId="2" applyFont="1" applyFill="1"/>
    <xf numFmtId="0" fontId="36" fillId="0" borderId="0" xfId="2" applyFont="1"/>
    <xf numFmtId="0" fontId="1" fillId="10" borderId="15" xfId="2" applyFill="1" applyBorder="1"/>
    <xf numFmtId="0" fontId="1" fillId="10" borderId="15" xfId="2" applyFill="1" applyBorder="1" applyAlignment="1"/>
    <xf numFmtId="0" fontId="1" fillId="20" borderId="0" xfId="2" applyFill="1"/>
    <xf numFmtId="0" fontId="1" fillId="11" borderId="0" xfId="2" applyFill="1" applyAlignment="1">
      <alignment horizontal="center"/>
    </xf>
    <xf numFmtId="14" fontId="1" fillId="0" borderId="59" xfId="2" applyNumberFormat="1" applyBorder="1"/>
    <xf numFmtId="0" fontId="1" fillId="0" borderId="59" xfId="2" applyBorder="1"/>
    <xf numFmtId="0" fontId="1" fillId="0" borderId="0" xfId="2" applyAlignment="1">
      <alignment horizontal="center"/>
    </xf>
    <xf numFmtId="0" fontId="37" fillId="0" borderId="39" xfId="0" applyFont="1" applyBorder="1"/>
    <xf numFmtId="0" fontId="1" fillId="13" borderId="15" xfId="2" applyFill="1" applyBorder="1"/>
    <xf numFmtId="0" fontId="1" fillId="11" borderId="15" xfId="2" applyFill="1" applyBorder="1"/>
    <xf numFmtId="0" fontId="19" fillId="11" borderId="15" xfId="2" applyFont="1" applyFill="1" applyBorder="1"/>
    <xf numFmtId="0" fontId="19" fillId="0" borderId="15" xfId="2" applyFont="1" applyBorder="1"/>
    <xf numFmtId="0" fontId="1" fillId="0" borderId="25" xfId="2" applyBorder="1"/>
    <xf numFmtId="0" fontId="1" fillId="0" borderId="26" xfId="2" applyBorder="1"/>
    <xf numFmtId="0" fontId="1" fillId="0" borderId="27" xfId="2" applyBorder="1"/>
    <xf numFmtId="0" fontId="1" fillId="0" borderId="28" xfId="2" applyBorder="1" applyAlignment="1">
      <alignment horizontal="center"/>
    </xf>
    <xf numFmtId="0" fontId="1" fillId="0" borderId="29" xfId="2" applyBorder="1" applyAlignment="1">
      <alignment horizontal="center"/>
    </xf>
    <xf numFmtId="0" fontId="1" fillId="0" borderId="30" xfId="2" applyBorder="1" applyAlignment="1">
      <alignment horizontal="center"/>
    </xf>
    <xf numFmtId="0" fontId="1" fillId="13" borderId="25" xfId="2" applyFill="1" applyBorder="1"/>
    <xf numFmtId="0" fontId="1" fillId="13" borderId="26" xfId="2" applyFill="1" applyBorder="1"/>
    <xf numFmtId="2" fontId="1" fillId="0" borderId="27" xfId="2" applyNumberFormat="1" applyBorder="1"/>
    <xf numFmtId="0" fontId="1" fillId="13" borderId="31" xfId="2" applyFill="1" applyBorder="1"/>
    <xf numFmtId="2" fontId="1" fillId="0" borderId="32" xfId="2" applyNumberFormat="1" applyBorder="1"/>
    <xf numFmtId="0" fontId="1" fillId="11" borderId="31" xfId="2" applyFill="1" applyBorder="1"/>
    <xf numFmtId="0" fontId="19" fillId="11" borderId="31" xfId="2" applyFont="1" applyFill="1" applyBorder="1"/>
    <xf numFmtId="2" fontId="19" fillId="0" borderId="32" xfId="2" applyNumberFormat="1" applyFont="1" applyBorder="1"/>
    <xf numFmtId="0" fontId="1" fillId="10" borderId="31" xfId="2" applyFill="1" applyBorder="1"/>
    <xf numFmtId="0" fontId="1" fillId="10" borderId="28" xfId="2" applyFill="1" applyBorder="1"/>
    <xf numFmtId="0" fontId="1" fillId="10" borderId="29" xfId="2" applyFill="1" applyBorder="1"/>
    <xf numFmtId="0" fontId="1" fillId="0" borderId="29" xfId="2" applyBorder="1"/>
    <xf numFmtId="2" fontId="1" fillId="0" borderId="30" xfId="2" applyNumberFormat="1" applyBorder="1"/>
    <xf numFmtId="0" fontId="4" fillId="9" borderId="0" xfId="0" applyFont="1" applyFill="1" applyBorder="1" applyAlignment="1">
      <alignment horizontal="center"/>
    </xf>
    <xf numFmtId="0" fontId="4" fillId="9" borderId="11" xfId="0" applyFont="1" applyFill="1" applyBorder="1" applyAlignment="1">
      <alignment horizontal="center"/>
    </xf>
    <xf numFmtId="0" fontId="4" fillId="10" borderId="0" xfId="0" applyFont="1" applyFill="1" applyBorder="1" applyAlignment="1">
      <alignment horizontal="center"/>
    </xf>
    <xf numFmtId="0" fontId="4" fillId="10" borderId="11" xfId="0" applyFont="1" applyFill="1" applyBorder="1" applyAlignment="1">
      <alignment horizontal="center"/>
    </xf>
    <xf numFmtId="0" fontId="0" fillId="0" borderId="15" xfId="0" applyBorder="1" applyAlignment="1">
      <alignment horizontal="center"/>
    </xf>
    <xf numFmtId="0" fontId="0" fillId="0" borderId="25" xfId="0" applyBorder="1" applyAlignment="1">
      <alignment horizontal="center"/>
    </xf>
    <xf numFmtId="0" fontId="0" fillId="0" borderId="26" xfId="0" applyBorder="1" applyAlignment="1">
      <alignment horizontal="center"/>
    </xf>
    <xf numFmtId="0" fontId="0" fillId="0" borderId="27" xfId="0" applyBorder="1" applyAlignment="1">
      <alignment horizontal="center"/>
    </xf>
    <xf numFmtId="0" fontId="0" fillId="0" borderId="31" xfId="0" applyBorder="1" applyAlignment="1">
      <alignment horizontal="center"/>
    </xf>
    <xf numFmtId="0" fontId="0" fillId="0" borderId="32"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30" xfId="0" applyBorder="1" applyAlignment="1">
      <alignment horizontal="center"/>
    </xf>
    <xf numFmtId="0" fontId="10" fillId="11" borderId="41" xfId="0" applyFont="1" applyFill="1" applyBorder="1" applyAlignment="1">
      <alignment horizontal="center"/>
    </xf>
    <xf numFmtId="0" fontId="10" fillId="11" borderId="42" xfId="0" applyFont="1" applyFill="1" applyBorder="1" applyAlignment="1">
      <alignment horizontal="center"/>
    </xf>
    <xf numFmtId="0" fontId="10" fillId="11" borderId="43" xfId="0" applyFont="1" applyFill="1" applyBorder="1" applyAlignment="1">
      <alignment horizontal="center"/>
    </xf>
    <xf numFmtId="0" fontId="10" fillId="11" borderId="44" xfId="0" applyFont="1" applyFill="1" applyBorder="1" applyAlignment="1">
      <alignment horizontal="center"/>
    </xf>
    <xf numFmtId="0" fontId="1" fillId="0" borderId="0" xfId="2" applyAlignment="1">
      <alignment horizontal="center"/>
    </xf>
    <xf numFmtId="0" fontId="1" fillId="11" borderId="0" xfId="2" applyFill="1" applyAlignment="1">
      <alignment horizontal="center"/>
    </xf>
    <xf numFmtId="0" fontId="2" fillId="19" borderId="0" xfId="1" applyFill="1"/>
  </cellXfs>
  <cellStyles count="3">
    <cellStyle name="Normal" xfId="0" builtinId="0"/>
    <cellStyle name="Normal 2" xfId="1" xr:uid="{00000000-0005-0000-0000-000001000000}"/>
    <cellStyle name="Normal 3" xfId="2" xr:uid="{B685D1E7-85EC-40AC-BA20-D8BA72519681}"/>
  </cellStyles>
  <dxfs count="1">
    <dxf>
      <font>
        <color rgb="FF9C0006"/>
      </font>
      <fill>
        <patternFill>
          <bgColor rgb="FFFFC7CE"/>
        </patternFill>
      </fill>
    </dxf>
  </dxfs>
  <tableStyles count="0" defaultTableStyle="TableStyleMedium9" defaultPivotStyle="PivotStyleLight16"/>
  <colors>
    <mruColors>
      <color rgb="FF00FF00"/>
      <color rgb="FF660033"/>
      <color rgb="FF66FF99"/>
      <color rgb="FF9900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4.xml"/><Relationship Id="rId1" Type="http://schemas.microsoft.com/office/2011/relationships/chartStyle" Target="style4.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2.xml"/><Relationship Id="rId1" Type="http://schemas.microsoft.com/office/2011/relationships/chartStyle" Target="style2.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4457766642806"/>
          <c:y val="4.7008547008547008E-2"/>
          <c:w val="0.80292859699355767"/>
          <c:h val="0.77265697557036139"/>
        </c:manualLayout>
      </c:layout>
      <c:scatterChart>
        <c:scatterStyle val="lineMarker"/>
        <c:varyColors val="0"/>
        <c:ser>
          <c:idx val="0"/>
          <c:order val="0"/>
          <c:tx>
            <c:strRef>
              <c:f>'Start Here'!$B$13</c:f>
              <c:strCache>
                <c:ptCount val="1"/>
                <c:pt idx="0">
                  <c:v>BED</c:v>
                </c:pt>
              </c:strCache>
            </c:strRef>
          </c:tx>
          <c:spPr>
            <a:ln w="19050" cap="rnd">
              <a:solidFill>
                <a:schemeClr val="accent4">
                  <a:lumMod val="50000"/>
                </a:schemeClr>
              </a:solidFill>
              <a:round/>
            </a:ln>
            <a:effectLst/>
          </c:spPr>
          <c:marker>
            <c:symbol val="circle"/>
            <c:size val="5"/>
            <c:spPr>
              <a:solidFill>
                <a:schemeClr val="accent4">
                  <a:lumMod val="20000"/>
                  <a:lumOff val="80000"/>
                </a:schemeClr>
              </a:solidFill>
              <a:ln w="9525">
                <a:solidFill>
                  <a:schemeClr val="accent4">
                    <a:lumMod val="50000"/>
                  </a:schemeClr>
                </a:solidFill>
              </a:ln>
              <a:effectLst/>
            </c:spPr>
          </c:marker>
          <c:xVal>
            <c:numRef>
              <c:f>'Start Here'!$A$15:$A$28</c:f>
              <c:numCache>
                <c:formatCode>General</c:formatCode>
                <c:ptCount val="14"/>
                <c:pt idx="0">
                  <c:v>180</c:v>
                </c:pt>
                <c:pt idx="1">
                  <c:v>128</c:v>
                </c:pt>
                <c:pt idx="2" formatCode="0.0">
                  <c:v>90.509667991878075</c:v>
                </c:pt>
                <c:pt idx="3">
                  <c:v>63.999999999999993</c:v>
                </c:pt>
                <c:pt idx="4" formatCode="0.0">
                  <c:v>45.25483399593903</c:v>
                </c:pt>
                <c:pt idx="5">
                  <c:v>31.999999999999989</c:v>
                </c:pt>
                <c:pt idx="6" formatCode="0.0">
                  <c:v>22.627416997969512</c:v>
                </c:pt>
                <c:pt idx="7">
                  <c:v>15.999999999999993</c:v>
                </c:pt>
                <c:pt idx="8" formatCode="0.0">
                  <c:v>11.313708498984754</c:v>
                </c:pt>
                <c:pt idx="9">
                  <c:v>7.9999999999999947</c:v>
                </c:pt>
                <c:pt idx="10" formatCode="0.00">
                  <c:v>5.6568542494923761</c:v>
                </c:pt>
                <c:pt idx="11">
                  <c:v>3.9999999999999969</c:v>
                </c:pt>
                <c:pt idx="12" formatCode="0.00">
                  <c:v>2.8284271247461876</c:v>
                </c:pt>
                <c:pt idx="13">
                  <c:v>1.9999999999999982</c:v>
                </c:pt>
              </c:numCache>
            </c:numRef>
          </c:xVal>
          <c:yVal>
            <c:numRef>
              <c:f>'Start Here'!$B$15:$B$28</c:f>
              <c:numCache>
                <c:formatCode>General</c:formatCode>
                <c:ptCount val="14"/>
                <c:pt idx="0">
                  <c:v>100</c:v>
                </c:pt>
                <c:pt idx="1">
                  <c:v>96</c:v>
                </c:pt>
                <c:pt idx="2">
                  <c:v>80</c:v>
                </c:pt>
                <c:pt idx="3">
                  <c:v>60</c:v>
                </c:pt>
                <c:pt idx="4">
                  <c:v>40</c:v>
                </c:pt>
                <c:pt idx="5">
                  <c:v>30</c:v>
                </c:pt>
                <c:pt idx="6">
                  <c:v>22</c:v>
                </c:pt>
                <c:pt idx="7">
                  <c:v>17</c:v>
                </c:pt>
                <c:pt idx="8">
                  <c:v>12</c:v>
                </c:pt>
                <c:pt idx="9">
                  <c:v>10</c:v>
                </c:pt>
                <c:pt idx="10">
                  <c:v>7</c:v>
                </c:pt>
                <c:pt idx="11">
                  <c:v>4</c:v>
                </c:pt>
                <c:pt idx="12">
                  <c:v>2</c:v>
                </c:pt>
                <c:pt idx="13">
                  <c:v>0</c:v>
                </c:pt>
              </c:numCache>
            </c:numRef>
          </c:yVal>
          <c:smooth val="0"/>
          <c:extLst>
            <c:ext xmlns:c16="http://schemas.microsoft.com/office/drawing/2014/chart" uri="{C3380CC4-5D6E-409C-BE32-E72D297353CC}">
              <c16:uniqueId val="{00000000-C0C2-47DD-94F0-E1E5DEB049E2}"/>
            </c:ext>
          </c:extLst>
        </c:ser>
        <c:ser>
          <c:idx val="1"/>
          <c:order val="1"/>
          <c:tx>
            <c:strRef>
              <c:f>'Start Here'!$C$13</c:f>
              <c:strCache>
                <c:ptCount val="1"/>
                <c:pt idx="0">
                  <c:v>Transport 95</c:v>
                </c:pt>
              </c:strCache>
            </c:strRef>
          </c:tx>
          <c:spPr>
            <a:ln w="19050" cap="rnd">
              <a:solidFill>
                <a:srgbClr val="990000"/>
              </a:solidFill>
              <a:round/>
            </a:ln>
            <a:effectLst/>
          </c:spPr>
          <c:marker>
            <c:symbol val="circle"/>
            <c:size val="5"/>
            <c:spPr>
              <a:solidFill>
                <a:schemeClr val="bg1"/>
              </a:solidFill>
              <a:ln w="9525">
                <a:solidFill>
                  <a:srgbClr val="C00000"/>
                </a:solidFill>
              </a:ln>
              <a:effectLst/>
            </c:spPr>
          </c:marker>
          <c:xVal>
            <c:numRef>
              <c:f>'Start Here'!$A$19:$A$32</c:f>
              <c:numCache>
                <c:formatCode>General</c:formatCode>
                <c:ptCount val="14"/>
                <c:pt idx="0" formatCode="0.0">
                  <c:v>45.25483399593903</c:v>
                </c:pt>
                <c:pt idx="1">
                  <c:v>31.999999999999989</c:v>
                </c:pt>
                <c:pt idx="2" formatCode="0.0">
                  <c:v>22.627416997969512</c:v>
                </c:pt>
                <c:pt idx="3">
                  <c:v>15.999999999999993</c:v>
                </c:pt>
                <c:pt idx="4" formatCode="0.0">
                  <c:v>11.313708498984754</c:v>
                </c:pt>
                <c:pt idx="5">
                  <c:v>7.9999999999999947</c:v>
                </c:pt>
                <c:pt idx="6" formatCode="0.00">
                  <c:v>5.6568542494923761</c:v>
                </c:pt>
                <c:pt idx="7">
                  <c:v>3.9999999999999969</c:v>
                </c:pt>
                <c:pt idx="8" formatCode="0.00">
                  <c:v>2.8284271247461876</c:v>
                </c:pt>
                <c:pt idx="9">
                  <c:v>1.9999999999999982</c:v>
                </c:pt>
                <c:pt idx="10" formatCode="0.00">
                  <c:v>1.4142135623730936</c:v>
                </c:pt>
                <c:pt idx="11">
                  <c:v>0.99999999999999889</c:v>
                </c:pt>
                <c:pt idx="12" formatCode="0.00">
                  <c:v>0.5</c:v>
                </c:pt>
                <c:pt idx="13">
                  <c:v>0.25</c:v>
                </c:pt>
              </c:numCache>
            </c:numRef>
          </c:xVal>
          <c:yVal>
            <c:numRef>
              <c:f>'Start Here'!$C$19:$C$32</c:f>
              <c:numCache>
                <c:formatCode>0.00</c:formatCode>
                <c:ptCount val="14"/>
                <c:pt idx="0" formatCode="General">
                  <c:v>100</c:v>
                </c:pt>
                <c:pt idx="1">
                  <c:v>98</c:v>
                </c:pt>
                <c:pt idx="2">
                  <c:v>90</c:v>
                </c:pt>
                <c:pt idx="3">
                  <c:v>80</c:v>
                </c:pt>
                <c:pt idx="4">
                  <c:v>63</c:v>
                </c:pt>
                <c:pt idx="5">
                  <c:v>50</c:v>
                </c:pt>
                <c:pt idx="6">
                  <c:v>25</c:v>
                </c:pt>
                <c:pt idx="7">
                  <c:v>15</c:v>
                </c:pt>
                <c:pt idx="8">
                  <c:v>10</c:v>
                </c:pt>
                <c:pt idx="9">
                  <c:v>6</c:v>
                </c:pt>
                <c:pt idx="10">
                  <c:v>3</c:v>
                </c:pt>
                <c:pt idx="11">
                  <c:v>2</c:v>
                </c:pt>
                <c:pt idx="12">
                  <c:v>1</c:v>
                </c:pt>
                <c:pt idx="13" formatCode="General">
                  <c:v>0</c:v>
                </c:pt>
              </c:numCache>
            </c:numRef>
          </c:yVal>
          <c:smooth val="0"/>
          <c:extLst>
            <c:ext xmlns:c16="http://schemas.microsoft.com/office/drawing/2014/chart" uri="{C3380CC4-5D6E-409C-BE32-E72D297353CC}">
              <c16:uniqueId val="{00000001-C0C2-47DD-94F0-E1E5DEB049E2}"/>
            </c:ext>
          </c:extLst>
        </c:ser>
        <c:ser>
          <c:idx val="2"/>
          <c:order val="2"/>
          <c:tx>
            <c:strRef>
              <c:f>'Start Here'!$D$13</c:f>
              <c:strCache>
                <c:ptCount val="1"/>
                <c:pt idx="0">
                  <c:v>Transport 02</c:v>
                </c:pt>
              </c:strCache>
            </c:strRef>
          </c:tx>
          <c:spPr>
            <a:ln w="19050" cap="rnd">
              <a:solidFill>
                <a:srgbClr val="00B0F0"/>
              </a:solidFill>
              <a:round/>
            </a:ln>
            <a:effectLst/>
          </c:spPr>
          <c:marker>
            <c:symbol val="circle"/>
            <c:size val="5"/>
            <c:spPr>
              <a:solidFill>
                <a:schemeClr val="accent4">
                  <a:lumMod val="75000"/>
                </a:schemeClr>
              </a:solidFill>
              <a:ln w="9525">
                <a:solidFill>
                  <a:srgbClr val="002060"/>
                </a:solidFill>
              </a:ln>
              <a:effectLst/>
            </c:spPr>
          </c:marker>
          <c:xVal>
            <c:numRef>
              <c:f>'Start Here'!$A$19:$A$32</c:f>
              <c:numCache>
                <c:formatCode>General</c:formatCode>
                <c:ptCount val="14"/>
                <c:pt idx="0" formatCode="0.0">
                  <c:v>45.25483399593903</c:v>
                </c:pt>
                <c:pt idx="1">
                  <c:v>31.999999999999989</c:v>
                </c:pt>
                <c:pt idx="2" formatCode="0.0">
                  <c:v>22.627416997969512</c:v>
                </c:pt>
                <c:pt idx="3">
                  <c:v>15.999999999999993</c:v>
                </c:pt>
                <c:pt idx="4" formatCode="0.0">
                  <c:v>11.313708498984754</c:v>
                </c:pt>
                <c:pt idx="5">
                  <c:v>7.9999999999999947</c:v>
                </c:pt>
                <c:pt idx="6" formatCode="0.00">
                  <c:v>5.6568542494923761</c:v>
                </c:pt>
                <c:pt idx="7">
                  <c:v>3.9999999999999969</c:v>
                </c:pt>
                <c:pt idx="8" formatCode="0.00">
                  <c:v>2.8284271247461876</c:v>
                </c:pt>
                <c:pt idx="9">
                  <c:v>1.9999999999999982</c:v>
                </c:pt>
                <c:pt idx="10" formatCode="0.00">
                  <c:v>1.4142135623730936</c:v>
                </c:pt>
                <c:pt idx="11">
                  <c:v>0.99999999999999889</c:v>
                </c:pt>
                <c:pt idx="12" formatCode="0.00">
                  <c:v>0.5</c:v>
                </c:pt>
                <c:pt idx="13">
                  <c:v>0.25</c:v>
                </c:pt>
              </c:numCache>
            </c:numRef>
          </c:xVal>
          <c:yVal>
            <c:numRef>
              <c:f>'Start Here'!$D$19:$D$32</c:f>
              <c:numCache>
                <c:formatCode>0.00</c:formatCode>
                <c:ptCount val="14"/>
                <c:pt idx="0" formatCode="General">
                  <c:v>100</c:v>
                </c:pt>
                <c:pt idx="1">
                  <c:v>98.461538461538467</c:v>
                </c:pt>
                <c:pt idx="2">
                  <c:v>82.115384615384613</c:v>
                </c:pt>
                <c:pt idx="3">
                  <c:v>65.769230769230774</c:v>
                </c:pt>
                <c:pt idx="4">
                  <c:v>59.03846153846154</c:v>
                </c:pt>
                <c:pt idx="5">
                  <c:v>54.230769230769234</c:v>
                </c:pt>
                <c:pt idx="6">
                  <c:v>50.961538461538467</c:v>
                </c:pt>
                <c:pt idx="7">
                  <c:v>48.07692307692308</c:v>
                </c:pt>
                <c:pt idx="8">
                  <c:v>43.269230769230774</c:v>
                </c:pt>
                <c:pt idx="9">
                  <c:v>37.500000000000007</c:v>
                </c:pt>
                <c:pt idx="10">
                  <c:v>31.730769230769237</c:v>
                </c:pt>
                <c:pt idx="11">
                  <c:v>26.92307692307693</c:v>
                </c:pt>
                <c:pt idx="12">
                  <c:v>13.461538461538469</c:v>
                </c:pt>
                <c:pt idx="13" formatCode="0.0">
                  <c:v>0</c:v>
                </c:pt>
              </c:numCache>
            </c:numRef>
          </c:yVal>
          <c:smooth val="0"/>
          <c:extLst>
            <c:ext xmlns:c16="http://schemas.microsoft.com/office/drawing/2014/chart" uri="{C3380CC4-5D6E-409C-BE32-E72D297353CC}">
              <c16:uniqueId val="{00000002-C0C2-47DD-94F0-E1E5DEB049E2}"/>
            </c:ext>
          </c:extLst>
        </c:ser>
        <c:ser>
          <c:idx val="3"/>
          <c:order val="3"/>
          <c:tx>
            <c:v>D50</c:v>
          </c:tx>
          <c:spPr>
            <a:ln w="19050" cap="rnd">
              <a:noFill/>
              <a:round/>
            </a:ln>
            <a:effectLst/>
          </c:spPr>
          <c:marker>
            <c:symbol val="circle"/>
            <c:size val="8"/>
            <c:spPr>
              <a:solidFill>
                <a:srgbClr val="FFFF00"/>
              </a:solidFill>
              <a:ln w="19050">
                <a:solidFill>
                  <a:srgbClr val="C00000"/>
                </a:solidFill>
              </a:ln>
              <a:effectLst/>
            </c:spPr>
          </c:marker>
          <c:xVal>
            <c:numRef>
              <c:f>'Start Here'!$E$36</c:f>
              <c:numCache>
                <c:formatCode>0" mm"</c:formatCode>
                <c:ptCount val="1"/>
                <c:pt idx="0">
                  <c:v>53.817370576237735</c:v>
                </c:pt>
              </c:numCache>
            </c:numRef>
          </c:xVal>
          <c:yVal>
            <c:numRef>
              <c:f>'Start Here'!$F$36</c:f>
              <c:numCache>
                <c:formatCode>General</c:formatCode>
                <c:ptCount val="1"/>
                <c:pt idx="0">
                  <c:v>50</c:v>
                </c:pt>
              </c:numCache>
            </c:numRef>
          </c:yVal>
          <c:smooth val="0"/>
          <c:extLst>
            <c:ext xmlns:c16="http://schemas.microsoft.com/office/drawing/2014/chart" uri="{C3380CC4-5D6E-409C-BE32-E72D297353CC}">
              <c16:uniqueId val="{00000003-C0C2-47DD-94F0-E1E5DEB049E2}"/>
            </c:ext>
          </c:extLst>
        </c:ser>
        <c:ser>
          <c:idx val="4"/>
          <c:order val="4"/>
          <c:tx>
            <c:v>D90</c:v>
          </c:tx>
          <c:spPr>
            <a:ln w="19050" cap="rnd">
              <a:noFill/>
              <a:round/>
            </a:ln>
            <a:effectLst/>
          </c:spPr>
          <c:marker>
            <c:symbol val="circle"/>
            <c:size val="7"/>
            <c:spPr>
              <a:solidFill>
                <a:srgbClr val="FFFF00"/>
              </a:solidFill>
              <a:ln w="19050">
                <a:solidFill>
                  <a:srgbClr val="00B050"/>
                </a:solidFill>
              </a:ln>
              <a:effectLst/>
            </c:spPr>
          </c:marker>
          <c:xVal>
            <c:numRef>
              <c:f>'Start Here'!$E$39</c:f>
              <c:numCache>
                <c:formatCode>0" mm"</c:formatCode>
                <c:ptCount val="1"/>
                <c:pt idx="0">
                  <c:v>112.39563576187696</c:v>
                </c:pt>
              </c:numCache>
            </c:numRef>
          </c:xVal>
          <c:yVal>
            <c:numRef>
              <c:f>'Start Here'!$F$39</c:f>
              <c:numCache>
                <c:formatCode>General</c:formatCode>
                <c:ptCount val="1"/>
                <c:pt idx="0">
                  <c:v>90</c:v>
                </c:pt>
              </c:numCache>
            </c:numRef>
          </c:yVal>
          <c:smooth val="0"/>
          <c:extLst>
            <c:ext xmlns:c16="http://schemas.microsoft.com/office/drawing/2014/chart" uri="{C3380CC4-5D6E-409C-BE32-E72D297353CC}">
              <c16:uniqueId val="{00000004-C0C2-47DD-94F0-E1E5DEB049E2}"/>
            </c:ext>
          </c:extLst>
        </c:ser>
        <c:dLbls>
          <c:showLegendKey val="0"/>
          <c:showVal val="0"/>
          <c:showCatName val="0"/>
          <c:showSerName val="0"/>
          <c:showPercent val="0"/>
          <c:showBubbleSize val="0"/>
        </c:dLbls>
        <c:axId val="1187360687"/>
        <c:axId val="762405823"/>
      </c:scatterChart>
      <c:valAx>
        <c:axId val="1187360687"/>
        <c:scaling>
          <c:logBase val="10"/>
          <c:orientation val="minMax"/>
          <c:max val="200"/>
          <c:min val="0.1"/>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762405823"/>
        <c:crosses val="autoZero"/>
        <c:crossBetween val="midCat"/>
      </c:valAx>
      <c:valAx>
        <c:axId val="762405823"/>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1187360687"/>
        <c:crossesAt val="0.1"/>
        <c:crossBetween val="midCat"/>
      </c:valAx>
      <c:spPr>
        <a:noFill/>
        <a:ln w="19050">
          <a:solidFill>
            <a:schemeClr val="tx1"/>
          </a:solidFill>
        </a:ln>
        <a:effectLst/>
      </c:spPr>
    </c:plotArea>
    <c:legend>
      <c:legendPos val="r"/>
      <c:layout>
        <c:manualLayout>
          <c:xMode val="edge"/>
          <c:yMode val="edge"/>
          <c:x val="0.18218705261274162"/>
          <c:y val="7.9860353994212263E-2"/>
          <c:w val="0.27276832583427074"/>
          <c:h val="0.40933945756780404"/>
        </c:manualLayout>
      </c:layout>
      <c:overlay val="0"/>
      <c:spPr>
        <a:solidFill>
          <a:schemeClr val="bg1"/>
        </a:solidFill>
        <a:ln>
          <a:solidFill>
            <a:schemeClr val="tx1"/>
          </a:solid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USGS 10163000 PROVO RIVER AT PROVO, UT WY98-23</a:t>
            </a:r>
          </a:p>
          <a:p>
            <a:pPr>
              <a:defRPr/>
            </a:pPr>
            <a:r>
              <a:rPr lang="en-US"/>
              <a:t>Flows &gt;= 500 cfs</a:t>
            </a:r>
          </a:p>
        </c:rich>
      </c:tx>
      <c:layout>
        <c:manualLayout>
          <c:xMode val="edge"/>
          <c:yMode val="edge"/>
          <c:x val="0.24717532467532466"/>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667207792207793"/>
          <c:y val="0.10750723467258901"/>
          <c:w val="0.85599025974025977"/>
          <c:h val="0.76166655450120013"/>
        </c:manualLayout>
      </c:layout>
      <c:scatterChart>
        <c:scatterStyle val="lineMarker"/>
        <c:varyColors val="0"/>
        <c:ser>
          <c:idx val="0"/>
          <c:order val="0"/>
          <c:spPr>
            <a:ln w="19050" cap="rnd">
              <a:solidFill>
                <a:schemeClr val="accent1"/>
              </a:solidFill>
              <a:round/>
            </a:ln>
            <a:effectLst/>
          </c:spPr>
          <c:marker>
            <c:symbol val="none"/>
          </c:marker>
          <c:xVal>
            <c:numRef>
              <c:f>'Flow Duration Curve'!$E$6:$E$488</c:f>
              <c:numCache>
                <c:formatCode>General</c:formatCode>
                <c:ptCount val="483"/>
                <c:pt idx="0">
                  <c:v>1820</c:v>
                </c:pt>
                <c:pt idx="1">
                  <c:v>1770</c:v>
                </c:pt>
                <c:pt idx="2">
                  <c:v>1760</c:v>
                </c:pt>
                <c:pt idx="3">
                  <c:v>1760</c:v>
                </c:pt>
                <c:pt idx="4">
                  <c:v>1720</c:v>
                </c:pt>
                <c:pt idx="5">
                  <c:v>1690</c:v>
                </c:pt>
                <c:pt idx="6">
                  <c:v>1690</c:v>
                </c:pt>
                <c:pt idx="7">
                  <c:v>1680</c:v>
                </c:pt>
                <c:pt idx="8">
                  <c:v>1650</c:v>
                </c:pt>
                <c:pt idx="9">
                  <c:v>1650</c:v>
                </c:pt>
                <c:pt idx="10">
                  <c:v>1650</c:v>
                </c:pt>
                <c:pt idx="11">
                  <c:v>1640</c:v>
                </c:pt>
                <c:pt idx="12">
                  <c:v>1630</c:v>
                </c:pt>
                <c:pt idx="13">
                  <c:v>1610</c:v>
                </c:pt>
                <c:pt idx="14">
                  <c:v>1610</c:v>
                </c:pt>
                <c:pt idx="15">
                  <c:v>1610</c:v>
                </c:pt>
                <c:pt idx="16">
                  <c:v>1600</c:v>
                </c:pt>
                <c:pt idx="17">
                  <c:v>1600</c:v>
                </c:pt>
                <c:pt idx="18">
                  <c:v>1600</c:v>
                </c:pt>
                <c:pt idx="19">
                  <c:v>1590</c:v>
                </c:pt>
                <c:pt idx="20">
                  <c:v>1580</c:v>
                </c:pt>
                <c:pt idx="21">
                  <c:v>1580</c:v>
                </c:pt>
                <c:pt idx="22">
                  <c:v>1580</c:v>
                </c:pt>
                <c:pt idx="23">
                  <c:v>1570</c:v>
                </c:pt>
                <c:pt idx="24">
                  <c:v>1570</c:v>
                </c:pt>
                <c:pt idx="25">
                  <c:v>1570</c:v>
                </c:pt>
                <c:pt idx="26">
                  <c:v>1570</c:v>
                </c:pt>
                <c:pt idx="27">
                  <c:v>1560</c:v>
                </c:pt>
                <c:pt idx="28">
                  <c:v>1560</c:v>
                </c:pt>
                <c:pt idx="29">
                  <c:v>1560</c:v>
                </c:pt>
                <c:pt idx="30">
                  <c:v>1550</c:v>
                </c:pt>
                <c:pt idx="31">
                  <c:v>1540</c:v>
                </c:pt>
                <c:pt idx="32">
                  <c:v>1540</c:v>
                </c:pt>
                <c:pt idx="33">
                  <c:v>1530</c:v>
                </c:pt>
                <c:pt idx="34">
                  <c:v>1520</c:v>
                </c:pt>
                <c:pt idx="35">
                  <c:v>1510</c:v>
                </c:pt>
                <c:pt idx="36">
                  <c:v>1510</c:v>
                </c:pt>
                <c:pt idx="37">
                  <c:v>1500</c:v>
                </c:pt>
                <c:pt idx="38">
                  <c:v>1500</c:v>
                </c:pt>
                <c:pt idx="39">
                  <c:v>1490</c:v>
                </c:pt>
                <c:pt idx="40">
                  <c:v>1490</c:v>
                </c:pt>
                <c:pt idx="41">
                  <c:v>1490</c:v>
                </c:pt>
                <c:pt idx="42">
                  <c:v>1480</c:v>
                </c:pt>
                <c:pt idx="43">
                  <c:v>1470</c:v>
                </c:pt>
                <c:pt idx="44">
                  <c:v>1460</c:v>
                </c:pt>
                <c:pt idx="45">
                  <c:v>1460</c:v>
                </c:pt>
                <c:pt idx="46">
                  <c:v>1450</c:v>
                </c:pt>
                <c:pt idx="47">
                  <c:v>1450</c:v>
                </c:pt>
                <c:pt idx="48">
                  <c:v>1450</c:v>
                </c:pt>
                <c:pt idx="49">
                  <c:v>1440</c:v>
                </c:pt>
                <c:pt idx="50">
                  <c:v>1440</c:v>
                </c:pt>
                <c:pt idx="51">
                  <c:v>1430</c:v>
                </c:pt>
                <c:pt idx="52">
                  <c:v>1430</c:v>
                </c:pt>
                <c:pt idx="53">
                  <c:v>1430</c:v>
                </c:pt>
                <c:pt idx="54">
                  <c:v>1420</c:v>
                </c:pt>
                <c:pt idx="55">
                  <c:v>1420</c:v>
                </c:pt>
                <c:pt idx="56">
                  <c:v>1410</c:v>
                </c:pt>
                <c:pt idx="57">
                  <c:v>1410</c:v>
                </c:pt>
                <c:pt idx="58">
                  <c:v>1410</c:v>
                </c:pt>
                <c:pt idx="59">
                  <c:v>1410</c:v>
                </c:pt>
                <c:pt idx="60">
                  <c:v>1400</c:v>
                </c:pt>
                <c:pt idx="61">
                  <c:v>1400</c:v>
                </c:pt>
                <c:pt idx="62">
                  <c:v>1390</c:v>
                </c:pt>
                <c:pt idx="63">
                  <c:v>1390</c:v>
                </c:pt>
                <c:pt idx="64">
                  <c:v>1390</c:v>
                </c:pt>
                <c:pt idx="65">
                  <c:v>1390</c:v>
                </c:pt>
                <c:pt idx="66">
                  <c:v>1380</c:v>
                </c:pt>
                <c:pt idx="67">
                  <c:v>1380</c:v>
                </c:pt>
                <c:pt idx="68">
                  <c:v>1370</c:v>
                </c:pt>
                <c:pt idx="69">
                  <c:v>1370</c:v>
                </c:pt>
                <c:pt idx="70">
                  <c:v>1360</c:v>
                </c:pt>
                <c:pt idx="71">
                  <c:v>1360</c:v>
                </c:pt>
                <c:pt idx="72">
                  <c:v>1320</c:v>
                </c:pt>
                <c:pt idx="73">
                  <c:v>1320</c:v>
                </c:pt>
                <c:pt idx="74">
                  <c:v>1310</c:v>
                </c:pt>
                <c:pt idx="75">
                  <c:v>1310</c:v>
                </c:pt>
                <c:pt idx="76">
                  <c:v>1310</c:v>
                </c:pt>
                <c:pt idx="77">
                  <c:v>1300</c:v>
                </c:pt>
                <c:pt idx="78">
                  <c:v>1300</c:v>
                </c:pt>
                <c:pt idx="79">
                  <c:v>1300</c:v>
                </c:pt>
                <c:pt idx="80">
                  <c:v>1300</c:v>
                </c:pt>
                <c:pt idx="81">
                  <c:v>1300</c:v>
                </c:pt>
                <c:pt idx="82">
                  <c:v>1290</c:v>
                </c:pt>
                <c:pt idx="83">
                  <c:v>1290</c:v>
                </c:pt>
                <c:pt idx="84">
                  <c:v>1290</c:v>
                </c:pt>
                <c:pt idx="85">
                  <c:v>1280</c:v>
                </c:pt>
                <c:pt idx="86">
                  <c:v>1270</c:v>
                </c:pt>
                <c:pt idx="87">
                  <c:v>1270</c:v>
                </c:pt>
                <c:pt idx="88">
                  <c:v>1260</c:v>
                </c:pt>
                <c:pt idx="89">
                  <c:v>1260</c:v>
                </c:pt>
                <c:pt idx="90">
                  <c:v>1250</c:v>
                </c:pt>
                <c:pt idx="91">
                  <c:v>1240</c:v>
                </c:pt>
                <c:pt idx="92">
                  <c:v>1230</c:v>
                </c:pt>
                <c:pt idx="93">
                  <c:v>1230</c:v>
                </c:pt>
                <c:pt idx="94">
                  <c:v>1220</c:v>
                </c:pt>
                <c:pt idx="95">
                  <c:v>1210</c:v>
                </c:pt>
                <c:pt idx="96">
                  <c:v>1210</c:v>
                </c:pt>
                <c:pt idx="97">
                  <c:v>1210</c:v>
                </c:pt>
                <c:pt idx="98">
                  <c:v>1210</c:v>
                </c:pt>
                <c:pt idx="99">
                  <c:v>1210</c:v>
                </c:pt>
                <c:pt idx="100">
                  <c:v>1210</c:v>
                </c:pt>
                <c:pt idx="101">
                  <c:v>1210</c:v>
                </c:pt>
                <c:pt idx="102">
                  <c:v>1200</c:v>
                </c:pt>
                <c:pt idx="103">
                  <c:v>1200</c:v>
                </c:pt>
                <c:pt idx="104">
                  <c:v>1200</c:v>
                </c:pt>
                <c:pt idx="105">
                  <c:v>1190</c:v>
                </c:pt>
                <c:pt idx="106">
                  <c:v>1190</c:v>
                </c:pt>
                <c:pt idx="107">
                  <c:v>1190</c:v>
                </c:pt>
                <c:pt idx="108">
                  <c:v>1180</c:v>
                </c:pt>
                <c:pt idx="109">
                  <c:v>1180</c:v>
                </c:pt>
                <c:pt idx="110">
                  <c:v>1170</c:v>
                </c:pt>
                <c:pt idx="111">
                  <c:v>1160</c:v>
                </c:pt>
                <c:pt idx="112">
                  <c:v>1160</c:v>
                </c:pt>
                <c:pt idx="113">
                  <c:v>1160</c:v>
                </c:pt>
                <c:pt idx="114">
                  <c:v>1160</c:v>
                </c:pt>
                <c:pt idx="115">
                  <c:v>1160</c:v>
                </c:pt>
                <c:pt idx="116">
                  <c:v>1160</c:v>
                </c:pt>
                <c:pt idx="117">
                  <c:v>1150</c:v>
                </c:pt>
                <c:pt idx="118">
                  <c:v>1150</c:v>
                </c:pt>
                <c:pt idx="119">
                  <c:v>1150</c:v>
                </c:pt>
                <c:pt idx="120">
                  <c:v>1140</c:v>
                </c:pt>
                <c:pt idx="121">
                  <c:v>1140</c:v>
                </c:pt>
                <c:pt idx="122">
                  <c:v>1140</c:v>
                </c:pt>
                <c:pt idx="123">
                  <c:v>1140</c:v>
                </c:pt>
                <c:pt idx="124">
                  <c:v>1130</c:v>
                </c:pt>
                <c:pt idx="125">
                  <c:v>1130</c:v>
                </c:pt>
                <c:pt idx="126">
                  <c:v>1130</c:v>
                </c:pt>
                <c:pt idx="127">
                  <c:v>1130</c:v>
                </c:pt>
                <c:pt idx="128">
                  <c:v>1120</c:v>
                </c:pt>
                <c:pt idx="129">
                  <c:v>1120</c:v>
                </c:pt>
                <c:pt idx="130">
                  <c:v>1120</c:v>
                </c:pt>
                <c:pt idx="131">
                  <c:v>1120</c:v>
                </c:pt>
                <c:pt idx="132">
                  <c:v>1120</c:v>
                </c:pt>
                <c:pt idx="133">
                  <c:v>1120</c:v>
                </c:pt>
                <c:pt idx="134">
                  <c:v>1110</c:v>
                </c:pt>
                <c:pt idx="135">
                  <c:v>1110</c:v>
                </c:pt>
                <c:pt idx="136">
                  <c:v>1110</c:v>
                </c:pt>
                <c:pt idx="137">
                  <c:v>1110</c:v>
                </c:pt>
                <c:pt idx="138">
                  <c:v>1110</c:v>
                </c:pt>
                <c:pt idx="139">
                  <c:v>1110</c:v>
                </c:pt>
                <c:pt idx="140">
                  <c:v>1110</c:v>
                </c:pt>
                <c:pt idx="141">
                  <c:v>1100</c:v>
                </c:pt>
                <c:pt idx="142">
                  <c:v>1100</c:v>
                </c:pt>
                <c:pt idx="143">
                  <c:v>1090</c:v>
                </c:pt>
                <c:pt idx="144">
                  <c:v>1090</c:v>
                </c:pt>
                <c:pt idx="145">
                  <c:v>1090</c:v>
                </c:pt>
                <c:pt idx="146">
                  <c:v>1090</c:v>
                </c:pt>
                <c:pt idx="147">
                  <c:v>1080</c:v>
                </c:pt>
                <c:pt idx="148">
                  <c:v>1080</c:v>
                </c:pt>
                <c:pt idx="149">
                  <c:v>1080</c:v>
                </c:pt>
                <c:pt idx="150">
                  <c:v>1080</c:v>
                </c:pt>
                <c:pt idx="151">
                  <c:v>1080</c:v>
                </c:pt>
                <c:pt idx="152">
                  <c:v>1070</c:v>
                </c:pt>
                <c:pt idx="153">
                  <c:v>1060</c:v>
                </c:pt>
                <c:pt idx="154">
                  <c:v>1050</c:v>
                </c:pt>
                <c:pt idx="155">
                  <c:v>1040</c:v>
                </c:pt>
                <c:pt idx="156">
                  <c:v>1030</c:v>
                </c:pt>
                <c:pt idx="157">
                  <c:v>1030</c:v>
                </c:pt>
                <c:pt idx="158">
                  <c:v>1030</c:v>
                </c:pt>
                <c:pt idx="159">
                  <c:v>1030</c:v>
                </c:pt>
                <c:pt idx="160">
                  <c:v>1030</c:v>
                </c:pt>
                <c:pt idx="161">
                  <c:v>1020</c:v>
                </c:pt>
                <c:pt idx="162">
                  <c:v>1020</c:v>
                </c:pt>
                <c:pt idx="163">
                  <c:v>1020</c:v>
                </c:pt>
                <c:pt idx="164">
                  <c:v>1020</c:v>
                </c:pt>
                <c:pt idx="165">
                  <c:v>1020</c:v>
                </c:pt>
                <c:pt idx="166">
                  <c:v>1020</c:v>
                </c:pt>
                <c:pt idx="167">
                  <c:v>1010</c:v>
                </c:pt>
                <c:pt idx="168">
                  <c:v>1010</c:v>
                </c:pt>
                <c:pt idx="169">
                  <c:v>1010</c:v>
                </c:pt>
                <c:pt idx="170">
                  <c:v>1000</c:v>
                </c:pt>
                <c:pt idx="171">
                  <c:v>999</c:v>
                </c:pt>
                <c:pt idx="172">
                  <c:v>997</c:v>
                </c:pt>
                <c:pt idx="173">
                  <c:v>996</c:v>
                </c:pt>
                <c:pt idx="174">
                  <c:v>995</c:v>
                </c:pt>
                <c:pt idx="175">
                  <c:v>994</c:v>
                </c:pt>
                <c:pt idx="176">
                  <c:v>985</c:v>
                </c:pt>
                <c:pt idx="177">
                  <c:v>984</c:v>
                </c:pt>
                <c:pt idx="178">
                  <c:v>977</c:v>
                </c:pt>
                <c:pt idx="179">
                  <c:v>976</c:v>
                </c:pt>
                <c:pt idx="180">
                  <c:v>974</c:v>
                </c:pt>
                <c:pt idx="181">
                  <c:v>970</c:v>
                </c:pt>
                <c:pt idx="182">
                  <c:v>967</c:v>
                </c:pt>
                <c:pt idx="183">
                  <c:v>965</c:v>
                </c:pt>
                <c:pt idx="184">
                  <c:v>964</c:v>
                </c:pt>
                <c:pt idx="185">
                  <c:v>963</c:v>
                </c:pt>
                <c:pt idx="186">
                  <c:v>956</c:v>
                </c:pt>
                <c:pt idx="187">
                  <c:v>956</c:v>
                </c:pt>
                <c:pt idx="188">
                  <c:v>955</c:v>
                </c:pt>
                <c:pt idx="189">
                  <c:v>955</c:v>
                </c:pt>
                <c:pt idx="190">
                  <c:v>954</c:v>
                </c:pt>
                <c:pt idx="191">
                  <c:v>953</c:v>
                </c:pt>
                <c:pt idx="192">
                  <c:v>952</c:v>
                </c:pt>
                <c:pt idx="193">
                  <c:v>951</c:v>
                </c:pt>
                <c:pt idx="194">
                  <c:v>947</c:v>
                </c:pt>
                <c:pt idx="195">
                  <c:v>947</c:v>
                </c:pt>
                <c:pt idx="196">
                  <c:v>946</c:v>
                </c:pt>
                <c:pt idx="197">
                  <c:v>945</c:v>
                </c:pt>
                <c:pt idx="198">
                  <c:v>944</c:v>
                </c:pt>
                <c:pt idx="199">
                  <c:v>938</c:v>
                </c:pt>
                <c:pt idx="200">
                  <c:v>938</c:v>
                </c:pt>
                <c:pt idx="201">
                  <c:v>937</c:v>
                </c:pt>
                <c:pt idx="202">
                  <c:v>936</c:v>
                </c:pt>
                <c:pt idx="203">
                  <c:v>932</c:v>
                </c:pt>
                <c:pt idx="204">
                  <c:v>930</c:v>
                </c:pt>
                <c:pt idx="205">
                  <c:v>930</c:v>
                </c:pt>
                <c:pt idx="206">
                  <c:v>929</c:v>
                </c:pt>
                <c:pt idx="207">
                  <c:v>922</c:v>
                </c:pt>
                <c:pt idx="208">
                  <c:v>921</c:v>
                </c:pt>
                <c:pt idx="209">
                  <c:v>920</c:v>
                </c:pt>
                <c:pt idx="210">
                  <c:v>920</c:v>
                </c:pt>
                <c:pt idx="211">
                  <c:v>919</c:v>
                </c:pt>
                <c:pt idx="212">
                  <c:v>918</c:v>
                </c:pt>
                <c:pt idx="213">
                  <c:v>912</c:v>
                </c:pt>
                <c:pt idx="214">
                  <c:v>912</c:v>
                </c:pt>
                <c:pt idx="215">
                  <c:v>910</c:v>
                </c:pt>
                <c:pt idx="216">
                  <c:v>909</c:v>
                </c:pt>
                <c:pt idx="217">
                  <c:v>906</c:v>
                </c:pt>
                <c:pt idx="218">
                  <c:v>905</c:v>
                </c:pt>
                <c:pt idx="219">
                  <c:v>903</c:v>
                </c:pt>
                <c:pt idx="220">
                  <c:v>902</c:v>
                </c:pt>
                <c:pt idx="221">
                  <c:v>901</c:v>
                </c:pt>
                <c:pt idx="222">
                  <c:v>899</c:v>
                </c:pt>
                <c:pt idx="223">
                  <c:v>895</c:v>
                </c:pt>
                <c:pt idx="224">
                  <c:v>893</c:v>
                </c:pt>
                <c:pt idx="225">
                  <c:v>893</c:v>
                </c:pt>
                <c:pt idx="226">
                  <c:v>890</c:v>
                </c:pt>
                <c:pt idx="227">
                  <c:v>890</c:v>
                </c:pt>
                <c:pt idx="228">
                  <c:v>889</c:v>
                </c:pt>
                <c:pt idx="229">
                  <c:v>888</c:v>
                </c:pt>
                <c:pt idx="230">
                  <c:v>884</c:v>
                </c:pt>
                <c:pt idx="231">
                  <c:v>884</c:v>
                </c:pt>
                <c:pt idx="232">
                  <c:v>882</c:v>
                </c:pt>
                <c:pt idx="233">
                  <c:v>879</c:v>
                </c:pt>
                <c:pt idx="234">
                  <c:v>877</c:v>
                </c:pt>
                <c:pt idx="235">
                  <c:v>876</c:v>
                </c:pt>
                <c:pt idx="236">
                  <c:v>875</c:v>
                </c:pt>
                <c:pt idx="237">
                  <c:v>872</c:v>
                </c:pt>
                <c:pt idx="238">
                  <c:v>868</c:v>
                </c:pt>
                <c:pt idx="239">
                  <c:v>866</c:v>
                </c:pt>
                <c:pt idx="240">
                  <c:v>866</c:v>
                </c:pt>
                <c:pt idx="241">
                  <c:v>863</c:v>
                </c:pt>
                <c:pt idx="242">
                  <c:v>861</c:v>
                </c:pt>
                <c:pt idx="243">
                  <c:v>860</c:v>
                </c:pt>
                <c:pt idx="244">
                  <c:v>858</c:v>
                </c:pt>
                <c:pt idx="245">
                  <c:v>856</c:v>
                </c:pt>
                <c:pt idx="246">
                  <c:v>854</c:v>
                </c:pt>
                <c:pt idx="247">
                  <c:v>848</c:v>
                </c:pt>
                <c:pt idx="248">
                  <c:v>843</c:v>
                </c:pt>
                <c:pt idx="249">
                  <c:v>840</c:v>
                </c:pt>
                <c:pt idx="250">
                  <c:v>838</c:v>
                </c:pt>
                <c:pt idx="251">
                  <c:v>837</c:v>
                </c:pt>
                <c:pt idx="252">
                  <c:v>837</c:v>
                </c:pt>
                <c:pt idx="253">
                  <c:v>834</c:v>
                </c:pt>
                <c:pt idx="254">
                  <c:v>833</c:v>
                </c:pt>
                <c:pt idx="255">
                  <c:v>831</c:v>
                </c:pt>
                <c:pt idx="256">
                  <c:v>827</c:v>
                </c:pt>
                <c:pt idx="257">
                  <c:v>826</c:v>
                </c:pt>
                <c:pt idx="258">
                  <c:v>824</c:v>
                </c:pt>
                <c:pt idx="259">
                  <c:v>824</c:v>
                </c:pt>
                <c:pt idx="260">
                  <c:v>821</c:v>
                </c:pt>
                <c:pt idx="261">
                  <c:v>816</c:v>
                </c:pt>
                <c:pt idx="262">
                  <c:v>814</c:v>
                </c:pt>
                <c:pt idx="263">
                  <c:v>814</c:v>
                </c:pt>
                <c:pt idx="264">
                  <c:v>813</c:v>
                </c:pt>
                <c:pt idx="265">
                  <c:v>813</c:v>
                </c:pt>
                <c:pt idx="266">
                  <c:v>812</c:v>
                </c:pt>
                <c:pt idx="267">
                  <c:v>806</c:v>
                </c:pt>
                <c:pt idx="268">
                  <c:v>805</c:v>
                </c:pt>
                <c:pt idx="269">
                  <c:v>804</c:v>
                </c:pt>
                <c:pt idx="270">
                  <c:v>802</c:v>
                </c:pt>
                <c:pt idx="271">
                  <c:v>797</c:v>
                </c:pt>
                <c:pt idx="272">
                  <c:v>792</c:v>
                </c:pt>
                <c:pt idx="273">
                  <c:v>790</c:v>
                </c:pt>
                <c:pt idx="274">
                  <c:v>782</c:v>
                </c:pt>
                <c:pt idx="275">
                  <c:v>781</c:v>
                </c:pt>
                <c:pt idx="276">
                  <c:v>780</c:v>
                </c:pt>
                <c:pt idx="277">
                  <c:v>779</c:v>
                </c:pt>
                <c:pt idx="278">
                  <c:v>779</c:v>
                </c:pt>
                <c:pt idx="279">
                  <c:v>777</c:v>
                </c:pt>
                <c:pt idx="280">
                  <c:v>775</c:v>
                </c:pt>
                <c:pt idx="281">
                  <c:v>774</c:v>
                </c:pt>
                <c:pt idx="282">
                  <c:v>770</c:v>
                </c:pt>
                <c:pt idx="283">
                  <c:v>766</c:v>
                </c:pt>
                <c:pt idx="284">
                  <c:v>764</c:v>
                </c:pt>
                <c:pt idx="285">
                  <c:v>761</c:v>
                </c:pt>
                <c:pt idx="286">
                  <c:v>758</c:v>
                </c:pt>
                <c:pt idx="287">
                  <c:v>757</c:v>
                </c:pt>
                <c:pt idx="288">
                  <c:v>753</c:v>
                </c:pt>
                <c:pt idx="289">
                  <c:v>749</c:v>
                </c:pt>
                <c:pt idx="290">
                  <c:v>743</c:v>
                </c:pt>
                <c:pt idx="291">
                  <c:v>736</c:v>
                </c:pt>
                <c:pt idx="292">
                  <c:v>735</c:v>
                </c:pt>
                <c:pt idx="293">
                  <c:v>731</c:v>
                </c:pt>
                <c:pt idx="294">
                  <c:v>729</c:v>
                </c:pt>
                <c:pt idx="295">
                  <c:v>728</c:v>
                </c:pt>
                <c:pt idx="296">
                  <c:v>727</c:v>
                </c:pt>
                <c:pt idx="297">
                  <c:v>724</c:v>
                </c:pt>
                <c:pt idx="298">
                  <c:v>721</c:v>
                </c:pt>
                <c:pt idx="299">
                  <c:v>721</c:v>
                </c:pt>
                <c:pt idx="300">
                  <c:v>720</c:v>
                </c:pt>
                <c:pt idx="301">
                  <c:v>720</c:v>
                </c:pt>
                <c:pt idx="302">
                  <c:v>719</c:v>
                </c:pt>
                <c:pt idx="303">
                  <c:v>719</c:v>
                </c:pt>
                <c:pt idx="304">
                  <c:v>719</c:v>
                </c:pt>
                <c:pt idx="305">
                  <c:v>718</c:v>
                </c:pt>
                <c:pt idx="306">
                  <c:v>715</c:v>
                </c:pt>
                <c:pt idx="307">
                  <c:v>714</c:v>
                </c:pt>
                <c:pt idx="308">
                  <c:v>712</c:v>
                </c:pt>
                <c:pt idx="309">
                  <c:v>712</c:v>
                </c:pt>
                <c:pt idx="310">
                  <c:v>709</c:v>
                </c:pt>
                <c:pt idx="311">
                  <c:v>704</c:v>
                </c:pt>
                <c:pt idx="312">
                  <c:v>704</c:v>
                </c:pt>
                <c:pt idx="313">
                  <c:v>703</c:v>
                </c:pt>
                <c:pt idx="314">
                  <c:v>700</c:v>
                </c:pt>
                <c:pt idx="315">
                  <c:v>697</c:v>
                </c:pt>
                <c:pt idx="316">
                  <c:v>694</c:v>
                </c:pt>
                <c:pt idx="317">
                  <c:v>692</c:v>
                </c:pt>
                <c:pt idx="318">
                  <c:v>686</c:v>
                </c:pt>
                <c:pt idx="319">
                  <c:v>685</c:v>
                </c:pt>
                <c:pt idx="320">
                  <c:v>685</c:v>
                </c:pt>
                <c:pt idx="321">
                  <c:v>685</c:v>
                </c:pt>
                <c:pt idx="322">
                  <c:v>684</c:v>
                </c:pt>
                <c:pt idx="323">
                  <c:v>683</c:v>
                </c:pt>
                <c:pt idx="324">
                  <c:v>682</c:v>
                </c:pt>
                <c:pt idx="325">
                  <c:v>682</c:v>
                </c:pt>
                <c:pt idx="326">
                  <c:v>681</c:v>
                </c:pt>
                <c:pt idx="327">
                  <c:v>680</c:v>
                </c:pt>
                <c:pt idx="328">
                  <c:v>679</c:v>
                </c:pt>
                <c:pt idx="329">
                  <c:v>678</c:v>
                </c:pt>
                <c:pt idx="330">
                  <c:v>677</c:v>
                </c:pt>
                <c:pt idx="331">
                  <c:v>675</c:v>
                </c:pt>
                <c:pt idx="332">
                  <c:v>674</c:v>
                </c:pt>
                <c:pt idx="333">
                  <c:v>673</c:v>
                </c:pt>
                <c:pt idx="334">
                  <c:v>672</c:v>
                </c:pt>
                <c:pt idx="335">
                  <c:v>668</c:v>
                </c:pt>
                <c:pt idx="336">
                  <c:v>666</c:v>
                </c:pt>
                <c:pt idx="337">
                  <c:v>663</c:v>
                </c:pt>
                <c:pt idx="338">
                  <c:v>662</c:v>
                </c:pt>
                <c:pt idx="339">
                  <c:v>658</c:v>
                </c:pt>
                <c:pt idx="340">
                  <c:v>657</c:v>
                </c:pt>
                <c:pt idx="341">
                  <c:v>657</c:v>
                </c:pt>
                <c:pt idx="342">
                  <c:v>657</c:v>
                </c:pt>
                <c:pt idx="343">
                  <c:v>654</c:v>
                </c:pt>
                <c:pt idx="344">
                  <c:v>653</c:v>
                </c:pt>
                <c:pt idx="345">
                  <c:v>652</c:v>
                </c:pt>
                <c:pt idx="346">
                  <c:v>651</c:v>
                </c:pt>
                <c:pt idx="347">
                  <c:v>651</c:v>
                </c:pt>
                <c:pt idx="348">
                  <c:v>645</c:v>
                </c:pt>
                <c:pt idx="349">
                  <c:v>638</c:v>
                </c:pt>
                <c:pt idx="350">
                  <c:v>638</c:v>
                </c:pt>
                <c:pt idx="351">
                  <c:v>638</c:v>
                </c:pt>
                <c:pt idx="352">
                  <c:v>638</c:v>
                </c:pt>
                <c:pt idx="353">
                  <c:v>636</c:v>
                </c:pt>
                <c:pt idx="354">
                  <c:v>634</c:v>
                </c:pt>
                <c:pt idx="355">
                  <c:v>633</c:v>
                </c:pt>
                <c:pt idx="356">
                  <c:v>633</c:v>
                </c:pt>
                <c:pt idx="357">
                  <c:v>632</c:v>
                </c:pt>
                <c:pt idx="358">
                  <c:v>630</c:v>
                </c:pt>
                <c:pt idx="359">
                  <c:v>626</c:v>
                </c:pt>
                <c:pt idx="360">
                  <c:v>625</c:v>
                </c:pt>
                <c:pt idx="361">
                  <c:v>624</c:v>
                </c:pt>
                <c:pt idx="362">
                  <c:v>623</c:v>
                </c:pt>
                <c:pt idx="363">
                  <c:v>622</c:v>
                </c:pt>
                <c:pt idx="364">
                  <c:v>619</c:v>
                </c:pt>
                <c:pt idx="365">
                  <c:v>618</c:v>
                </c:pt>
                <c:pt idx="366">
                  <c:v>617</c:v>
                </c:pt>
                <c:pt idx="367">
                  <c:v>616</c:v>
                </c:pt>
                <c:pt idx="368">
                  <c:v>613</c:v>
                </c:pt>
                <c:pt idx="369">
                  <c:v>613</c:v>
                </c:pt>
                <c:pt idx="370">
                  <c:v>610</c:v>
                </c:pt>
                <c:pt idx="371">
                  <c:v>609</c:v>
                </c:pt>
                <c:pt idx="372">
                  <c:v>607</c:v>
                </c:pt>
                <c:pt idx="373">
                  <c:v>606</c:v>
                </c:pt>
                <c:pt idx="374">
                  <c:v>605</c:v>
                </c:pt>
                <c:pt idx="375">
                  <c:v>605</c:v>
                </c:pt>
                <c:pt idx="376">
                  <c:v>604</c:v>
                </c:pt>
                <c:pt idx="377">
                  <c:v>603</c:v>
                </c:pt>
                <c:pt idx="378">
                  <c:v>599</c:v>
                </c:pt>
                <c:pt idx="379">
                  <c:v>598</c:v>
                </c:pt>
                <c:pt idx="380">
                  <c:v>595</c:v>
                </c:pt>
                <c:pt idx="381">
                  <c:v>594</c:v>
                </c:pt>
                <c:pt idx="382">
                  <c:v>594</c:v>
                </c:pt>
                <c:pt idx="383">
                  <c:v>593</c:v>
                </c:pt>
                <c:pt idx="384">
                  <c:v>592</c:v>
                </c:pt>
                <c:pt idx="385">
                  <c:v>591</c:v>
                </c:pt>
                <c:pt idx="386">
                  <c:v>590</c:v>
                </c:pt>
                <c:pt idx="387">
                  <c:v>588</c:v>
                </c:pt>
                <c:pt idx="388">
                  <c:v>588</c:v>
                </c:pt>
                <c:pt idx="389">
                  <c:v>587</c:v>
                </c:pt>
                <c:pt idx="390">
                  <c:v>586</c:v>
                </c:pt>
                <c:pt idx="391">
                  <c:v>586</c:v>
                </c:pt>
                <c:pt idx="392">
                  <c:v>584</c:v>
                </c:pt>
                <c:pt idx="393">
                  <c:v>584</c:v>
                </c:pt>
                <c:pt idx="394">
                  <c:v>583</c:v>
                </c:pt>
                <c:pt idx="395">
                  <c:v>583</c:v>
                </c:pt>
                <c:pt idx="396">
                  <c:v>583</c:v>
                </c:pt>
                <c:pt idx="397">
                  <c:v>581</c:v>
                </c:pt>
                <c:pt idx="398">
                  <c:v>579</c:v>
                </c:pt>
                <c:pt idx="399">
                  <c:v>579</c:v>
                </c:pt>
                <c:pt idx="400">
                  <c:v>577</c:v>
                </c:pt>
                <c:pt idx="401">
                  <c:v>577</c:v>
                </c:pt>
                <c:pt idx="402">
                  <c:v>576</c:v>
                </c:pt>
                <c:pt idx="403">
                  <c:v>576</c:v>
                </c:pt>
                <c:pt idx="404">
                  <c:v>576</c:v>
                </c:pt>
                <c:pt idx="405">
                  <c:v>575</c:v>
                </c:pt>
                <c:pt idx="406">
                  <c:v>573</c:v>
                </c:pt>
                <c:pt idx="407">
                  <c:v>572</c:v>
                </c:pt>
                <c:pt idx="408">
                  <c:v>571</c:v>
                </c:pt>
                <c:pt idx="409">
                  <c:v>571</c:v>
                </c:pt>
                <c:pt idx="410">
                  <c:v>571</c:v>
                </c:pt>
                <c:pt idx="411">
                  <c:v>570</c:v>
                </c:pt>
                <c:pt idx="412">
                  <c:v>570</c:v>
                </c:pt>
                <c:pt idx="413">
                  <c:v>569</c:v>
                </c:pt>
                <c:pt idx="414">
                  <c:v>566</c:v>
                </c:pt>
                <c:pt idx="415">
                  <c:v>566</c:v>
                </c:pt>
                <c:pt idx="416">
                  <c:v>564</c:v>
                </c:pt>
                <c:pt idx="417">
                  <c:v>564</c:v>
                </c:pt>
                <c:pt idx="418">
                  <c:v>563</c:v>
                </c:pt>
                <c:pt idx="419">
                  <c:v>562</c:v>
                </c:pt>
                <c:pt idx="420">
                  <c:v>562</c:v>
                </c:pt>
                <c:pt idx="421">
                  <c:v>562</c:v>
                </c:pt>
                <c:pt idx="422">
                  <c:v>560</c:v>
                </c:pt>
                <c:pt idx="423">
                  <c:v>559</c:v>
                </c:pt>
                <c:pt idx="424">
                  <c:v>558</c:v>
                </c:pt>
                <c:pt idx="425">
                  <c:v>558</c:v>
                </c:pt>
                <c:pt idx="426">
                  <c:v>557</c:v>
                </c:pt>
                <c:pt idx="427">
                  <c:v>556</c:v>
                </c:pt>
                <c:pt idx="428">
                  <c:v>556</c:v>
                </c:pt>
                <c:pt idx="429">
                  <c:v>556</c:v>
                </c:pt>
                <c:pt idx="430">
                  <c:v>554</c:v>
                </c:pt>
                <c:pt idx="431">
                  <c:v>550</c:v>
                </c:pt>
                <c:pt idx="432">
                  <c:v>548</c:v>
                </c:pt>
                <c:pt idx="433">
                  <c:v>547</c:v>
                </c:pt>
                <c:pt idx="434">
                  <c:v>547</c:v>
                </c:pt>
                <c:pt idx="435">
                  <c:v>545</c:v>
                </c:pt>
                <c:pt idx="436">
                  <c:v>544</c:v>
                </c:pt>
                <c:pt idx="437">
                  <c:v>544</c:v>
                </c:pt>
                <c:pt idx="438">
                  <c:v>543</c:v>
                </c:pt>
                <c:pt idx="439">
                  <c:v>540</c:v>
                </c:pt>
                <c:pt idx="440">
                  <c:v>539</c:v>
                </c:pt>
                <c:pt idx="441">
                  <c:v>539</c:v>
                </c:pt>
                <c:pt idx="442">
                  <c:v>539</c:v>
                </c:pt>
                <c:pt idx="443">
                  <c:v>538</c:v>
                </c:pt>
                <c:pt idx="444">
                  <c:v>534</c:v>
                </c:pt>
                <c:pt idx="445">
                  <c:v>533</c:v>
                </c:pt>
                <c:pt idx="446">
                  <c:v>532</c:v>
                </c:pt>
                <c:pt idx="447">
                  <c:v>531</c:v>
                </c:pt>
                <c:pt idx="448">
                  <c:v>530</c:v>
                </c:pt>
                <c:pt idx="449">
                  <c:v>528</c:v>
                </c:pt>
                <c:pt idx="450">
                  <c:v>527</c:v>
                </c:pt>
                <c:pt idx="451">
                  <c:v>522</c:v>
                </c:pt>
                <c:pt idx="452">
                  <c:v>521</c:v>
                </c:pt>
                <c:pt idx="453">
                  <c:v>520</c:v>
                </c:pt>
                <c:pt idx="454">
                  <c:v>520</c:v>
                </c:pt>
                <c:pt idx="455">
                  <c:v>520</c:v>
                </c:pt>
                <c:pt idx="456">
                  <c:v>520</c:v>
                </c:pt>
                <c:pt idx="457">
                  <c:v>519</c:v>
                </c:pt>
                <c:pt idx="458">
                  <c:v>519</c:v>
                </c:pt>
                <c:pt idx="459">
                  <c:v>518</c:v>
                </c:pt>
                <c:pt idx="460">
                  <c:v>518</c:v>
                </c:pt>
                <c:pt idx="461">
                  <c:v>516</c:v>
                </c:pt>
                <c:pt idx="462">
                  <c:v>515</c:v>
                </c:pt>
                <c:pt idx="463">
                  <c:v>513</c:v>
                </c:pt>
                <c:pt idx="464">
                  <c:v>510</c:v>
                </c:pt>
                <c:pt idx="465">
                  <c:v>509</c:v>
                </c:pt>
                <c:pt idx="466">
                  <c:v>509</c:v>
                </c:pt>
                <c:pt idx="467">
                  <c:v>507</c:v>
                </c:pt>
                <c:pt idx="468">
                  <c:v>507</c:v>
                </c:pt>
                <c:pt idx="469">
                  <c:v>507</c:v>
                </c:pt>
                <c:pt idx="470">
                  <c:v>507</c:v>
                </c:pt>
                <c:pt idx="471">
                  <c:v>506</c:v>
                </c:pt>
                <c:pt idx="472">
                  <c:v>503</c:v>
                </c:pt>
                <c:pt idx="473">
                  <c:v>503</c:v>
                </c:pt>
                <c:pt idx="474">
                  <c:v>503</c:v>
                </c:pt>
                <c:pt idx="475">
                  <c:v>502</c:v>
                </c:pt>
                <c:pt idx="476">
                  <c:v>502</c:v>
                </c:pt>
                <c:pt idx="477">
                  <c:v>501</c:v>
                </c:pt>
                <c:pt idx="478">
                  <c:v>501</c:v>
                </c:pt>
                <c:pt idx="479">
                  <c:v>501</c:v>
                </c:pt>
                <c:pt idx="480">
                  <c:v>500</c:v>
                </c:pt>
                <c:pt idx="481">
                  <c:v>500</c:v>
                </c:pt>
                <c:pt idx="482">
                  <c:v>500</c:v>
                </c:pt>
              </c:numCache>
            </c:numRef>
          </c:xVal>
          <c:yVal>
            <c:numRef>
              <c:f>'Flow Duration Curve'!$H$6:$H$488</c:f>
              <c:numCache>
                <c:formatCode>General</c:formatCode>
                <c:ptCount val="483"/>
                <c:pt idx="0">
                  <c:v>0.04</c:v>
                </c:pt>
                <c:pt idx="1">
                  <c:v>0.08</c:v>
                </c:pt>
                <c:pt idx="2">
                  <c:v>0.12</c:v>
                </c:pt>
                <c:pt idx="3">
                  <c:v>0.16</c:v>
                </c:pt>
                <c:pt idx="4">
                  <c:v>0.2</c:v>
                </c:pt>
                <c:pt idx="5">
                  <c:v>0.24</c:v>
                </c:pt>
                <c:pt idx="6">
                  <c:v>0.28000000000000003</c:v>
                </c:pt>
                <c:pt idx="7">
                  <c:v>0.32</c:v>
                </c:pt>
                <c:pt idx="8">
                  <c:v>0.36</c:v>
                </c:pt>
                <c:pt idx="9">
                  <c:v>0.4</c:v>
                </c:pt>
                <c:pt idx="10">
                  <c:v>0.44</c:v>
                </c:pt>
                <c:pt idx="11">
                  <c:v>0.48</c:v>
                </c:pt>
                <c:pt idx="12">
                  <c:v>0.52</c:v>
                </c:pt>
                <c:pt idx="13">
                  <c:v>0.56000000000000005</c:v>
                </c:pt>
                <c:pt idx="14">
                  <c:v>0.6</c:v>
                </c:pt>
                <c:pt idx="15">
                  <c:v>0.64</c:v>
                </c:pt>
                <c:pt idx="16">
                  <c:v>0.68</c:v>
                </c:pt>
                <c:pt idx="17">
                  <c:v>0.72</c:v>
                </c:pt>
                <c:pt idx="18">
                  <c:v>0.76</c:v>
                </c:pt>
                <c:pt idx="19">
                  <c:v>0.8</c:v>
                </c:pt>
                <c:pt idx="20">
                  <c:v>0.84</c:v>
                </c:pt>
                <c:pt idx="21">
                  <c:v>0.88</c:v>
                </c:pt>
                <c:pt idx="22">
                  <c:v>0.92</c:v>
                </c:pt>
                <c:pt idx="23">
                  <c:v>0.96</c:v>
                </c:pt>
                <c:pt idx="24">
                  <c:v>1</c:v>
                </c:pt>
                <c:pt idx="25">
                  <c:v>1.04</c:v>
                </c:pt>
                <c:pt idx="26">
                  <c:v>1.08</c:v>
                </c:pt>
                <c:pt idx="27">
                  <c:v>1.1200000000000001</c:v>
                </c:pt>
                <c:pt idx="28">
                  <c:v>1.1599999999999999</c:v>
                </c:pt>
                <c:pt idx="29">
                  <c:v>1.2</c:v>
                </c:pt>
                <c:pt idx="30">
                  <c:v>1.24</c:v>
                </c:pt>
                <c:pt idx="31">
                  <c:v>1.28</c:v>
                </c:pt>
                <c:pt idx="32">
                  <c:v>1.32</c:v>
                </c:pt>
                <c:pt idx="33">
                  <c:v>1.36</c:v>
                </c:pt>
                <c:pt idx="34">
                  <c:v>1.4</c:v>
                </c:pt>
                <c:pt idx="35">
                  <c:v>1.44</c:v>
                </c:pt>
                <c:pt idx="36">
                  <c:v>1.48</c:v>
                </c:pt>
                <c:pt idx="37">
                  <c:v>1.52</c:v>
                </c:pt>
                <c:pt idx="38">
                  <c:v>1.56</c:v>
                </c:pt>
                <c:pt idx="39">
                  <c:v>1.6</c:v>
                </c:pt>
                <c:pt idx="40">
                  <c:v>1.64</c:v>
                </c:pt>
                <c:pt idx="41">
                  <c:v>1.68</c:v>
                </c:pt>
                <c:pt idx="42">
                  <c:v>1.72</c:v>
                </c:pt>
                <c:pt idx="43">
                  <c:v>1.76</c:v>
                </c:pt>
                <c:pt idx="44">
                  <c:v>1.8</c:v>
                </c:pt>
                <c:pt idx="45">
                  <c:v>1.84</c:v>
                </c:pt>
                <c:pt idx="46">
                  <c:v>1.88</c:v>
                </c:pt>
                <c:pt idx="47">
                  <c:v>1.92</c:v>
                </c:pt>
                <c:pt idx="48">
                  <c:v>1.96</c:v>
                </c:pt>
                <c:pt idx="49">
                  <c:v>2</c:v>
                </c:pt>
                <c:pt idx="50">
                  <c:v>2.04</c:v>
                </c:pt>
                <c:pt idx="51">
                  <c:v>2.08</c:v>
                </c:pt>
                <c:pt idx="52">
                  <c:v>2.12</c:v>
                </c:pt>
                <c:pt idx="53">
                  <c:v>2.16</c:v>
                </c:pt>
                <c:pt idx="54">
                  <c:v>2.2000000000000002</c:v>
                </c:pt>
                <c:pt idx="55">
                  <c:v>2.2400000000000002</c:v>
                </c:pt>
                <c:pt idx="56">
                  <c:v>2.2799999999999998</c:v>
                </c:pt>
                <c:pt idx="57">
                  <c:v>2.3199999999999998</c:v>
                </c:pt>
                <c:pt idx="58">
                  <c:v>2.36</c:v>
                </c:pt>
                <c:pt idx="59">
                  <c:v>2.4</c:v>
                </c:pt>
                <c:pt idx="60">
                  <c:v>2.44</c:v>
                </c:pt>
                <c:pt idx="61">
                  <c:v>2.48</c:v>
                </c:pt>
                <c:pt idx="62">
                  <c:v>2.52</c:v>
                </c:pt>
                <c:pt idx="63">
                  <c:v>2.56</c:v>
                </c:pt>
                <c:pt idx="64">
                  <c:v>2.6</c:v>
                </c:pt>
                <c:pt idx="65">
                  <c:v>2.64</c:v>
                </c:pt>
                <c:pt idx="66">
                  <c:v>2.68</c:v>
                </c:pt>
                <c:pt idx="67">
                  <c:v>2.72</c:v>
                </c:pt>
                <c:pt idx="68">
                  <c:v>2.76</c:v>
                </c:pt>
                <c:pt idx="69">
                  <c:v>2.8</c:v>
                </c:pt>
                <c:pt idx="70">
                  <c:v>2.84</c:v>
                </c:pt>
                <c:pt idx="71">
                  <c:v>2.88</c:v>
                </c:pt>
                <c:pt idx="72">
                  <c:v>2.92</c:v>
                </c:pt>
                <c:pt idx="73">
                  <c:v>2.96</c:v>
                </c:pt>
                <c:pt idx="74">
                  <c:v>3</c:v>
                </c:pt>
                <c:pt idx="75">
                  <c:v>3.04</c:v>
                </c:pt>
                <c:pt idx="76">
                  <c:v>3.08</c:v>
                </c:pt>
                <c:pt idx="77">
                  <c:v>3.12</c:v>
                </c:pt>
                <c:pt idx="78">
                  <c:v>3.16</c:v>
                </c:pt>
                <c:pt idx="79">
                  <c:v>3.2</c:v>
                </c:pt>
                <c:pt idx="80">
                  <c:v>3.24</c:v>
                </c:pt>
                <c:pt idx="81">
                  <c:v>3.28</c:v>
                </c:pt>
                <c:pt idx="82">
                  <c:v>3.32</c:v>
                </c:pt>
                <c:pt idx="83">
                  <c:v>3.36</c:v>
                </c:pt>
                <c:pt idx="84">
                  <c:v>3.4</c:v>
                </c:pt>
                <c:pt idx="85">
                  <c:v>3.44</c:v>
                </c:pt>
                <c:pt idx="86">
                  <c:v>3.48</c:v>
                </c:pt>
                <c:pt idx="87">
                  <c:v>3.52</c:v>
                </c:pt>
                <c:pt idx="88">
                  <c:v>3.5600000000000005</c:v>
                </c:pt>
                <c:pt idx="89">
                  <c:v>3.6</c:v>
                </c:pt>
                <c:pt idx="90">
                  <c:v>3.6399999999999992</c:v>
                </c:pt>
                <c:pt idx="91">
                  <c:v>3.68</c:v>
                </c:pt>
                <c:pt idx="92">
                  <c:v>3.72</c:v>
                </c:pt>
                <c:pt idx="93">
                  <c:v>3.76</c:v>
                </c:pt>
                <c:pt idx="94">
                  <c:v>3.8</c:v>
                </c:pt>
                <c:pt idx="95">
                  <c:v>3.84</c:v>
                </c:pt>
                <c:pt idx="96">
                  <c:v>3.88</c:v>
                </c:pt>
                <c:pt idx="97">
                  <c:v>3.92</c:v>
                </c:pt>
                <c:pt idx="98">
                  <c:v>3.96</c:v>
                </c:pt>
                <c:pt idx="99">
                  <c:v>4</c:v>
                </c:pt>
                <c:pt idx="100">
                  <c:v>4.04</c:v>
                </c:pt>
                <c:pt idx="101">
                  <c:v>4.08</c:v>
                </c:pt>
                <c:pt idx="102">
                  <c:v>4.12</c:v>
                </c:pt>
                <c:pt idx="103">
                  <c:v>4.16</c:v>
                </c:pt>
                <c:pt idx="104">
                  <c:v>4.2</c:v>
                </c:pt>
                <c:pt idx="105">
                  <c:v>4.24</c:v>
                </c:pt>
                <c:pt idx="106">
                  <c:v>4.28</c:v>
                </c:pt>
                <c:pt idx="107">
                  <c:v>4.32</c:v>
                </c:pt>
                <c:pt idx="108">
                  <c:v>4.3600000000000003</c:v>
                </c:pt>
                <c:pt idx="109">
                  <c:v>4.4000000000000004</c:v>
                </c:pt>
                <c:pt idx="110">
                  <c:v>4.4400000000000004</c:v>
                </c:pt>
                <c:pt idx="111">
                  <c:v>4.4800000000000004</c:v>
                </c:pt>
                <c:pt idx="112">
                  <c:v>4.5199999999999996</c:v>
                </c:pt>
                <c:pt idx="113">
                  <c:v>4.5599999999999996</c:v>
                </c:pt>
                <c:pt idx="114">
                  <c:v>4.5999999999999996</c:v>
                </c:pt>
                <c:pt idx="115">
                  <c:v>4.6399999999999997</c:v>
                </c:pt>
                <c:pt idx="116">
                  <c:v>4.68</c:v>
                </c:pt>
                <c:pt idx="117">
                  <c:v>4.72</c:v>
                </c:pt>
                <c:pt idx="118">
                  <c:v>4.76</c:v>
                </c:pt>
                <c:pt idx="119">
                  <c:v>4.8</c:v>
                </c:pt>
                <c:pt idx="120">
                  <c:v>4.84</c:v>
                </c:pt>
                <c:pt idx="121">
                  <c:v>4.88</c:v>
                </c:pt>
                <c:pt idx="122">
                  <c:v>4.92</c:v>
                </c:pt>
                <c:pt idx="123">
                  <c:v>4.96</c:v>
                </c:pt>
                <c:pt idx="124">
                  <c:v>5</c:v>
                </c:pt>
                <c:pt idx="125">
                  <c:v>5.04</c:v>
                </c:pt>
                <c:pt idx="126">
                  <c:v>5.08</c:v>
                </c:pt>
                <c:pt idx="127">
                  <c:v>5.12</c:v>
                </c:pt>
                <c:pt idx="128">
                  <c:v>5.16</c:v>
                </c:pt>
                <c:pt idx="129">
                  <c:v>5.2</c:v>
                </c:pt>
                <c:pt idx="130">
                  <c:v>5.24</c:v>
                </c:pt>
                <c:pt idx="131">
                  <c:v>5.28</c:v>
                </c:pt>
                <c:pt idx="132">
                  <c:v>5.32</c:v>
                </c:pt>
                <c:pt idx="133">
                  <c:v>5.36</c:v>
                </c:pt>
                <c:pt idx="134">
                  <c:v>5.4</c:v>
                </c:pt>
                <c:pt idx="135">
                  <c:v>5.44</c:v>
                </c:pt>
                <c:pt idx="136">
                  <c:v>5.48</c:v>
                </c:pt>
                <c:pt idx="137">
                  <c:v>5.52</c:v>
                </c:pt>
                <c:pt idx="138">
                  <c:v>5.56</c:v>
                </c:pt>
                <c:pt idx="139">
                  <c:v>5.6</c:v>
                </c:pt>
                <c:pt idx="140">
                  <c:v>5.64</c:v>
                </c:pt>
                <c:pt idx="141">
                  <c:v>5.68</c:v>
                </c:pt>
                <c:pt idx="142">
                  <c:v>5.72</c:v>
                </c:pt>
                <c:pt idx="143">
                  <c:v>5.76</c:v>
                </c:pt>
                <c:pt idx="144">
                  <c:v>5.8</c:v>
                </c:pt>
                <c:pt idx="145">
                  <c:v>5.84</c:v>
                </c:pt>
                <c:pt idx="146">
                  <c:v>5.88</c:v>
                </c:pt>
                <c:pt idx="147">
                  <c:v>5.92</c:v>
                </c:pt>
                <c:pt idx="148">
                  <c:v>5.96</c:v>
                </c:pt>
                <c:pt idx="149">
                  <c:v>6</c:v>
                </c:pt>
                <c:pt idx="150">
                  <c:v>6.04</c:v>
                </c:pt>
                <c:pt idx="151">
                  <c:v>6.08</c:v>
                </c:pt>
                <c:pt idx="152">
                  <c:v>6.12</c:v>
                </c:pt>
                <c:pt idx="153">
                  <c:v>6.16</c:v>
                </c:pt>
                <c:pt idx="154">
                  <c:v>6.2000000000000011</c:v>
                </c:pt>
                <c:pt idx="155">
                  <c:v>6.24</c:v>
                </c:pt>
                <c:pt idx="156">
                  <c:v>6.28</c:v>
                </c:pt>
                <c:pt idx="157">
                  <c:v>6.32</c:v>
                </c:pt>
                <c:pt idx="158">
                  <c:v>6.3599999999999985</c:v>
                </c:pt>
                <c:pt idx="159">
                  <c:v>6.4</c:v>
                </c:pt>
                <c:pt idx="160">
                  <c:v>6.44</c:v>
                </c:pt>
                <c:pt idx="161">
                  <c:v>6.48</c:v>
                </c:pt>
                <c:pt idx="162">
                  <c:v>6.52</c:v>
                </c:pt>
                <c:pt idx="163">
                  <c:v>6.56</c:v>
                </c:pt>
                <c:pt idx="164">
                  <c:v>6.6</c:v>
                </c:pt>
                <c:pt idx="165">
                  <c:v>6.64</c:v>
                </c:pt>
                <c:pt idx="166">
                  <c:v>6.68</c:v>
                </c:pt>
                <c:pt idx="167">
                  <c:v>6.72</c:v>
                </c:pt>
                <c:pt idx="168">
                  <c:v>6.76</c:v>
                </c:pt>
                <c:pt idx="169">
                  <c:v>6.8</c:v>
                </c:pt>
                <c:pt idx="170">
                  <c:v>6.84</c:v>
                </c:pt>
                <c:pt idx="171">
                  <c:v>6.88</c:v>
                </c:pt>
                <c:pt idx="172">
                  <c:v>6.92</c:v>
                </c:pt>
                <c:pt idx="173">
                  <c:v>6.96</c:v>
                </c:pt>
                <c:pt idx="174">
                  <c:v>7</c:v>
                </c:pt>
                <c:pt idx="175">
                  <c:v>7.04</c:v>
                </c:pt>
                <c:pt idx="176">
                  <c:v>7.08</c:v>
                </c:pt>
                <c:pt idx="177">
                  <c:v>7.120000000000001</c:v>
                </c:pt>
                <c:pt idx="178">
                  <c:v>7.16</c:v>
                </c:pt>
                <c:pt idx="179">
                  <c:v>7.2</c:v>
                </c:pt>
                <c:pt idx="180">
                  <c:v>7.24</c:v>
                </c:pt>
                <c:pt idx="181">
                  <c:v>7.2799999999999985</c:v>
                </c:pt>
                <c:pt idx="182">
                  <c:v>7.32</c:v>
                </c:pt>
                <c:pt idx="183">
                  <c:v>7.36</c:v>
                </c:pt>
                <c:pt idx="184">
                  <c:v>7.4</c:v>
                </c:pt>
                <c:pt idx="185">
                  <c:v>7.44</c:v>
                </c:pt>
                <c:pt idx="186">
                  <c:v>7.48</c:v>
                </c:pt>
                <c:pt idx="187">
                  <c:v>7.52</c:v>
                </c:pt>
                <c:pt idx="188">
                  <c:v>7.56</c:v>
                </c:pt>
                <c:pt idx="189">
                  <c:v>7.6</c:v>
                </c:pt>
                <c:pt idx="190">
                  <c:v>7.64</c:v>
                </c:pt>
                <c:pt idx="191">
                  <c:v>7.68</c:v>
                </c:pt>
                <c:pt idx="192">
                  <c:v>7.72</c:v>
                </c:pt>
                <c:pt idx="193">
                  <c:v>7.76</c:v>
                </c:pt>
                <c:pt idx="194">
                  <c:v>7.8</c:v>
                </c:pt>
                <c:pt idx="195">
                  <c:v>7.84</c:v>
                </c:pt>
                <c:pt idx="196">
                  <c:v>7.88</c:v>
                </c:pt>
                <c:pt idx="197">
                  <c:v>7.92</c:v>
                </c:pt>
                <c:pt idx="198">
                  <c:v>7.96</c:v>
                </c:pt>
                <c:pt idx="199">
                  <c:v>8</c:v>
                </c:pt>
                <c:pt idx="200">
                  <c:v>8.0400000000000009</c:v>
                </c:pt>
                <c:pt idx="201">
                  <c:v>8.08</c:v>
                </c:pt>
                <c:pt idx="202">
                  <c:v>8.1199999999999992</c:v>
                </c:pt>
                <c:pt idx="203">
                  <c:v>8.16</c:v>
                </c:pt>
                <c:pt idx="204">
                  <c:v>8.1999999999999993</c:v>
                </c:pt>
                <c:pt idx="205">
                  <c:v>8.24</c:v>
                </c:pt>
                <c:pt idx="206">
                  <c:v>8.2799999999999994</c:v>
                </c:pt>
                <c:pt idx="207">
                  <c:v>8.32</c:v>
                </c:pt>
                <c:pt idx="208">
                  <c:v>8.36</c:v>
                </c:pt>
                <c:pt idx="209">
                  <c:v>8.4</c:v>
                </c:pt>
                <c:pt idx="210">
                  <c:v>8.44</c:v>
                </c:pt>
                <c:pt idx="211">
                  <c:v>8.48</c:v>
                </c:pt>
                <c:pt idx="212">
                  <c:v>8.52</c:v>
                </c:pt>
                <c:pt idx="213">
                  <c:v>8.56</c:v>
                </c:pt>
                <c:pt idx="214">
                  <c:v>8.6</c:v>
                </c:pt>
                <c:pt idx="215">
                  <c:v>8.64</c:v>
                </c:pt>
                <c:pt idx="216">
                  <c:v>8.68</c:v>
                </c:pt>
                <c:pt idx="217">
                  <c:v>8.7200000000000006</c:v>
                </c:pt>
                <c:pt idx="218">
                  <c:v>8.76</c:v>
                </c:pt>
                <c:pt idx="219">
                  <c:v>8.8000000000000007</c:v>
                </c:pt>
                <c:pt idx="220">
                  <c:v>8.84</c:v>
                </c:pt>
                <c:pt idx="221">
                  <c:v>8.8800000000000008</c:v>
                </c:pt>
                <c:pt idx="222">
                  <c:v>8.92</c:v>
                </c:pt>
                <c:pt idx="223">
                  <c:v>8.9600000000000009</c:v>
                </c:pt>
                <c:pt idx="224">
                  <c:v>9</c:v>
                </c:pt>
                <c:pt idx="225">
                  <c:v>9.0399999999999991</c:v>
                </c:pt>
                <c:pt idx="226">
                  <c:v>9.08</c:v>
                </c:pt>
                <c:pt idx="227">
                  <c:v>9.1199999999999992</c:v>
                </c:pt>
                <c:pt idx="228">
                  <c:v>9.16</c:v>
                </c:pt>
                <c:pt idx="229">
                  <c:v>9.1999999999999993</c:v>
                </c:pt>
                <c:pt idx="230">
                  <c:v>9.24</c:v>
                </c:pt>
                <c:pt idx="231">
                  <c:v>9.2799999999999994</c:v>
                </c:pt>
                <c:pt idx="232">
                  <c:v>9.32</c:v>
                </c:pt>
                <c:pt idx="233">
                  <c:v>9.36</c:v>
                </c:pt>
                <c:pt idx="234">
                  <c:v>9.4</c:v>
                </c:pt>
                <c:pt idx="235">
                  <c:v>9.44</c:v>
                </c:pt>
                <c:pt idx="236">
                  <c:v>9.48</c:v>
                </c:pt>
                <c:pt idx="237">
                  <c:v>9.52</c:v>
                </c:pt>
                <c:pt idx="238">
                  <c:v>9.56</c:v>
                </c:pt>
                <c:pt idx="239">
                  <c:v>9.6</c:v>
                </c:pt>
                <c:pt idx="240">
                  <c:v>9.64</c:v>
                </c:pt>
                <c:pt idx="241">
                  <c:v>9.68</c:v>
                </c:pt>
                <c:pt idx="242">
                  <c:v>9.7200000000000006</c:v>
                </c:pt>
                <c:pt idx="243">
                  <c:v>9.76</c:v>
                </c:pt>
                <c:pt idx="244">
                  <c:v>9.8000000000000007</c:v>
                </c:pt>
                <c:pt idx="245">
                  <c:v>9.84</c:v>
                </c:pt>
                <c:pt idx="246">
                  <c:v>9.8800000000000008</c:v>
                </c:pt>
                <c:pt idx="247">
                  <c:v>9.92</c:v>
                </c:pt>
                <c:pt idx="248">
                  <c:v>9.9600000000000009</c:v>
                </c:pt>
                <c:pt idx="249">
                  <c:v>10</c:v>
                </c:pt>
                <c:pt idx="250">
                  <c:v>10.039999999999999</c:v>
                </c:pt>
                <c:pt idx="251">
                  <c:v>10.08</c:v>
                </c:pt>
                <c:pt idx="252">
                  <c:v>10.119999999999999</c:v>
                </c:pt>
                <c:pt idx="253">
                  <c:v>10.16</c:v>
                </c:pt>
                <c:pt idx="254">
                  <c:v>10.199999999999999</c:v>
                </c:pt>
                <c:pt idx="255">
                  <c:v>10.24</c:v>
                </c:pt>
                <c:pt idx="256">
                  <c:v>10.28</c:v>
                </c:pt>
                <c:pt idx="257">
                  <c:v>10.32</c:v>
                </c:pt>
                <c:pt idx="258">
                  <c:v>10.36</c:v>
                </c:pt>
                <c:pt idx="259">
                  <c:v>10.4</c:v>
                </c:pt>
                <c:pt idx="260">
                  <c:v>10.44</c:v>
                </c:pt>
                <c:pt idx="261">
                  <c:v>10.48</c:v>
                </c:pt>
                <c:pt idx="262">
                  <c:v>10.52</c:v>
                </c:pt>
                <c:pt idx="263">
                  <c:v>10.56</c:v>
                </c:pt>
                <c:pt idx="264">
                  <c:v>10.6</c:v>
                </c:pt>
                <c:pt idx="265">
                  <c:v>10.64</c:v>
                </c:pt>
                <c:pt idx="266">
                  <c:v>10.68</c:v>
                </c:pt>
                <c:pt idx="267">
                  <c:v>10.72</c:v>
                </c:pt>
                <c:pt idx="268">
                  <c:v>10.76</c:v>
                </c:pt>
                <c:pt idx="269">
                  <c:v>10.8</c:v>
                </c:pt>
                <c:pt idx="270">
                  <c:v>10.84</c:v>
                </c:pt>
                <c:pt idx="271">
                  <c:v>10.88</c:v>
                </c:pt>
                <c:pt idx="272">
                  <c:v>10.92</c:v>
                </c:pt>
                <c:pt idx="273">
                  <c:v>10.96</c:v>
                </c:pt>
                <c:pt idx="274">
                  <c:v>11</c:v>
                </c:pt>
                <c:pt idx="275">
                  <c:v>11.04</c:v>
                </c:pt>
                <c:pt idx="276">
                  <c:v>11.08</c:v>
                </c:pt>
                <c:pt idx="277">
                  <c:v>11.12</c:v>
                </c:pt>
                <c:pt idx="278">
                  <c:v>11.16</c:v>
                </c:pt>
                <c:pt idx="279">
                  <c:v>11.2</c:v>
                </c:pt>
                <c:pt idx="280">
                  <c:v>11.24</c:v>
                </c:pt>
                <c:pt idx="281">
                  <c:v>11.28</c:v>
                </c:pt>
                <c:pt idx="282">
                  <c:v>11.32</c:v>
                </c:pt>
                <c:pt idx="283">
                  <c:v>11.36</c:v>
                </c:pt>
                <c:pt idx="284">
                  <c:v>11.4</c:v>
                </c:pt>
                <c:pt idx="285">
                  <c:v>11.44</c:v>
                </c:pt>
                <c:pt idx="286">
                  <c:v>11.480000000000002</c:v>
                </c:pt>
                <c:pt idx="287">
                  <c:v>11.52</c:v>
                </c:pt>
                <c:pt idx="288">
                  <c:v>11.56</c:v>
                </c:pt>
                <c:pt idx="289">
                  <c:v>11.6</c:v>
                </c:pt>
                <c:pt idx="290">
                  <c:v>11.64</c:v>
                </c:pt>
                <c:pt idx="291">
                  <c:v>11.68</c:v>
                </c:pt>
                <c:pt idx="292">
                  <c:v>11.72</c:v>
                </c:pt>
                <c:pt idx="293">
                  <c:v>11.76</c:v>
                </c:pt>
                <c:pt idx="294">
                  <c:v>11.799999999999997</c:v>
                </c:pt>
                <c:pt idx="295">
                  <c:v>11.84</c:v>
                </c:pt>
                <c:pt idx="296">
                  <c:v>11.88</c:v>
                </c:pt>
                <c:pt idx="297">
                  <c:v>11.92</c:v>
                </c:pt>
                <c:pt idx="298">
                  <c:v>11.96</c:v>
                </c:pt>
                <c:pt idx="299">
                  <c:v>12</c:v>
                </c:pt>
                <c:pt idx="300">
                  <c:v>12.04</c:v>
                </c:pt>
                <c:pt idx="301">
                  <c:v>12.08</c:v>
                </c:pt>
                <c:pt idx="302">
                  <c:v>12.119999999999997</c:v>
                </c:pt>
                <c:pt idx="303">
                  <c:v>12.16</c:v>
                </c:pt>
                <c:pt idx="304">
                  <c:v>12.2</c:v>
                </c:pt>
                <c:pt idx="305">
                  <c:v>12.24</c:v>
                </c:pt>
                <c:pt idx="306">
                  <c:v>12.28</c:v>
                </c:pt>
                <c:pt idx="307">
                  <c:v>12.32</c:v>
                </c:pt>
                <c:pt idx="308">
                  <c:v>12.36</c:v>
                </c:pt>
                <c:pt idx="309">
                  <c:v>12.400000000000002</c:v>
                </c:pt>
                <c:pt idx="310">
                  <c:v>12.44</c:v>
                </c:pt>
                <c:pt idx="311">
                  <c:v>12.48</c:v>
                </c:pt>
                <c:pt idx="312">
                  <c:v>12.52</c:v>
                </c:pt>
                <c:pt idx="313">
                  <c:v>12.56</c:v>
                </c:pt>
                <c:pt idx="314">
                  <c:v>12.6</c:v>
                </c:pt>
                <c:pt idx="315">
                  <c:v>12.64</c:v>
                </c:pt>
                <c:pt idx="316">
                  <c:v>12.68</c:v>
                </c:pt>
                <c:pt idx="317">
                  <c:v>12.719999999999997</c:v>
                </c:pt>
                <c:pt idx="318">
                  <c:v>12.76</c:v>
                </c:pt>
                <c:pt idx="319">
                  <c:v>12.8</c:v>
                </c:pt>
                <c:pt idx="320">
                  <c:v>12.84</c:v>
                </c:pt>
                <c:pt idx="321">
                  <c:v>12.88</c:v>
                </c:pt>
                <c:pt idx="322">
                  <c:v>12.92</c:v>
                </c:pt>
                <c:pt idx="323">
                  <c:v>12.96</c:v>
                </c:pt>
                <c:pt idx="324">
                  <c:v>13</c:v>
                </c:pt>
                <c:pt idx="325">
                  <c:v>13.04</c:v>
                </c:pt>
                <c:pt idx="326">
                  <c:v>13.08</c:v>
                </c:pt>
                <c:pt idx="327">
                  <c:v>13.12</c:v>
                </c:pt>
                <c:pt idx="328">
                  <c:v>13.16</c:v>
                </c:pt>
                <c:pt idx="329">
                  <c:v>13.2</c:v>
                </c:pt>
                <c:pt idx="330">
                  <c:v>13.24</c:v>
                </c:pt>
                <c:pt idx="331">
                  <c:v>13.28</c:v>
                </c:pt>
                <c:pt idx="332">
                  <c:v>13.320000000000002</c:v>
                </c:pt>
                <c:pt idx="333">
                  <c:v>13.36</c:v>
                </c:pt>
                <c:pt idx="334">
                  <c:v>13.4</c:v>
                </c:pt>
                <c:pt idx="335">
                  <c:v>13.44</c:v>
                </c:pt>
                <c:pt idx="336">
                  <c:v>13.48</c:v>
                </c:pt>
                <c:pt idx="337">
                  <c:v>13.52</c:v>
                </c:pt>
                <c:pt idx="338">
                  <c:v>13.56</c:v>
                </c:pt>
                <c:pt idx="339">
                  <c:v>13.6</c:v>
                </c:pt>
                <c:pt idx="340">
                  <c:v>13.639999999999997</c:v>
                </c:pt>
                <c:pt idx="341">
                  <c:v>13.68</c:v>
                </c:pt>
                <c:pt idx="342">
                  <c:v>13.72</c:v>
                </c:pt>
                <c:pt idx="343">
                  <c:v>13.76</c:v>
                </c:pt>
                <c:pt idx="344">
                  <c:v>13.8</c:v>
                </c:pt>
                <c:pt idx="345">
                  <c:v>13.84</c:v>
                </c:pt>
                <c:pt idx="346">
                  <c:v>13.88</c:v>
                </c:pt>
                <c:pt idx="347">
                  <c:v>13.92</c:v>
                </c:pt>
                <c:pt idx="348">
                  <c:v>13.96</c:v>
                </c:pt>
                <c:pt idx="349">
                  <c:v>14</c:v>
                </c:pt>
                <c:pt idx="350">
                  <c:v>14.04</c:v>
                </c:pt>
                <c:pt idx="351">
                  <c:v>14.08</c:v>
                </c:pt>
                <c:pt idx="352">
                  <c:v>14.12</c:v>
                </c:pt>
                <c:pt idx="353">
                  <c:v>14.16</c:v>
                </c:pt>
                <c:pt idx="354">
                  <c:v>14.2</c:v>
                </c:pt>
                <c:pt idx="355">
                  <c:v>14.240000000000002</c:v>
                </c:pt>
                <c:pt idx="356">
                  <c:v>14.28</c:v>
                </c:pt>
                <c:pt idx="357">
                  <c:v>14.32</c:v>
                </c:pt>
                <c:pt idx="358">
                  <c:v>14.36</c:v>
                </c:pt>
                <c:pt idx="359">
                  <c:v>14.4</c:v>
                </c:pt>
                <c:pt idx="360">
                  <c:v>14.44</c:v>
                </c:pt>
                <c:pt idx="361">
                  <c:v>14.48</c:v>
                </c:pt>
                <c:pt idx="362">
                  <c:v>14.52</c:v>
                </c:pt>
                <c:pt idx="363">
                  <c:v>14.559999999999997</c:v>
                </c:pt>
                <c:pt idx="364">
                  <c:v>14.6</c:v>
                </c:pt>
                <c:pt idx="365">
                  <c:v>14.64</c:v>
                </c:pt>
                <c:pt idx="366">
                  <c:v>14.68</c:v>
                </c:pt>
                <c:pt idx="367">
                  <c:v>14.72</c:v>
                </c:pt>
                <c:pt idx="368">
                  <c:v>14.76</c:v>
                </c:pt>
                <c:pt idx="369">
                  <c:v>14.8</c:v>
                </c:pt>
                <c:pt idx="370">
                  <c:v>14.84</c:v>
                </c:pt>
                <c:pt idx="371">
                  <c:v>14.88</c:v>
                </c:pt>
                <c:pt idx="372">
                  <c:v>14.92</c:v>
                </c:pt>
                <c:pt idx="373">
                  <c:v>14.96</c:v>
                </c:pt>
                <c:pt idx="374">
                  <c:v>15</c:v>
                </c:pt>
                <c:pt idx="375">
                  <c:v>15.04</c:v>
                </c:pt>
                <c:pt idx="376">
                  <c:v>15.08</c:v>
                </c:pt>
                <c:pt idx="377">
                  <c:v>15.12</c:v>
                </c:pt>
                <c:pt idx="378">
                  <c:v>15.160000000000002</c:v>
                </c:pt>
                <c:pt idx="379">
                  <c:v>15.2</c:v>
                </c:pt>
                <c:pt idx="380">
                  <c:v>15.24</c:v>
                </c:pt>
                <c:pt idx="381">
                  <c:v>15.28</c:v>
                </c:pt>
                <c:pt idx="382">
                  <c:v>15.32</c:v>
                </c:pt>
                <c:pt idx="383">
                  <c:v>15.36</c:v>
                </c:pt>
                <c:pt idx="384">
                  <c:v>15.4</c:v>
                </c:pt>
                <c:pt idx="385">
                  <c:v>15.44</c:v>
                </c:pt>
                <c:pt idx="386">
                  <c:v>15.479999999999997</c:v>
                </c:pt>
                <c:pt idx="387">
                  <c:v>15.52</c:v>
                </c:pt>
                <c:pt idx="388">
                  <c:v>15.56</c:v>
                </c:pt>
                <c:pt idx="389">
                  <c:v>15.6</c:v>
                </c:pt>
                <c:pt idx="390">
                  <c:v>15.64</c:v>
                </c:pt>
                <c:pt idx="391">
                  <c:v>15.68</c:v>
                </c:pt>
                <c:pt idx="392">
                  <c:v>15.72</c:v>
                </c:pt>
                <c:pt idx="393">
                  <c:v>15.76</c:v>
                </c:pt>
                <c:pt idx="394">
                  <c:v>15.8</c:v>
                </c:pt>
                <c:pt idx="395">
                  <c:v>15.84</c:v>
                </c:pt>
                <c:pt idx="396">
                  <c:v>15.88</c:v>
                </c:pt>
                <c:pt idx="397">
                  <c:v>15.92</c:v>
                </c:pt>
                <c:pt idx="398">
                  <c:v>15.96</c:v>
                </c:pt>
                <c:pt idx="399">
                  <c:v>16</c:v>
                </c:pt>
                <c:pt idx="400">
                  <c:v>16.04</c:v>
                </c:pt>
                <c:pt idx="401">
                  <c:v>16.080000000000002</c:v>
                </c:pt>
                <c:pt idx="402">
                  <c:v>16.12</c:v>
                </c:pt>
                <c:pt idx="403">
                  <c:v>16.16</c:v>
                </c:pt>
                <c:pt idx="404">
                  <c:v>16.2</c:v>
                </c:pt>
                <c:pt idx="405">
                  <c:v>16.239999999999998</c:v>
                </c:pt>
                <c:pt idx="406">
                  <c:v>16.28</c:v>
                </c:pt>
                <c:pt idx="407">
                  <c:v>16.32</c:v>
                </c:pt>
                <c:pt idx="408">
                  <c:v>16.36</c:v>
                </c:pt>
                <c:pt idx="409">
                  <c:v>16.399999999999999</c:v>
                </c:pt>
                <c:pt idx="410">
                  <c:v>16.440000000000001</c:v>
                </c:pt>
                <c:pt idx="411">
                  <c:v>16.48</c:v>
                </c:pt>
                <c:pt idx="412">
                  <c:v>16.52</c:v>
                </c:pt>
                <c:pt idx="413">
                  <c:v>16.559999999999999</c:v>
                </c:pt>
                <c:pt idx="414">
                  <c:v>16.600000000000001</c:v>
                </c:pt>
                <c:pt idx="415">
                  <c:v>16.64</c:v>
                </c:pt>
                <c:pt idx="416">
                  <c:v>16.68</c:v>
                </c:pt>
                <c:pt idx="417">
                  <c:v>16.72</c:v>
                </c:pt>
                <c:pt idx="418">
                  <c:v>16.760000000000002</c:v>
                </c:pt>
                <c:pt idx="419">
                  <c:v>16.8</c:v>
                </c:pt>
                <c:pt idx="420">
                  <c:v>16.84</c:v>
                </c:pt>
                <c:pt idx="421">
                  <c:v>16.88</c:v>
                </c:pt>
                <c:pt idx="422">
                  <c:v>16.920000000000002</c:v>
                </c:pt>
                <c:pt idx="423">
                  <c:v>16.96</c:v>
                </c:pt>
                <c:pt idx="424">
                  <c:v>17.000000000000004</c:v>
                </c:pt>
                <c:pt idx="425">
                  <c:v>17.04</c:v>
                </c:pt>
                <c:pt idx="426">
                  <c:v>17.079999999999998</c:v>
                </c:pt>
                <c:pt idx="427">
                  <c:v>17.12</c:v>
                </c:pt>
                <c:pt idx="428">
                  <c:v>17.16</c:v>
                </c:pt>
                <c:pt idx="429">
                  <c:v>17.2</c:v>
                </c:pt>
                <c:pt idx="430">
                  <c:v>17.239999999999998</c:v>
                </c:pt>
                <c:pt idx="431">
                  <c:v>17.28</c:v>
                </c:pt>
                <c:pt idx="432">
                  <c:v>17.319999999999997</c:v>
                </c:pt>
                <c:pt idx="433">
                  <c:v>17.36</c:v>
                </c:pt>
                <c:pt idx="434">
                  <c:v>17.399999999999999</c:v>
                </c:pt>
                <c:pt idx="435">
                  <c:v>17.440000000000001</c:v>
                </c:pt>
                <c:pt idx="436">
                  <c:v>17.48</c:v>
                </c:pt>
                <c:pt idx="437">
                  <c:v>17.52</c:v>
                </c:pt>
                <c:pt idx="438">
                  <c:v>17.559999999999999</c:v>
                </c:pt>
                <c:pt idx="439">
                  <c:v>17.600000000000001</c:v>
                </c:pt>
                <c:pt idx="440">
                  <c:v>17.64</c:v>
                </c:pt>
                <c:pt idx="441">
                  <c:v>17.68</c:v>
                </c:pt>
                <c:pt idx="442">
                  <c:v>17.72</c:v>
                </c:pt>
                <c:pt idx="443">
                  <c:v>17.760000000000002</c:v>
                </c:pt>
                <c:pt idx="444">
                  <c:v>17.8</c:v>
                </c:pt>
                <c:pt idx="445">
                  <c:v>17.84</c:v>
                </c:pt>
                <c:pt idx="446">
                  <c:v>17.88</c:v>
                </c:pt>
                <c:pt idx="447">
                  <c:v>17.920000000000002</c:v>
                </c:pt>
                <c:pt idx="448">
                  <c:v>17.96</c:v>
                </c:pt>
                <c:pt idx="449">
                  <c:v>18</c:v>
                </c:pt>
                <c:pt idx="450">
                  <c:v>18.04</c:v>
                </c:pt>
                <c:pt idx="451">
                  <c:v>18.079999999999998</c:v>
                </c:pt>
                <c:pt idx="452">
                  <c:v>18.12</c:v>
                </c:pt>
                <c:pt idx="453">
                  <c:v>18.16</c:v>
                </c:pt>
                <c:pt idx="454">
                  <c:v>18.2</c:v>
                </c:pt>
                <c:pt idx="455">
                  <c:v>18.239999999999998</c:v>
                </c:pt>
                <c:pt idx="456">
                  <c:v>18.28</c:v>
                </c:pt>
                <c:pt idx="457">
                  <c:v>18.32</c:v>
                </c:pt>
                <c:pt idx="458">
                  <c:v>18.36</c:v>
                </c:pt>
                <c:pt idx="459">
                  <c:v>18.399999999999999</c:v>
                </c:pt>
                <c:pt idx="460">
                  <c:v>18.440000000000001</c:v>
                </c:pt>
                <c:pt idx="461">
                  <c:v>18.48</c:v>
                </c:pt>
                <c:pt idx="462">
                  <c:v>18.52</c:v>
                </c:pt>
                <c:pt idx="463">
                  <c:v>18.559999999999999</c:v>
                </c:pt>
                <c:pt idx="464">
                  <c:v>18.600000000000001</c:v>
                </c:pt>
                <c:pt idx="465">
                  <c:v>18.64</c:v>
                </c:pt>
                <c:pt idx="466">
                  <c:v>18.68</c:v>
                </c:pt>
                <c:pt idx="467">
                  <c:v>18.72</c:v>
                </c:pt>
                <c:pt idx="468">
                  <c:v>18.760000000000002</c:v>
                </c:pt>
                <c:pt idx="469">
                  <c:v>18.8</c:v>
                </c:pt>
                <c:pt idx="470">
                  <c:v>18.840000000000003</c:v>
                </c:pt>
                <c:pt idx="471">
                  <c:v>18.88</c:v>
                </c:pt>
                <c:pt idx="472">
                  <c:v>18.920000000000002</c:v>
                </c:pt>
                <c:pt idx="473">
                  <c:v>18.96</c:v>
                </c:pt>
                <c:pt idx="474">
                  <c:v>19</c:v>
                </c:pt>
                <c:pt idx="475">
                  <c:v>19.04</c:v>
                </c:pt>
                <c:pt idx="476">
                  <c:v>19.079999999999998</c:v>
                </c:pt>
                <c:pt idx="477">
                  <c:v>19.12</c:v>
                </c:pt>
                <c:pt idx="478">
                  <c:v>19.159999999999997</c:v>
                </c:pt>
                <c:pt idx="479">
                  <c:v>19.2</c:v>
                </c:pt>
                <c:pt idx="480">
                  <c:v>19.239999999999998</c:v>
                </c:pt>
                <c:pt idx="481">
                  <c:v>19.28</c:v>
                </c:pt>
                <c:pt idx="482">
                  <c:v>19.32</c:v>
                </c:pt>
              </c:numCache>
            </c:numRef>
          </c:yVal>
          <c:smooth val="0"/>
          <c:extLst>
            <c:ext xmlns:c16="http://schemas.microsoft.com/office/drawing/2014/chart" uri="{C3380CC4-5D6E-409C-BE32-E72D297353CC}">
              <c16:uniqueId val="{00000000-9755-4E62-9A2D-B588933A26E6}"/>
            </c:ext>
          </c:extLst>
        </c:ser>
        <c:dLbls>
          <c:showLegendKey val="0"/>
          <c:showVal val="0"/>
          <c:showCatName val="0"/>
          <c:showSerName val="0"/>
          <c:showPercent val="0"/>
          <c:showBubbleSize val="0"/>
        </c:dLbls>
        <c:axId val="467988416"/>
        <c:axId val="194988704"/>
      </c:scatterChart>
      <c:valAx>
        <c:axId val="467988416"/>
        <c:scaling>
          <c:orientation val="minMax"/>
          <c:max val="1900"/>
          <c:min val="5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194988704"/>
        <c:crosses val="autoZero"/>
        <c:crossBetween val="midCat"/>
      </c:valAx>
      <c:valAx>
        <c:axId val="194988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467988416"/>
        <c:crosses val="autoZero"/>
        <c:crossBetween val="midCat"/>
      </c:valAx>
      <c:spPr>
        <a:noFill/>
        <a:ln w="19050">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576148436651918"/>
          <c:y val="3.351963353335824E-2"/>
          <c:w val="0.67847926148293203"/>
          <c:h val="0.76815642458100564"/>
        </c:manualLayout>
      </c:layout>
      <c:scatterChart>
        <c:scatterStyle val="lineMarker"/>
        <c:varyColors val="0"/>
        <c:ser>
          <c:idx val="0"/>
          <c:order val="0"/>
          <c:tx>
            <c:v>Depth</c:v>
          </c:tx>
          <c:spPr>
            <a:ln w="38100">
              <a:solidFill>
                <a:srgbClr val="0070C0"/>
              </a:solidFill>
            </a:ln>
          </c:spPr>
          <c:marker>
            <c:symbol val="none"/>
          </c:marker>
          <c:xVal>
            <c:numRef>
              <c:f>VaryWidth!$A$51:$A$100</c:f>
              <c:numCache>
                <c:formatCode>0.00</c:formatCode>
                <c:ptCount val="50"/>
                <c:pt idx="0" formatCode="General">
                  <c:v>5</c:v>
                </c:pt>
                <c:pt idx="1">
                  <c:v>5.1669552271643902</c:v>
                </c:pt>
                <c:pt idx="2">
                  <c:v>5.3394852639042831</c:v>
                </c:pt>
                <c:pt idx="3">
                  <c:v>5.5177762589394943</c:v>
                </c:pt>
                <c:pt idx="4">
                  <c:v>5.7020205766901988</c:v>
                </c:pt>
                <c:pt idx="5">
                  <c:v>5.892417004825667</c:v>
                </c:pt>
                <c:pt idx="6">
                  <c:v>6.0891709687432645</c:v>
                </c:pt>
                <c:pt idx="7">
                  <c:v>6.2924947532091329</c:v>
                </c:pt>
                <c:pt idx="8">
                  <c:v>6.502607731399686</c:v>
                </c:pt>
                <c:pt idx="9">
                  <c:v>6.7197366015910367</c:v>
                </c:pt>
                <c:pt idx="10">
                  <c:v>6.9441156317517363</c:v>
                </c:pt>
                <c:pt idx="11">
                  <c:v>7.1759869123027178</c:v>
                </c:pt>
                <c:pt idx="12">
                  <c:v>7.415600617317156</c:v>
                </c:pt>
                <c:pt idx="13">
                  <c:v>7.6632152744420718</c:v>
                </c:pt>
                <c:pt idx="14">
                  <c:v>7.919098043832892</c:v>
                </c:pt>
                <c:pt idx="15">
                  <c:v>8.1835250064019327</c:v>
                </c:pt>
                <c:pt idx="16">
                  <c:v>8.4567814616917936</c:v>
                </c:pt>
                <c:pt idx="17">
                  <c:v>8.7391622356950656</c:v>
                </c:pt>
                <c:pt idx="18">
                  <c:v>9.0309719989524524</c:v>
                </c:pt>
                <c:pt idx="19">
                  <c:v>9.3325255952725232</c:v>
                </c:pt>
                <c:pt idx="20">
                  <c:v>9.6441483814277653</c:v>
                </c:pt>
                <c:pt idx="21">
                  <c:v>9.9661765781934371</c:v>
                </c:pt>
                <c:pt idx="22">
                  <c:v>10.29895763310798</c:v>
                </c:pt>
                <c:pt idx="23">
                  <c:v>10.642850595346374</c:v>
                </c:pt>
                <c:pt idx="24">
                  <c:v>10.998226503110919</c:v>
                </c:pt>
                <c:pt idx="25">
                  <c:v>11.365468783957379</c:v>
                </c:pt>
                <c:pt idx="26">
                  <c:v>11.744973668488457</c:v>
                </c:pt>
                <c:pt idx="27">
                  <c:v>12.137150617860913</c:v>
                </c:pt>
                <c:pt idx="28">
                  <c:v>12.54242276556759</c:v>
                </c:pt>
                <c:pt idx="29">
                  <c:v>12.961227373971022</c:v>
                </c:pt>
                <c:pt idx="30">
                  <c:v>13.394016306081152</c:v>
                </c:pt>
                <c:pt idx="31">
                  <c:v>13.841256513086218</c:v>
                </c:pt>
                <c:pt idx="32">
                  <c:v>14.3034305381628</c:v>
                </c:pt>
                <c:pt idx="33">
                  <c:v>14.781037037108609</c:v>
                </c:pt>
                <c:pt idx="34">
                  <c:v>15.274591316359755</c:v>
                </c:pt>
                <c:pt idx="35">
                  <c:v>15.784625888972968</c:v>
                </c:pt>
                <c:pt idx="36">
                  <c:v>16.311691049172648</c:v>
                </c:pt>
                <c:pt idx="37">
                  <c:v>16.856355466082643</c:v>
                </c:pt>
                <c:pt idx="38">
                  <c:v>17.419206797283351</c:v>
                </c:pt>
                <c:pt idx="39">
                  <c:v>18.000852322856137</c:v>
                </c:pt>
                <c:pt idx="40">
                  <c:v>18.601919600599153</c:v>
                </c:pt>
                <c:pt idx="41">
                  <c:v>19.223057143121505</c:v>
                </c:pt>
                <c:pt idx="42">
                  <c:v>19.864935117546285</c:v>
                </c:pt>
                <c:pt idx="43">
                  <c:v>20.528246068577449</c:v>
                </c:pt>
                <c:pt idx="44">
                  <c:v>21.21370566571062</c:v>
                </c:pt>
                <c:pt idx="45">
                  <c:v>21.922053475394065</c:v>
                </c:pt>
                <c:pt idx="46">
                  <c:v>22.654053758972932</c:v>
                </c:pt>
                <c:pt idx="47">
                  <c:v>23.41049629727766</c:v>
                </c:pt>
                <c:pt idx="48">
                  <c:v>24.192197242746282</c:v>
                </c:pt>
                <c:pt idx="49">
                  <c:v>24.999999999999972</c:v>
                </c:pt>
              </c:numCache>
            </c:numRef>
          </c:xVal>
          <c:yVal>
            <c:numRef>
              <c:f>VaryWidth!$I$51:$I$100</c:f>
              <c:numCache>
                <c:formatCode>0.00000</c:formatCode>
                <c:ptCount val="50"/>
                <c:pt idx="0">
                  <c:v>2.20083494243716E-3</c:v>
                </c:pt>
                <c:pt idx="1">
                  <c:v>2.2048542305046284E-3</c:v>
                </c:pt>
                <c:pt idx="2">
                  <c:v>2.2093774531336745E-3</c:v>
                </c:pt>
                <c:pt idx="3">
                  <c:v>2.2144381130831041E-3</c:v>
                </c:pt>
                <c:pt idx="4">
                  <c:v>2.2200710674598351E-3</c:v>
                </c:pt>
                <c:pt idx="5">
                  <c:v>2.2263125164997772E-3</c:v>
                </c:pt>
                <c:pt idx="6">
                  <c:v>2.2331999859484205E-3</c:v>
                </c:pt>
                <c:pt idx="7">
                  <c:v>2.2407723029518999E-3</c:v>
                </c:pt>
                <c:pt idx="8">
                  <c:v>2.2490695654705534E-3</c:v>
                </c:pt>
                <c:pt idx="9">
                  <c:v>2.2581331053379986E-3</c:v>
                </c:pt>
                <c:pt idx="10">
                  <c:v>2.2680054452074664E-3</c:v>
                </c:pt>
                <c:pt idx="11">
                  <c:v>2.2787302497508603E-3</c:v>
                </c:pt>
                <c:pt idx="12">
                  <c:v>2.2903522716016728E-3</c:v>
                </c:pt>
                <c:pt idx="13">
                  <c:v>2.3029172926569983E-3</c:v>
                </c:pt>
                <c:pt idx="14">
                  <c:v>2.3164720614726429E-3</c:v>
                </c:pt>
                <c:pt idx="15">
                  <c:v>2.3310642275947559E-3</c:v>
                </c:pt>
                <c:pt idx="16">
                  <c:v>2.346742273767727E-3</c:v>
                </c:pt>
                <c:pt idx="17">
                  <c:v>2.3635554470375817E-3</c:v>
                </c:pt>
                <c:pt idx="18">
                  <c:v>2.3815536898294759E-3</c:v>
                </c:pt>
                <c:pt idx="19">
                  <c:v>2.4007875721146657E-3</c:v>
                </c:pt>
                <c:pt idx="20">
                  <c:v>2.4213082257943876E-3</c:v>
                </c:pt>
                <c:pt idx="21">
                  <c:v>2.4431672824146346E-3</c:v>
                </c:pt>
                <c:pt idx="22">
                  <c:v>2.4664168152867105E-3</c:v>
                </c:pt>
                <c:pt idx="23">
                  <c:v>2.4911092870246055E-3</c:v>
                </c:pt>
                <c:pt idx="24">
                  <c:v>2.5172975034237041E-3</c:v>
                </c:pt>
                <c:pt idx="25">
                  <c:v>2.5450345744986594E-3</c:v>
                </c:pt>
                <c:pt idx="26">
                  <c:v>2.5743738833752779E-3</c:v>
                </c:pt>
                <c:pt idx="27">
                  <c:v>2.6053690635956962E-3</c:v>
                </c:pt>
                <c:pt idx="28">
                  <c:v>2.6380739852527157E-3</c:v>
                </c:pt>
                <c:pt idx="29">
                  <c:v>2.6725427502222749E-3</c:v>
                </c:pt>
                <c:pt idx="30">
                  <c:v>2.7088296966173114E-3</c:v>
                </c:pt>
                <c:pt idx="31">
                  <c:v>2.7469894124458345E-3</c:v>
                </c:pt>
                <c:pt idx="32">
                  <c:v>2.7870767583246347E-3</c:v>
                </c:pt>
                <c:pt idx="33">
                  <c:v>2.8291468989810639E-3</c:v>
                </c:pt>
                <c:pt idx="34">
                  <c:v>2.8732553431708567E-3</c:v>
                </c:pt>
                <c:pt idx="35">
                  <c:v>2.9194579915521944E-3</c:v>
                </c:pt>
                <c:pt idx="36">
                  <c:v>2.9678111919858772E-3</c:v>
                </c:pt>
                <c:pt idx="37">
                  <c:v>3.0183718016788858E-3</c:v>
                </c:pt>
                <c:pt idx="38">
                  <c:v>3.071197255553694E-3</c:v>
                </c:pt>
                <c:pt idx="39">
                  <c:v>3.1263456402072045E-3</c:v>
                </c:pt>
                <c:pt idx="40">
                  <c:v>3.1838757728201222E-3</c:v>
                </c:pt>
                <c:pt idx="41">
                  <c:v>3.2438472843880481E-3</c:v>
                </c:pt>
                <c:pt idx="42">
                  <c:v>3.3063207066678937E-3</c:v>
                </c:pt>
                <c:pt idx="43">
                  <c:v>3.3713575622651999E-3</c:v>
                </c:pt>
                <c:pt idx="44">
                  <c:v>3.4390204573277877E-3</c:v>
                </c:pt>
                <c:pt idx="45">
                  <c:v>3.5093731763566789E-3</c:v>
                </c:pt>
                <c:pt idx="46">
                  <c:v>3.5824807786948381E-3</c:v>
                </c:pt>
                <c:pt idx="47">
                  <c:v>3.658409696306042E-3</c:v>
                </c:pt>
                <c:pt idx="48">
                  <c:v>3.7372278325089052E-3</c:v>
                </c:pt>
                <c:pt idx="49">
                  <c:v>3.8190046613833027E-3</c:v>
                </c:pt>
              </c:numCache>
            </c:numRef>
          </c:yVal>
          <c:smooth val="0"/>
          <c:extLst>
            <c:ext xmlns:c16="http://schemas.microsoft.com/office/drawing/2014/chart" uri="{C3380CC4-5D6E-409C-BE32-E72D297353CC}">
              <c16:uniqueId val="{00000003-765E-4FB1-8151-37521B64203B}"/>
            </c:ext>
          </c:extLst>
        </c:ser>
        <c:ser>
          <c:idx val="2"/>
          <c:order val="2"/>
          <c:spPr>
            <a:ln w="12700">
              <a:solidFill>
                <a:srgbClr val="0070C0"/>
              </a:solidFill>
              <a:prstDash val="sysDash"/>
            </a:ln>
          </c:spPr>
          <c:marker>
            <c:symbol val="none"/>
          </c:marker>
          <c:xVal>
            <c:numRef>
              <c:f>VaryWidth!$A$51:$A$100</c:f>
              <c:numCache>
                <c:formatCode>0.00</c:formatCode>
                <c:ptCount val="50"/>
                <c:pt idx="0" formatCode="General">
                  <c:v>5</c:v>
                </c:pt>
                <c:pt idx="1">
                  <c:v>5.1669552271643902</c:v>
                </c:pt>
                <c:pt idx="2">
                  <c:v>5.3394852639042831</c:v>
                </c:pt>
                <c:pt idx="3">
                  <c:v>5.5177762589394943</c:v>
                </c:pt>
                <c:pt idx="4">
                  <c:v>5.7020205766901988</c:v>
                </c:pt>
                <c:pt idx="5">
                  <c:v>5.892417004825667</c:v>
                </c:pt>
                <c:pt idx="6">
                  <c:v>6.0891709687432645</c:v>
                </c:pt>
                <c:pt idx="7">
                  <c:v>6.2924947532091329</c:v>
                </c:pt>
                <c:pt idx="8">
                  <c:v>6.502607731399686</c:v>
                </c:pt>
                <c:pt idx="9">
                  <c:v>6.7197366015910367</c:v>
                </c:pt>
                <c:pt idx="10">
                  <c:v>6.9441156317517363</c:v>
                </c:pt>
                <c:pt idx="11">
                  <c:v>7.1759869123027178</c:v>
                </c:pt>
                <c:pt idx="12">
                  <c:v>7.415600617317156</c:v>
                </c:pt>
                <c:pt idx="13">
                  <c:v>7.6632152744420718</c:v>
                </c:pt>
                <c:pt idx="14">
                  <c:v>7.919098043832892</c:v>
                </c:pt>
                <c:pt idx="15">
                  <c:v>8.1835250064019327</c:v>
                </c:pt>
                <c:pt idx="16">
                  <c:v>8.4567814616917936</c:v>
                </c:pt>
                <c:pt idx="17">
                  <c:v>8.7391622356950656</c:v>
                </c:pt>
                <c:pt idx="18">
                  <c:v>9.0309719989524524</c:v>
                </c:pt>
                <c:pt idx="19">
                  <c:v>9.3325255952725232</c:v>
                </c:pt>
                <c:pt idx="20">
                  <c:v>9.6441483814277653</c:v>
                </c:pt>
                <c:pt idx="21">
                  <c:v>9.9661765781934371</c:v>
                </c:pt>
                <c:pt idx="22">
                  <c:v>10.29895763310798</c:v>
                </c:pt>
                <c:pt idx="23">
                  <c:v>10.642850595346374</c:v>
                </c:pt>
                <c:pt idx="24">
                  <c:v>10.998226503110919</c:v>
                </c:pt>
                <c:pt idx="25">
                  <c:v>11.365468783957379</c:v>
                </c:pt>
                <c:pt idx="26">
                  <c:v>11.744973668488457</c:v>
                </c:pt>
                <c:pt idx="27">
                  <c:v>12.137150617860913</c:v>
                </c:pt>
                <c:pt idx="28">
                  <c:v>12.54242276556759</c:v>
                </c:pt>
                <c:pt idx="29">
                  <c:v>12.961227373971022</c:v>
                </c:pt>
                <c:pt idx="30">
                  <c:v>13.394016306081152</c:v>
                </c:pt>
                <c:pt idx="31">
                  <c:v>13.841256513086218</c:v>
                </c:pt>
                <c:pt idx="32">
                  <c:v>14.3034305381628</c:v>
                </c:pt>
                <c:pt idx="33">
                  <c:v>14.781037037108609</c:v>
                </c:pt>
                <c:pt idx="34">
                  <c:v>15.274591316359755</c:v>
                </c:pt>
                <c:pt idx="35">
                  <c:v>15.784625888972968</c:v>
                </c:pt>
                <c:pt idx="36">
                  <c:v>16.311691049172648</c:v>
                </c:pt>
                <c:pt idx="37">
                  <c:v>16.856355466082643</c:v>
                </c:pt>
                <c:pt idx="38">
                  <c:v>17.419206797283351</c:v>
                </c:pt>
                <c:pt idx="39">
                  <c:v>18.000852322856137</c:v>
                </c:pt>
                <c:pt idx="40">
                  <c:v>18.601919600599153</c:v>
                </c:pt>
                <c:pt idx="41">
                  <c:v>19.223057143121505</c:v>
                </c:pt>
                <c:pt idx="42">
                  <c:v>19.864935117546285</c:v>
                </c:pt>
                <c:pt idx="43">
                  <c:v>20.528246068577449</c:v>
                </c:pt>
                <c:pt idx="44">
                  <c:v>21.21370566571062</c:v>
                </c:pt>
                <c:pt idx="45">
                  <c:v>21.922053475394065</c:v>
                </c:pt>
                <c:pt idx="46">
                  <c:v>22.654053758972932</c:v>
                </c:pt>
                <c:pt idx="47">
                  <c:v>23.41049629727766</c:v>
                </c:pt>
                <c:pt idx="48">
                  <c:v>24.192197242746282</c:v>
                </c:pt>
                <c:pt idx="49">
                  <c:v>24.999999999999972</c:v>
                </c:pt>
              </c:numCache>
            </c:numRef>
          </c:xVal>
          <c:yVal>
            <c:numRef>
              <c:f>VaryWidth!$T$51:$T$100</c:f>
              <c:numCache>
                <c:formatCode>0.0000</c:formatCode>
                <c:ptCount val="50"/>
                <c:pt idx="0">
                  <c:v>2.6935199712233766E-3</c:v>
                </c:pt>
                <c:pt idx="1">
                  <c:v>2.6984390282917075E-3</c:v>
                </c:pt>
                <c:pt idx="2">
                  <c:v>2.7039748321135669E-3</c:v>
                </c:pt>
                <c:pt idx="3">
                  <c:v>2.7101683854684881E-3</c:v>
                </c:pt>
                <c:pt idx="4">
                  <c:v>2.7170623486722496E-3</c:v>
                </c:pt>
                <c:pt idx="5">
                  <c:v>2.7247010258462136E-3</c:v>
                </c:pt>
                <c:pt idx="6">
                  <c:v>2.7331303433535811E-3</c:v>
                </c:pt>
                <c:pt idx="7">
                  <c:v>2.7423978202933646E-3</c:v>
                </c:pt>
                <c:pt idx="8">
                  <c:v>2.7525525310667805E-3</c:v>
                </c:pt>
                <c:pt idx="9">
                  <c:v>2.7636450601666268E-3</c:v>
                </c:pt>
                <c:pt idx="10">
                  <c:v>2.7757274494855048E-3</c:v>
                </c:pt>
                <c:pt idx="11">
                  <c:v>2.7888531385901628E-3</c:v>
                </c:pt>
                <c:pt idx="12">
                  <c:v>2.803076898563045E-3</c:v>
                </c:pt>
                <c:pt idx="13">
                  <c:v>2.8184547601640079E-3</c:v>
                </c:pt>
                <c:pt idx="14">
                  <c:v>2.8350439372105264E-3</c:v>
                </c:pt>
                <c:pt idx="15">
                  <c:v>2.8529027462086223E-3</c:v>
                </c:pt>
                <c:pt idx="16">
                  <c:v>2.872090523384632E-3</c:v>
                </c:pt>
                <c:pt idx="17">
                  <c:v>2.8926675403652159E-3</c:v>
                </c:pt>
                <c:pt idx="18">
                  <c:v>2.914694919825672E-3</c:v>
                </c:pt>
                <c:pt idx="19">
                  <c:v>2.9382345524716115E-3</c:v>
                </c:pt>
                <c:pt idx="20">
                  <c:v>2.9633490167338345E-3</c:v>
                </c:pt>
                <c:pt idx="21">
                  <c:v>2.9901015025397613E-3</c:v>
                </c:pt>
                <c:pt idx="22">
                  <c:v>3.0185557404769341E-3</c:v>
                </c:pt>
                <c:pt idx="23">
                  <c:v>3.048775937585963E-3</c:v>
                </c:pt>
                <c:pt idx="24">
                  <c:v>3.0808267209143929E-3</c:v>
                </c:pt>
                <c:pt idx="25">
                  <c:v>3.1147730898324101E-3</c:v>
                </c:pt>
                <c:pt idx="26">
                  <c:v>3.1506803779607741E-3</c:v>
                </c:pt>
                <c:pt idx="27">
                  <c:v>3.1886142253954725E-3</c:v>
                </c:pt>
                <c:pt idx="28">
                  <c:v>3.2286405617380459E-3</c:v>
                </c:pt>
                <c:pt idx="29">
                  <c:v>3.2708256002607901E-3</c:v>
                </c:pt>
                <c:pt idx="30">
                  <c:v>3.3152358433576703E-3</c:v>
                </c:pt>
                <c:pt idx="31">
                  <c:v>3.3619380992599302E-3</c:v>
                </c:pt>
                <c:pt idx="32">
                  <c:v>3.410999509834554E-3</c:v>
                </c:pt>
                <c:pt idx="33">
                  <c:v>3.4624875891381222E-3</c:v>
                </c:pt>
                <c:pt idx="34">
                  <c:v>3.5164702722707492E-3</c:v>
                </c:pt>
                <c:pt idx="35">
                  <c:v>3.573015973967367E-3</c:v>
                </c:pt>
                <c:pt idx="36">
                  <c:v>3.6321936562775476E-3</c:v>
                </c:pt>
                <c:pt idx="37">
                  <c:v>3.6940729046206966E-3</c:v>
                </c:pt>
                <c:pt idx="38">
                  <c:v>3.758724011460708E-3</c:v>
                </c:pt>
                <c:pt idx="39">
                  <c:v>3.8262180668215545E-3</c:v>
                </c:pt>
                <c:pt idx="40">
                  <c:v>3.8966270548615321E-3</c:v>
                </c:pt>
                <c:pt idx="41">
                  <c:v>3.9700239557366986E-3</c:v>
                </c:pt>
                <c:pt idx="42">
                  <c:v>4.0464828520113518E-3</c:v>
                </c:pt>
                <c:pt idx="43">
                  <c:v>4.1260790389125498E-3</c:v>
                </c:pt>
                <c:pt idx="44">
                  <c:v>4.2088891377744164E-3</c:v>
                </c:pt>
                <c:pt idx="45">
                  <c:v>4.2949912120737004E-3</c:v>
                </c:pt>
                <c:pt idx="46">
                  <c:v>4.3844648855187549E-3</c:v>
                </c:pt>
                <c:pt idx="47">
                  <c:v>4.4773914617174566E-3</c:v>
                </c:pt>
                <c:pt idx="48">
                  <c:v>4.573854045014104E-3</c:v>
                </c:pt>
                <c:pt idx="49">
                  <c:v>4.6739376621492386E-3</c:v>
                </c:pt>
              </c:numCache>
            </c:numRef>
          </c:yVal>
          <c:smooth val="0"/>
          <c:extLst>
            <c:ext xmlns:c16="http://schemas.microsoft.com/office/drawing/2014/chart" uri="{C3380CC4-5D6E-409C-BE32-E72D297353CC}">
              <c16:uniqueId val="{00000000-0631-419B-89B7-9ADEB9749C03}"/>
            </c:ext>
          </c:extLst>
        </c:ser>
        <c:ser>
          <c:idx val="3"/>
          <c:order val="3"/>
          <c:spPr>
            <a:ln w="12700">
              <a:solidFill>
                <a:srgbClr val="0070C0"/>
              </a:solidFill>
              <a:prstDash val="sysDash"/>
            </a:ln>
          </c:spPr>
          <c:marker>
            <c:symbol val="none"/>
          </c:marker>
          <c:xVal>
            <c:numRef>
              <c:f>VaryWidth!$A$51:$A$100</c:f>
              <c:numCache>
                <c:formatCode>0.00</c:formatCode>
                <c:ptCount val="50"/>
                <c:pt idx="0" formatCode="General">
                  <c:v>5</c:v>
                </c:pt>
                <c:pt idx="1">
                  <c:v>5.1669552271643902</c:v>
                </c:pt>
                <c:pt idx="2">
                  <c:v>5.3394852639042831</c:v>
                </c:pt>
                <c:pt idx="3">
                  <c:v>5.5177762589394943</c:v>
                </c:pt>
                <c:pt idx="4">
                  <c:v>5.7020205766901988</c:v>
                </c:pt>
                <c:pt idx="5">
                  <c:v>5.892417004825667</c:v>
                </c:pt>
                <c:pt idx="6">
                  <c:v>6.0891709687432645</c:v>
                </c:pt>
                <c:pt idx="7">
                  <c:v>6.2924947532091329</c:v>
                </c:pt>
                <c:pt idx="8">
                  <c:v>6.502607731399686</c:v>
                </c:pt>
                <c:pt idx="9">
                  <c:v>6.7197366015910367</c:v>
                </c:pt>
                <c:pt idx="10">
                  <c:v>6.9441156317517363</c:v>
                </c:pt>
                <c:pt idx="11">
                  <c:v>7.1759869123027178</c:v>
                </c:pt>
                <c:pt idx="12">
                  <c:v>7.415600617317156</c:v>
                </c:pt>
                <c:pt idx="13">
                  <c:v>7.6632152744420718</c:v>
                </c:pt>
                <c:pt idx="14">
                  <c:v>7.919098043832892</c:v>
                </c:pt>
                <c:pt idx="15">
                  <c:v>8.1835250064019327</c:v>
                </c:pt>
                <c:pt idx="16">
                  <c:v>8.4567814616917936</c:v>
                </c:pt>
                <c:pt idx="17">
                  <c:v>8.7391622356950656</c:v>
                </c:pt>
                <c:pt idx="18">
                  <c:v>9.0309719989524524</c:v>
                </c:pt>
                <c:pt idx="19">
                  <c:v>9.3325255952725232</c:v>
                </c:pt>
                <c:pt idx="20">
                  <c:v>9.6441483814277653</c:v>
                </c:pt>
                <c:pt idx="21">
                  <c:v>9.9661765781934371</c:v>
                </c:pt>
                <c:pt idx="22">
                  <c:v>10.29895763310798</c:v>
                </c:pt>
                <c:pt idx="23">
                  <c:v>10.642850595346374</c:v>
                </c:pt>
                <c:pt idx="24">
                  <c:v>10.998226503110919</c:v>
                </c:pt>
                <c:pt idx="25">
                  <c:v>11.365468783957379</c:v>
                </c:pt>
                <c:pt idx="26">
                  <c:v>11.744973668488457</c:v>
                </c:pt>
                <c:pt idx="27">
                  <c:v>12.137150617860913</c:v>
                </c:pt>
                <c:pt idx="28">
                  <c:v>12.54242276556759</c:v>
                </c:pt>
                <c:pt idx="29">
                  <c:v>12.961227373971022</c:v>
                </c:pt>
                <c:pt idx="30">
                  <c:v>13.394016306081152</c:v>
                </c:pt>
                <c:pt idx="31">
                  <c:v>13.841256513086218</c:v>
                </c:pt>
                <c:pt idx="32">
                  <c:v>14.3034305381628</c:v>
                </c:pt>
                <c:pt idx="33">
                  <c:v>14.781037037108609</c:v>
                </c:pt>
                <c:pt idx="34">
                  <c:v>15.274591316359755</c:v>
                </c:pt>
                <c:pt idx="35">
                  <c:v>15.784625888972968</c:v>
                </c:pt>
                <c:pt idx="36">
                  <c:v>16.311691049172648</c:v>
                </c:pt>
                <c:pt idx="37">
                  <c:v>16.856355466082643</c:v>
                </c:pt>
                <c:pt idx="38">
                  <c:v>17.419206797283351</c:v>
                </c:pt>
                <c:pt idx="39">
                  <c:v>18.000852322856137</c:v>
                </c:pt>
                <c:pt idx="40">
                  <c:v>18.601919600599153</c:v>
                </c:pt>
                <c:pt idx="41">
                  <c:v>19.223057143121505</c:v>
                </c:pt>
                <c:pt idx="42">
                  <c:v>19.864935117546285</c:v>
                </c:pt>
                <c:pt idx="43">
                  <c:v>20.528246068577449</c:v>
                </c:pt>
                <c:pt idx="44">
                  <c:v>21.21370566571062</c:v>
                </c:pt>
                <c:pt idx="45">
                  <c:v>21.922053475394065</c:v>
                </c:pt>
                <c:pt idx="46">
                  <c:v>22.654053758972932</c:v>
                </c:pt>
                <c:pt idx="47">
                  <c:v>23.41049629727766</c:v>
                </c:pt>
                <c:pt idx="48">
                  <c:v>24.192197242746282</c:v>
                </c:pt>
                <c:pt idx="49">
                  <c:v>24.999999999999972</c:v>
                </c:pt>
              </c:numCache>
            </c:numRef>
          </c:xVal>
          <c:yVal>
            <c:numRef>
              <c:f>VaryWidth!$U$51:$U$100</c:f>
              <c:numCache>
                <c:formatCode>0.0000</c:formatCode>
                <c:ptCount val="50"/>
                <c:pt idx="0">
                  <c:v>1.7709614221430045E-3</c:v>
                </c:pt>
                <c:pt idx="1">
                  <c:v>1.7741956511052564E-3</c:v>
                </c:pt>
                <c:pt idx="2">
                  <c:v>1.7778353846560761E-3</c:v>
                </c:pt>
                <c:pt idx="3">
                  <c:v>1.781907581697395E-3</c:v>
                </c:pt>
                <c:pt idx="4">
                  <c:v>1.7864402909440209E-3</c:v>
                </c:pt>
                <c:pt idx="5">
                  <c:v>1.7914626418958687E-3</c:v>
                </c:pt>
                <c:pt idx="6">
                  <c:v>1.7970048306600239E-3</c:v>
                </c:pt>
                <c:pt idx="7">
                  <c:v>1.803098100550836E-3</c:v>
                </c:pt>
                <c:pt idx="8">
                  <c:v>1.8097747174777086E-3</c:v>
                </c:pt>
                <c:pt idx="9">
                  <c:v>1.8170679402195857E-3</c:v>
                </c:pt>
                <c:pt idx="10">
                  <c:v>1.825011985780654E-3</c:v>
                </c:pt>
                <c:pt idx="11">
                  <c:v>1.8336419901213439E-3</c:v>
                </c:pt>
                <c:pt idx="12">
                  <c:v>1.842993964659834E-3</c:v>
                </c:pt>
                <c:pt idx="13">
                  <c:v>1.8531047490391271E-3</c:v>
                </c:pt>
                <c:pt idx="14">
                  <c:v>1.8640119607503294E-3</c:v>
                </c:pt>
                <c:pt idx="15">
                  <c:v>1.87575394229082E-3</c:v>
                </c:pt>
                <c:pt idx="16">
                  <c:v>1.8883697066135012E-3</c:v>
                </c:pt>
                <c:pt idx="17">
                  <c:v>1.9018988816872783E-3</c:v>
                </c:pt>
                <c:pt idx="18">
                  <c:v>1.9163816550367015E-3</c:v>
                </c:pt>
                <c:pt idx="19">
                  <c:v>1.9318587191582801E-3</c:v>
                </c:pt>
                <c:pt idx="20">
                  <c:v>1.9483712187206965E-3</c:v>
                </c:pt>
                <c:pt idx="21">
                  <c:v>1.9659607004453138E-3</c:v>
                </c:pt>
                <c:pt idx="22">
                  <c:v>1.984669066531912E-3</c:v>
                </c:pt>
                <c:pt idx="23">
                  <c:v>2.004538532443219E-3</c:v>
                </c:pt>
                <c:pt idx="24">
                  <c:v>2.0256115897921622E-3</c:v>
                </c:pt>
                <c:pt idx="25">
                  <c:v>2.0479309749899402E-3</c:v>
                </c:pt>
                <c:pt idx="26">
                  <c:v>2.0715396442140353E-3</c:v>
                </c:pt>
                <c:pt idx="27">
                  <c:v>2.0964807551462094E-3</c:v>
                </c:pt>
                <c:pt idx="28">
                  <c:v>2.1227976558151223E-3</c:v>
                </c:pt>
                <c:pt idx="29">
                  <c:v>2.1505338807600088E-3</c:v>
                </c:pt>
                <c:pt idx="30">
                  <c:v>2.179733154614602E-3</c:v>
                </c:pt>
                <c:pt idx="31">
                  <c:v>2.2104394030974701E-3</c:v>
                </c:pt>
                <c:pt idx="32">
                  <c:v>2.2426967712892176E-3</c:v>
                </c:pt>
                <c:pt idx="33">
                  <c:v>2.2765496489812452E-3</c:v>
                </c:pt>
                <c:pt idx="34">
                  <c:v>2.3120427027967069E-3</c:v>
                </c:pt>
                <c:pt idx="35">
                  <c:v>2.3492209147136706E-3</c:v>
                </c:pt>
                <c:pt idx="36">
                  <c:v>2.3881296265638985E-3</c:v>
                </c:pt>
                <c:pt idx="37">
                  <c:v>2.4288145900383481E-3</c:v>
                </c:pt>
                <c:pt idx="38">
                  <c:v>2.4713220217023883E-3</c:v>
                </c:pt>
                <c:pt idx="39">
                  <c:v>2.5156986625088622E-3</c:v>
                </c:pt>
                <c:pt idx="40">
                  <c:v>2.5619918412946485E-3</c:v>
                </c:pt>
                <c:pt idx="41">
                  <c:v>2.6102495417548144E-3</c:v>
                </c:pt>
                <c:pt idx="42">
                  <c:v>2.6605204724064052E-3</c:v>
                </c:pt>
                <c:pt idx="43">
                  <c:v>2.71285413907964E-3</c:v>
                </c:pt>
                <c:pt idx="44">
                  <c:v>2.7673009195063711E-3</c:v>
                </c:pt>
                <c:pt idx="45">
                  <c:v>2.8239121396122558E-3</c:v>
                </c:pt>
                <c:pt idx="46">
                  <c:v>2.8827401511590366E-3</c:v>
                </c:pt>
                <c:pt idx="47">
                  <c:v>2.9438384104249543E-3</c:v>
                </c:pt>
                <c:pt idx="48">
                  <c:v>3.0072615576537563E-3</c:v>
                </c:pt>
                <c:pt idx="49">
                  <c:v>3.0730654970447645E-3</c:v>
                </c:pt>
              </c:numCache>
            </c:numRef>
          </c:yVal>
          <c:smooth val="0"/>
          <c:extLst>
            <c:ext xmlns:c16="http://schemas.microsoft.com/office/drawing/2014/chart" uri="{C3380CC4-5D6E-409C-BE32-E72D297353CC}">
              <c16:uniqueId val="{00000001-0631-419B-89B7-9ADEB9749C03}"/>
            </c:ext>
          </c:extLst>
        </c:ser>
        <c:dLbls>
          <c:showLegendKey val="0"/>
          <c:showVal val="0"/>
          <c:showCatName val="0"/>
          <c:showSerName val="0"/>
          <c:showPercent val="0"/>
          <c:showBubbleSize val="0"/>
        </c:dLbls>
        <c:axId val="297950656"/>
        <c:axId val="300375296"/>
      </c:scatterChart>
      <c:scatterChart>
        <c:scatterStyle val="lineMarker"/>
        <c:varyColors val="0"/>
        <c:ser>
          <c:idx val="1"/>
          <c:order val="1"/>
          <c:tx>
            <c:v>Slope</c:v>
          </c:tx>
          <c:spPr>
            <a:ln w="38100">
              <a:solidFill>
                <a:schemeClr val="accent6">
                  <a:lumMod val="50000"/>
                </a:schemeClr>
              </a:solidFill>
            </a:ln>
          </c:spPr>
          <c:marker>
            <c:symbol val="none"/>
          </c:marker>
          <c:xVal>
            <c:numRef>
              <c:f>VaryWidth!$A$51:$A$100</c:f>
              <c:numCache>
                <c:formatCode>0.00</c:formatCode>
                <c:ptCount val="50"/>
                <c:pt idx="0" formatCode="General">
                  <c:v>5</c:v>
                </c:pt>
                <c:pt idx="1">
                  <c:v>5.1669552271643902</c:v>
                </c:pt>
                <c:pt idx="2">
                  <c:v>5.3394852639042831</c:v>
                </c:pt>
                <c:pt idx="3">
                  <c:v>5.5177762589394943</c:v>
                </c:pt>
                <c:pt idx="4">
                  <c:v>5.7020205766901988</c:v>
                </c:pt>
                <c:pt idx="5">
                  <c:v>5.892417004825667</c:v>
                </c:pt>
                <c:pt idx="6">
                  <c:v>6.0891709687432645</c:v>
                </c:pt>
                <c:pt idx="7">
                  <c:v>6.2924947532091329</c:v>
                </c:pt>
                <c:pt idx="8">
                  <c:v>6.502607731399686</c:v>
                </c:pt>
                <c:pt idx="9">
                  <c:v>6.7197366015910367</c:v>
                </c:pt>
                <c:pt idx="10">
                  <c:v>6.9441156317517363</c:v>
                </c:pt>
                <c:pt idx="11">
                  <c:v>7.1759869123027178</c:v>
                </c:pt>
                <c:pt idx="12">
                  <c:v>7.415600617317156</c:v>
                </c:pt>
                <c:pt idx="13">
                  <c:v>7.6632152744420718</c:v>
                </c:pt>
                <c:pt idx="14">
                  <c:v>7.919098043832892</c:v>
                </c:pt>
                <c:pt idx="15">
                  <c:v>8.1835250064019327</c:v>
                </c:pt>
                <c:pt idx="16">
                  <c:v>8.4567814616917936</c:v>
                </c:pt>
                <c:pt idx="17">
                  <c:v>8.7391622356950656</c:v>
                </c:pt>
                <c:pt idx="18">
                  <c:v>9.0309719989524524</c:v>
                </c:pt>
                <c:pt idx="19">
                  <c:v>9.3325255952725232</c:v>
                </c:pt>
                <c:pt idx="20">
                  <c:v>9.6441483814277653</c:v>
                </c:pt>
                <c:pt idx="21">
                  <c:v>9.9661765781934371</c:v>
                </c:pt>
                <c:pt idx="22">
                  <c:v>10.29895763310798</c:v>
                </c:pt>
                <c:pt idx="23">
                  <c:v>10.642850595346374</c:v>
                </c:pt>
                <c:pt idx="24">
                  <c:v>10.998226503110919</c:v>
                </c:pt>
                <c:pt idx="25">
                  <c:v>11.365468783957379</c:v>
                </c:pt>
                <c:pt idx="26">
                  <c:v>11.744973668488457</c:v>
                </c:pt>
                <c:pt idx="27">
                  <c:v>12.137150617860913</c:v>
                </c:pt>
                <c:pt idx="28">
                  <c:v>12.54242276556759</c:v>
                </c:pt>
                <c:pt idx="29">
                  <c:v>12.961227373971022</c:v>
                </c:pt>
                <c:pt idx="30">
                  <c:v>13.394016306081152</c:v>
                </c:pt>
                <c:pt idx="31">
                  <c:v>13.841256513086218</c:v>
                </c:pt>
                <c:pt idx="32">
                  <c:v>14.3034305381628</c:v>
                </c:pt>
                <c:pt idx="33">
                  <c:v>14.781037037108609</c:v>
                </c:pt>
                <c:pt idx="34">
                  <c:v>15.274591316359755</c:v>
                </c:pt>
                <c:pt idx="35">
                  <c:v>15.784625888972968</c:v>
                </c:pt>
                <c:pt idx="36">
                  <c:v>16.311691049172648</c:v>
                </c:pt>
                <c:pt idx="37">
                  <c:v>16.856355466082643</c:v>
                </c:pt>
                <c:pt idx="38">
                  <c:v>17.419206797283351</c:v>
                </c:pt>
                <c:pt idx="39">
                  <c:v>18.000852322856137</c:v>
                </c:pt>
                <c:pt idx="40">
                  <c:v>18.601919600599153</c:v>
                </c:pt>
                <c:pt idx="41">
                  <c:v>19.223057143121505</c:v>
                </c:pt>
                <c:pt idx="42">
                  <c:v>19.864935117546285</c:v>
                </c:pt>
                <c:pt idx="43">
                  <c:v>20.528246068577449</c:v>
                </c:pt>
                <c:pt idx="44">
                  <c:v>21.21370566571062</c:v>
                </c:pt>
                <c:pt idx="45">
                  <c:v>21.922053475394065</c:v>
                </c:pt>
                <c:pt idx="46">
                  <c:v>22.654053758972932</c:v>
                </c:pt>
                <c:pt idx="47">
                  <c:v>23.41049629727766</c:v>
                </c:pt>
                <c:pt idx="48">
                  <c:v>24.192197242746282</c:v>
                </c:pt>
                <c:pt idx="49">
                  <c:v>24.999999999999972</c:v>
                </c:pt>
              </c:numCache>
            </c:numRef>
          </c:xVal>
          <c:yVal>
            <c:numRef>
              <c:f>VaryWidth!$D$51:$D$100</c:f>
              <c:numCache>
                <c:formatCode>0.00</c:formatCode>
                <c:ptCount val="50"/>
                <c:pt idx="0">
                  <c:v>3.5430285674867537</c:v>
                </c:pt>
                <c:pt idx="1">
                  <c:v>3.495318053052126</c:v>
                </c:pt>
                <c:pt idx="2">
                  <c:v>3.4470595820763337</c:v>
                </c:pt>
                <c:pt idx="3">
                  <c:v>3.3982832037651232</c:v>
                </c:pt>
                <c:pt idx="4">
                  <c:v>3.3490209029883564</c:v>
                </c:pt>
                <c:pt idx="5">
                  <c:v>3.2993065410810489</c:v>
                </c:pt>
                <c:pt idx="6">
                  <c:v>3.2491757804188404</c:v>
                </c:pt>
                <c:pt idx="7">
                  <c:v>3.1986659925257186</c:v>
                </c:pt>
                <c:pt idx="8">
                  <c:v>3.1478161497097288</c:v>
                </c:pt>
                <c:pt idx="9">
                  <c:v>3.0966667004824759</c:v>
                </c:pt>
                <c:pt idx="10">
                  <c:v>3.045259429295224</c:v>
                </c:pt>
                <c:pt idx="11">
                  <c:v>2.9936373014121203</c:v>
                </c:pt>
                <c:pt idx="12">
                  <c:v>2.9418442940321974</c:v>
                </c:pt>
                <c:pt idx="13">
                  <c:v>2.889925215057997</c:v>
                </c:pt>
                <c:pt idx="14">
                  <c:v>2.837925511181123</c:v>
                </c:pt>
                <c:pt idx="15">
                  <c:v>2.7858910672047976</c:v>
                </c:pt>
                <c:pt idx="16">
                  <c:v>2.7338679987415135</c:v>
                </c:pt>
                <c:pt idx="17">
                  <c:v>2.6819024406019798</c:v>
                </c:pt>
                <c:pt idx="18">
                  <c:v>2.6300403333224427</c:v>
                </c:pt>
                <c:pt idx="19">
                  <c:v>2.5783272103553245</c:v>
                </c:pt>
                <c:pt idx="20">
                  <c:v>2.5268079884689696</c:v>
                </c:pt>
                <c:pt idx="21">
                  <c:v>2.4755267638642033</c:v>
                </c:pt>
                <c:pt idx="22">
                  <c:v>2.4245266164186261</c:v>
                </c:pt>
                <c:pt idx="23">
                  <c:v>2.3738494243167922</c:v>
                </c:pt>
                <c:pt idx="24">
                  <c:v>2.3235356911201834</c:v>
                </c:pt>
                <c:pt idx="25">
                  <c:v>2.2736243870822102</c:v>
                </c:pt>
                <c:pt idx="26">
                  <c:v>2.2241528062282279</c:v>
                </c:pt>
                <c:pt idx="27">
                  <c:v>2.1751564404087707</c:v>
                </c:pt>
                <c:pt idx="28">
                  <c:v>2.1266688712056681</c:v>
                </c:pt>
                <c:pt idx="29">
                  <c:v>2.0787216802362098</c:v>
                </c:pt>
                <c:pt idx="30">
                  <c:v>2.0313443780700329</c:v>
                </c:pt>
                <c:pt idx="31">
                  <c:v>1.9845643516564795</c:v>
                </c:pt>
                <c:pt idx="32">
                  <c:v>1.9384068298651356</c:v>
                </c:pt>
                <c:pt idx="33">
                  <c:v>1.8928948664759457</c:v>
                </c:pt>
                <c:pt idx="34">
                  <c:v>1.8480493397232012</c:v>
                </c:pt>
                <c:pt idx="35">
                  <c:v>1.8038889673032983</c:v>
                </c:pt>
                <c:pt idx="36">
                  <c:v>1.7604303356014488</c:v>
                </c:pt>
                <c:pt idx="37">
                  <c:v>1.7176879417780091</c:v>
                </c:pt>
                <c:pt idx="38">
                  <c:v>1.6756742472794699</c:v>
                </c:pt>
                <c:pt idx="39">
                  <c:v>1.6343997413004345</c:v>
                </c:pt>
                <c:pt idx="40">
                  <c:v>1.5938730127177205</c:v>
                </c:pt>
                <c:pt idx="41">
                  <c:v>1.5541008290422689</c:v>
                </c:pt>
                <c:pt idx="42">
                  <c:v>1.5150882209844057</c:v>
                </c:pt>
                <c:pt idx="43">
                  <c:v>1.4768385712987784</c:v>
                </c:pt>
                <c:pt idx="44">
                  <c:v>1.4393537066622673</c:v>
                </c:pt>
                <c:pt idx="45">
                  <c:v>1.4026339914372041</c:v>
                </c:pt>
                <c:pt idx="46">
                  <c:v>1.3666784222790835</c:v>
                </c:pt>
                <c:pt idx="47">
                  <c:v>1.3314847226591344</c:v>
                </c:pt>
                <c:pt idx="48">
                  <c:v>1.2970494364843699</c:v>
                </c:pt>
                <c:pt idx="49">
                  <c:v>1.2633680201083928</c:v>
                </c:pt>
              </c:numCache>
            </c:numRef>
          </c:yVal>
          <c:smooth val="0"/>
          <c:extLst>
            <c:ext xmlns:c16="http://schemas.microsoft.com/office/drawing/2014/chart" uri="{C3380CC4-5D6E-409C-BE32-E72D297353CC}">
              <c16:uniqueId val="{00000000-765E-4FB1-8151-37521B64203B}"/>
            </c:ext>
          </c:extLst>
        </c:ser>
        <c:dLbls>
          <c:showLegendKey val="0"/>
          <c:showVal val="0"/>
          <c:showCatName val="0"/>
          <c:showSerName val="0"/>
          <c:showPercent val="0"/>
          <c:showBubbleSize val="0"/>
        </c:dLbls>
        <c:axId val="300371768"/>
        <c:axId val="300374120"/>
      </c:scatterChart>
      <c:valAx>
        <c:axId val="297950656"/>
        <c:scaling>
          <c:orientation val="minMax"/>
          <c:max val="25"/>
          <c:min val="5"/>
        </c:scaling>
        <c:delete val="0"/>
        <c:axPos val="b"/>
        <c:majorGridlines>
          <c:spPr>
            <a:ln>
              <a:solidFill>
                <a:schemeClr val="bg1">
                  <a:lumMod val="75000"/>
                </a:schemeClr>
              </a:solidFill>
            </a:ln>
          </c:spPr>
        </c:majorGridlines>
        <c:title>
          <c:tx>
            <c:rich>
              <a:bodyPr/>
              <a:lstStyle/>
              <a:p>
                <a:pPr>
                  <a:defRPr sz="1800" b="0" i="0" u="none" strike="noStrike" baseline="0">
                    <a:solidFill>
                      <a:srgbClr val="000000"/>
                    </a:solidFill>
                    <a:latin typeface="Calibri"/>
                    <a:ea typeface="Calibri"/>
                    <a:cs typeface="Calibri"/>
                  </a:defRPr>
                </a:pPr>
                <a:r>
                  <a:rPr lang="en-US" sz="1800"/>
                  <a:t>Bottom Width (m)</a:t>
                </a:r>
              </a:p>
            </c:rich>
          </c:tx>
          <c:overlay val="0"/>
        </c:title>
        <c:numFmt formatCode="General" sourceLinked="1"/>
        <c:majorTickMark val="out"/>
        <c:minorTickMark val="none"/>
        <c:tickLblPos val="nextTo"/>
        <c:spPr>
          <a:ln w="15875">
            <a:solidFill>
              <a:schemeClr val="tx1"/>
            </a:solidFill>
          </a:ln>
        </c:spPr>
        <c:txPr>
          <a:bodyPr rot="0" vert="horz"/>
          <a:lstStyle/>
          <a:p>
            <a:pPr>
              <a:defRPr sz="1400" b="0" i="0" u="none" strike="noStrike" baseline="0">
                <a:solidFill>
                  <a:srgbClr val="000000"/>
                </a:solidFill>
                <a:latin typeface="Calibri"/>
                <a:ea typeface="Calibri"/>
                <a:cs typeface="Calibri"/>
              </a:defRPr>
            </a:pPr>
            <a:endParaRPr lang="en-US"/>
          </a:p>
        </c:txPr>
        <c:crossAx val="300375296"/>
        <c:crosses val="autoZero"/>
        <c:crossBetween val="midCat"/>
      </c:valAx>
      <c:valAx>
        <c:axId val="300375296"/>
        <c:scaling>
          <c:orientation val="minMax"/>
          <c:min val="0"/>
        </c:scaling>
        <c:delete val="0"/>
        <c:axPos val="l"/>
        <c:majorGridlines>
          <c:spPr>
            <a:ln>
              <a:solidFill>
                <a:schemeClr val="bg1">
                  <a:lumMod val="75000"/>
                </a:schemeClr>
              </a:solidFill>
            </a:ln>
          </c:spPr>
        </c:majorGridlines>
        <c:numFmt formatCode="General" sourceLinked="0"/>
        <c:majorTickMark val="out"/>
        <c:minorTickMark val="none"/>
        <c:tickLblPos val="nextTo"/>
        <c:spPr>
          <a:ln w="15875">
            <a:solidFill>
              <a:schemeClr val="tx1"/>
            </a:solidFill>
          </a:ln>
        </c:spPr>
        <c:txPr>
          <a:bodyPr rot="0" vert="horz"/>
          <a:lstStyle/>
          <a:p>
            <a:pPr>
              <a:defRPr sz="1400" b="0" i="0" u="none" strike="noStrike" baseline="0">
                <a:solidFill>
                  <a:srgbClr val="000000"/>
                </a:solidFill>
                <a:latin typeface="Calibri"/>
                <a:ea typeface="Calibri"/>
                <a:cs typeface="Calibri"/>
              </a:defRPr>
            </a:pPr>
            <a:endParaRPr lang="en-US"/>
          </a:p>
        </c:txPr>
        <c:crossAx val="297950656"/>
        <c:crosses val="autoZero"/>
        <c:crossBetween val="midCat"/>
      </c:valAx>
      <c:valAx>
        <c:axId val="300371768"/>
        <c:scaling>
          <c:orientation val="minMax"/>
        </c:scaling>
        <c:delete val="1"/>
        <c:axPos val="b"/>
        <c:numFmt formatCode="General" sourceLinked="1"/>
        <c:majorTickMark val="out"/>
        <c:minorTickMark val="none"/>
        <c:tickLblPos val="none"/>
        <c:crossAx val="300374120"/>
        <c:crosses val="autoZero"/>
        <c:crossBetween val="midCat"/>
      </c:valAx>
      <c:valAx>
        <c:axId val="300374120"/>
        <c:scaling>
          <c:orientation val="minMax"/>
          <c:max val="3.6"/>
          <c:min val="0"/>
        </c:scaling>
        <c:delete val="0"/>
        <c:axPos val="r"/>
        <c:numFmt formatCode="General" sourceLinked="0"/>
        <c:majorTickMark val="out"/>
        <c:minorTickMark val="none"/>
        <c:tickLblPos val="nextTo"/>
        <c:txPr>
          <a:bodyPr rot="0" vert="horz"/>
          <a:lstStyle/>
          <a:p>
            <a:pPr>
              <a:defRPr sz="1400" b="0" i="0" u="none" strike="noStrike" baseline="0">
                <a:solidFill>
                  <a:srgbClr val="000000"/>
                </a:solidFill>
                <a:latin typeface="Calibri"/>
                <a:ea typeface="Calibri"/>
                <a:cs typeface="Calibri"/>
              </a:defRPr>
            </a:pPr>
            <a:endParaRPr lang="en-US"/>
          </a:p>
        </c:txPr>
        <c:crossAx val="300371768"/>
        <c:crosses val="max"/>
        <c:crossBetween val="midCat"/>
        <c:majorUnit val="0.6000000000000002"/>
      </c:valAx>
      <c:spPr>
        <a:solidFill>
          <a:schemeClr val="bg1"/>
        </a:solidFill>
        <a:ln w="15875">
          <a:solidFill>
            <a:schemeClr val="tx1"/>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244" l="0.70000000000000062" r="0.70000000000000062" t="0.75000000000000244"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576148436651926"/>
          <c:y val="3.351963353335824E-2"/>
          <c:w val="0.77105679039454311"/>
          <c:h val="0.76815642458100564"/>
        </c:manualLayout>
      </c:layout>
      <c:scatterChart>
        <c:scatterStyle val="lineMarker"/>
        <c:varyColors val="0"/>
        <c:ser>
          <c:idx val="1"/>
          <c:order val="0"/>
          <c:tx>
            <c:v>Threshold Slope</c:v>
          </c:tx>
          <c:spPr>
            <a:ln w="28575">
              <a:solidFill>
                <a:srgbClr val="0070C0"/>
              </a:solidFill>
            </a:ln>
          </c:spPr>
          <c:marker>
            <c:symbol val="none"/>
          </c:marker>
          <c:xVal>
            <c:numRef>
              <c:f>VaryWidth!$A$51:$A$100</c:f>
              <c:numCache>
                <c:formatCode>0.00</c:formatCode>
                <c:ptCount val="50"/>
                <c:pt idx="0" formatCode="General">
                  <c:v>5</c:v>
                </c:pt>
                <c:pt idx="1">
                  <c:v>5.1669552271643902</c:v>
                </c:pt>
                <c:pt idx="2">
                  <c:v>5.3394852639042831</c:v>
                </c:pt>
                <c:pt idx="3">
                  <c:v>5.5177762589394943</c:v>
                </c:pt>
                <c:pt idx="4">
                  <c:v>5.7020205766901988</c:v>
                </c:pt>
                <c:pt idx="5">
                  <c:v>5.892417004825667</c:v>
                </c:pt>
                <c:pt idx="6">
                  <c:v>6.0891709687432645</c:v>
                </c:pt>
                <c:pt idx="7">
                  <c:v>6.2924947532091329</c:v>
                </c:pt>
                <c:pt idx="8">
                  <c:v>6.502607731399686</c:v>
                </c:pt>
                <c:pt idx="9">
                  <c:v>6.7197366015910367</c:v>
                </c:pt>
                <c:pt idx="10">
                  <c:v>6.9441156317517363</c:v>
                </c:pt>
                <c:pt idx="11">
                  <c:v>7.1759869123027178</c:v>
                </c:pt>
                <c:pt idx="12">
                  <c:v>7.415600617317156</c:v>
                </c:pt>
                <c:pt idx="13">
                  <c:v>7.6632152744420718</c:v>
                </c:pt>
                <c:pt idx="14">
                  <c:v>7.919098043832892</c:v>
                </c:pt>
                <c:pt idx="15">
                  <c:v>8.1835250064019327</c:v>
                </c:pt>
                <c:pt idx="16">
                  <c:v>8.4567814616917936</c:v>
                </c:pt>
                <c:pt idx="17">
                  <c:v>8.7391622356950656</c:v>
                </c:pt>
                <c:pt idx="18">
                  <c:v>9.0309719989524524</c:v>
                </c:pt>
                <c:pt idx="19">
                  <c:v>9.3325255952725232</c:v>
                </c:pt>
                <c:pt idx="20">
                  <c:v>9.6441483814277653</c:v>
                </c:pt>
                <c:pt idx="21">
                  <c:v>9.9661765781934371</c:v>
                </c:pt>
                <c:pt idx="22">
                  <c:v>10.29895763310798</c:v>
                </c:pt>
                <c:pt idx="23">
                  <c:v>10.642850595346374</c:v>
                </c:pt>
                <c:pt idx="24">
                  <c:v>10.998226503110919</c:v>
                </c:pt>
                <c:pt idx="25">
                  <c:v>11.365468783957379</c:v>
                </c:pt>
                <c:pt idx="26">
                  <c:v>11.744973668488457</c:v>
                </c:pt>
                <c:pt idx="27">
                  <c:v>12.137150617860913</c:v>
                </c:pt>
                <c:pt idx="28">
                  <c:v>12.54242276556759</c:v>
                </c:pt>
                <c:pt idx="29">
                  <c:v>12.961227373971022</c:v>
                </c:pt>
                <c:pt idx="30">
                  <c:v>13.394016306081152</c:v>
                </c:pt>
                <c:pt idx="31">
                  <c:v>13.841256513086218</c:v>
                </c:pt>
                <c:pt idx="32">
                  <c:v>14.3034305381628</c:v>
                </c:pt>
                <c:pt idx="33">
                  <c:v>14.781037037108609</c:v>
                </c:pt>
                <c:pt idx="34">
                  <c:v>15.274591316359755</c:v>
                </c:pt>
                <c:pt idx="35">
                  <c:v>15.784625888972968</c:v>
                </c:pt>
                <c:pt idx="36">
                  <c:v>16.311691049172648</c:v>
                </c:pt>
                <c:pt idx="37">
                  <c:v>16.856355466082643</c:v>
                </c:pt>
                <c:pt idx="38">
                  <c:v>17.419206797283351</c:v>
                </c:pt>
                <c:pt idx="39">
                  <c:v>18.000852322856137</c:v>
                </c:pt>
                <c:pt idx="40">
                  <c:v>18.601919600599153</c:v>
                </c:pt>
                <c:pt idx="41">
                  <c:v>19.223057143121505</c:v>
                </c:pt>
                <c:pt idx="42">
                  <c:v>19.864935117546285</c:v>
                </c:pt>
                <c:pt idx="43">
                  <c:v>20.528246068577449</c:v>
                </c:pt>
                <c:pt idx="44">
                  <c:v>21.21370566571062</c:v>
                </c:pt>
                <c:pt idx="45">
                  <c:v>21.922053475394065</c:v>
                </c:pt>
                <c:pt idx="46">
                  <c:v>22.654053758972932</c:v>
                </c:pt>
                <c:pt idx="47">
                  <c:v>23.41049629727766</c:v>
                </c:pt>
                <c:pt idx="48">
                  <c:v>24.192197242746282</c:v>
                </c:pt>
                <c:pt idx="49">
                  <c:v>24.999999999999972</c:v>
                </c:pt>
              </c:numCache>
            </c:numRef>
          </c:xVal>
          <c:yVal>
            <c:numRef>
              <c:f>VaryWidth!$I$51:$I$100</c:f>
              <c:numCache>
                <c:formatCode>0.00000</c:formatCode>
                <c:ptCount val="50"/>
                <c:pt idx="0">
                  <c:v>2.20083494243716E-3</c:v>
                </c:pt>
                <c:pt idx="1">
                  <c:v>2.2048542305046284E-3</c:v>
                </c:pt>
                <c:pt idx="2">
                  <c:v>2.2093774531336745E-3</c:v>
                </c:pt>
                <c:pt idx="3">
                  <c:v>2.2144381130831041E-3</c:v>
                </c:pt>
                <c:pt idx="4">
                  <c:v>2.2200710674598351E-3</c:v>
                </c:pt>
                <c:pt idx="5">
                  <c:v>2.2263125164997772E-3</c:v>
                </c:pt>
                <c:pt idx="6">
                  <c:v>2.2331999859484205E-3</c:v>
                </c:pt>
                <c:pt idx="7">
                  <c:v>2.2407723029518999E-3</c:v>
                </c:pt>
                <c:pt idx="8">
                  <c:v>2.2490695654705534E-3</c:v>
                </c:pt>
                <c:pt idx="9">
                  <c:v>2.2581331053379986E-3</c:v>
                </c:pt>
                <c:pt idx="10">
                  <c:v>2.2680054452074664E-3</c:v>
                </c:pt>
                <c:pt idx="11">
                  <c:v>2.2787302497508603E-3</c:v>
                </c:pt>
                <c:pt idx="12">
                  <c:v>2.2903522716016728E-3</c:v>
                </c:pt>
                <c:pt idx="13">
                  <c:v>2.3029172926569983E-3</c:v>
                </c:pt>
                <c:pt idx="14">
                  <c:v>2.3164720614726429E-3</c:v>
                </c:pt>
                <c:pt idx="15">
                  <c:v>2.3310642275947559E-3</c:v>
                </c:pt>
                <c:pt idx="16">
                  <c:v>2.346742273767727E-3</c:v>
                </c:pt>
                <c:pt idx="17">
                  <c:v>2.3635554470375817E-3</c:v>
                </c:pt>
                <c:pt idx="18">
                  <c:v>2.3815536898294759E-3</c:v>
                </c:pt>
                <c:pt idx="19">
                  <c:v>2.4007875721146657E-3</c:v>
                </c:pt>
                <c:pt idx="20">
                  <c:v>2.4213082257943876E-3</c:v>
                </c:pt>
                <c:pt idx="21">
                  <c:v>2.4431672824146346E-3</c:v>
                </c:pt>
                <c:pt idx="22">
                  <c:v>2.4664168152867105E-3</c:v>
                </c:pt>
                <c:pt idx="23">
                  <c:v>2.4911092870246055E-3</c:v>
                </c:pt>
                <c:pt idx="24">
                  <c:v>2.5172975034237041E-3</c:v>
                </c:pt>
                <c:pt idx="25">
                  <c:v>2.5450345744986594E-3</c:v>
                </c:pt>
                <c:pt idx="26">
                  <c:v>2.5743738833752779E-3</c:v>
                </c:pt>
                <c:pt idx="27">
                  <c:v>2.6053690635956962E-3</c:v>
                </c:pt>
                <c:pt idx="28">
                  <c:v>2.6380739852527157E-3</c:v>
                </c:pt>
                <c:pt idx="29">
                  <c:v>2.6725427502222749E-3</c:v>
                </c:pt>
                <c:pt idx="30">
                  <c:v>2.7088296966173114E-3</c:v>
                </c:pt>
                <c:pt idx="31">
                  <c:v>2.7469894124458345E-3</c:v>
                </c:pt>
                <c:pt idx="32">
                  <c:v>2.7870767583246347E-3</c:v>
                </c:pt>
                <c:pt idx="33">
                  <c:v>2.8291468989810639E-3</c:v>
                </c:pt>
                <c:pt idx="34">
                  <c:v>2.8732553431708567E-3</c:v>
                </c:pt>
                <c:pt idx="35">
                  <c:v>2.9194579915521944E-3</c:v>
                </c:pt>
                <c:pt idx="36">
                  <c:v>2.9678111919858772E-3</c:v>
                </c:pt>
                <c:pt idx="37">
                  <c:v>3.0183718016788858E-3</c:v>
                </c:pt>
                <c:pt idx="38">
                  <c:v>3.071197255553694E-3</c:v>
                </c:pt>
                <c:pt idx="39">
                  <c:v>3.1263456402072045E-3</c:v>
                </c:pt>
                <c:pt idx="40">
                  <c:v>3.1838757728201222E-3</c:v>
                </c:pt>
                <c:pt idx="41">
                  <c:v>3.2438472843880481E-3</c:v>
                </c:pt>
                <c:pt idx="42">
                  <c:v>3.3063207066678937E-3</c:v>
                </c:pt>
                <c:pt idx="43">
                  <c:v>3.3713575622651999E-3</c:v>
                </c:pt>
                <c:pt idx="44">
                  <c:v>3.4390204573277877E-3</c:v>
                </c:pt>
                <c:pt idx="45">
                  <c:v>3.5093731763566789E-3</c:v>
                </c:pt>
                <c:pt idx="46">
                  <c:v>3.5824807786948381E-3</c:v>
                </c:pt>
                <c:pt idx="47">
                  <c:v>3.658409696306042E-3</c:v>
                </c:pt>
                <c:pt idx="48">
                  <c:v>3.7372278325089052E-3</c:v>
                </c:pt>
                <c:pt idx="49">
                  <c:v>3.8190046613833027E-3</c:v>
                </c:pt>
              </c:numCache>
            </c:numRef>
          </c:yVal>
          <c:smooth val="0"/>
          <c:extLst>
            <c:ext xmlns:c16="http://schemas.microsoft.com/office/drawing/2014/chart" uri="{C3380CC4-5D6E-409C-BE32-E72D297353CC}">
              <c16:uniqueId val="{00000000-8C6E-4EDC-BFE5-8162D0EF8257}"/>
            </c:ext>
          </c:extLst>
        </c:ser>
        <c:ser>
          <c:idx val="0"/>
          <c:order val="1"/>
          <c:tx>
            <c:strRef>
              <c:f>VaryWidth!$L$50</c:f>
              <c:strCache>
                <c:ptCount val="1"/>
                <c:pt idx="0">
                  <c:v>Alluvial 1</c:v>
                </c:pt>
              </c:strCache>
            </c:strRef>
          </c:tx>
          <c:spPr>
            <a:ln w="38100">
              <a:solidFill>
                <a:schemeClr val="tx1"/>
              </a:solidFill>
            </a:ln>
          </c:spPr>
          <c:marker>
            <c:symbol val="none"/>
          </c:marker>
          <c:xVal>
            <c:numRef>
              <c:f>VaryWidth!$K$51:$K$101</c:f>
              <c:numCache>
                <c:formatCode>0.00</c:formatCode>
                <c:ptCount val="51"/>
                <c:pt idx="0">
                  <c:v>5</c:v>
                </c:pt>
                <c:pt idx="1">
                  <c:v>5.5</c:v>
                </c:pt>
                <c:pt idx="2">
                  <c:v>6</c:v>
                </c:pt>
                <c:pt idx="3">
                  <c:v>6.5</c:v>
                </c:pt>
                <c:pt idx="4">
                  <c:v>7</c:v>
                </c:pt>
                <c:pt idx="5">
                  <c:v>7.5</c:v>
                </c:pt>
                <c:pt idx="6">
                  <c:v>8</c:v>
                </c:pt>
                <c:pt idx="7">
                  <c:v>8.5</c:v>
                </c:pt>
                <c:pt idx="8">
                  <c:v>9</c:v>
                </c:pt>
                <c:pt idx="9">
                  <c:v>9.5</c:v>
                </c:pt>
                <c:pt idx="10">
                  <c:v>10</c:v>
                </c:pt>
                <c:pt idx="11">
                  <c:v>10.5</c:v>
                </c:pt>
                <c:pt idx="12">
                  <c:v>11</c:v>
                </c:pt>
                <c:pt idx="13">
                  <c:v>11.5</c:v>
                </c:pt>
                <c:pt idx="14">
                  <c:v>12</c:v>
                </c:pt>
                <c:pt idx="15">
                  <c:v>12.5</c:v>
                </c:pt>
                <c:pt idx="16">
                  <c:v>13</c:v>
                </c:pt>
                <c:pt idx="17">
                  <c:v>13.5</c:v>
                </c:pt>
                <c:pt idx="18">
                  <c:v>14</c:v>
                </c:pt>
                <c:pt idx="19">
                  <c:v>14.5</c:v>
                </c:pt>
                <c:pt idx="20">
                  <c:v>15</c:v>
                </c:pt>
                <c:pt idx="21">
                  <c:v>15.5</c:v>
                </c:pt>
                <c:pt idx="22">
                  <c:v>16</c:v>
                </c:pt>
                <c:pt idx="23">
                  <c:v>16.5</c:v>
                </c:pt>
                <c:pt idx="24">
                  <c:v>17</c:v>
                </c:pt>
                <c:pt idx="25">
                  <c:v>17.5</c:v>
                </c:pt>
                <c:pt idx="26">
                  <c:v>18</c:v>
                </c:pt>
                <c:pt idx="27">
                  <c:v>18.5</c:v>
                </c:pt>
                <c:pt idx="28">
                  <c:v>19</c:v>
                </c:pt>
                <c:pt idx="29">
                  <c:v>19.5</c:v>
                </c:pt>
                <c:pt idx="30">
                  <c:v>20</c:v>
                </c:pt>
                <c:pt idx="31">
                  <c:v>20.5</c:v>
                </c:pt>
                <c:pt idx="32">
                  <c:v>21</c:v>
                </c:pt>
                <c:pt idx="33">
                  <c:v>21.5</c:v>
                </c:pt>
                <c:pt idx="34">
                  <c:v>22</c:v>
                </c:pt>
                <c:pt idx="35">
                  <c:v>22.5</c:v>
                </c:pt>
                <c:pt idx="36">
                  <c:v>23</c:v>
                </c:pt>
                <c:pt idx="37">
                  <c:v>23.5</c:v>
                </c:pt>
                <c:pt idx="38">
                  <c:v>24</c:v>
                </c:pt>
                <c:pt idx="39">
                  <c:v>24.5</c:v>
                </c:pt>
                <c:pt idx="40">
                  <c:v>25</c:v>
                </c:pt>
                <c:pt idx="41">
                  <c:v>25.5</c:v>
                </c:pt>
                <c:pt idx="42">
                  <c:v>26</c:v>
                </c:pt>
                <c:pt idx="43">
                  <c:v>26.5</c:v>
                </c:pt>
                <c:pt idx="44">
                  <c:v>27</c:v>
                </c:pt>
                <c:pt idx="45">
                  <c:v>27.5</c:v>
                </c:pt>
                <c:pt idx="46">
                  <c:v>28</c:v>
                </c:pt>
                <c:pt idx="47">
                  <c:v>28.5</c:v>
                </c:pt>
                <c:pt idx="48">
                  <c:v>29</c:v>
                </c:pt>
                <c:pt idx="49">
                  <c:v>29.5</c:v>
                </c:pt>
                <c:pt idx="50">
                  <c:v>30</c:v>
                </c:pt>
              </c:numCache>
            </c:numRef>
          </c:xVal>
          <c:yVal>
            <c:numRef>
              <c:f>VaryWidth!$L$51:$L$101</c:f>
              <c:numCache>
                <c:formatCode>0.0000</c:formatCode>
                <c:ptCount val="51"/>
                <c:pt idx="0">
                  <c:v>2.2412361260628457E-3</c:v>
                </c:pt>
                <c:pt idx="1">
                  <c:v>2.1170452373689853E-3</c:v>
                </c:pt>
                <c:pt idx="2">
                  <c:v>2.0282570619669991E-3</c:v>
                </c:pt>
                <c:pt idx="3">
                  <c:v>1.9651141899831369E-3</c:v>
                </c:pt>
                <c:pt idx="4">
                  <c:v>1.9210038488695932E-3</c:v>
                </c:pt>
                <c:pt idx="5">
                  <c:v>1.8913187204812494E-3</c:v>
                </c:pt>
                <c:pt idx="6">
                  <c:v>1.8727684653369301E-3</c:v>
                </c:pt>
                <c:pt idx="7">
                  <c:v>1.8629524813335461E-3</c:v>
                </c:pt>
                <c:pt idx="8">
                  <c:v>1.8600846124760646E-3</c:v>
                </c:pt>
                <c:pt idx="9">
                  <c:v>1.8628128082339918E-3</c:v>
                </c:pt>
                <c:pt idx="10">
                  <c:v>1.8700976514217341E-3</c:v>
                </c:pt>
                <c:pt idx="11">
                  <c:v>1.8811288698222374E-3</c:v>
                </c:pt>
                <c:pt idx="12">
                  <c:v>1.8952668412296203E-3</c:v>
                </c:pt>
                <c:pt idx="13">
                  <c:v>1.9120008854732263E-3</c:v>
                </c:pt>
                <c:pt idx="14">
                  <c:v>1.9309190457324136E-3</c:v>
                </c:pt>
                <c:pt idx="15">
                  <c:v>1.9516858704059256E-3</c:v>
                </c:pt>
                <c:pt idx="16">
                  <c:v>1.974025855492154E-3</c:v>
                </c:pt>
                <c:pt idx="17">
                  <c:v>1.9977108207752275E-3</c:v>
                </c:pt>
                <c:pt idx="18">
                  <c:v>2.02255087329612E-3</c:v>
                </c:pt>
                <c:pt idx="19">
                  <c:v>2.0483863348820814E-3</c:v>
                </c:pt>
                <c:pt idx="20">
                  <c:v>2.0750824683234497E-3</c:v>
                </c:pt>
                <c:pt idx="21">
                  <c:v>2.1025248629103414E-3</c:v>
                </c:pt>
                <c:pt idx="22">
                  <c:v>2.1306158619725851E-3</c:v>
                </c:pt>
                <c:pt idx="23">
                  <c:v>2.1592717075305671E-3</c:v>
                </c:pt>
                <c:pt idx="24">
                  <c:v>2.1884205350287088E-3</c:v>
                </c:pt>
                <c:pt idx="25">
                  <c:v>2.2179993576282491E-3</c:v>
                </c:pt>
                <c:pt idx="26">
                  <c:v>2.247954234980561E-3</c:v>
                </c:pt>
                <c:pt idx="27">
                  <c:v>2.2782805547338766E-3</c:v>
                </c:pt>
                <c:pt idx="28">
                  <c:v>2.3088160053929296E-3</c:v>
                </c:pt>
                <c:pt idx="29">
                  <c:v>2.3395746669420932E-3</c:v>
                </c:pt>
                <c:pt idx="30">
                  <c:v>2.3705256546750837E-3</c:v>
                </c:pt>
                <c:pt idx="31">
                  <c:v>2.4016417508571021E-3</c:v>
                </c:pt>
                <c:pt idx="32">
                  <c:v>2.43289890839877E-3</c:v>
                </c:pt>
                <c:pt idx="33">
                  <c:v>2.464275834439116E-3</c:v>
                </c:pt>
                <c:pt idx="34">
                  <c:v>2.4957536357013452E-3</c:v>
                </c:pt>
                <c:pt idx="35">
                  <c:v>2.5273155158875944E-3</c:v>
                </c:pt>
                <c:pt idx="36">
                  <c:v>2.5589465165222051E-3</c:v>
                </c:pt>
                <c:pt idx="37">
                  <c:v>2.590633294225742E-3</c:v>
                </c:pt>
                <c:pt idx="38">
                  <c:v>2.6223639286583719E-3</c:v>
                </c:pt>
                <c:pt idx="39">
                  <c:v>2.6541277563821727E-3</c:v>
                </c:pt>
                <c:pt idx="40">
                  <c:v>2.6859152267084221E-3</c:v>
                </c:pt>
                <c:pt idx="41">
                  <c:v>2.717717776258251E-3</c:v>
                </c:pt>
                <c:pt idx="42">
                  <c:v>2.7495277195055869E-3</c:v>
                </c:pt>
                <c:pt idx="43">
                  <c:v>2.7813381530139626E-3</c:v>
                </c:pt>
                <c:pt idx="44">
                  <c:v>2.8131428714421127E-3</c:v>
                </c:pt>
                <c:pt idx="45">
                  <c:v>2.8449362936942084E-3</c:v>
                </c:pt>
                <c:pt idx="46">
                  <c:v>2.8767133978391981E-3</c:v>
                </c:pt>
                <c:pt idx="47">
                  <c:v>2.9084696636309066E-3</c:v>
                </c:pt>
                <c:pt idx="48">
                  <c:v>2.9402010216332706E-3</c:v>
                </c:pt>
                <c:pt idx="49">
                  <c:v>2.9719038081002049E-3</c:v>
                </c:pt>
                <c:pt idx="50">
                  <c:v>3.0035747248806973E-3</c:v>
                </c:pt>
              </c:numCache>
            </c:numRef>
          </c:yVal>
          <c:smooth val="0"/>
          <c:extLst>
            <c:ext xmlns:c16="http://schemas.microsoft.com/office/drawing/2014/chart" uri="{C3380CC4-5D6E-409C-BE32-E72D297353CC}">
              <c16:uniqueId val="{00000003-25C0-4F71-8788-13DBABB544E1}"/>
            </c:ext>
          </c:extLst>
        </c:ser>
        <c:ser>
          <c:idx val="3"/>
          <c:order val="2"/>
          <c:tx>
            <c:strRef>
              <c:f>VaryWidth!$M$50</c:f>
              <c:strCache>
                <c:ptCount val="1"/>
                <c:pt idx="0">
                  <c:v>Alluvial 2</c:v>
                </c:pt>
              </c:strCache>
            </c:strRef>
          </c:tx>
          <c:spPr>
            <a:ln w="38100">
              <a:solidFill>
                <a:prstClr val="black"/>
              </a:solidFill>
              <a:prstDash val="sysDash"/>
            </a:ln>
          </c:spPr>
          <c:marker>
            <c:symbol val="none"/>
          </c:marker>
          <c:xVal>
            <c:numRef>
              <c:f>VaryWidth!$K$51:$K$101</c:f>
              <c:numCache>
                <c:formatCode>0.00</c:formatCode>
                <c:ptCount val="51"/>
                <c:pt idx="0">
                  <c:v>5</c:v>
                </c:pt>
                <c:pt idx="1">
                  <c:v>5.5</c:v>
                </c:pt>
                <c:pt idx="2">
                  <c:v>6</c:v>
                </c:pt>
                <c:pt idx="3">
                  <c:v>6.5</c:v>
                </c:pt>
                <c:pt idx="4">
                  <c:v>7</c:v>
                </c:pt>
                <c:pt idx="5">
                  <c:v>7.5</c:v>
                </c:pt>
                <c:pt idx="6">
                  <c:v>8</c:v>
                </c:pt>
                <c:pt idx="7">
                  <c:v>8.5</c:v>
                </c:pt>
                <c:pt idx="8">
                  <c:v>9</c:v>
                </c:pt>
                <c:pt idx="9">
                  <c:v>9.5</c:v>
                </c:pt>
                <c:pt idx="10">
                  <c:v>10</c:v>
                </c:pt>
                <c:pt idx="11">
                  <c:v>10.5</c:v>
                </c:pt>
                <c:pt idx="12">
                  <c:v>11</c:v>
                </c:pt>
                <c:pt idx="13">
                  <c:v>11.5</c:v>
                </c:pt>
                <c:pt idx="14">
                  <c:v>12</c:v>
                </c:pt>
                <c:pt idx="15">
                  <c:v>12.5</c:v>
                </c:pt>
                <c:pt idx="16">
                  <c:v>13</c:v>
                </c:pt>
                <c:pt idx="17">
                  <c:v>13.5</c:v>
                </c:pt>
                <c:pt idx="18">
                  <c:v>14</c:v>
                </c:pt>
                <c:pt idx="19">
                  <c:v>14.5</c:v>
                </c:pt>
                <c:pt idx="20">
                  <c:v>15</c:v>
                </c:pt>
                <c:pt idx="21">
                  <c:v>15.5</c:v>
                </c:pt>
                <c:pt idx="22">
                  <c:v>16</c:v>
                </c:pt>
                <c:pt idx="23">
                  <c:v>16.5</c:v>
                </c:pt>
                <c:pt idx="24">
                  <c:v>17</c:v>
                </c:pt>
                <c:pt idx="25">
                  <c:v>17.5</c:v>
                </c:pt>
                <c:pt idx="26">
                  <c:v>18</c:v>
                </c:pt>
                <c:pt idx="27">
                  <c:v>18.5</c:v>
                </c:pt>
                <c:pt idx="28">
                  <c:v>19</c:v>
                </c:pt>
                <c:pt idx="29">
                  <c:v>19.5</c:v>
                </c:pt>
                <c:pt idx="30">
                  <c:v>20</c:v>
                </c:pt>
                <c:pt idx="31">
                  <c:v>20.5</c:v>
                </c:pt>
                <c:pt idx="32">
                  <c:v>21</c:v>
                </c:pt>
                <c:pt idx="33">
                  <c:v>21.5</c:v>
                </c:pt>
                <c:pt idx="34">
                  <c:v>22</c:v>
                </c:pt>
                <c:pt idx="35">
                  <c:v>22.5</c:v>
                </c:pt>
                <c:pt idx="36">
                  <c:v>23</c:v>
                </c:pt>
                <c:pt idx="37">
                  <c:v>23.5</c:v>
                </c:pt>
                <c:pt idx="38">
                  <c:v>24</c:v>
                </c:pt>
                <c:pt idx="39">
                  <c:v>24.5</c:v>
                </c:pt>
                <c:pt idx="40">
                  <c:v>25</c:v>
                </c:pt>
                <c:pt idx="41">
                  <c:v>25.5</c:v>
                </c:pt>
                <c:pt idx="42">
                  <c:v>26</c:v>
                </c:pt>
                <c:pt idx="43">
                  <c:v>26.5</c:v>
                </c:pt>
                <c:pt idx="44">
                  <c:v>27</c:v>
                </c:pt>
                <c:pt idx="45">
                  <c:v>27.5</c:v>
                </c:pt>
                <c:pt idx="46">
                  <c:v>28</c:v>
                </c:pt>
                <c:pt idx="47">
                  <c:v>28.5</c:v>
                </c:pt>
                <c:pt idx="48">
                  <c:v>29</c:v>
                </c:pt>
                <c:pt idx="49">
                  <c:v>29.5</c:v>
                </c:pt>
                <c:pt idx="50">
                  <c:v>30</c:v>
                </c:pt>
              </c:numCache>
            </c:numRef>
          </c:xVal>
          <c:yVal>
            <c:numRef>
              <c:f>VaryWidth!$M$51:$M$101</c:f>
              <c:numCache>
                <c:formatCode>0.0000</c:formatCode>
                <c:ptCount val="51"/>
                <c:pt idx="0">
                  <c:v>2.5085759665686566E-3</c:v>
                </c:pt>
                <c:pt idx="1">
                  <c:v>2.3002697457631506E-3</c:v>
                </c:pt>
                <c:pt idx="2">
                  <c:v>2.143596032730307E-3</c:v>
                </c:pt>
                <c:pt idx="3">
                  <c:v>2.024318279934705E-3</c:v>
                </c:pt>
                <c:pt idx="4">
                  <c:v>1.932765077730306E-3</c:v>
                </c:pt>
                <c:pt idx="5">
                  <c:v>1.8621954545533115E-3</c:v>
                </c:pt>
                <c:pt idx="6">
                  <c:v>1.8078010889063783E-3</c:v>
                </c:pt>
                <c:pt idx="7">
                  <c:v>1.7660801189272044E-3</c:v>
                </c:pt>
                <c:pt idx="8">
                  <c:v>1.7344339198026117E-3</c:v>
                </c:pt>
                <c:pt idx="9">
                  <c:v>1.7109013119248522E-3</c:v>
                </c:pt>
                <c:pt idx="10">
                  <c:v>1.6939791333655083E-3</c:v>
                </c:pt>
                <c:pt idx="11">
                  <c:v>1.6824994635484946E-3</c:v>
                </c:pt>
                <c:pt idx="12">
                  <c:v>1.6755431521802448E-3</c:v>
                </c:pt>
                <c:pt idx="13">
                  <c:v>1.6723785550300456E-3</c:v>
                </c:pt>
                <c:pt idx="14">
                  <c:v>1.6724170369737412E-3</c:v>
                </c:pt>
                <c:pt idx="15">
                  <c:v>1.6751804787758131E-3</c:v>
                </c:pt>
                <c:pt idx="16">
                  <c:v>1.6802770588508027E-3</c:v>
                </c:pt>
                <c:pt idx="17">
                  <c:v>1.6873830442452702E-3</c:v>
                </c:pt>
                <c:pt idx="18">
                  <c:v>1.6962289342570935E-3</c:v>
                </c:pt>
                <c:pt idx="19">
                  <c:v>1.706454030315483E-3</c:v>
                </c:pt>
                <c:pt idx="20">
                  <c:v>1.7179389753722994E-3</c:v>
                </c:pt>
                <c:pt idx="21">
                  <c:v>1.7305849288158206E-3</c:v>
                </c:pt>
                <c:pt idx="22">
                  <c:v>1.7442538738120265E-3</c:v>
                </c:pt>
                <c:pt idx="23">
                  <c:v>1.7588273834435902E-3</c:v>
                </c:pt>
                <c:pt idx="24">
                  <c:v>1.7742573890056753E-3</c:v>
                </c:pt>
                <c:pt idx="25">
                  <c:v>1.7902836244031487E-3</c:v>
                </c:pt>
                <c:pt idx="26">
                  <c:v>1.8068955876738241E-3</c:v>
                </c:pt>
                <c:pt idx="27">
                  <c:v>1.8240283628272024E-3</c:v>
                </c:pt>
                <c:pt idx="28">
                  <c:v>1.8416250855034315E-3</c:v>
                </c:pt>
                <c:pt idx="29">
                  <c:v>1.8596357205188018E-3</c:v>
                </c:pt>
                <c:pt idx="30">
                  <c:v>1.8780162937331651E-3</c:v>
                </c:pt>
                <c:pt idx="31">
                  <c:v>1.8967277679758294E-3</c:v>
                </c:pt>
                <c:pt idx="32">
                  <c:v>1.9157355596171983E-3</c:v>
                </c:pt>
                <c:pt idx="33">
                  <c:v>1.9350089080797455E-3</c:v>
                </c:pt>
                <c:pt idx="34">
                  <c:v>1.95452038351762E-3</c:v>
                </c:pt>
                <c:pt idx="35">
                  <c:v>1.9742454673816806E-3</c:v>
                </c:pt>
                <c:pt idx="36">
                  <c:v>1.9941621937070832E-3</c:v>
                </c:pt>
                <c:pt idx="37">
                  <c:v>2.0142508412089228E-3</c:v>
                </c:pt>
                <c:pt idx="38">
                  <c:v>2.0344936681070459E-3</c:v>
                </c:pt>
                <c:pt idx="39">
                  <c:v>2.0548746828250642E-3</c:v>
                </c:pt>
                <c:pt idx="40">
                  <c:v>2.0753791325384091E-3</c:v>
                </c:pt>
                <c:pt idx="41">
                  <c:v>2.0959945545784382E-3</c:v>
                </c:pt>
                <c:pt idx="42">
                  <c:v>2.1167088292706913E-3</c:v>
                </c:pt>
                <c:pt idx="43">
                  <c:v>2.1375112197169989E-3</c:v>
                </c:pt>
                <c:pt idx="44">
                  <c:v>2.1583919696926534E-3</c:v>
                </c:pt>
                <c:pt idx="45">
                  <c:v>2.1793422020392602E-3</c:v>
                </c:pt>
                <c:pt idx="46">
                  <c:v>2.2003538291186734E-3</c:v>
                </c:pt>
                <c:pt idx="47">
                  <c:v>2.2214199900427128E-3</c:v>
                </c:pt>
                <c:pt idx="48">
                  <c:v>2.2425329466071679E-3</c:v>
                </c:pt>
                <c:pt idx="49">
                  <c:v>2.2636870256673622E-3</c:v>
                </c:pt>
                <c:pt idx="50">
                  <c:v>2.2848765915635459E-3</c:v>
                </c:pt>
              </c:numCache>
            </c:numRef>
          </c:yVal>
          <c:smooth val="0"/>
          <c:extLst>
            <c:ext xmlns:c16="http://schemas.microsoft.com/office/drawing/2014/chart" uri="{C3380CC4-5D6E-409C-BE32-E72D297353CC}">
              <c16:uniqueId val="{00000004-25C0-4F71-8788-13DBABB544E1}"/>
            </c:ext>
          </c:extLst>
        </c:ser>
        <c:ser>
          <c:idx val="2"/>
          <c:order val="3"/>
          <c:tx>
            <c:strRef>
              <c:f>VaryWidth!$N$50</c:f>
              <c:strCache>
                <c:ptCount val="1"/>
                <c:pt idx="0">
                  <c:v>Alluvial 3</c:v>
                </c:pt>
              </c:strCache>
            </c:strRef>
          </c:tx>
          <c:spPr>
            <a:ln>
              <a:solidFill>
                <a:schemeClr val="accent6">
                  <a:lumMod val="75000"/>
                </a:schemeClr>
              </a:solidFill>
            </a:ln>
          </c:spPr>
          <c:marker>
            <c:symbol val="none"/>
          </c:marker>
          <c:xVal>
            <c:numRef>
              <c:f>VaryWidth!$K$51:$K$101</c:f>
              <c:numCache>
                <c:formatCode>0.00</c:formatCode>
                <c:ptCount val="51"/>
                <c:pt idx="0">
                  <c:v>5</c:v>
                </c:pt>
                <c:pt idx="1">
                  <c:v>5.5</c:v>
                </c:pt>
                <c:pt idx="2">
                  <c:v>6</c:v>
                </c:pt>
                <c:pt idx="3">
                  <c:v>6.5</c:v>
                </c:pt>
                <c:pt idx="4">
                  <c:v>7</c:v>
                </c:pt>
                <c:pt idx="5">
                  <c:v>7.5</c:v>
                </c:pt>
                <c:pt idx="6">
                  <c:v>8</c:v>
                </c:pt>
                <c:pt idx="7">
                  <c:v>8.5</c:v>
                </c:pt>
                <c:pt idx="8">
                  <c:v>9</c:v>
                </c:pt>
                <c:pt idx="9">
                  <c:v>9.5</c:v>
                </c:pt>
                <c:pt idx="10">
                  <c:v>10</c:v>
                </c:pt>
                <c:pt idx="11">
                  <c:v>10.5</c:v>
                </c:pt>
                <c:pt idx="12">
                  <c:v>11</c:v>
                </c:pt>
                <c:pt idx="13">
                  <c:v>11.5</c:v>
                </c:pt>
                <c:pt idx="14">
                  <c:v>12</c:v>
                </c:pt>
                <c:pt idx="15">
                  <c:v>12.5</c:v>
                </c:pt>
                <c:pt idx="16">
                  <c:v>13</c:v>
                </c:pt>
                <c:pt idx="17">
                  <c:v>13.5</c:v>
                </c:pt>
                <c:pt idx="18">
                  <c:v>14</c:v>
                </c:pt>
                <c:pt idx="19">
                  <c:v>14.5</c:v>
                </c:pt>
                <c:pt idx="20">
                  <c:v>15</c:v>
                </c:pt>
                <c:pt idx="21">
                  <c:v>15.5</c:v>
                </c:pt>
                <c:pt idx="22">
                  <c:v>16</c:v>
                </c:pt>
                <c:pt idx="23">
                  <c:v>16.5</c:v>
                </c:pt>
                <c:pt idx="24">
                  <c:v>17</c:v>
                </c:pt>
                <c:pt idx="25">
                  <c:v>17.5</c:v>
                </c:pt>
                <c:pt idx="26">
                  <c:v>18</c:v>
                </c:pt>
                <c:pt idx="27">
                  <c:v>18.5</c:v>
                </c:pt>
                <c:pt idx="28">
                  <c:v>19</c:v>
                </c:pt>
                <c:pt idx="29">
                  <c:v>19.5</c:v>
                </c:pt>
                <c:pt idx="30">
                  <c:v>20</c:v>
                </c:pt>
                <c:pt idx="31">
                  <c:v>20.5</c:v>
                </c:pt>
                <c:pt idx="32">
                  <c:v>21</c:v>
                </c:pt>
                <c:pt idx="33">
                  <c:v>21.5</c:v>
                </c:pt>
                <c:pt idx="34">
                  <c:v>22</c:v>
                </c:pt>
                <c:pt idx="35">
                  <c:v>22.5</c:v>
                </c:pt>
                <c:pt idx="36">
                  <c:v>23</c:v>
                </c:pt>
                <c:pt idx="37">
                  <c:v>23.5</c:v>
                </c:pt>
                <c:pt idx="38">
                  <c:v>24</c:v>
                </c:pt>
                <c:pt idx="39">
                  <c:v>24.5</c:v>
                </c:pt>
                <c:pt idx="40">
                  <c:v>25</c:v>
                </c:pt>
                <c:pt idx="41">
                  <c:v>25.5</c:v>
                </c:pt>
                <c:pt idx="42">
                  <c:v>26</c:v>
                </c:pt>
                <c:pt idx="43">
                  <c:v>26.5</c:v>
                </c:pt>
                <c:pt idx="44">
                  <c:v>27</c:v>
                </c:pt>
                <c:pt idx="45">
                  <c:v>27.5</c:v>
                </c:pt>
                <c:pt idx="46">
                  <c:v>28</c:v>
                </c:pt>
                <c:pt idx="47">
                  <c:v>28.5</c:v>
                </c:pt>
                <c:pt idx="48">
                  <c:v>29</c:v>
                </c:pt>
                <c:pt idx="49">
                  <c:v>29.5</c:v>
                </c:pt>
                <c:pt idx="50">
                  <c:v>30</c:v>
                </c:pt>
              </c:numCache>
            </c:numRef>
          </c:xVal>
          <c:yVal>
            <c:numRef>
              <c:f>VaryWidth!$N$51:$N$101</c:f>
              <c:numCache>
                <c:formatCode>0.0000</c:formatCode>
                <c:ptCount val="51"/>
                <c:pt idx="0">
                  <c:v>1.6359803223734593E-3</c:v>
                </c:pt>
                <c:pt idx="1">
                  <c:v>1.5316988692877656E-3</c:v>
                </c:pt>
                <c:pt idx="2">
                  <c:v>1.4560264192752599E-3</c:v>
                </c:pt>
                <c:pt idx="3">
                  <c:v>1.4011943674359956E-3</c:v>
                </c:pt>
                <c:pt idx="4">
                  <c:v>1.3618954580622994E-3</c:v>
                </c:pt>
                <c:pt idx="5">
                  <c:v>1.3342428576803432E-3</c:v>
                </c:pt>
                <c:pt idx="6">
                  <c:v>1.3156448285954088E-3</c:v>
                </c:pt>
                <c:pt idx="7">
                  <c:v>1.3041823319005889E-3</c:v>
                </c:pt>
                <c:pt idx="8">
                  <c:v>1.2984251197131372E-3</c:v>
                </c:pt>
                <c:pt idx="9">
                  <c:v>1.2972890956163756E-3</c:v>
                </c:pt>
                <c:pt idx="10">
                  <c:v>1.2999398833703946E-3</c:v>
                </c:pt>
                <c:pt idx="11">
                  <c:v>1.3057263877920362E-3</c:v>
                </c:pt>
                <c:pt idx="12">
                  <c:v>1.3141340968694556E-3</c:v>
                </c:pt>
                <c:pt idx="13">
                  <c:v>1.3247517526983291E-3</c:v>
                </c:pt>
                <c:pt idx="14">
                  <c:v>1.3372471748113797E-3</c:v>
                </c:pt>
                <c:pt idx="15">
                  <c:v>1.3513494729596634E-3</c:v>
                </c:pt>
                <c:pt idx="16">
                  <c:v>1.3668357869882077E-3</c:v>
                </c:pt>
                <c:pt idx="17">
                  <c:v>1.3835212802215562E-3</c:v>
                </c:pt>
                <c:pt idx="18">
                  <c:v>1.4012515021577486E-3</c:v>
                </c:pt>
                <c:pt idx="19">
                  <c:v>1.4198964979022096E-3</c:v>
                </c:pt>
                <c:pt idx="20">
                  <c:v>1.4393462201939373E-3</c:v>
                </c:pt>
                <c:pt idx="21">
                  <c:v>1.4595069232507484E-3</c:v>
                </c:pt>
                <c:pt idx="22">
                  <c:v>1.4802983040871755E-3</c:v>
                </c:pt>
                <c:pt idx="23">
                  <c:v>1.5016512182456138E-3</c:v>
                </c:pt>
                <c:pt idx="24">
                  <c:v>1.5235058408421711E-3</c:v>
                </c:pt>
                <c:pt idx="25">
                  <c:v>1.5458101757028818E-3</c:v>
                </c:pt>
                <c:pt idx="26">
                  <c:v>1.5685188387125435E-3</c:v>
                </c:pt>
                <c:pt idx="27">
                  <c:v>1.5915920587634238E-3</c:v>
                </c:pt>
                <c:pt idx="28">
                  <c:v>1.6149948526228116E-3</c:v>
                </c:pt>
                <c:pt idx="29">
                  <c:v>1.6386963394352365E-3</c:v>
                </c:pt>
                <c:pt idx="30">
                  <c:v>1.6626691687170385E-3</c:v>
                </c:pt>
                <c:pt idx="31">
                  <c:v>1.6868890308020244E-3</c:v>
                </c:pt>
                <c:pt idx="32">
                  <c:v>1.7113342913142248E-3</c:v>
                </c:pt>
                <c:pt idx="33">
                  <c:v>1.7359855876954017E-3</c:v>
                </c:pt>
                <c:pt idx="34">
                  <c:v>1.7608255797058798E-3</c:v>
                </c:pt>
                <c:pt idx="35">
                  <c:v>1.7858386899466626E-3</c:v>
                </c:pt>
                <c:pt idx="36">
                  <c:v>1.8110108920855906E-3</c:v>
                </c:pt>
                <c:pt idx="37">
                  <c:v>1.8363295206492432E-3</c:v>
                </c:pt>
                <c:pt idx="38">
                  <c:v>1.8617831265503914E-3</c:v>
                </c:pt>
                <c:pt idx="39">
                  <c:v>1.8873613263112824E-3</c:v>
                </c:pt>
                <c:pt idx="40">
                  <c:v>1.9130546899132053E-3</c:v>
                </c:pt>
                <c:pt idx="41">
                  <c:v>1.9388546235861663E-3</c:v>
                </c:pt>
                <c:pt idx="42">
                  <c:v>1.9647533249583294E-3</c:v>
                </c:pt>
                <c:pt idx="43">
                  <c:v>1.9907436389665373E-3</c:v>
                </c:pt>
                <c:pt idx="44">
                  <c:v>2.0168190285638227E-3</c:v>
                </c:pt>
                <c:pt idx="45">
                  <c:v>2.0429735037696085E-3</c:v>
                </c:pt>
                <c:pt idx="46">
                  <c:v>2.0692015673901337E-3</c:v>
                </c:pt>
                <c:pt idx="47">
                  <c:v>2.0956496358807372E-3</c:v>
                </c:pt>
                <c:pt idx="48">
                  <c:v>2.1219690834909507E-3</c:v>
                </c:pt>
                <c:pt idx="49">
                  <c:v>2.1483060791794798E-3</c:v>
                </c:pt>
                <c:pt idx="50">
                  <c:v>2.1746568289613801E-3</c:v>
                </c:pt>
              </c:numCache>
            </c:numRef>
          </c:yVal>
          <c:smooth val="0"/>
          <c:extLst>
            <c:ext xmlns:c16="http://schemas.microsoft.com/office/drawing/2014/chart" uri="{C3380CC4-5D6E-409C-BE32-E72D297353CC}">
              <c16:uniqueId val="{00000001-8C6E-4EDC-BFE5-8162D0EF8257}"/>
            </c:ext>
          </c:extLst>
        </c:ser>
        <c:ser>
          <c:idx val="4"/>
          <c:order val="4"/>
          <c:tx>
            <c:strRef>
              <c:f>VaryWidth!$O$50</c:f>
              <c:strCache>
                <c:ptCount val="1"/>
                <c:pt idx="0">
                  <c:v>Alluvial 4</c:v>
                </c:pt>
              </c:strCache>
            </c:strRef>
          </c:tx>
          <c:spPr>
            <a:ln>
              <a:solidFill>
                <a:schemeClr val="accent6">
                  <a:lumMod val="50000"/>
                </a:schemeClr>
              </a:solidFill>
              <a:prstDash val="dash"/>
            </a:ln>
          </c:spPr>
          <c:marker>
            <c:symbol val="none"/>
          </c:marker>
          <c:xVal>
            <c:numRef>
              <c:f>VaryWidth!$K$51:$K$101</c:f>
              <c:numCache>
                <c:formatCode>0.00</c:formatCode>
                <c:ptCount val="51"/>
                <c:pt idx="0">
                  <c:v>5</c:v>
                </c:pt>
                <c:pt idx="1">
                  <c:v>5.5</c:v>
                </c:pt>
                <c:pt idx="2">
                  <c:v>6</c:v>
                </c:pt>
                <c:pt idx="3">
                  <c:v>6.5</c:v>
                </c:pt>
                <c:pt idx="4">
                  <c:v>7</c:v>
                </c:pt>
                <c:pt idx="5">
                  <c:v>7.5</c:v>
                </c:pt>
                <c:pt idx="6">
                  <c:v>8</c:v>
                </c:pt>
                <c:pt idx="7">
                  <c:v>8.5</c:v>
                </c:pt>
                <c:pt idx="8">
                  <c:v>9</c:v>
                </c:pt>
                <c:pt idx="9">
                  <c:v>9.5</c:v>
                </c:pt>
                <c:pt idx="10">
                  <c:v>10</c:v>
                </c:pt>
                <c:pt idx="11">
                  <c:v>10.5</c:v>
                </c:pt>
                <c:pt idx="12">
                  <c:v>11</c:v>
                </c:pt>
                <c:pt idx="13">
                  <c:v>11.5</c:v>
                </c:pt>
                <c:pt idx="14">
                  <c:v>12</c:v>
                </c:pt>
                <c:pt idx="15">
                  <c:v>12.5</c:v>
                </c:pt>
                <c:pt idx="16">
                  <c:v>13</c:v>
                </c:pt>
                <c:pt idx="17">
                  <c:v>13.5</c:v>
                </c:pt>
                <c:pt idx="18">
                  <c:v>14</c:v>
                </c:pt>
                <c:pt idx="19">
                  <c:v>14.5</c:v>
                </c:pt>
                <c:pt idx="20">
                  <c:v>15</c:v>
                </c:pt>
                <c:pt idx="21">
                  <c:v>15.5</c:v>
                </c:pt>
                <c:pt idx="22">
                  <c:v>16</c:v>
                </c:pt>
                <c:pt idx="23">
                  <c:v>16.5</c:v>
                </c:pt>
                <c:pt idx="24">
                  <c:v>17</c:v>
                </c:pt>
                <c:pt idx="25">
                  <c:v>17.5</c:v>
                </c:pt>
                <c:pt idx="26">
                  <c:v>18</c:v>
                </c:pt>
                <c:pt idx="27">
                  <c:v>18.5</c:v>
                </c:pt>
                <c:pt idx="28">
                  <c:v>19</c:v>
                </c:pt>
                <c:pt idx="29">
                  <c:v>19.5</c:v>
                </c:pt>
                <c:pt idx="30">
                  <c:v>20</c:v>
                </c:pt>
                <c:pt idx="31">
                  <c:v>20.5</c:v>
                </c:pt>
                <c:pt idx="32">
                  <c:v>21</c:v>
                </c:pt>
                <c:pt idx="33">
                  <c:v>21.5</c:v>
                </c:pt>
                <c:pt idx="34">
                  <c:v>22</c:v>
                </c:pt>
                <c:pt idx="35">
                  <c:v>22.5</c:v>
                </c:pt>
                <c:pt idx="36">
                  <c:v>23</c:v>
                </c:pt>
                <c:pt idx="37">
                  <c:v>23.5</c:v>
                </c:pt>
                <c:pt idx="38">
                  <c:v>24</c:v>
                </c:pt>
                <c:pt idx="39">
                  <c:v>24.5</c:v>
                </c:pt>
                <c:pt idx="40">
                  <c:v>25</c:v>
                </c:pt>
                <c:pt idx="41">
                  <c:v>25.5</c:v>
                </c:pt>
                <c:pt idx="42">
                  <c:v>26</c:v>
                </c:pt>
                <c:pt idx="43">
                  <c:v>26.5</c:v>
                </c:pt>
                <c:pt idx="44">
                  <c:v>27</c:v>
                </c:pt>
                <c:pt idx="45">
                  <c:v>27.5</c:v>
                </c:pt>
                <c:pt idx="46">
                  <c:v>28</c:v>
                </c:pt>
                <c:pt idx="47">
                  <c:v>28.5</c:v>
                </c:pt>
                <c:pt idx="48">
                  <c:v>29</c:v>
                </c:pt>
                <c:pt idx="49">
                  <c:v>29.5</c:v>
                </c:pt>
                <c:pt idx="50">
                  <c:v>30</c:v>
                </c:pt>
              </c:numCache>
            </c:numRef>
          </c:xVal>
          <c:yVal>
            <c:numRef>
              <c:f>VaryWidth!$O$51:$O$101</c:f>
              <c:numCache>
                <c:formatCode>0.0000</c:formatCode>
                <c:ptCount val="51"/>
                <c:pt idx="0">
                  <c:v>1.9289925119673908E-3</c:v>
                </c:pt>
                <c:pt idx="1">
                  <c:v>1.7517763355332254E-3</c:v>
                </c:pt>
                <c:pt idx="2">
                  <c:v>1.6166544146063448E-3</c:v>
                </c:pt>
                <c:pt idx="3">
                  <c:v>1.5122144184795865E-3</c:v>
                </c:pt>
                <c:pt idx="4">
                  <c:v>1.4306270095827526E-3</c:v>
                </c:pt>
                <c:pt idx="5">
                  <c:v>1.3663946202196679E-3</c:v>
                </c:pt>
                <c:pt idx="6">
                  <c:v>1.3155740432174796E-3</c:v>
                </c:pt>
                <c:pt idx="7">
                  <c:v>1.2752816131504099E-3</c:v>
                </c:pt>
                <c:pt idx="8">
                  <c:v>1.2433709718540314E-3</c:v>
                </c:pt>
                <c:pt idx="9">
                  <c:v>1.2182186797543505E-3</c:v>
                </c:pt>
                <c:pt idx="10">
                  <c:v>1.1985786992707768E-3</c:v>
                </c:pt>
                <c:pt idx="11">
                  <c:v>1.1834818101037956E-3</c:v>
                </c:pt>
                <c:pt idx="12">
                  <c:v>1.1721648132217801E-3</c:v>
                </c:pt>
                <c:pt idx="13">
                  <c:v>1.1640199809479345E-3</c:v>
                </c:pt>
                <c:pt idx="14">
                  <c:v>1.158558376821934E-3</c:v>
                </c:pt>
                <c:pt idx="15">
                  <c:v>1.155382891833297E-3</c:v>
                </c:pt>
                <c:pt idx="16">
                  <c:v>1.1541681731340799E-3</c:v>
                </c:pt>
                <c:pt idx="17">
                  <c:v>1.1546653018384132E-3</c:v>
                </c:pt>
                <c:pt idx="18">
                  <c:v>1.1568037132872792E-3</c:v>
                </c:pt>
                <c:pt idx="19">
                  <c:v>1.1602269205821588E-3</c:v>
                </c:pt>
                <c:pt idx="20">
                  <c:v>1.1647766961874395E-3</c:v>
                </c:pt>
                <c:pt idx="21">
                  <c:v>1.1703187757085656E-3</c:v>
                </c:pt>
                <c:pt idx="22">
                  <c:v>1.1767385944071547E-3</c:v>
                </c:pt>
                <c:pt idx="23">
                  <c:v>1.1839378782179154E-3</c:v>
                </c:pt>
                <c:pt idx="24">
                  <c:v>1.1918319122892328E-3</c:v>
                </c:pt>
                <c:pt idx="25">
                  <c:v>1.2003473323283543E-3</c:v>
                </c:pt>
                <c:pt idx="26">
                  <c:v>1.2094203265815195E-3</c:v>
                </c:pt>
                <c:pt idx="27">
                  <c:v>1.2189951688308899E-3</c:v>
                </c:pt>
                <c:pt idx="28">
                  <c:v>1.2290230012850817E-3</c:v>
                </c:pt>
                <c:pt idx="29">
                  <c:v>1.2394608353207249E-3</c:v>
                </c:pt>
                <c:pt idx="30">
                  <c:v>1.2502707158328693E-3</c:v>
                </c:pt>
                <c:pt idx="31">
                  <c:v>1.2614190229823469E-3</c:v>
                </c:pt>
                <c:pt idx="32">
                  <c:v>1.2728758853807083E-3</c:v>
                </c:pt>
                <c:pt idx="33">
                  <c:v>1.2846146847172236E-3</c:v>
                </c:pt>
                <c:pt idx="34">
                  <c:v>1.2966116357953827E-3</c:v>
                </c:pt>
                <c:pt idx="35">
                  <c:v>1.3088454290538605E-3</c:v>
                </c:pt>
                <c:pt idx="36">
                  <c:v>1.3212969250973928E-3</c:v>
                </c:pt>
                <c:pt idx="37">
                  <c:v>1.3339488927068728E-3</c:v>
                </c:pt>
                <c:pt idx="38">
                  <c:v>1.3467857832053895E-3</c:v>
                </c:pt>
                <c:pt idx="39">
                  <c:v>1.3597935361284626E-3</c:v>
                </c:pt>
                <c:pt idx="40">
                  <c:v>1.3729594101119101E-3</c:v>
                </c:pt>
                <c:pt idx="41">
                  <c:v>1.3862718364329293E-3</c:v>
                </c:pt>
                <c:pt idx="42">
                  <c:v>1.3997202911999911E-3</c:v>
                </c:pt>
                <c:pt idx="43">
                  <c:v>1.4132951836506675E-3</c:v>
                </c:pt>
                <c:pt idx="44">
                  <c:v>1.4270262319453851E-3</c:v>
                </c:pt>
                <c:pt idx="45">
                  <c:v>1.440808226460664E-3</c:v>
                </c:pt>
                <c:pt idx="46">
                  <c:v>1.4546787536241544E-3</c:v>
                </c:pt>
                <c:pt idx="47">
                  <c:v>1.4686312521071043E-3</c:v>
                </c:pt>
                <c:pt idx="48">
                  <c:v>1.482659698426522E-3</c:v>
                </c:pt>
                <c:pt idx="49">
                  <c:v>1.4967585553367628E-3</c:v>
                </c:pt>
                <c:pt idx="50">
                  <c:v>1.510922725944131E-3</c:v>
                </c:pt>
              </c:numCache>
            </c:numRef>
          </c:yVal>
          <c:smooth val="0"/>
          <c:extLst>
            <c:ext xmlns:c16="http://schemas.microsoft.com/office/drawing/2014/chart" uri="{C3380CC4-5D6E-409C-BE32-E72D297353CC}">
              <c16:uniqueId val="{00000002-8C6E-4EDC-BFE5-8162D0EF8257}"/>
            </c:ext>
          </c:extLst>
        </c:ser>
        <c:ser>
          <c:idx val="5"/>
          <c:order val="5"/>
          <c:tx>
            <c:v>As designed</c:v>
          </c:tx>
          <c:spPr>
            <a:ln>
              <a:noFill/>
            </a:ln>
          </c:spPr>
          <c:marker>
            <c:symbol val="circle"/>
            <c:size val="8"/>
            <c:spPr>
              <a:solidFill>
                <a:srgbClr val="FFFF00"/>
              </a:solidFill>
              <a:ln w="25400">
                <a:solidFill>
                  <a:srgbClr val="FF0000"/>
                </a:solidFill>
              </a:ln>
            </c:spPr>
          </c:marker>
          <c:xVal>
            <c:numRef>
              <c:f>VaryWidth!$Q$51</c:f>
              <c:numCache>
                <c:formatCode>0.0</c:formatCode>
                <c:ptCount val="1"/>
                <c:pt idx="0">
                  <c:v>18.288</c:v>
                </c:pt>
              </c:numCache>
            </c:numRef>
          </c:xVal>
          <c:yVal>
            <c:numRef>
              <c:f>VaryWidth!$R$51</c:f>
              <c:numCache>
                <c:formatCode>0.000</c:formatCode>
                <c:ptCount val="1"/>
                <c:pt idx="0">
                  <c:v>2E-3</c:v>
                </c:pt>
              </c:numCache>
            </c:numRef>
          </c:yVal>
          <c:smooth val="0"/>
          <c:extLst>
            <c:ext xmlns:c16="http://schemas.microsoft.com/office/drawing/2014/chart" uri="{C3380CC4-5D6E-409C-BE32-E72D297353CC}">
              <c16:uniqueId val="{00000003-8C6E-4EDC-BFE5-8162D0EF8257}"/>
            </c:ext>
          </c:extLst>
        </c:ser>
        <c:ser>
          <c:idx val="6"/>
          <c:order val="6"/>
          <c:spPr>
            <a:ln w="12700">
              <a:solidFill>
                <a:srgbClr val="0070C0"/>
              </a:solidFill>
              <a:prstDash val="sysDash"/>
            </a:ln>
          </c:spPr>
          <c:marker>
            <c:symbol val="none"/>
          </c:marker>
          <c:xVal>
            <c:numRef>
              <c:f>VaryWidth!$A$51:$A$100</c:f>
              <c:numCache>
                <c:formatCode>0.00</c:formatCode>
                <c:ptCount val="50"/>
                <c:pt idx="0" formatCode="General">
                  <c:v>5</c:v>
                </c:pt>
                <c:pt idx="1">
                  <c:v>5.1669552271643902</c:v>
                </c:pt>
                <c:pt idx="2">
                  <c:v>5.3394852639042831</c:v>
                </c:pt>
                <c:pt idx="3">
                  <c:v>5.5177762589394943</c:v>
                </c:pt>
                <c:pt idx="4">
                  <c:v>5.7020205766901988</c:v>
                </c:pt>
                <c:pt idx="5">
                  <c:v>5.892417004825667</c:v>
                </c:pt>
                <c:pt idx="6">
                  <c:v>6.0891709687432645</c:v>
                </c:pt>
                <c:pt idx="7">
                  <c:v>6.2924947532091329</c:v>
                </c:pt>
                <c:pt idx="8">
                  <c:v>6.502607731399686</c:v>
                </c:pt>
                <c:pt idx="9">
                  <c:v>6.7197366015910367</c:v>
                </c:pt>
                <c:pt idx="10">
                  <c:v>6.9441156317517363</c:v>
                </c:pt>
                <c:pt idx="11">
                  <c:v>7.1759869123027178</c:v>
                </c:pt>
                <c:pt idx="12">
                  <c:v>7.415600617317156</c:v>
                </c:pt>
                <c:pt idx="13">
                  <c:v>7.6632152744420718</c:v>
                </c:pt>
                <c:pt idx="14">
                  <c:v>7.919098043832892</c:v>
                </c:pt>
                <c:pt idx="15">
                  <c:v>8.1835250064019327</c:v>
                </c:pt>
                <c:pt idx="16">
                  <c:v>8.4567814616917936</c:v>
                </c:pt>
                <c:pt idx="17">
                  <c:v>8.7391622356950656</c:v>
                </c:pt>
                <c:pt idx="18">
                  <c:v>9.0309719989524524</c:v>
                </c:pt>
                <c:pt idx="19">
                  <c:v>9.3325255952725232</c:v>
                </c:pt>
                <c:pt idx="20">
                  <c:v>9.6441483814277653</c:v>
                </c:pt>
                <c:pt idx="21">
                  <c:v>9.9661765781934371</c:v>
                </c:pt>
                <c:pt idx="22">
                  <c:v>10.29895763310798</c:v>
                </c:pt>
                <c:pt idx="23">
                  <c:v>10.642850595346374</c:v>
                </c:pt>
                <c:pt idx="24">
                  <c:v>10.998226503110919</c:v>
                </c:pt>
                <c:pt idx="25">
                  <c:v>11.365468783957379</c:v>
                </c:pt>
                <c:pt idx="26">
                  <c:v>11.744973668488457</c:v>
                </c:pt>
                <c:pt idx="27">
                  <c:v>12.137150617860913</c:v>
                </c:pt>
                <c:pt idx="28">
                  <c:v>12.54242276556759</c:v>
                </c:pt>
                <c:pt idx="29">
                  <c:v>12.961227373971022</c:v>
                </c:pt>
                <c:pt idx="30">
                  <c:v>13.394016306081152</c:v>
                </c:pt>
                <c:pt idx="31">
                  <c:v>13.841256513086218</c:v>
                </c:pt>
                <c:pt idx="32">
                  <c:v>14.3034305381628</c:v>
                </c:pt>
                <c:pt idx="33">
                  <c:v>14.781037037108609</c:v>
                </c:pt>
                <c:pt idx="34">
                  <c:v>15.274591316359755</c:v>
                </c:pt>
                <c:pt idx="35">
                  <c:v>15.784625888972968</c:v>
                </c:pt>
                <c:pt idx="36">
                  <c:v>16.311691049172648</c:v>
                </c:pt>
                <c:pt idx="37">
                  <c:v>16.856355466082643</c:v>
                </c:pt>
                <c:pt idx="38">
                  <c:v>17.419206797283351</c:v>
                </c:pt>
                <c:pt idx="39">
                  <c:v>18.000852322856137</c:v>
                </c:pt>
                <c:pt idx="40">
                  <c:v>18.601919600599153</c:v>
                </c:pt>
                <c:pt idx="41">
                  <c:v>19.223057143121505</c:v>
                </c:pt>
                <c:pt idx="42">
                  <c:v>19.864935117546285</c:v>
                </c:pt>
                <c:pt idx="43">
                  <c:v>20.528246068577449</c:v>
                </c:pt>
                <c:pt idx="44">
                  <c:v>21.21370566571062</c:v>
                </c:pt>
                <c:pt idx="45">
                  <c:v>21.922053475394065</c:v>
                </c:pt>
                <c:pt idx="46">
                  <c:v>22.654053758972932</c:v>
                </c:pt>
                <c:pt idx="47">
                  <c:v>23.41049629727766</c:v>
                </c:pt>
                <c:pt idx="48">
                  <c:v>24.192197242746282</c:v>
                </c:pt>
                <c:pt idx="49">
                  <c:v>24.999999999999972</c:v>
                </c:pt>
              </c:numCache>
            </c:numRef>
          </c:xVal>
          <c:yVal>
            <c:numRef>
              <c:f>VaryWidth!$T$51:$T$100</c:f>
              <c:numCache>
                <c:formatCode>0.0000</c:formatCode>
                <c:ptCount val="50"/>
                <c:pt idx="0">
                  <c:v>2.6935199712233766E-3</c:v>
                </c:pt>
                <c:pt idx="1">
                  <c:v>2.6984390282917075E-3</c:v>
                </c:pt>
                <c:pt idx="2">
                  <c:v>2.7039748321135669E-3</c:v>
                </c:pt>
                <c:pt idx="3">
                  <c:v>2.7101683854684881E-3</c:v>
                </c:pt>
                <c:pt idx="4">
                  <c:v>2.7170623486722496E-3</c:v>
                </c:pt>
                <c:pt idx="5">
                  <c:v>2.7247010258462136E-3</c:v>
                </c:pt>
                <c:pt idx="6">
                  <c:v>2.7331303433535811E-3</c:v>
                </c:pt>
                <c:pt idx="7">
                  <c:v>2.7423978202933646E-3</c:v>
                </c:pt>
                <c:pt idx="8">
                  <c:v>2.7525525310667805E-3</c:v>
                </c:pt>
                <c:pt idx="9">
                  <c:v>2.7636450601666268E-3</c:v>
                </c:pt>
                <c:pt idx="10">
                  <c:v>2.7757274494855048E-3</c:v>
                </c:pt>
                <c:pt idx="11">
                  <c:v>2.7888531385901628E-3</c:v>
                </c:pt>
                <c:pt idx="12">
                  <c:v>2.803076898563045E-3</c:v>
                </c:pt>
                <c:pt idx="13">
                  <c:v>2.8184547601640079E-3</c:v>
                </c:pt>
                <c:pt idx="14">
                  <c:v>2.8350439372105264E-3</c:v>
                </c:pt>
                <c:pt idx="15">
                  <c:v>2.8529027462086223E-3</c:v>
                </c:pt>
                <c:pt idx="16">
                  <c:v>2.872090523384632E-3</c:v>
                </c:pt>
                <c:pt idx="17">
                  <c:v>2.8926675403652159E-3</c:v>
                </c:pt>
                <c:pt idx="18">
                  <c:v>2.914694919825672E-3</c:v>
                </c:pt>
                <c:pt idx="19">
                  <c:v>2.9382345524716115E-3</c:v>
                </c:pt>
                <c:pt idx="20">
                  <c:v>2.9633490167338345E-3</c:v>
                </c:pt>
                <c:pt idx="21">
                  <c:v>2.9901015025397613E-3</c:v>
                </c:pt>
                <c:pt idx="22">
                  <c:v>3.0185557404769341E-3</c:v>
                </c:pt>
                <c:pt idx="23">
                  <c:v>3.048775937585963E-3</c:v>
                </c:pt>
                <c:pt idx="24">
                  <c:v>3.0808267209143929E-3</c:v>
                </c:pt>
                <c:pt idx="25">
                  <c:v>3.1147730898324101E-3</c:v>
                </c:pt>
                <c:pt idx="26">
                  <c:v>3.1506803779607741E-3</c:v>
                </c:pt>
                <c:pt idx="27">
                  <c:v>3.1886142253954725E-3</c:v>
                </c:pt>
                <c:pt idx="28">
                  <c:v>3.2286405617380459E-3</c:v>
                </c:pt>
                <c:pt idx="29">
                  <c:v>3.2708256002607901E-3</c:v>
                </c:pt>
                <c:pt idx="30">
                  <c:v>3.3152358433576703E-3</c:v>
                </c:pt>
                <c:pt idx="31">
                  <c:v>3.3619380992599302E-3</c:v>
                </c:pt>
                <c:pt idx="32">
                  <c:v>3.410999509834554E-3</c:v>
                </c:pt>
                <c:pt idx="33">
                  <c:v>3.4624875891381222E-3</c:v>
                </c:pt>
                <c:pt idx="34">
                  <c:v>3.5164702722707492E-3</c:v>
                </c:pt>
                <c:pt idx="35">
                  <c:v>3.573015973967367E-3</c:v>
                </c:pt>
                <c:pt idx="36">
                  <c:v>3.6321936562775476E-3</c:v>
                </c:pt>
                <c:pt idx="37">
                  <c:v>3.6940729046206966E-3</c:v>
                </c:pt>
                <c:pt idx="38">
                  <c:v>3.758724011460708E-3</c:v>
                </c:pt>
                <c:pt idx="39">
                  <c:v>3.8262180668215545E-3</c:v>
                </c:pt>
                <c:pt idx="40">
                  <c:v>3.8966270548615321E-3</c:v>
                </c:pt>
                <c:pt idx="41">
                  <c:v>3.9700239557366986E-3</c:v>
                </c:pt>
                <c:pt idx="42">
                  <c:v>4.0464828520113518E-3</c:v>
                </c:pt>
                <c:pt idx="43">
                  <c:v>4.1260790389125498E-3</c:v>
                </c:pt>
                <c:pt idx="44">
                  <c:v>4.2088891377744164E-3</c:v>
                </c:pt>
                <c:pt idx="45">
                  <c:v>4.2949912120737004E-3</c:v>
                </c:pt>
                <c:pt idx="46">
                  <c:v>4.3844648855187549E-3</c:v>
                </c:pt>
                <c:pt idx="47">
                  <c:v>4.4773914617174566E-3</c:v>
                </c:pt>
                <c:pt idx="48">
                  <c:v>4.573854045014104E-3</c:v>
                </c:pt>
                <c:pt idx="49">
                  <c:v>4.6739376621492386E-3</c:v>
                </c:pt>
              </c:numCache>
            </c:numRef>
          </c:yVal>
          <c:smooth val="0"/>
          <c:extLst>
            <c:ext xmlns:c16="http://schemas.microsoft.com/office/drawing/2014/chart" uri="{C3380CC4-5D6E-409C-BE32-E72D297353CC}">
              <c16:uniqueId val="{00000000-DAE6-402B-A4E7-7950EC91FE3F}"/>
            </c:ext>
          </c:extLst>
        </c:ser>
        <c:ser>
          <c:idx val="7"/>
          <c:order val="7"/>
          <c:spPr>
            <a:ln w="12700">
              <a:solidFill>
                <a:srgbClr val="0070C0"/>
              </a:solidFill>
              <a:prstDash val="sysDash"/>
            </a:ln>
          </c:spPr>
          <c:marker>
            <c:symbol val="none"/>
          </c:marker>
          <c:xVal>
            <c:numRef>
              <c:f>VaryWidth!$A$51:$A$100</c:f>
              <c:numCache>
                <c:formatCode>0.00</c:formatCode>
                <c:ptCount val="50"/>
                <c:pt idx="0" formatCode="General">
                  <c:v>5</c:v>
                </c:pt>
                <c:pt idx="1">
                  <c:v>5.1669552271643902</c:v>
                </c:pt>
                <c:pt idx="2">
                  <c:v>5.3394852639042831</c:v>
                </c:pt>
                <c:pt idx="3">
                  <c:v>5.5177762589394943</c:v>
                </c:pt>
                <c:pt idx="4">
                  <c:v>5.7020205766901988</c:v>
                </c:pt>
                <c:pt idx="5">
                  <c:v>5.892417004825667</c:v>
                </c:pt>
                <c:pt idx="6">
                  <c:v>6.0891709687432645</c:v>
                </c:pt>
                <c:pt idx="7">
                  <c:v>6.2924947532091329</c:v>
                </c:pt>
                <c:pt idx="8">
                  <c:v>6.502607731399686</c:v>
                </c:pt>
                <c:pt idx="9">
                  <c:v>6.7197366015910367</c:v>
                </c:pt>
                <c:pt idx="10">
                  <c:v>6.9441156317517363</c:v>
                </c:pt>
                <c:pt idx="11">
                  <c:v>7.1759869123027178</c:v>
                </c:pt>
                <c:pt idx="12">
                  <c:v>7.415600617317156</c:v>
                </c:pt>
                <c:pt idx="13">
                  <c:v>7.6632152744420718</c:v>
                </c:pt>
                <c:pt idx="14">
                  <c:v>7.919098043832892</c:v>
                </c:pt>
                <c:pt idx="15">
                  <c:v>8.1835250064019327</c:v>
                </c:pt>
                <c:pt idx="16">
                  <c:v>8.4567814616917936</c:v>
                </c:pt>
                <c:pt idx="17">
                  <c:v>8.7391622356950656</c:v>
                </c:pt>
                <c:pt idx="18">
                  <c:v>9.0309719989524524</c:v>
                </c:pt>
                <c:pt idx="19">
                  <c:v>9.3325255952725232</c:v>
                </c:pt>
                <c:pt idx="20">
                  <c:v>9.6441483814277653</c:v>
                </c:pt>
                <c:pt idx="21">
                  <c:v>9.9661765781934371</c:v>
                </c:pt>
                <c:pt idx="22">
                  <c:v>10.29895763310798</c:v>
                </c:pt>
                <c:pt idx="23">
                  <c:v>10.642850595346374</c:v>
                </c:pt>
                <c:pt idx="24">
                  <c:v>10.998226503110919</c:v>
                </c:pt>
                <c:pt idx="25">
                  <c:v>11.365468783957379</c:v>
                </c:pt>
                <c:pt idx="26">
                  <c:v>11.744973668488457</c:v>
                </c:pt>
                <c:pt idx="27">
                  <c:v>12.137150617860913</c:v>
                </c:pt>
                <c:pt idx="28">
                  <c:v>12.54242276556759</c:v>
                </c:pt>
                <c:pt idx="29">
                  <c:v>12.961227373971022</c:v>
                </c:pt>
                <c:pt idx="30">
                  <c:v>13.394016306081152</c:v>
                </c:pt>
                <c:pt idx="31">
                  <c:v>13.841256513086218</c:v>
                </c:pt>
                <c:pt idx="32">
                  <c:v>14.3034305381628</c:v>
                </c:pt>
                <c:pt idx="33">
                  <c:v>14.781037037108609</c:v>
                </c:pt>
                <c:pt idx="34">
                  <c:v>15.274591316359755</c:v>
                </c:pt>
                <c:pt idx="35">
                  <c:v>15.784625888972968</c:v>
                </c:pt>
                <c:pt idx="36">
                  <c:v>16.311691049172648</c:v>
                </c:pt>
                <c:pt idx="37">
                  <c:v>16.856355466082643</c:v>
                </c:pt>
                <c:pt idx="38">
                  <c:v>17.419206797283351</c:v>
                </c:pt>
                <c:pt idx="39">
                  <c:v>18.000852322856137</c:v>
                </c:pt>
                <c:pt idx="40">
                  <c:v>18.601919600599153</c:v>
                </c:pt>
                <c:pt idx="41">
                  <c:v>19.223057143121505</c:v>
                </c:pt>
                <c:pt idx="42">
                  <c:v>19.864935117546285</c:v>
                </c:pt>
                <c:pt idx="43">
                  <c:v>20.528246068577449</c:v>
                </c:pt>
                <c:pt idx="44">
                  <c:v>21.21370566571062</c:v>
                </c:pt>
                <c:pt idx="45">
                  <c:v>21.922053475394065</c:v>
                </c:pt>
                <c:pt idx="46">
                  <c:v>22.654053758972932</c:v>
                </c:pt>
                <c:pt idx="47">
                  <c:v>23.41049629727766</c:v>
                </c:pt>
                <c:pt idx="48">
                  <c:v>24.192197242746282</c:v>
                </c:pt>
                <c:pt idx="49">
                  <c:v>24.999999999999972</c:v>
                </c:pt>
              </c:numCache>
            </c:numRef>
          </c:xVal>
          <c:yVal>
            <c:numRef>
              <c:f>VaryWidth!$U$51:$U$100</c:f>
              <c:numCache>
                <c:formatCode>0.0000</c:formatCode>
                <c:ptCount val="50"/>
                <c:pt idx="0">
                  <c:v>1.7709614221430045E-3</c:v>
                </c:pt>
                <c:pt idx="1">
                  <c:v>1.7741956511052564E-3</c:v>
                </c:pt>
                <c:pt idx="2">
                  <c:v>1.7778353846560761E-3</c:v>
                </c:pt>
                <c:pt idx="3">
                  <c:v>1.781907581697395E-3</c:v>
                </c:pt>
                <c:pt idx="4">
                  <c:v>1.7864402909440209E-3</c:v>
                </c:pt>
                <c:pt idx="5">
                  <c:v>1.7914626418958687E-3</c:v>
                </c:pt>
                <c:pt idx="6">
                  <c:v>1.7970048306600239E-3</c:v>
                </c:pt>
                <c:pt idx="7">
                  <c:v>1.803098100550836E-3</c:v>
                </c:pt>
                <c:pt idx="8">
                  <c:v>1.8097747174777086E-3</c:v>
                </c:pt>
                <c:pt idx="9">
                  <c:v>1.8170679402195857E-3</c:v>
                </c:pt>
                <c:pt idx="10">
                  <c:v>1.825011985780654E-3</c:v>
                </c:pt>
                <c:pt idx="11">
                  <c:v>1.8336419901213439E-3</c:v>
                </c:pt>
                <c:pt idx="12">
                  <c:v>1.842993964659834E-3</c:v>
                </c:pt>
                <c:pt idx="13">
                  <c:v>1.8531047490391271E-3</c:v>
                </c:pt>
                <c:pt idx="14">
                  <c:v>1.8640119607503294E-3</c:v>
                </c:pt>
                <c:pt idx="15">
                  <c:v>1.87575394229082E-3</c:v>
                </c:pt>
                <c:pt idx="16">
                  <c:v>1.8883697066135012E-3</c:v>
                </c:pt>
                <c:pt idx="17">
                  <c:v>1.9018988816872783E-3</c:v>
                </c:pt>
                <c:pt idx="18">
                  <c:v>1.9163816550367015E-3</c:v>
                </c:pt>
                <c:pt idx="19">
                  <c:v>1.9318587191582801E-3</c:v>
                </c:pt>
                <c:pt idx="20">
                  <c:v>1.9483712187206965E-3</c:v>
                </c:pt>
                <c:pt idx="21">
                  <c:v>1.9659607004453138E-3</c:v>
                </c:pt>
                <c:pt idx="22">
                  <c:v>1.984669066531912E-3</c:v>
                </c:pt>
                <c:pt idx="23">
                  <c:v>2.004538532443219E-3</c:v>
                </c:pt>
                <c:pt idx="24">
                  <c:v>2.0256115897921622E-3</c:v>
                </c:pt>
                <c:pt idx="25">
                  <c:v>2.0479309749899402E-3</c:v>
                </c:pt>
                <c:pt idx="26">
                  <c:v>2.0715396442140353E-3</c:v>
                </c:pt>
                <c:pt idx="27">
                  <c:v>2.0964807551462094E-3</c:v>
                </c:pt>
                <c:pt idx="28">
                  <c:v>2.1227976558151223E-3</c:v>
                </c:pt>
                <c:pt idx="29">
                  <c:v>2.1505338807600088E-3</c:v>
                </c:pt>
                <c:pt idx="30">
                  <c:v>2.179733154614602E-3</c:v>
                </c:pt>
                <c:pt idx="31">
                  <c:v>2.2104394030974701E-3</c:v>
                </c:pt>
                <c:pt idx="32">
                  <c:v>2.2426967712892176E-3</c:v>
                </c:pt>
                <c:pt idx="33">
                  <c:v>2.2765496489812452E-3</c:v>
                </c:pt>
                <c:pt idx="34">
                  <c:v>2.3120427027967069E-3</c:v>
                </c:pt>
                <c:pt idx="35">
                  <c:v>2.3492209147136706E-3</c:v>
                </c:pt>
                <c:pt idx="36">
                  <c:v>2.3881296265638985E-3</c:v>
                </c:pt>
                <c:pt idx="37">
                  <c:v>2.4288145900383481E-3</c:v>
                </c:pt>
                <c:pt idx="38">
                  <c:v>2.4713220217023883E-3</c:v>
                </c:pt>
                <c:pt idx="39">
                  <c:v>2.5156986625088622E-3</c:v>
                </c:pt>
                <c:pt idx="40">
                  <c:v>2.5619918412946485E-3</c:v>
                </c:pt>
                <c:pt idx="41">
                  <c:v>2.6102495417548144E-3</c:v>
                </c:pt>
                <c:pt idx="42">
                  <c:v>2.6605204724064052E-3</c:v>
                </c:pt>
                <c:pt idx="43">
                  <c:v>2.71285413907964E-3</c:v>
                </c:pt>
                <c:pt idx="44">
                  <c:v>2.7673009195063711E-3</c:v>
                </c:pt>
                <c:pt idx="45">
                  <c:v>2.8239121396122558E-3</c:v>
                </c:pt>
                <c:pt idx="46">
                  <c:v>2.8827401511590366E-3</c:v>
                </c:pt>
                <c:pt idx="47">
                  <c:v>2.9438384104249543E-3</c:v>
                </c:pt>
                <c:pt idx="48">
                  <c:v>3.0072615576537563E-3</c:v>
                </c:pt>
                <c:pt idx="49">
                  <c:v>3.0730654970447645E-3</c:v>
                </c:pt>
              </c:numCache>
            </c:numRef>
          </c:yVal>
          <c:smooth val="0"/>
          <c:extLst>
            <c:ext xmlns:c16="http://schemas.microsoft.com/office/drawing/2014/chart" uri="{C3380CC4-5D6E-409C-BE32-E72D297353CC}">
              <c16:uniqueId val="{00000001-DAE6-402B-A4E7-7950EC91FE3F}"/>
            </c:ext>
          </c:extLst>
        </c:ser>
        <c:dLbls>
          <c:showLegendKey val="0"/>
          <c:showVal val="0"/>
          <c:showCatName val="0"/>
          <c:showSerName val="0"/>
          <c:showPercent val="0"/>
          <c:showBubbleSize val="0"/>
        </c:dLbls>
        <c:axId val="300369808"/>
        <c:axId val="300369416"/>
      </c:scatterChart>
      <c:valAx>
        <c:axId val="300369808"/>
        <c:scaling>
          <c:orientation val="minMax"/>
          <c:max val="25"/>
          <c:min val="5"/>
        </c:scaling>
        <c:delete val="0"/>
        <c:axPos val="b"/>
        <c:majorGridlines>
          <c:spPr>
            <a:ln>
              <a:solidFill>
                <a:schemeClr val="bg1">
                  <a:lumMod val="75000"/>
                </a:schemeClr>
              </a:solidFill>
            </a:ln>
          </c:spPr>
        </c:majorGridlines>
        <c:title>
          <c:tx>
            <c:rich>
              <a:bodyPr/>
              <a:lstStyle/>
              <a:p>
                <a:pPr>
                  <a:defRPr sz="1800" b="0" i="0" u="none" strike="noStrike" baseline="0">
                    <a:solidFill>
                      <a:srgbClr val="000000"/>
                    </a:solidFill>
                    <a:latin typeface="Calibri"/>
                    <a:ea typeface="Calibri"/>
                    <a:cs typeface="Calibri"/>
                  </a:defRPr>
                </a:pPr>
                <a:r>
                  <a:rPr lang="en-US" sz="1800"/>
                  <a:t>Bottom Width (m)</a:t>
                </a:r>
              </a:p>
            </c:rich>
          </c:tx>
          <c:overlay val="0"/>
        </c:title>
        <c:numFmt formatCode="General" sourceLinked="1"/>
        <c:majorTickMark val="out"/>
        <c:minorTickMark val="none"/>
        <c:tickLblPos val="nextTo"/>
        <c:spPr>
          <a:ln w="15875">
            <a:solidFill>
              <a:schemeClr val="tx1"/>
            </a:solidFill>
          </a:ln>
        </c:spPr>
        <c:txPr>
          <a:bodyPr rot="0" vert="horz"/>
          <a:lstStyle/>
          <a:p>
            <a:pPr>
              <a:defRPr sz="1400" b="0" i="0" u="none" strike="noStrike" baseline="0">
                <a:solidFill>
                  <a:srgbClr val="000000"/>
                </a:solidFill>
                <a:latin typeface="Calibri"/>
                <a:ea typeface="Calibri"/>
                <a:cs typeface="Calibri"/>
              </a:defRPr>
            </a:pPr>
            <a:endParaRPr lang="en-US"/>
          </a:p>
        </c:txPr>
        <c:crossAx val="300369416"/>
        <c:crosses val="autoZero"/>
        <c:crossBetween val="midCat"/>
      </c:valAx>
      <c:valAx>
        <c:axId val="300369416"/>
        <c:scaling>
          <c:orientation val="minMax"/>
          <c:max val="5.000000000000001E-3"/>
          <c:min val="0"/>
        </c:scaling>
        <c:delete val="0"/>
        <c:axPos val="l"/>
        <c:majorGridlines>
          <c:spPr>
            <a:ln>
              <a:solidFill>
                <a:schemeClr val="bg1">
                  <a:lumMod val="75000"/>
                </a:schemeClr>
              </a:solidFill>
            </a:ln>
          </c:spPr>
        </c:majorGridlines>
        <c:numFmt formatCode="General" sourceLinked="0"/>
        <c:majorTickMark val="out"/>
        <c:minorTickMark val="none"/>
        <c:tickLblPos val="nextTo"/>
        <c:spPr>
          <a:ln w="15875">
            <a:solidFill>
              <a:schemeClr val="tx1"/>
            </a:solidFill>
          </a:ln>
        </c:spPr>
        <c:txPr>
          <a:bodyPr rot="0" vert="horz"/>
          <a:lstStyle/>
          <a:p>
            <a:pPr>
              <a:defRPr sz="1400" b="0" i="0" u="none" strike="noStrike" baseline="0">
                <a:solidFill>
                  <a:srgbClr val="000000"/>
                </a:solidFill>
                <a:latin typeface="Calibri"/>
                <a:ea typeface="Calibri"/>
                <a:cs typeface="Calibri"/>
              </a:defRPr>
            </a:pPr>
            <a:endParaRPr lang="en-US"/>
          </a:p>
        </c:txPr>
        <c:crossAx val="300369808"/>
        <c:crosses val="autoZero"/>
        <c:crossBetween val="midCat"/>
      </c:valAx>
      <c:spPr>
        <a:solidFill>
          <a:schemeClr val="bg1"/>
        </a:solidFill>
        <a:ln w="15875">
          <a:solidFill>
            <a:schemeClr val="tx1"/>
          </a:solidFill>
        </a:ln>
      </c:spPr>
    </c:plotArea>
    <c:legend>
      <c:legendPos val="r"/>
      <c:legendEntry>
        <c:idx val="6"/>
        <c:delete val="1"/>
      </c:legendEntry>
      <c:legendEntry>
        <c:idx val="7"/>
        <c:delete val="1"/>
      </c:legendEntry>
      <c:layout>
        <c:manualLayout>
          <c:xMode val="edge"/>
          <c:yMode val="edge"/>
          <c:x val="0.16397397051256102"/>
          <c:y val="4.8932828167091297E-2"/>
          <c:w val="0.22860062004133111"/>
          <c:h val="0.30287259868007732"/>
        </c:manualLayout>
      </c:layout>
      <c:overlay val="0"/>
      <c:spPr>
        <a:solidFill>
          <a:sysClr val="window" lastClr="FFFFFF"/>
        </a:solidFill>
        <a:ln>
          <a:solidFill>
            <a:prstClr val="black"/>
          </a:solidFill>
        </a:ln>
      </c:spPr>
      <c:txPr>
        <a:bodyPr/>
        <a:lstStyle/>
        <a:p>
          <a:pPr>
            <a:defRPr sz="1000">
              <a:latin typeface="Times New Roman" panose="02020603050405020304" pitchFamily="18" charset="0"/>
              <a:cs typeface="Times New Roman" panose="02020603050405020304" pitchFamily="18" charset="0"/>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266" l="0.70000000000000062" r="0.70000000000000062" t="0.75000000000000266" header="0.30000000000000032" footer="0.30000000000000032"/>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76816465751195"/>
          <c:y val="9.2485549132947972E-2"/>
          <c:w val="0.84782908680468472"/>
          <c:h val="0.63005780346820961"/>
        </c:manualLayout>
      </c:layout>
      <c:barChart>
        <c:barDir val="col"/>
        <c:grouping val="clustered"/>
        <c:varyColors val="0"/>
        <c:ser>
          <c:idx val="0"/>
          <c:order val="0"/>
          <c:spPr>
            <a:solidFill>
              <a:srgbClr val="9999FF"/>
            </a:solidFill>
            <a:ln w="12700">
              <a:solidFill>
                <a:srgbClr val="000000"/>
              </a:solidFill>
              <a:prstDash val="solid"/>
            </a:ln>
          </c:spPr>
          <c:invertIfNegative val="0"/>
          <c:cat>
            <c:numRef>
              <c:f>Uncertainty!$U$7:$U$21</c:f>
              <c:numCache>
                <c:formatCode>General</c:formatCode>
                <c:ptCount val="15"/>
                <c:pt idx="0">
                  <c:v>3.2000000000000001E-2</c:v>
                </c:pt>
                <c:pt idx="1">
                  <c:v>3.3000000000000002E-2</c:v>
                </c:pt>
                <c:pt idx="2">
                  <c:v>3.4000000000000002E-2</c:v>
                </c:pt>
                <c:pt idx="3">
                  <c:v>3.5000000000000003E-2</c:v>
                </c:pt>
                <c:pt idx="4">
                  <c:v>3.6000000000000004E-2</c:v>
                </c:pt>
                <c:pt idx="5">
                  <c:v>3.7000000000000005E-2</c:v>
                </c:pt>
                <c:pt idx="6">
                  <c:v>3.8000000000000006E-2</c:v>
                </c:pt>
                <c:pt idx="7">
                  <c:v>3.9000000000000007E-2</c:v>
                </c:pt>
                <c:pt idx="8">
                  <c:v>4.0000000000000008E-2</c:v>
                </c:pt>
                <c:pt idx="9">
                  <c:v>4.1000000000000009E-2</c:v>
                </c:pt>
                <c:pt idx="10">
                  <c:v>4.200000000000001E-2</c:v>
                </c:pt>
                <c:pt idx="11">
                  <c:v>4.300000000000001E-2</c:v>
                </c:pt>
                <c:pt idx="12">
                  <c:v>4.4000000000000011E-2</c:v>
                </c:pt>
                <c:pt idx="13">
                  <c:v>4.5000000000000012E-2</c:v>
                </c:pt>
                <c:pt idx="14">
                  <c:v>4.6000000000000013E-2</c:v>
                </c:pt>
              </c:numCache>
            </c:numRef>
          </c:cat>
          <c:val>
            <c:numRef>
              <c:f>Uncertainty!$V$7:$V$21</c:f>
              <c:numCache>
                <c:formatCode>General</c:formatCode>
                <c:ptCount val="15"/>
                <c:pt idx="0">
                  <c:v>0</c:v>
                </c:pt>
                <c:pt idx="1">
                  <c:v>0</c:v>
                </c:pt>
                <c:pt idx="2">
                  <c:v>1</c:v>
                </c:pt>
                <c:pt idx="3">
                  <c:v>5</c:v>
                </c:pt>
                <c:pt idx="4">
                  <c:v>15</c:v>
                </c:pt>
                <c:pt idx="5">
                  <c:v>46</c:v>
                </c:pt>
                <c:pt idx="6">
                  <c:v>92</c:v>
                </c:pt>
                <c:pt idx="7">
                  <c:v>149</c:v>
                </c:pt>
                <c:pt idx="8">
                  <c:v>200</c:v>
                </c:pt>
                <c:pt idx="9">
                  <c:v>187</c:v>
                </c:pt>
                <c:pt idx="10">
                  <c:v>143</c:v>
                </c:pt>
                <c:pt idx="11">
                  <c:v>93</c:v>
                </c:pt>
                <c:pt idx="12">
                  <c:v>42</c:v>
                </c:pt>
                <c:pt idx="13">
                  <c:v>22</c:v>
                </c:pt>
                <c:pt idx="14">
                  <c:v>3</c:v>
                </c:pt>
              </c:numCache>
            </c:numRef>
          </c:val>
          <c:extLst>
            <c:ext xmlns:c16="http://schemas.microsoft.com/office/drawing/2014/chart" uri="{C3380CC4-5D6E-409C-BE32-E72D297353CC}">
              <c16:uniqueId val="{00000000-FCFB-40A4-BC33-3B0C215292DC}"/>
            </c:ext>
          </c:extLst>
        </c:ser>
        <c:dLbls>
          <c:showLegendKey val="0"/>
          <c:showVal val="0"/>
          <c:showCatName val="0"/>
          <c:showSerName val="0"/>
          <c:showPercent val="0"/>
          <c:showBubbleSize val="0"/>
        </c:dLbls>
        <c:gapWidth val="150"/>
        <c:axId val="300370592"/>
        <c:axId val="300371376"/>
      </c:barChart>
      <c:catAx>
        <c:axId val="300370592"/>
        <c:scaling>
          <c:orientation val="minMax"/>
        </c:scaling>
        <c:delete val="0"/>
        <c:axPos val="b"/>
        <c:numFmt formatCode="0.000"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300371376"/>
        <c:crosses val="autoZero"/>
        <c:auto val="1"/>
        <c:lblAlgn val="ctr"/>
        <c:lblOffset val="100"/>
        <c:tickLblSkip val="2"/>
        <c:tickMarkSkip val="1"/>
        <c:noMultiLvlLbl val="0"/>
      </c:catAx>
      <c:valAx>
        <c:axId val="300371376"/>
        <c:scaling>
          <c:orientation val="minMax"/>
        </c:scaling>
        <c:delete val="0"/>
        <c:axPos val="l"/>
        <c:numFmt formatCode="General"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00370592"/>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0111" r="0.75000000000000111" t="1" header="0.5" footer="0.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76816465751195"/>
          <c:y val="9.2485549132947972E-2"/>
          <c:w val="0.84782908680468494"/>
          <c:h val="0.63005780346820983"/>
        </c:manualLayout>
      </c:layout>
      <c:barChart>
        <c:barDir val="col"/>
        <c:grouping val="clustered"/>
        <c:varyColors val="0"/>
        <c:ser>
          <c:idx val="0"/>
          <c:order val="0"/>
          <c:spPr>
            <a:solidFill>
              <a:srgbClr val="9999FF"/>
            </a:solidFill>
            <a:ln w="12700">
              <a:solidFill>
                <a:srgbClr val="000000"/>
              </a:solidFill>
              <a:prstDash val="solid"/>
            </a:ln>
          </c:spPr>
          <c:invertIfNegative val="0"/>
          <c:cat>
            <c:numRef>
              <c:f>Uncertainty!$W$7:$W$21</c:f>
              <c:numCache>
                <c:formatCode>General</c:formatCode>
                <c:ptCount val="15"/>
                <c:pt idx="0">
                  <c:v>0.02</c:v>
                </c:pt>
                <c:pt idx="1">
                  <c:v>2.1500000000000002E-2</c:v>
                </c:pt>
                <c:pt idx="2">
                  <c:v>2.3000000000000003E-2</c:v>
                </c:pt>
                <c:pt idx="3">
                  <c:v>2.4500000000000004E-2</c:v>
                </c:pt>
                <c:pt idx="4">
                  <c:v>2.6000000000000006E-2</c:v>
                </c:pt>
                <c:pt idx="5">
                  <c:v>2.7500000000000007E-2</c:v>
                </c:pt>
                <c:pt idx="6">
                  <c:v>2.9000000000000008E-2</c:v>
                </c:pt>
                <c:pt idx="7">
                  <c:v>3.050000000000001E-2</c:v>
                </c:pt>
                <c:pt idx="8">
                  <c:v>3.2000000000000008E-2</c:v>
                </c:pt>
                <c:pt idx="9">
                  <c:v>3.3500000000000009E-2</c:v>
                </c:pt>
                <c:pt idx="10">
                  <c:v>3.500000000000001E-2</c:v>
                </c:pt>
                <c:pt idx="11">
                  <c:v>3.6500000000000012E-2</c:v>
                </c:pt>
                <c:pt idx="12">
                  <c:v>3.8000000000000013E-2</c:v>
                </c:pt>
                <c:pt idx="13">
                  <c:v>3.9500000000000014E-2</c:v>
                </c:pt>
                <c:pt idx="14">
                  <c:v>4.1000000000000016E-2</c:v>
                </c:pt>
              </c:numCache>
            </c:numRef>
          </c:cat>
          <c:val>
            <c:numRef>
              <c:f>Uncertainty!$X$7:$X$21</c:f>
              <c:numCache>
                <c:formatCode>General</c:formatCode>
                <c:ptCount val="15"/>
                <c:pt idx="0">
                  <c:v>0</c:v>
                </c:pt>
                <c:pt idx="1">
                  <c:v>0</c:v>
                </c:pt>
                <c:pt idx="2">
                  <c:v>1</c:v>
                </c:pt>
                <c:pt idx="3">
                  <c:v>9</c:v>
                </c:pt>
                <c:pt idx="4">
                  <c:v>53</c:v>
                </c:pt>
                <c:pt idx="5">
                  <c:v>107</c:v>
                </c:pt>
                <c:pt idx="6">
                  <c:v>180</c:v>
                </c:pt>
                <c:pt idx="7">
                  <c:v>271</c:v>
                </c:pt>
                <c:pt idx="8">
                  <c:v>177</c:v>
                </c:pt>
                <c:pt idx="9">
                  <c:v>131</c:v>
                </c:pt>
                <c:pt idx="10">
                  <c:v>55</c:v>
                </c:pt>
                <c:pt idx="11">
                  <c:v>14</c:v>
                </c:pt>
                <c:pt idx="12">
                  <c:v>2</c:v>
                </c:pt>
                <c:pt idx="13">
                  <c:v>0</c:v>
                </c:pt>
                <c:pt idx="14">
                  <c:v>0</c:v>
                </c:pt>
              </c:numCache>
            </c:numRef>
          </c:val>
          <c:extLst>
            <c:ext xmlns:c16="http://schemas.microsoft.com/office/drawing/2014/chart" uri="{C3380CC4-5D6E-409C-BE32-E72D297353CC}">
              <c16:uniqueId val="{00000000-4E5A-4E79-BCAA-07BE8CBA7D44}"/>
            </c:ext>
          </c:extLst>
        </c:ser>
        <c:dLbls>
          <c:showLegendKey val="0"/>
          <c:showVal val="0"/>
          <c:showCatName val="0"/>
          <c:showSerName val="0"/>
          <c:showPercent val="0"/>
          <c:showBubbleSize val="0"/>
        </c:dLbls>
        <c:gapWidth val="150"/>
        <c:axId val="300372552"/>
        <c:axId val="300373728"/>
      </c:barChart>
      <c:catAx>
        <c:axId val="300372552"/>
        <c:scaling>
          <c:orientation val="minMax"/>
        </c:scaling>
        <c:delete val="0"/>
        <c:axPos val="b"/>
        <c:numFmt formatCode="0.000"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300373728"/>
        <c:crosses val="autoZero"/>
        <c:auto val="1"/>
        <c:lblAlgn val="ctr"/>
        <c:lblOffset val="100"/>
        <c:tickLblSkip val="2"/>
        <c:tickMarkSkip val="1"/>
        <c:noMultiLvlLbl val="0"/>
      </c:catAx>
      <c:valAx>
        <c:axId val="300373728"/>
        <c:scaling>
          <c:orientation val="minMax"/>
        </c:scaling>
        <c:delete val="0"/>
        <c:axPos val="l"/>
        <c:numFmt formatCode="General"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00372552"/>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0133" r="0.75000000000000133" t="1" header="0.5" footer="0.5"/>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76816465751195"/>
          <c:y val="9.2485549132947972E-2"/>
          <c:w val="0.84782908680468494"/>
          <c:h val="0.63005780346820983"/>
        </c:manualLayout>
      </c:layout>
      <c:barChart>
        <c:barDir val="col"/>
        <c:grouping val="clustered"/>
        <c:varyColors val="0"/>
        <c:ser>
          <c:idx val="0"/>
          <c:order val="0"/>
          <c:spPr>
            <a:solidFill>
              <a:srgbClr val="9999FF"/>
            </a:solidFill>
            <a:ln w="12700">
              <a:solidFill>
                <a:srgbClr val="000000"/>
              </a:solidFill>
              <a:prstDash val="solid"/>
            </a:ln>
          </c:spPr>
          <c:invertIfNegative val="0"/>
          <c:cat>
            <c:numRef>
              <c:f>Uncertainty!$Y$7:$Y$21</c:f>
              <c:numCache>
                <c:formatCode>General</c:formatCode>
                <c:ptCount val="15"/>
                <c:pt idx="0">
                  <c:v>100</c:v>
                </c:pt>
                <c:pt idx="1">
                  <c:v>103</c:v>
                </c:pt>
                <c:pt idx="2">
                  <c:v>106</c:v>
                </c:pt>
                <c:pt idx="3">
                  <c:v>109</c:v>
                </c:pt>
                <c:pt idx="4">
                  <c:v>112</c:v>
                </c:pt>
                <c:pt idx="5">
                  <c:v>115</c:v>
                </c:pt>
                <c:pt idx="6">
                  <c:v>118</c:v>
                </c:pt>
                <c:pt idx="7">
                  <c:v>121</c:v>
                </c:pt>
                <c:pt idx="8">
                  <c:v>124</c:v>
                </c:pt>
                <c:pt idx="9">
                  <c:v>127</c:v>
                </c:pt>
                <c:pt idx="10">
                  <c:v>130</c:v>
                </c:pt>
                <c:pt idx="11">
                  <c:v>133</c:v>
                </c:pt>
                <c:pt idx="12">
                  <c:v>136</c:v>
                </c:pt>
                <c:pt idx="13">
                  <c:v>139</c:v>
                </c:pt>
                <c:pt idx="14">
                  <c:v>142</c:v>
                </c:pt>
              </c:numCache>
            </c:numRef>
          </c:cat>
          <c:val>
            <c:numRef>
              <c:f>Uncertainty!$Z$7:$Z$21</c:f>
              <c:numCache>
                <c:formatCode>General</c:formatCode>
                <c:ptCount val="15"/>
                <c:pt idx="0">
                  <c:v>7</c:v>
                </c:pt>
                <c:pt idx="1">
                  <c:v>21</c:v>
                </c:pt>
                <c:pt idx="2">
                  <c:v>70</c:v>
                </c:pt>
                <c:pt idx="3">
                  <c:v>167</c:v>
                </c:pt>
                <c:pt idx="4">
                  <c:v>224</c:v>
                </c:pt>
                <c:pt idx="5">
                  <c:v>237</c:v>
                </c:pt>
                <c:pt idx="6">
                  <c:v>154</c:v>
                </c:pt>
                <c:pt idx="7">
                  <c:v>80</c:v>
                </c:pt>
                <c:pt idx="8">
                  <c:v>25</c:v>
                </c:pt>
                <c:pt idx="9">
                  <c:v>13</c:v>
                </c:pt>
                <c:pt idx="10">
                  <c:v>2</c:v>
                </c:pt>
                <c:pt idx="11">
                  <c:v>0</c:v>
                </c:pt>
                <c:pt idx="12">
                  <c:v>0</c:v>
                </c:pt>
                <c:pt idx="13">
                  <c:v>0</c:v>
                </c:pt>
                <c:pt idx="14">
                  <c:v>0</c:v>
                </c:pt>
              </c:numCache>
            </c:numRef>
          </c:val>
          <c:extLst>
            <c:ext xmlns:c16="http://schemas.microsoft.com/office/drawing/2014/chart" uri="{C3380CC4-5D6E-409C-BE32-E72D297353CC}">
              <c16:uniqueId val="{00000000-63CC-4295-9C13-821ED8FD74EC}"/>
            </c:ext>
          </c:extLst>
        </c:ser>
        <c:dLbls>
          <c:showLegendKey val="0"/>
          <c:showVal val="0"/>
          <c:showCatName val="0"/>
          <c:showSerName val="0"/>
          <c:showPercent val="0"/>
          <c:showBubbleSize val="0"/>
        </c:dLbls>
        <c:gapWidth val="150"/>
        <c:axId val="300375688"/>
        <c:axId val="300376080"/>
      </c:barChart>
      <c:catAx>
        <c:axId val="300375688"/>
        <c:scaling>
          <c:orientation val="minMax"/>
        </c:scaling>
        <c:delete val="0"/>
        <c:axPos val="b"/>
        <c:numFmt formatCode="0.000"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300376080"/>
        <c:crosses val="autoZero"/>
        <c:auto val="1"/>
        <c:lblAlgn val="ctr"/>
        <c:lblOffset val="100"/>
        <c:tickLblSkip val="2"/>
        <c:tickMarkSkip val="1"/>
        <c:noMultiLvlLbl val="0"/>
      </c:catAx>
      <c:valAx>
        <c:axId val="300376080"/>
        <c:scaling>
          <c:orientation val="minMax"/>
        </c:scaling>
        <c:delete val="0"/>
        <c:axPos val="l"/>
        <c:numFmt formatCode="General"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00375688"/>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0133" r="0.75000000000000133" t="1" header="0.5" footer="0.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76816465751195"/>
          <c:y val="9.2485549132947972E-2"/>
          <c:w val="0.84782908680468494"/>
          <c:h val="0.63005780346820983"/>
        </c:manualLayout>
      </c:layout>
      <c:barChart>
        <c:barDir val="col"/>
        <c:grouping val="clustered"/>
        <c:varyColors val="0"/>
        <c:ser>
          <c:idx val="0"/>
          <c:order val="0"/>
          <c:spPr>
            <a:solidFill>
              <a:srgbClr val="9999FF"/>
            </a:solidFill>
            <a:ln w="12700">
              <a:solidFill>
                <a:srgbClr val="000000"/>
              </a:solidFill>
              <a:prstDash val="solid"/>
            </a:ln>
          </c:spPr>
          <c:invertIfNegative val="0"/>
          <c:cat>
            <c:numRef>
              <c:f>Uncertainty!$AA$7:$AA$21</c:f>
              <c:numCache>
                <c:formatCode>General</c:formatCode>
                <c:ptCount val="15"/>
                <c:pt idx="0">
                  <c:v>1E-3</c:v>
                </c:pt>
                <c:pt idx="1">
                  <c:v>1.2999999999999999E-3</c:v>
                </c:pt>
                <c:pt idx="2">
                  <c:v>1.5999999999999999E-3</c:v>
                </c:pt>
                <c:pt idx="3">
                  <c:v>1.8999999999999998E-3</c:v>
                </c:pt>
                <c:pt idx="4">
                  <c:v>2.1999999999999997E-3</c:v>
                </c:pt>
                <c:pt idx="5">
                  <c:v>2.4999999999999996E-3</c:v>
                </c:pt>
                <c:pt idx="6">
                  <c:v>2.7999999999999995E-3</c:v>
                </c:pt>
                <c:pt idx="7">
                  <c:v>3.0999999999999995E-3</c:v>
                </c:pt>
                <c:pt idx="8">
                  <c:v>3.3999999999999994E-3</c:v>
                </c:pt>
                <c:pt idx="9">
                  <c:v>3.6999999999999993E-3</c:v>
                </c:pt>
                <c:pt idx="10">
                  <c:v>3.9999999999999992E-3</c:v>
                </c:pt>
                <c:pt idx="11">
                  <c:v>4.2999999999999991E-3</c:v>
                </c:pt>
                <c:pt idx="12">
                  <c:v>4.5999999999999991E-3</c:v>
                </c:pt>
                <c:pt idx="13">
                  <c:v>4.899999999999999E-3</c:v>
                </c:pt>
                <c:pt idx="14">
                  <c:v>5.1999999999999989E-3</c:v>
                </c:pt>
              </c:numCache>
            </c:numRef>
          </c:cat>
          <c:val>
            <c:numRef>
              <c:f>Uncertainty!$AB$7:$AB$21</c:f>
              <c:numCache>
                <c:formatCode>General</c:formatCode>
                <c:ptCount val="15"/>
                <c:pt idx="0">
                  <c:v>0</c:v>
                </c:pt>
                <c:pt idx="1">
                  <c:v>0</c:v>
                </c:pt>
                <c:pt idx="2">
                  <c:v>0</c:v>
                </c:pt>
                <c:pt idx="3">
                  <c:v>0</c:v>
                </c:pt>
                <c:pt idx="4">
                  <c:v>17</c:v>
                </c:pt>
                <c:pt idx="5">
                  <c:v>121</c:v>
                </c:pt>
                <c:pt idx="6">
                  <c:v>280</c:v>
                </c:pt>
                <c:pt idx="7">
                  <c:v>302</c:v>
                </c:pt>
                <c:pt idx="8">
                  <c:v>196</c:v>
                </c:pt>
                <c:pt idx="9">
                  <c:v>63</c:v>
                </c:pt>
                <c:pt idx="10">
                  <c:v>18</c:v>
                </c:pt>
                <c:pt idx="11">
                  <c:v>3</c:v>
                </c:pt>
                <c:pt idx="12">
                  <c:v>0</c:v>
                </c:pt>
                <c:pt idx="13">
                  <c:v>0</c:v>
                </c:pt>
                <c:pt idx="14">
                  <c:v>0</c:v>
                </c:pt>
              </c:numCache>
            </c:numRef>
          </c:val>
          <c:extLst>
            <c:ext xmlns:c16="http://schemas.microsoft.com/office/drawing/2014/chart" uri="{C3380CC4-5D6E-409C-BE32-E72D297353CC}">
              <c16:uniqueId val="{00000000-AEC5-436B-8B9B-031D79B8E589}"/>
            </c:ext>
          </c:extLst>
        </c:ser>
        <c:dLbls>
          <c:showLegendKey val="0"/>
          <c:showVal val="0"/>
          <c:showCatName val="0"/>
          <c:showSerName val="0"/>
          <c:showPercent val="0"/>
          <c:showBubbleSize val="0"/>
        </c:dLbls>
        <c:gapWidth val="150"/>
        <c:axId val="301790488"/>
        <c:axId val="301789312"/>
      </c:barChart>
      <c:catAx>
        <c:axId val="301790488"/>
        <c:scaling>
          <c:orientation val="minMax"/>
        </c:scaling>
        <c:delete val="0"/>
        <c:axPos val="b"/>
        <c:numFmt formatCode="0.000"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301789312"/>
        <c:crosses val="autoZero"/>
        <c:auto val="1"/>
        <c:lblAlgn val="ctr"/>
        <c:lblOffset val="100"/>
        <c:tickLblSkip val="2"/>
        <c:tickMarkSkip val="1"/>
        <c:noMultiLvlLbl val="0"/>
      </c:catAx>
      <c:valAx>
        <c:axId val="301789312"/>
        <c:scaling>
          <c:orientation val="minMax"/>
        </c:scaling>
        <c:delete val="0"/>
        <c:axPos val="l"/>
        <c:numFmt formatCode="General"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01790488"/>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0133" r="0.75000000000000133" t="1" header="0.5" footer="0.5"/>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b="0" i="0" baseline="0">
                <a:effectLst/>
              </a:rPr>
              <a:t>USGS 10163000 PROVO RIVER AT PROVO, UT WY2000-2024</a:t>
            </a:r>
            <a:endParaRPr lang="en-US" sz="1100">
              <a:effectLst/>
            </a:endParaRPr>
          </a:p>
          <a:p>
            <a:pPr>
              <a:defRPr sz="1100"/>
            </a:pPr>
            <a:r>
              <a:rPr lang="en-US" sz="1100" b="0" i="0" baseline="0">
                <a:effectLst/>
              </a:rPr>
              <a:t>Flood Frequency</a:t>
            </a:r>
            <a:endParaRPr lang="en-US" sz="1100">
              <a:effectLst/>
            </a:endParaRP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153821681380737"/>
          <c:y val="0.19363636363636363"/>
          <c:w val="0.82916885389326334"/>
          <c:h val="0.66091624910522551"/>
        </c:manualLayout>
      </c:layout>
      <c:scatterChart>
        <c:scatterStyle val="line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'Peak Flow'!$N$31:$N$55</c:f>
              <c:numCache>
                <c:formatCode>0.00</c:formatCode>
                <c:ptCount val="25"/>
                <c:pt idx="0">
                  <c:v>26</c:v>
                </c:pt>
                <c:pt idx="1">
                  <c:v>13</c:v>
                </c:pt>
                <c:pt idx="2">
                  <c:v>8.6666666666666661</c:v>
                </c:pt>
                <c:pt idx="3">
                  <c:v>6.5</c:v>
                </c:pt>
                <c:pt idx="4">
                  <c:v>5.2</c:v>
                </c:pt>
                <c:pt idx="5">
                  <c:v>4.333333333333333</c:v>
                </c:pt>
                <c:pt idx="6">
                  <c:v>3.7142857142857144</c:v>
                </c:pt>
                <c:pt idx="7">
                  <c:v>3.25</c:v>
                </c:pt>
                <c:pt idx="8">
                  <c:v>2.8888888888888888</c:v>
                </c:pt>
                <c:pt idx="9">
                  <c:v>2.6</c:v>
                </c:pt>
                <c:pt idx="10">
                  <c:v>2.3636363636363638</c:v>
                </c:pt>
                <c:pt idx="11">
                  <c:v>2.1666666666666665</c:v>
                </c:pt>
                <c:pt idx="12">
                  <c:v>2</c:v>
                </c:pt>
                <c:pt idx="13">
                  <c:v>1.8571428571428572</c:v>
                </c:pt>
                <c:pt idx="14">
                  <c:v>1.7333333333333334</c:v>
                </c:pt>
                <c:pt idx="15">
                  <c:v>1.625</c:v>
                </c:pt>
                <c:pt idx="16">
                  <c:v>1.5294117647058822</c:v>
                </c:pt>
                <c:pt idx="17">
                  <c:v>1.4444444444444444</c:v>
                </c:pt>
                <c:pt idx="18">
                  <c:v>1.368421052631579</c:v>
                </c:pt>
                <c:pt idx="19">
                  <c:v>1.3</c:v>
                </c:pt>
                <c:pt idx="20">
                  <c:v>1.2380952380952381</c:v>
                </c:pt>
                <c:pt idx="21">
                  <c:v>1.1818181818181819</c:v>
                </c:pt>
                <c:pt idx="22">
                  <c:v>1.1304347826086956</c:v>
                </c:pt>
                <c:pt idx="23">
                  <c:v>1.0833333333333333</c:v>
                </c:pt>
                <c:pt idx="24">
                  <c:v>1.04</c:v>
                </c:pt>
              </c:numCache>
            </c:numRef>
          </c:xVal>
          <c:yVal>
            <c:numRef>
              <c:f>'Peak Flow'!$L$31:$L$55</c:f>
              <c:numCache>
                <c:formatCode>General</c:formatCode>
                <c:ptCount val="25"/>
                <c:pt idx="0">
                  <c:v>1990</c:v>
                </c:pt>
                <c:pt idx="1">
                  <c:v>1950</c:v>
                </c:pt>
                <c:pt idx="2">
                  <c:v>1850</c:v>
                </c:pt>
                <c:pt idx="3">
                  <c:v>1770</c:v>
                </c:pt>
                <c:pt idx="4">
                  <c:v>1750</c:v>
                </c:pt>
                <c:pt idx="5">
                  <c:v>1690</c:v>
                </c:pt>
                <c:pt idx="6">
                  <c:v>1540</c:v>
                </c:pt>
                <c:pt idx="7">
                  <c:v>876</c:v>
                </c:pt>
                <c:pt idx="8">
                  <c:v>875</c:v>
                </c:pt>
                <c:pt idx="9">
                  <c:v>845</c:v>
                </c:pt>
                <c:pt idx="10">
                  <c:v>744</c:v>
                </c:pt>
                <c:pt idx="11">
                  <c:v>742</c:v>
                </c:pt>
                <c:pt idx="12">
                  <c:v>709</c:v>
                </c:pt>
                <c:pt idx="13">
                  <c:v>702</c:v>
                </c:pt>
                <c:pt idx="14">
                  <c:v>655</c:v>
                </c:pt>
                <c:pt idx="15">
                  <c:v>649</c:v>
                </c:pt>
                <c:pt idx="16">
                  <c:v>646</c:v>
                </c:pt>
                <c:pt idx="17">
                  <c:v>621</c:v>
                </c:pt>
                <c:pt idx="18">
                  <c:v>608</c:v>
                </c:pt>
                <c:pt idx="19">
                  <c:v>446</c:v>
                </c:pt>
                <c:pt idx="20">
                  <c:v>432</c:v>
                </c:pt>
                <c:pt idx="21">
                  <c:v>431</c:v>
                </c:pt>
                <c:pt idx="22">
                  <c:v>404</c:v>
                </c:pt>
                <c:pt idx="23">
                  <c:v>383</c:v>
                </c:pt>
                <c:pt idx="24">
                  <c:v>360</c:v>
                </c:pt>
              </c:numCache>
            </c:numRef>
          </c:yVal>
          <c:smooth val="0"/>
          <c:extLst>
            <c:ext xmlns:c16="http://schemas.microsoft.com/office/drawing/2014/chart" uri="{C3380CC4-5D6E-409C-BE32-E72D297353CC}">
              <c16:uniqueId val="{00000000-B045-4F5A-A8CB-CACD4C257C50}"/>
            </c:ext>
          </c:extLst>
        </c:ser>
        <c:dLbls>
          <c:showLegendKey val="0"/>
          <c:showVal val="0"/>
          <c:showCatName val="0"/>
          <c:showSerName val="0"/>
          <c:showPercent val="0"/>
          <c:showBubbleSize val="0"/>
        </c:dLbls>
        <c:axId val="846465647"/>
        <c:axId val="844349615"/>
      </c:scatterChart>
      <c:valAx>
        <c:axId val="846465647"/>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349615"/>
        <c:crosses val="autoZero"/>
        <c:crossBetween val="midCat"/>
      </c:valAx>
      <c:valAx>
        <c:axId val="844349615"/>
        <c:scaling>
          <c:logBase val="10"/>
          <c:orientation val="minMax"/>
          <c:max val="2000"/>
          <c:min val="10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465647"/>
        <c:crosses val="autoZero"/>
        <c:crossBetween val="midCat"/>
      </c:valAx>
      <c:spPr>
        <a:noFill/>
        <a:ln w="19050">
          <a:solidFill>
            <a:schemeClr val="tx1"/>
          </a:solidFill>
        </a:ln>
        <a:effectLst/>
      </c:spPr>
    </c:plotArea>
    <c:plotVisOnly val="1"/>
    <c:dispBlanksAs val="gap"/>
    <c:showDLblsOverMax val="0"/>
  </c:chart>
  <c:spPr>
    <a:solidFill>
      <a:schemeClr val="bg1"/>
    </a:solidFill>
    <a:ln w="254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00" b="0" i="0" baseline="0">
                <a:effectLst/>
              </a:rPr>
              <a:t>USGS 10163000 PROVO RIVER AT PROVO, UT WY98-23 All Flows</a:t>
            </a:r>
            <a:endParaRPr lang="en-US" sz="1000">
              <a:effectLst/>
            </a:endParaRPr>
          </a:p>
        </c:rich>
      </c:tx>
      <c:layout>
        <c:manualLayout>
          <c:xMode val="edge"/>
          <c:yMode val="edge"/>
          <c:x val="0.23958518253400143"/>
          <c:y val="2.243589743589743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190712240515388"/>
          <c:y val="0.10322128003230366"/>
          <c:w val="0.84236560486757339"/>
          <c:h val="0.77114324651726229"/>
        </c:manualLayout>
      </c:layout>
      <c:scatterChart>
        <c:scatterStyle val="lineMarker"/>
        <c:varyColors val="0"/>
        <c:ser>
          <c:idx val="0"/>
          <c:order val="0"/>
          <c:spPr>
            <a:ln w="12700" cap="rnd">
              <a:solidFill>
                <a:schemeClr val="accent1"/>
              </a:solidFill>
              <a:round/>
            </a:ln>
            <a:effectLst/>
          </c:spPr>
          <c:marker>
            <c:symbol val="none"/>
          </c:marker>
          <c:xVal>
            <c:numRef>
              <c:f>'Flow Duration Curve'!$E$6:$E$9137</c:f>
              <c:numCache>
                <c:formatCode>General</c:formatCode>
                <c:ptCount val="9132"/>
                <c:pt idx="0">
                  <c:v>1820</c:v>
                </c:pt>
                <c:pt idx="1">
                  <c:v>1770</c:v>
                </c:pt>
                <c:pt idx="2">
                  <c:v>1760</c:v>
                </c:pt>
                <c:pt idx="3">
                  <c:v>1760</c:v>
                </c:pt>
                <c:pt idx="4">
                  <c:v>1720</c:v>
                </c:pt>
                <c:pt idx="5">
                  <c:v>1690</c:v>
                </c:pt>
                <c:pt idx="6">
                  <c:v>1690</c:v>
                </c:pt>
                <c:pt idx="7">
                  <c:v>1680</c:v>
                </c:pt>
                <c:pt idx="8">
                  <c:v>1650</c:v>
                </c:pt>
                <c:pt idx="9">
                  <c:v>1650</c:v>
                </c:pt>
                <c:pt idx="10">
                  <c:v>1650</c:v>
                </c:pt>
                <c:pt idx="11">
                  <c:v>1640</c:v>
                </c:pt>
                <c:pt idx="12">
                  <c:v>1630</c:v>
                </c:pt>
                <c:pt idx="13">
                  <c:v>1610</c:v>
                </c:pt>
                <c:pt idx="14">
                  <c:v>1610</c:v>
                </c:pt>
                <c:pt idx="15">
                  <c:v>1610</c:v>
                </c:pt>
                <c:pt idx="16">
                  <c:v>1600</c:v>
                </c:pt>
                <c:pt idx="17">
                  <c:v>1600</c:v>
                </c:pt>
                <c:pt idx="18">
                  <c:v>1600</c:v>
                </c:pt>
                <c:pt idx="19">
                  <c:v>1590</c:v>
                </c:pt>
                <c:pt idx="20">
                  <c:v>1580</c:v>
                </c:pt>
                <c:pt idx="21">
                  <c:v>1580</c:v>
                </c:pt>
                <c:pt idx="22">
                  <c:v>1580</c:v>
                </c:pt>
                <c:pt idx="23">
                  <c:v>1570</c:v>
                </c:pt>
                <c:pt idx="24">
                  <c:v>1570</c:v>
                </c:pt>
                <c:pt idx="25">
                  <c:v>1570</c:v>
                </c:pt>
                <c:pt idx="26">
                  <c:v>1570</c:v>
                </c:pt>
                <c:pt idx="27">
                  <c:v>1560</c:v>
                </c:pt>
                <c:pt idx="28">
                  <c:v>1560</c:v>
                </c:pt>
                <c:pt idx="29">
                  <c:v>1560</c:v>
                </c:pt>
                <c:pt idx="30">
                  <c:v>1550</c:v>
                </c:pt>
                <c:pt idx="31">
                  <c:v>1540</c:v>
                </c:pt>
                <c:pt idx="32">
                  <c:v>1540</c:v>
                </c:pt>
                <c:pt idx="33">
                  <c:v>1530</c:v>
                </c:pt>
                <c:pt idx="34">
                  <c:v>1520</c:v>
                </c:pt>
                <c:pt idx="35">
                  <c:v>1510</c:v>
                </c:pt>
                <c:pt idx="36">
                  <c:v>1510</c:v>
                </c:pt>
                <c:pt idx="37">
                  <c:v>1500</c:v>
                </c:pt>
                <c:pt idx="38">
                  <c:v>1500</c:v>
                </c:pt>
                <c:pt idx="39">
                  <c:v>1490</c:v>
                </c:pt>
                <c:pt idx="40">
                  <c:v>1490</c:v>
                </c:pt>
                <c:pt idx="41">
                  <c:v>1490</c:v>
                </c:pt>
                <c:pt idx="42">
                  <c:v>1480</c:v>
                </c:pt>
                <c:pt idx="43">
                  <c:v>1470</c:v>
                </c:pt>
                <c:pt idx="44">
                  <c:v>1460</c:v>
                </c:pt>
                <c:pt idx="45">
                  <c:v>1460</c:v>
                </c:pt>
                <c:pt idx="46">
                  <c:v>1450</c:v>
                </c:pt>
                <c:pt idx="47">
                  <c:v>1450</c:v>
                </c:pt>
                <c:pt idx="48">
                  <c:v>1450</c:v>
                </c:pt>
                <c:pt idx="49">
                  <c:v>1440</c:v>
                </c:pt>
                <c:pt idx="50">
                  <c:v>1440</c:v>
                </c:pt>
                <c:pt idx="51">
                  <c:v>1430</c:v>
                </c:pt>
                <c:pt idx="52">
                  <c:v>1430</c:v>
                </c:pt>
                <c:pt idx="53">
                  <c:v>1430</c:v>
                </c:pt>
                <c:pt idx="54">
                  <c:v>1420</c:v>
                </c:pt>
                <c:pt idx="55">
                  <c:v>1420</c:v>
                </c:pt>
                <c:pt idx="56">
                  <c:v>1410</c:v>
                </c:pt>
                <c:pt idx="57">
                  <c:v>1410</c:v>
                </c:pt>
                <c:pt idx="58">
                  <c:v>1410</c:v>
                </c:pt>
                <c:pt idx="59">
                  <c:v>1410</c:v>
                </c:pt>
                <c:pt idx="60">
                  <c:v>1400</c:v>
                </c:pt>
                <c:pt idx="61">
                  <c:v>1400</c:v>
                </c:pt>
                <c:pt idx="62">
                  <c:v>1390</c:v>
                </c:pt>
                <c:pt idx="63">
                  <c:v>1390</c:v>
                </c:pt>
                <c:pt idx="64">
                  <c:v>1390</c:v>
                </c:pt>
                <c:pt idx="65">
                  <c:v>1390</c:v>
                </c:pt>
                <c:pt idx="66">
                  <c:v>1380</c:v>
                </c:pt>
                <c:pt idx="67">
                  <c:v>1380</c:v>
                </c:pt>
                <c:pt idx="68">
                  <c:v>1370</c:v>
                </c:pt>
                <c:pt idx="69">
                  <c:v>1370</c:v>
                </c:pt>
                <c:pt idx="70">
                  <c:v>1360</c:v>
                </c:pt>
                <c:pt idx="71">
                  <c:v>1360</c:v>
                </c:pt>
                <c:pt idx="72">
                  <c:v>1320</c:v>
                </c:pt>
                <c:pt idx="73">
                  <c:v>1320</c:v>
                </c:pt>
                <c:pt idx="74">
                  <c:v>1310</c:v>
                </c:pt>
                <c:pt idx="75">
                  <c:v>1310</c:v>
                </c:pt>
                <c:pt idx="76">
                  <c:v>1310</c:v>
                </c:pt>
                <c:pt idx="77">
                  <c:v>1300</c:v>
                </c:pt>
                <c:pt idx="78">
                  <c:v>1300</c:v>
                </c:pt>
                <c:pt idx="79">
                  <c:v>1300</c:v>
                </c:pt>
                <c:pt idx="80">
                  <c:v>1300</c:v>
                </c:pt>
                <c:pt idx="81">
                  <c:v>1300</c:v>
                </c:pt>
                <c:pt idx="82">
                  <c:v>1290</c:v>
                </c:pt>
                <c:pt idx="83">
                  <c:v>1290</c:v>
                </c:pt>
                <c:pt idx="84">
                  <c:v>1290</c:v>
                </c:pt>
                <c:pt idx="85">
                  <c:v>1280</c:v>
                </c:pt>
                <c:pt idx="86">
                  <c:v>1270</c:v>
                </c:pt>
                <c:pt idx="87">
                  <c:v>1270</c:v>
                </c:pt>
                <c:pt idx="88">
                  <c:v>1260</c:v>
                </c:pt>
                <c:pt idx="89">
                  <c:v>1260</c:v>
                </c:pt>
                <c:pt idx="90">
                  <c:v>1250</c:v>
                </c:pt>
                <c:pt idx="91">
                  <c:v>1240</c:v>
                </c:pt>
                <c:pt idx="92">
                  <c:v>1230</c:v>
                </c:pt>
                <c:pt idx="93">
                  <c:v>1230</c:v>
                </c:pt>
                <c:pt idx="94">
                  <c:v>1220</c:v>
                </c:pt>
                <c:pt idx="95">
                  <c:v>1210</c:v>
                </c:pt>
                <c:pt idx="96">
                  <c:v>1210</c:v>
                </c:pt>
                <c:pt idx="97">
                  <c:v>1210</c:v>
                </c:pt>
                <c:pt idx="98">
                  <c:v>1210</c:v>
                </c:pt>
                <c:pt idx="99">
                  <c:v>1210</c:v>
                </c:pt>
                <c:pt idx="100">
                  <c:v>1210</c:v>
                </c:pt>
                <c:pt idx="101">
                  <c:v>1210</c:v>
                </c:pt>
                <c:pt idx="102">
                  <c:v>1200</c:v>
                </c:pt>
                <c:pt idx="103">
                  <c:v>1200</c:v>
                </c:pt>
                <c:pt idx="104">
                  <c:v>1200</c:v>
                </c:pt>
                <c:pt idx="105">
                  <c:v>1190</c:v>
                </c:pt>
                <c:pt idx="106">
                  <c:v>1190</c:v>
                </c:pt>
                <c:pt idx="107">
                  <c:v>1190</c:v>
                </c:pt>
                <c:pt idx="108">
                  <c:v>1180</c:v>
                </c:pt>
                <c:pt idx="109">
                  <c:v>1180</c:v>
                </c:pt>
                <c:pt idx="110">
                  <c:v>1170</c:v>
                </c:pt>
                <c:pt idx="111">
                  <c:v>1160</c:v>
                </c:pt>
                <c:pt idx="112">
                  <c:v>1160</c:v>
                </c:pt>
                <c:pt idx="113">
                  <c:v>1160</c:v>
                </c:pt>
                <c:pt idx="114">
                  <c:v>1160</c:v>
                </c:pt>
                <c:pt idx="115">
                  <c:v>1160</c:v>
                </c:pt>
                <c:pt idx="116">
                  <c:v>1160</c:v>
                </c:pt>
                <c:pt idx="117">
                  <c:v>1150</c:v>
                </c:pt>
                <c:pt idx="118">
                  <c:v>1150</c:v>
                </c:pt>
                <c:pt idx="119">
                  <c:v>1150</c:v>
                </c:pt>
                <c:pt idx="120">
                  <c:v>1140</c:v>
                </c:pt>
                <c:pt idx="121">
                  <c:v>1140</c:v>
                </c:pt>
                <c:pt idx="122">
                  <c:v>1140</c:v>
                </c:pt>
                <c:pt idx="123">
                  <c:v>1140</c:v>
                </c:pt>
                <c:pt idx="124">
                  <c:v>1130</c:v>
                </c:pt>
                <c:pt idx="125">
                  <c:v>1130</c:v>
                </c:pt>
                <c:pt idx="126">
                  <c:v>1130</c:v>
                </c:pt>
                <c:pt idx="127">
                  <c:v>1130</c:v>
                </c:pt>
                <c:pt idx="128">
                  <c:v>1120</c:v>
                </c:pt>
                <c:pt idx="129">
                  <c:v>1120</c:v>
                </c:pt>
                <c:pt idx="130">
                  <c:v>1120</c:v>
                </c:pt>
                <c:pt idx="131">
                  <c:v>1120</c:v>
                </c:pt>
                <c:pt idx="132">
                  <c:v>1120</c:v>
                </c:pt>
                <c:pt idx="133">
                  <c:v>1120</c:v>
                </c:pt>
                <c:pt idx="134">
                  <c:v>1110</c:v>
                </c:pt>
                <c:pt idx="135">
                  <c:v>1110</c:v>
                </c:pt>
                <c:pt idx="136">
                  <c:v>1110</c:v>
                </c:pt>
                <c:pt idx="137">
                  <c:v>1110</c:v>
                </c:pt>
                <c:pt idx="138">
                  <c:v>1110</c:v>
                </c:pt>
                <c:pt idx="139">
                  <c:v>1110</c:v>
                </c:pt>
                <c:pt idx="140">
                  <c:v>1110</c:v>
                </c:pt>
                <c:pt idx="141">
                  <c:v>1100</c:v>
                </c:pt>
                <c:pt idx="142">
                  <c:v>1100</c:v>
                </c:pt>
                <c:pt idx="143">
                  <c:v>1090</c:v>
                </c:pt>
                <c:pt idx="144">
                  <c:v>1090</c:v>
                </c:pt>
                <c:pt idx="145">
                  <c:v>1090</c:v>
                </c:pt>
                <c:pt idx="146">
                  <c:v>1090</c:v>
                </c:pt>
                <c:pt idx="147">
                  <c:v>1080</c:v>
                </c:pt>
                <c:pt idx="148">
                  <c:v>1080</c:v>
                </c:pt>
                <c:pt idx="149">
                  <c:v>1080</c:v>
                </c:pt>
                <c:pt idx="150">
                  <c:v>1080</c:v>
                </c:pt>
                <c:pt idx="151">
                  <c:v>1080</c:v>
                </c:pt>
                <c:pt idx="152">
                  <c:v>1070</c:v>
                </c:pt>
                <c:pt idx="153">
                  <c:v>1060</c:v>
                </c:pt>
                <c:pt idx="154">
                  <c:v>1050</c:v>
                </c:pt>
                <c:pt idx="155">
                  <c:v>1040</c:v>
                </c:pt>
                <c:pt idx="156">
                  <c:v>1030</c:v>
                </c:pt>
                <c:pt idx="157">
                  <c:v>1030</c:v>
                </c:pt>
                <c:pt idx="158">
                  <c:v>1030</c:v>
                </c:pt>
                <c:pt idx="159">
                  <c:v>1030</c:v>
                </c:pt>
                <c:pt idx="160">
                  <c:v>1030</c:v>
                </c:pt>
                <c:pt idx="161">
                  <c:v>1020</c:v>
                </c:pt>
                <c:pt idx="162">
                  <c:v>1020</c:v>
                </c:pt>
                <c:pt idx="163">
                  <c:v>1020</c:v>
                </c:pt>
                <c:pt idx="164">
                  <c:v>1020</c:v>
                </c:pt>
                <c:pt idx="165">
                  <c:v>1020</c:v>
                </c:pt>
                <c:pt idx="166">
                  <c:v>1020</c:v>
                </c:pt>
                <c:pt idx="167">
                  <c:v>1010</c:v>
                </c:pt>
                <c:pt idx="168">
                  <c:v>1010</c:v>
                </c:pt>
                <c:pt idx="169">
                  <c:v>1010</c:v>
                </c:pt>
                <c:pt idx="170">
                  <c:v>1000</c:v>
                </c:pt>
                <c:pt idx="171">
                  <c:v>999</c:v>
                </c:pt>
                <c:pt idx="172">
                  <c:v>997</c:v>
                </c:pt>
                <c:pt idx="173">
                  <c:v>996</c:v>
                </c:pt>
                <c:pt idx="174">
                  <c:v>995</c:v>
                </c:pt>
                <c:pt idx="175">
                  <c:v>994</c:v>
                </c:pt>
                <c:pt idx="176">
                  <c:v>985</c:v>
                </c:pt>
                <c:pt idx="177">
                  <c:v>984</c:v>
                </c:pt>
                <c:pt idx="178">
                  <c:v>977</c:v>
                </c:pt>
                <c:pt idx="179">
                  <c:v>976</c:v>
                </c:pt>
                <c:pt idx="180">
                  <c:v>974</c:v>
                </c:pt>
                <c:pt idx="181">
                  <c:v>970</c:v>
                </c:pt>
                <c:pt idx="182">
                  <c:v>967</c:v>
                </c:pt>
                <c:pt idx="183">
                  <c:v>965</c:v>
                </c:pt>
                <c:pt idx="184">
                  <c:v>964</c:v>
                </c:pt>
                <c:pt idx="185">
                  <c:v>963</c:v>
                </c:pt>
                <c:pt idx="186">
                  <c:v>956</c:v>
                </c:pt>
                <c:pt idx="187">
                  <c:v>956</c:v>
                </c:pt>
                <c:pt idx="188">
                  <c:v>955</c:v>
                </c:pt>
                <c:pt idx="189">
                  <c:v>955</c:v>
                </c:pt>
                <c:pt idx="190">
                  <c:v>954</c:v>
                </c:pt>
                <c:pt idx="191">
                  <c:v>953</c:v>
                </c:pt>
                <c:pt idx="192">
                  <c:v>952</c:v>
                </c:pt>
                <c:pt idx="193">
                  <c:v>951</c:v>
                </c:pt>
                <c:pt idx="194">
                  <c:v>947</c:v>
                </c:pt>
                <c:pt idx="195">
                  <c:v>947</c:v>
                </c:pt>
                <c:pt idx="196">
                  <c:v>946</c:v>
                </c:pt>
                <c:pt idx="197">
                  <c:v>945</c:v>
                </c:pt>
                <c:pt idx="198">
                  <c:v>944</c:v>
                </c:pt>
                <c:pt idx="199">
                  <c:v>938</c:v>
                </c:pt>
                <c:pt idx="200">
                  <c:v>938</c:v>
                </c:pt>
                <c:pt idx="201">
                  <c:v>937</c:v>
                </c:pt>
                <c:pt idx="202">
                  <c:v>936</c:v>
                </c:pt>
                <c:pt idx="203">
                  <c:v>932</c:v>
                </c:pt>
                <c:pt idx="204">
                  <c:v>930</c:v>
                </c:pt>
                <c:pt idx="205">
                  <c:v>930</c:v>
                </c:pt>
                <c:pt idx="206">
                  <c:v>929</c:v>
                </c:pt>
                <c:pt idx="207">
                  <c:v>922</c:v>
                </c:pt>
                <c:pt idx="208">
                  <c:v>921</c:v>
                </c:pt>
                <c:pt idx="209">
                  <c:v>920</c:v>
                </c:pt>
                <c:pt idx="210">
                  <c:v>920</c:v>
                </c:pt>
                <c:pt idx="211">
                  <c:v>919</c:v>
                </c:pt>
                <c:pt idx="212">
                  <c:v>918</c:v>
                </c:pt>
                <c:pt idx="213">
                  <c:v>912</c:v>
                </c:pt>
                <c:pt idx="214">
                  <c:v>912</c:v>
                </c:pt>
                <c:pt idx="215">
                  <c:v>910</c:v>
                </c:pt>
                <c:pt idx="216">
                  <c:v>909</c:v>
                </c:pt>
                <c:pt idx="217">
                  <c:v>906</c:v>
                </c:pt>
                <c:pt idx="218">
                  <c:v>905</c:v>
                </c:pt>
                <c:pt idx="219">
                  <c:v>903</c:v>
                </c:pt>
                <c:pt idx="220">
                  <c:v>902</c:v>
                </c:pt>
                <c:pt idx="221">
                  <c:v>901</c:v>
                </c:pt>
                <c:pt idx="222">
                  <c:v>899</c:v>
                </c:pt>
                <c:pt idx="223">
                  <c:v>895</c:v>
                </c:pt>
                <c:pt idx="224">
                  <c:v>893</c:v>
                </c:pt>
                <c:pt idx="225">
                  <c:v>893</c:v>
                </c:pt>
                <c:pt idx="226">
                  <c:v>890</c:v>
                </c:pt>
                <c:pt idx="227">
                  <c:v>890</c:v>
                </c:pt>
                <c:pt idx="228">
                  <c:v>889</c:v>
                </c:pt>
                <c:pt idx="229">
                  <c:v>888</c:v>
                </c:pt>
                <c:pt idx="230">
                  <c:v>884</c:v>
                </c:pt>
                <c:pt idx="231">
                  <c:v>884</c:v>
                </c:pt>
                <c:pt idx="232">
                  <c:v>882</c:v>
                </c:pt>
                <c:pt idx="233">
                  <c:v>879</c:v>
                </c:pt>
                <c:pt idx="234">
                  <c:v>877</c:v>
                </c:pt>
                <c:pt idx="235">
                  <c:v>876</c:v>
                </c:pt>
                <c:pt idx="236">
                  <c:v>875</c:v>
                </c:pt>
                <c:pt idx="237">
                  <c:v>872</c:v>
                </c:pt>
                <c:pt idx="238">
                  <c:v>868</c:v>
                </c:pt>
                <c:pt idx="239">
                  <c:v>866</c:v>
                </c:pt>
                <c:pt idx="240">
                  <c:v>866</c:v>
                </c:pt>
                <c:pt idx="241">
                  <c:v>863</c:v>
                </c:pt>
                <c:pt idx="242">
                  <c:v>861</c:v>
                </c:pt>
                <c:pt idx="243">
                  <c:v>860</c:v>
                </c:pt>
                <c:pt idx="244">
                  <c:v>858</c:v>
                </c:pt>
                <c:pt idx="245">
                  <c:v>856</c:v>
                </c:pt>
                <c:pt idx="246">
                  <c:v>854</c:v>
                </c:pt>
                <c:pt idx="247">
                  <c:v>848</c:v>
                </c:pt>
                <c:pt idx="248">
                  <c:v>843</c:v>
                </c:pt>
                <c:pt idx="249">
                  <c:v>840</c:v>
                </c:pt>
                <c:pt idx="250">
                  <c:v>838</c:v>
                </c:pt>
                <c:pt idx="251">
                  <c:v>837</c:v>
                </c:pt>
                <c:pt idx="252">
                  <c:v>837</c:v>
                </c:pt>
                <c:pt idx="253">
                  <c:v>834</c:v>
                </c:pt>
                <c:pt idx="254">
                  <c:v>833</c:v>
                </c:pt>
                <c:pt idx="255">
                  <c:v>831</c:v>
                </c:pt>
                <c:pt idx="256">
                  <c:v>827</c:v>
                </c:pt>
                <c:pt idx="257">
                  <c:v>826</c:v>
                </c:pt>
                <c:pt idx="258">
                  <c:v>824</c:v>
                </c:pt>
                <c:pt idx="259">
                  <c:v>824</c:v>
                </c:pt>
                <c:pt idx="260">
                  <c:v>821</c:v>
                </c:pt>
                <c:pt idx="261">
                  <c:v>816</c:v>
                </c:pt>
                <c:pt idx="262">
                  <c:v>814</c:v>
                </c:pt>
                <c:pt idx="263">
                  <c:v>814</c:v>
                </c:pt>
                <c:pt idx="264">
                  <c:v>813</c:v>
                </c:pt>
                <c:pt idx="265">
                  <c:v>813</c:v>
                </c:pt>
                <c:pt idx="266">
                  <c:v>812</c:v>
                </c:pt>
                <c:pt idx="267">
                  <c:v>806</c:v>
                </c:pt>
                <c:pt idx="268">
                  <c:v>805</c:v>
                </c:pt>
                <c:pt idx="269">
                  <c:v>804</c:v>
                </c:pt>
                <c:pt idx="270">
                  <c:v>802</c:v>
                </c:pt>
                <c:pt idx="271">
                  <c:v>797</c:v>
                </c:pt>
                <c:pt idx="272">
                  <c:v>792</c:v>
                </c:pt>
                <c:pt idx="273">
                  <c:v>790</c:v>
                </c:pt>
                <c:pt idx="274">
                  <c:v>782</c:v>
                </c:pt>
                <c:pt idx="275">
                  <c:v>781</c:v>
                </c:pt>
                <c:pt idx="276">
                  <c:v>780</c:v>
                </c:pt>
                <c:pt idx="277">
                  <c:v>779</c:v>
                </c:pt>
                <c:pt idx="278">
                  <c:v>779</c:v>
                </c:pt>
                <c:pt idx="279">
                  <c:v>777</c:v>
                </c:pt>
                <c:pt idx="280">
                  <c:v>775</c:v>
                </c:pt>
                <c:pt idx="281">
                  <c:v>774</c:v>
                </c:pt>
                <c:pt idx="282">
                  <c:v>770</c:v>
                </c:pt>
                <c:pt idx="283">
                  <c:v>766</c:v>
                </c:pt>
                <c:pt idx="284">
                  <c:v>764</c:v>
                </c:pt>
                <c:pt idx="285">
                  <c:v>761</c:v>
                </c:pt>
                <c:pt idx="286">
                  <c:v>758</c:v>
                </c:pt>
                <c:pt idx="287">
                  <c:v>757</c:v>
                </c:pt>
                <c:pt idx="288">
                  <c:v>753</c:v>
                </c:pt>
                <c:pt idx="289">
                  <c:v>749</c:v>
                </c:pt>
                <c:pt idx="290">
                  <c:v>743</c:v>
                </c:pt>
                <c:pt idx="291">
                  <c:v>736</c:v>
                </c:pt>
                <c:pt idx="292">
                  <c:v>735</c:v>
                </c:pt>
                <c:pt idx="293">
                  <c:v>731</c:v>
                </c:pt>
                <c:pt idx="294">
                  <c:v>729</c:v>
                </c:pt>
                <c:pt idx="295">
                  <c:v>728</c:v>
                </c:pt>
                <c:pt idx="296">
                  <c:v>727</c:v>
                </c:pt>
                <c:pt idx="297">
                  <c:v>724</c:v>
                </c:pt>
                <c:pt idx="298">
                  <c:v>721</c:v>
                </c:pt>
                <c:pt idx="299">
                  <c:v>721</c:v>
                </c:pt>
                <c:pt idx="300">
                  <c:v>720</c:v>
                </c:pt>
                <c:pt idx="301">
                  <c:v>720</c:v>
                </c:pt>
                <c:pt idx="302">
                  <c:v>719</c:v>
                </c:pt>
                <c:pt idx="303">
                  <c:v>719</c:v>
                </c:pt>
                <c:pt idx="304">
                  <c:v>719</c:v>
                </c:pt>
                <c:pt idx="305">
                  <c:v>718</c:v>
                </c:pt>
                <c:pt idx="306">
                  <c:v>715</c:v>
                </c:pt>
                <c:pt idx="307">
                  <c:v>714</c:v>
                </c:pt>
                <c:pt idx="308">
                  <c:v>712</c:v>
                </c:pt>
                <c:pt idx="309">
                  <c:v>712</c:v>
                </c:pt>
                <c:pt idx="310">
                  <c:v>709</c:v>
                </c:pt>
                <c:pt idx="311">
                  <c:v>704</c:v>
                </c:pt>
                <c:pt idx="312">
                  <c:v>704</c:v>
                </c:pt>
                <c:pt idx="313">
                  <c:v>703</c:v>
                </c:pt>
                <c:pt idx="314">
                  <c:v>700</c:v>
                </c:pt>
                <c:pt idx="315">
                  <c:v>697</c:v>
                </c:pt>
                <c:pt idx="316">
                  <c:v>694</c:v>
                </c:pt>
                <c:pt idx="317">
                  <c:v>692</c:v>
                </c:pt>
                <c:pt idx="318">
                  <c:v>686</c:v>
                </c:pt>
                <c:pt idx="319">
                  <c:v>685</c:v>
                </c:pt>
                <c:pt idx="320">
                  <c:v>685</c:v>
                </c:pt>
                <c:pt idx="321">
                  <c:v>685</c:v>
                </c:pt>
                <c:pt idx="322">
                  <c:v>684</c:v>
                </c:pt>
                <c:pt idx="323">
                  <c:v>683</c:v>
                </c:pt>
                <c:pt idx="324">
                  <c:v>682</c:v>
                </c:pt>
                <c:pt idx="325">
                  <c:v>682</c:v>
                </c:pt>
                <c:pt idx="326">
                  <c:v>681</c:v>
                </c:pt>
                <c:pt idx="327">
                  <c:v>680</c:v>
                </c:pt>
                <c:pt idx="328">
                  <c:v>679</c:v>
                </c:pt>
                <c:pt idx="329">
                  <c:v>678</c:v>
                </c:pt>
                <c:pt idx="330">
                  <c:v>677</c:v>
                </c:pt>
                <c:pt idx="331">
                  <c:v>675</c:v>
                </c:pt>
                <c:pt idx="332">
                  <c:v>674</c:v>
                </c:pt>
                <c:pt idx="333">
                  <c:v>673</c:v>
                </c:pt>
                <c:pt idx="334">
                  <c:v>672</c:v>
                </c:pt>
                <c:pt idx="335">
                  <c:v>668</c:v>
                </c:pt>
                <c:pt idx="336">
                  <c:v>666</c:v>
                </c:pt>
                <c:pt idx="337">
                  <c:v>663</c:v>
                </c:pt>
                <c:pt idx="338">
                  <c:v>662</c:v>
                </c:pt>
                <c:pt idx="339">
                  <c:v>658</c:v>
                </c:pt>
                <c:pt idx="340">
                  <c:v>657</c:v>
                </c:pt>
                <c:pt idx="341">
                  <c:v>657</c:v>
                </c:pt>
                <c:pt idx="342">
                  <c:v>657</c:v>
                </c:pt>
                <c:pt idx="343">
                  <c:v>654</c:v>
                </c:pt>
                <c:pt idx="344">
                  <c:v>653</c:v>
                </c:pt>
                <c:pt idx="345">
                  <c:v>652</c:v>
                </c:pt>
                <c:pt idx="346">
                  <c:v>651</c:v>
                </c:pt>
                <c:pt idx="347">
                  <c:v>651</c:v>
                </c:pt>
                <c:pt idx="348">
                  <c:v>645</c:v>
                </c:pt>
                <c:pt idx="349">
                  <c:v>638</c:v>
                </c:pt>
                <c:pt idx="350">
                  <c:v>638</c:v>
                </c:pt>
                <c:pt idx="351">
                  <c:v>638</c:v>
                </c:pt>
                <c:pt idx="352">
                  <c:v>638</c:v>
                </c:pt>
                <c:pt idx="353">
                  <c:v>636</c:v>
                </c:pt>
                <c:pt idx="354">
                  <c:v>634</c:v>
                </c:pt>
                <c:pt idx="355">
                  <c:v>633</c:v>
                </c:pt>
                <c:pt idx="356">
                  <c:v>633</c:v>
                </c:pt>
                <c:pt idx="357">
                  <c:v>632</c:v>
                </c:pt>
                <c:pt idx="358">
                  <c:v>630</c:v>
                </c:pt>
                <c:pt idx="359">
                  <c:v>626</c:v>
                </c:pt>
                <c:pt idx="360">
                  <c:v>625</c:v>
                </c:pt>
                <c:pt idx="361">
                  <c:v>624</c:v>
                </c:pt>
                <c:pt idx="362">
                  <c:v>623</c:v>
                </c:pt>
                <c:pt idx="363">
                  <c:v>622</c:v>
                </c:pt>
                <c:pt idx="364">
                  <c:v>619</c:v>
                </c:pt>
                <c:pt idx="365">
                  <c:v>618</c:v>
                </c:pt>
                <c:pt idx="366">
                  <c:v>617</c:v>
                </c:pt>
                <c:pt idx="367">
                  <c:v>616</c:v>
                </c:pt>
                <c:pt idx="368">
                  <c:v>613</c:v>
                </c:pt>
                <c:pt idx="369">
                  <c:v>613</c:v>
                </c:pt>
                <c:pt idx="370">
                  <c:v>610</c:v>
                </c:pt>
                <c:pt idx="371">
                  <c:v>609</c:v>
                </c:pt>
                <c:pt idx="372">
                  <c:v>607</c:v>
                </c:pt>
                <c:pt idx="373">
                  <c:v>606</c:v>
                </c:pt>
                <c:pt idx="374">
                  <c:v>605</c:v>
                </c:pt>
                <c:pt idx="375">
                  <c:v>605</c:v>
                </c:pt>
                <c:pt idx="376">
                  <c:v>604</c:v>
                </c:pt>
                <c:pt idx="377">
                  <c:v>603</c:v>
                </c:pt>
                <c:pt idx="378">
                  <c:v>599</c:v>
                </c:pt>
                <c:pt idx="379">
                  <c:v>598</c:v>
                </c:pt>
                <c:pt idx="380">
                  <c:v>595</c:v>
                </c:pt>
                <c:pt idx="381">
                  <c:v>594</c:v>
                </c:pt>
                <c:pt idx="382">
                  <c:v>594</c:v>
                </c:pt>
                <c:pt idx="383">
                  <c:v>593</c:v>
                </c:pt>
                <c:pt idx="384">
                  <c:v>592</c:v>
                </c:pt>
                <c:pt idx="385">
                  <c:v>591</c:v>
                </c:pt>
                <c:pt idx="386">
                  <c:v>590</c:v>
                </c:pt>
                <c:pt idx="387">
                  <c:v>588</c:v>
                </c:pt>
                <c:pt idx="388">
                  <c:v>588</c:v>
                </c:pt>
                <c:pt idx="389">
                  <c:v>587</c:v>
                </c:pt>
                <c:pt idx="390">
                  <c:v>586</c:v>
                </c:pt>
                <c:pt idx="391">
                  <c:v>586</c:v>
                </c:pt>
                <c:pt idx="392">
                  <c:v>584</c:v>
                </c:pt>
                <c:pt idx="393">
                  <c:v>584</c:v>
                </c:pt>
                <c:pt idx="394">
                  <c:v>583</c:v>
                </c:pt>
                <c:pt idx="395">
                  <c:v>583</c:v>
                </c:pt>
                <c:pt idx="396">
                  <c:v>583</c:v>
                </c:pt>
                <c:pt idx="397">
                  <c:v>581</c:v>
                </c:pt>
                <c:pt idx="398">
                  <c:v>579</c:v>
                </c:pt>
                <c:pt idx="399">
                  <c:v>579</c:v>
                </c:pt>
                <c:pt idx="400">
                  <c:v>577</c:v>
                </c:pt>
                <c:pt idx="401">
                  <c:v>577</c:v>
                </c:pt>
                <c:pt idx="402">
                  <c:v>576</c:v>
                </c:pt>
                <c:pt idx="403">
                  <c:v>576</c:v>
                </c:pt>
                <c:pt idx="404">
                  <c:v>576</c:v>
                </c:pt>
                <c:pt idx="405">
                  <c:v>575</c:v>
                </c:pt>
                <c:pt idx="406">
                  <c:v>573</c:v>
                </c:pt>
                <c:pt idx="407">
                  <c:v>572</c:v>
                </c:pt>
                <c:pt idx="408">
                  <c:v>571</c:v>
                </c:pt>
                <c:pt idx="409">
                  <c:v>571</c:v>
                </c:pt>
                <c:pt idx="410">
                  <c:v>571</c:v>
                </c:pt>
                <c:pt idx="411">
                  <c:v>570</c:v>
                </c:pt>
                <c:pt idx="412">
                  <c:v>570</c:v>
                </c:pt>
                <c:pt idx="413">
                  <c:v>569</c:v>
                </c:pt>
                <c:pt idx="414">
                  <c:v>566</c:v>
                </c:pt>
                <c:pt idx="415">
                  <c:v>566</c:v>
                </c:pt>
                <c:pt idx="416">
                  <c:v>564</c:v>
                </c:pt>
                <c:pt idx="417">
                  <c:v>564</c:v>
                </c:pt>
                <c:pt idx="418">
                  <c:v>563</c:v>
                </c:pt>
                <c:pt idx="419">
                  <c:v>562</c:v>
                </c:pt>
                <c:pt idx="420">
                  <c:v>562</c:v>
                </c:pt>
                <c:pt idx="421">
                  <c:v>562</c:v>
                </c:pt>
                <c:pt idx="422">
                  <c:v>560</c:v>
                </c:pt>
                <c:pt idx="423">
                  <c:v>559</c:v>
                </c:pt>
                <c:pt idx="424">
                  <c:v>558</c:v>
                </c:pt>
                <c:pt idx="425">
                  <c:v>558</c:v>
                </c:pt>
                <c:pt idx="426">
                  <c:v>557</c:v>
                </c:pt>
                <c:pt idx="427">
                  <c:v>556</c:v>
                </c:pt>
                <c:pt idx="428">
                  <c:v>556</c:v>
                </c:pt>
                <c:pt idx="429">
                  <c:v>556</c:v>
                </c:pt>
                <c:pt idx="430">
                  <c:v>554</c:v>
                </c:pt>
                <c:pt idx="431">
                  <c:v>550</c:v>
                </c:pt>
                <c:pt idx="432">
                  <c:v>548</c:v>
                </c:pt>
                <c:pt idx="433">
                  <c:v>547</c:v>
                </c:pt>
                <c:pt idx="434">
                  <c:v>547</c:v>
                </c:pt>
                <c:pt idx="435">
                  <c:v>545</c:v>
                </c:pt>
                <c:pt idx="436">
                  <c:v>544</c:v>
                </c:pt>
                <c:pt idx="437">
                  <c:v>544</c:v>
                </c:pt>
                <c:pt idx="438">
                  <c:v>543</c:v>
                </c:pt>
                <c:pt idx="439">
                  <c:v>540</c:v>
                </c:pt>
                <c:pt idx="440">
                  <c:v>539</c:v>
                </c:pt>
                <c:pt idx="441">
                  <c:v>539</c:v>
                </c:pt>
                <c:pt idx="442">
                  <c:v>539</c:v>
                </c:pt>
                <c:pt idx="443">
                  <c:v>538</c:v>
                </c:pt>
                <c:pt idx="444">
                  <c:v>534</c:v>
                </c:pt>
                <c:pt idx="445">
                  <c:v>533</c:v>
                </c:pt>
                <c:pt idx="446">
                  <c:v>532</c:v>
                </c:pt>
                <c:pt idx="447">
                  <c:v>531</c:v>
                </c:pt>
                <c:pt idx="448">
                  <c:v>530</c:v>
                </c:pt>
                <c:pt idx="449">
                  <c:v>528</c:v>
                </c:pt>
                <c:pt idx="450">
                  <c:v>527</c:v>
                </c:pt>
                <c:pt idx="451">
                  <c:v>522</c:v>
                </c:pt>
                <c:pt idx="452">
                  <c:v>521</c:v>
                </c:pt>
                <c:pt idx="453">
                  <c:v>520</c:v>
                </c:pt>
                <c:pt idx="454">
                  <c:v>520</c:v>
                </c:pt>
                <c:pt idx="455">
                  <c:v>520</c:v>
                </c:pt>
                <c:pt idx="456">
                  <c:v>520</c:v>
                </c:pt>
                <c:pt idx="457">
                  <c:v>519</c:v>
                </c:pt>
                <c:pt idx="458">
                  <c:v>519</c:v>
                </c:pt>
                <c:pt idx="459">
                  <c:v>518</c:v>
                </c:pt>
                <c:pt idx="460">
                  <c:v>518</c:v>
                </c:pt>
                <c:pt idx="461">
                  <c:v>516</c:v>
                </c:pt>
                <c:pt idx="462">
                  <c:v>515</c:v>
                </c:pt>
                <c:pt idx="463">
                  <c:v>513</c:v>
                </c:pt>
                <c:pt idx="464">
                  <c:v>510</c:v>
                </c:pt>
                <c:pt idx="465">
                  <c:v>509</c:v>
                </c:pt>
                <c:pt idx="466">
                  <c:v>509</c:v>
                </c:pt>
                <c:pt idx="467">
                  <c:v>507</c:v>
                </c:pt>
                <c:pt idx="468">
                  <c:v>507</c:v>
                </c:pt>
                <c:pt idx="469">
                  <c:v>507</c:v>
                </c:pt>
                <c:pt idx="470">
                  <c:v>507</c:v>
                </c:pt>
                <c:pt idx="471">
                  <c:v>506</c:v>
                </c:pt>
                <c:pt idx="472">
                  <c:v>503</c:v>
                </c:pt>
                <c:pt idx="473">
                  <c:v>503</c:v>
                </c:pt>
                <c:pt idx="474">
                  <c:v>503</c:v>
                </c:pt>
                <c:pt idx="475">
                  <c:v>502</c:v>
                </c:pt>
                <c:pt idx="476">
                  <c:v>502</c:v>
                </c:pt>
                <c:pt idx="477">
                  <c:v>501</c:v>
                </c:pt>
                <c:pt idx="478">
                  <c:v>501</c:v>
                </c:pt>
                <c:pt idx="479">
                  <c:v>501</c:v>
                </c:pt>
                <c:pt idx="480">
                  <c:v>500</c:v>
                </c:pt>
                <c:pt idx="481">
                  <c:v>500</c:v>
                </c:pt>
                <c:pt idx="482">
                  <c:v>500</c:v>
                </c:pt>
                <c:pt idx="483">
                  <c:v>499</c:v>
                </c:pt>
                <c:pt idx="484">
                  <c:v>499</c:v>
                </c:pt>
                <c:pt idx="485">
                  <c:v>498</c:v>
                </c:pt>
                <c:pt idx="486">
                  <c:v>498</c:v>
                </c:pt>
                <c:pt idx="487">
                  <c:v>498</c:v>
                </c:pt>
                <c:pt idx="488">
                  <c:v>497</c:v>
                </c:pt>
                <c:pt idx="489">
                  <c:v>497</c:v>
                </c:pt>
                <c:pt idx="490">
                  <c:v>494</c:v>
                </c:pt>
                <c:pt idx="491">
                  <c:v>493</c:v>
                </c:pt>
                <c:pt idx="492">
                  <c:v>493</c:v>
                </c:pt>
                <c:pt idx="493">
                  <c:v>492</c:v>
                </c:pt>
                <c:pt idx="494">
                  <c:v>492</c:v>
                </c:pt>
                <c:pt idx="495">
                  <c:v>491</c:v>
                </c:pt>
                <c:pt idx="496">
                  <c:v>491</c:v>
                </c:pt>
                <c:pt idx="497">
                  <c:v>490</c:v>
                </c:pt>
                <c:pt idx="498">
                  <c:v>490</c:v>
                </c:pt>
                <c:pt idx="499">
                  <c:v>490</c:v>
                </c:pt>
                <c:pt idx="500">
                  <c:v>490</c:v>
                </c:pt>
                <c:pt idx="501">
                  <c:v>490</c:v>
                </c:pt>
                <c:pt idx="502">
                  <c:v>489</c:v>
                </c:pt>
                <c:pt idx="503">
                  <c:v>489</c:v>
                </c:pt>
                <c:pt idx="504">
                  <c:v>488</c:v>
                </c:pt>
                <c:pt idx="505">
                  <c:v>488</c:v>
                </c:pt>
                <c:pt idx="506">
                  <c:v>488</c:v>
                </c:pt>
                <c:pt idx="507">
                  <c:v>488</c:v>
                </c:pt>
                <c:pt idx="508">
                  <c:v>487</c:v>
                </c:pt>
                <c:pt idx="509">
                  <c:v>487</c:v>
                </c:pt>
                <c:pt idx="510">
                  <c:v>487</c:v>
                </c:pt>
                <c:pt idx="511">
                  <c:v>485</c:v>
                </c:pt>
                <c:pt idx="512">
                  <c:v>485</c:v>
                </c:pt>
                <c:pt idx="513">
                  <c:v>482</c:v>
                </c:pt>
                <c:pt idx="514">
                  <c:v>482</c:v>
                </c:pt>
                <c:pt idx="515">
                  <c:v>482</c:v>
                </c:pt>
                <c:pt idx="516">
                  <c:v>481</c:v>
                </c:pt>
                <c:pt idx="517">
                  <c:v>481</c:v>
                </c:pt>
                <c:pt idx="518">
                  <c:v>480</c:v>
                </c:pt>
                <c:pt idx="519">
                  <c:v>480</c:v>
                </c:pt>
                <c:pt idx="520">
                  <c:v>480</c:v>
                </c:pt>
                <c:pt idx="521">
                  <c:v>480</c:v>
                </c:pt>
                <c:pt idx="522">
                  <c:v>479</c:v>
                </c:pt>
                <c:pt idx="523">
                  <c:v>478</c:v>
                </c:pt>
                <c:pt idx="524">
                  <c:v>478</c:v>
                </c:pt>
                <c:pt idx="525">
                  <c:v>478</c:v>
                </c:pt>
                <c:pt idx="526">
                  <c:v>477</c:v>
                </c:pt>
                <c:pt idx="527">
                  <c:v>477</c:v>
                </c:pt>
                <c:pt idx="528">
                  <c:v>477</c:v>
                </c:pt>
                <c:pt idx="529">
                  <c:v>477</c:v>
                </c:pt>
                <c:pt idx="530">
                  <c:v>477</c:v>
                </c:pt>
                <c:pt idx="531">
                  <c:v>477</c:v>
                </c:pt>
                <c:pt idx="532">
                  <c:v>477</c:v>
                </c:pt>
                <c:pt idx="533">
                  <c:v>477</c:v>
                </c:pt>
                <c:pt idx="534">
                  <c:v>476</c:v>
                </c:pt>
                <c:pt idx="535">
                  <c:v>476</c:v>
                </c:pt>
                <c:pt idx="536">
                  <c:v>475</c:v>
                </c:pt>
                <c:pt idx="537">
                  <c:v>475</c:v>
                </c:pt>
                <c:pt idx="538">
                  <c:v>475</c:v>
                </c:pt>
                <c:pt idx="539">
                  <c:v>475</c:v>
                </c:pt>
                <c:pt idx="540">
                  <c:v>474</c:v>
                </c:pt>
                <c:pt idx="541">
                  <c:v>474</c:v>
                </c:pt>
                <c:pt idx="542">
                  <c:v>474</c:v>
                </c:pt>
                <c:pt idx="543">
                  <c:v>474</c:v>
                </c:pt>
                <c:pt idx="544">
                  <c:v>474</c:v>
                </c:pt>
                <c:pt idx="545">
                  <c:v>473</c:v>
                </c:pt>
                <c:pt idx="546">
                  <c:v>473</c:v>
                </c:pt>
                <c:pt idx="547">
                  <c:v>472</c:v>
                </c:pt>
                <c:pt idx="548">
                  <c:v>471</c:v>
                </c:pt>
                <c:pt idx="549">
                  <c:v>471</c:v>
                </c:pt>
                <c:pt idx="550">
                  <c:v>471</c:v>
                </c:pt>
                <c:pt idx="551">
                  <c:v>471</c:v>
                </c:pt>
                <c:pt idx="552">
                  <c:v>471</c:v>
                </c:pt>
                <c:pt idx="553">
                  <c:v>471</c:v>
                </c:pt>
                <c:pt idx="554">
                  <c:v>470</c:v>
                </c:pt>
                <c:pt idx="555">
                  <c:v>470</c:v>
                </c:pt>
                <c:pt idx="556">
                  <c:v>470</c:v>
                </c:pt>
                <c:pt idx="557">
                  <c:v>470</c:v>
                </c:pt>
                <c:pt idx="558">
                  <c:v>470</c:v>
                </c:pt>
                <c:pt idx="559">
                  <c:v>470</c:v>
                </c:pt>
                <c:pt idx="560">
                  <c:v>470</c:v>
                </c:pt>
                <c:pt idx="561">
                  <c:v>470</c:v>
                </c:pt>
                <c:pt idx="562">
                  <c:v>470</c:v>
                </c:pt>
                <c:pt idx="563">
                  <c:v>469</c:v>
                </c:pt>
                <c:pt idx="564">
                  <c:v>469</c:v>
                </c:pt>
                <c:pt idx="565">
                  <c:v>468</c:v>
                </c:pt>
                <c:pt idx="566">
                  <c:v>468</c:v>
                </c:pt>
                <c:pt idx="567">
                  <c:v>468</c:v>
                </c:pt>
                <c:pt idx="568">
                  <c:v>468</c:v>
                </c:pt>
                <c:pt idx="569">
                  <c:v>468</c:v>
                </c:pt>
                <c:pt idx="570">
                  <c:v>467</c:v>
                </c:pt>
                <c:pt idx="571">
                  <c:v>467</c:v>
                </c:pt>
                <c:pt idx="572">
                  <c:v>466</c:v>
                </c:pt>
                <c:pt idx="573">
                  <c:v>466</c:v>
                </c:pt>
                <c:pt idx="574">
                  <c:v>466</c:v>
                </c:pt>
                <c:pt idx="575">
                  <c:v>466</c:v>
                </c:pt>
                <c:pt idx="576">
                  <c:v>466</c:v>
                </c:pt>
                <c:pt idx="577">
                  <c:v>465</c:v>
                </c:pt>
                <c:pt idx="578">
                  <c:v>464</c:v>
                </c:pt>
                <c:pt idx="579">
                  <c:v>464</c:v>
                </c:pt>
                <c:pt idx="580">
                  <c:v>463</c:v>
                </c:pt>
                <c:pt idx="581">
                  <c:v>463</c:v>
                </c:pt>
                <c:pt idx="582">
                  <c:v>463</c:v>
                </c:pt>
                <c:pt idx="583">
                  <c:v>463</c:v>
                </c:pt>
                <c:pt idx="584">
                  <c:v>463</c:v>
                </c:pt>
                <c:pt idx="585">
                  <c:v>463</c:v>
                </c:pt>
                <c:pt idx="586">
                  <c:v>463</c:v>
                </c:pt>
                <c:pt idx="587">
                  <c:v>463</c:v>
                </c:pt>
                <c:pt idx="588">
                  <c:v>462</c:v>
                </c:pt>
                <c:pt idx="589">
                  <c:v>462</c:v>
                </c:pt>
                <c:pt idx="590">
                  <c:v>462</c:v>
                </c:pt>
                <c:pt idx="591">
                  <c:v>462</c:v>
                </c:pt>
                <c:pt idx="592">
                  <c:v>462</c:v>
                </c:pt>
                <c:pt idx="593">
                  <c:v>462</c:v>
                </c:pt>
                <c:pt idx="594">
                  <c:v>462</c:v>
                </c:pt>
                <c:pt idx="595">
                  <c:v>461</c:v>
                </c:pt>
                <c:pt idx="596">
                  <c:v>461</c:v>
                </c:pt>
                <c:pt idx="597">
                  <c:v>461</c:v>
                </c:pt>
                <c:pt idx="598">
                  <c:v>461</c:v>
                </c:pt>
                <c:pt idx="599">
                  <c:v>461</c:v>
                </c:pt>
                <c:pt idx="600">
                  <c:v>461</c:v>
                </c:pt>
                <c:pt idx="601">
                  <c:v>461</c:v>
                </c:pt>
                <c:pt idx="602">
                  <c:v>460</c:v>
                </c:pt>
                <c:pt idx="603">
                  <c:v>460</c:v>
                </c:pt>
                <c:pt idx="604">
                  <c:v>460</c:v>
                </c:pt>
                <c:pt idx="605">
                  <c:v>459</c:v>
                </c:pt>
                <c:pt idx="606">
                  <c:v>459</c:v>
                </c:pt>
                <c:pt idx="607">
                  <c:v>459</c:v>
                </c:pt>
                <c:pt idx="608">
                  <c:v>458</c:v>
                </c:pt>
                <c:pt idx="609">
                  <c:v>457</c:v>
                </c:pt>
                <c:pt idx="610">
                  <c:v>457</c:v>
                </c:pt>
                <c:pt idx="611">
                  <c:v>457</c:v>
                </c:pt>
                <c:pt idx="612">
                  <c:v>456</c:v>
                </c:pt>
                <c:pt idx="613">
                  <c:v>455</c:v>
                </c:pt>
                <c:pt idx="614">
                  <c:v>455</c:v>
                </c:pt>
                <c:pt idx="615">
                  <c:v>455</c:v>
                </c:pt>
                <c:pt idx="616">
                  <c:v>455</c:v>
                </c:pt>
                <c:pt idx="617">
                  <c:v>455</c:v>
                </c:pt>
                <c:pt idx="618">
                  <c:v>454</c:v>
                </c:pt>
                <c:pt idx="619">
                  <c:v>454</c:v>
                </c:pt>
                <c:pt idx="620">
                  <c:v>453</c:v>
                </c:pt>
                <c:pt idx="621">
                  <c:v>453</c:v>
                </c:pt>
                <c:pt idx="622">
                  <c:v>453</c:v>
                </c:pt>
                <c:pt idx="623">
                  <c:v>453</c:v>
                </c:pt>
                <c:pt idx="624">
                  <c:v>453</c:v>
                </c:pt>
                <c:pt idx="625">
                  <c:v>452</c:v>
                </c:pt>
                <c:pt idx="626">
                  <c:v>452</c:v>
                </c:pt>
                <c:pt idx="627">
                  <c:v>451</c:v>
                </c:pt>
                <c:pt idx="628">
                  <c:v>451</c:v>
                </c:pt>
                <c:pt idx="629">
                  <c:v>451</c:v>
                </c:pt>
                <c:pt idx="630">
                  <c:v>450</c:v>
                </c:pt>
                <c:pt idx="631">
                  <c:v>450</c:v>
                </c:pt>
                <c:pt idx="632">
                  <c:v>448</c:v>
                </c:pt>
                <c:pt idx="633">
                  <c:v>447</c:v>
                </c:pt>
                <c:pt idx="634">
                  <c:v>447</c:v>
                </c:pt>
                <c:pt idx="635">
                  <c:v>446</c:v>
                </c:pt>
                <c:pt idx="636">
                  <c:v>445</c:v>
                </c:pt>
                <c:pt idx="637">
                  <c:v>445</c:v>
                </c:pt>
                <c:pt idx="638">
                  <c:v>445</c:v>
                </c:pt>
                <c:pt idx="639">
                  <c:v>445</c:v>
                </c:pt>
                <c:pt idx="640">
                  <c:v>445</c:v>
                </c:pt>
                <c:pt idx="641">
                  <c:v>444</c:v>
                </c:pt>
                <c:pt idx="642">
                  <c:v>444</c:v>
                </c:pt>
                <c:pt idx="643">
                  <c:v>444</c:v>
                </c:pt>
                <c:pt idx="644">
                  <c:v>444</c:v>
                </c:pt>
                <c:pt idx="645">
                  <c:v>444</c:v>
                </c:pt>
                <c:pt idx="646">
                  <c:v>443</c:v>
                </c:pt>
                <c:pt idx="647">
                  <c:v>443</c:v>
                </c:pt>
                <c:pt idx="648">
                  <c:v>442</c:v>
                </c:pt>
                <c:pt idx="649">
                  <c:v>442</c:v>
                </c:pt>
                <c:pt idx="650">
                  <c:v>440</c:v>
                </c:pt>
                <c:pt idx="651">
                  <c:v>440</c:v>
                </c:pt>
                <c:pt idx="652">
                  <c:v>440</c:v>
                </c:pt>
                <c:pt idx="653">
                  <c:v>440</c:v>
                </c:pt>
                <c:pt idx="654">
                  <c:v>439</c:v>
                </c:pt>
                <c:pt idx="655">
                  <c:v>439</c:v>
                </c:pt>
                <c:pt idx="656">
                  <c:v>438</c:v>
                </c:pt>
                <c:pt idx="657">
                  <c:v>438</c:v>
                </c:pt>
                <c:pt idx="658">
                  <c:v>438</c:v>
                </c:pt>
                <c:pt idx="659">
                  <c:v>438</c:v>
                </c:pt>
                <c:pt idx="660">
                  <c:v>438</c:v>
                </c:pt>
                <c:pt idx="661">
                  <c:v>437</c:v>
                </c:pt>
                <c:pt idx="662">
                  <c:v>437</c:v>
                </c:pt>
                <c:pt idx="663">
                  <c:v>437</c:v>
                </c:pt>
                <c:pt idx="664">
                  <c:v>437</c:v>
                </c:pt>
                <c:pt idx="665">
                  <c:v>437</c:v>
                </c:pt>
                <c:pt idx="666">
                  <c:v>435</c:v>
                </c:pt>
                <c:pt idx="667">
                  <c:v>435</c:v>
                </c:pt>
                <c:pt idx="668">
                  <c:v>435</c:v>
                </c:pt>
                <c:pt idx="669">
                  <c:v>434</c:v>
                </c:pt>
                <c:pt idx="670">
                  <c:v>433</c:v>
                </c:pt>
                <c:pt idx="671">
                  <c:v>433</c:v>
                </c:pt>
                <c:pt idx="672">
                  <c:v>433</c:v>
                </c:pt>
                <c:pt idx="673">
                  <c:v>433</c:v>
                </c:pt>
                <c:pt idx="674">
                  <c:v>433</c:v>
                </c:pt>
                <c:pt idx="675">
                  <c:v>433</c:v>
                </c:pt>
                <c:pt idx="676">
                  <c:v>432</c:v>
                </c:pt>
                <c:pt idx="677">
                  <c:v>432</c:v>
                </c:pt>
                <c:pt idx="678">
                  <c:v>431</c:v>
                </c:pt>
                <c:pt idx="679">
                  <c:v>431</c:v>
                </c:pt>
                <c:pt idx="680">
                  <c:v>431</c:v>
                </c:pt>
                <c:pt idx="681">
                  <c:v>431</c:v>
                </c:pt>
                <c:pt idx="682">
                  <c:v>430</c:v>
                </c:pt>
                <c:pt idx="683">
                  <c:v>430</c:v>
                </c:pt>
                <c:pt idx="684">
                  <c:v>430</c:v>
                </c:pt>
                <c:pt idx="685">
                  <c:v>429</c:v>
                </c:pt>
                <c:pt idx="686">
                  <c:v>429</c:v>
                </c:pt>
                <c:pt idx="687">
                  <c:v>429</c:v>
                </c:pt>
                <c:pt idx="688">
                  <c:v>429</c:v>
                </c:pt>
                <c:pt idx="689">
                  <c:v>429</c:v>
                </c:pt>
                <c:pt idx="690">
                  <c:v>429</c:v>
                </c:pt>
                <c:pt idx="691">
                  <c:v>428</c:v>
                </c:pt>
                <c:pt idx="692">
                  <c:v>427</c:v>
                </c:pt>
                <c:pt idx="693">
                  <c:v>427</c:v>
                </c:pt>
                <c:pt idx="694">
                  <c:v>427</c:v>
                </c:pt>
                <c:pt idx="695">
                  <c:v>426</c:v>
                </c:pt>
                <c:pt idx="696">
                  <c:v>426</c:v>
                </c:pt>
                <c:pt idx="697">
                  <c:v>426</c:v>
                </c:pt>
                <c:pt idx="698">
                  <c:v>425</c:v>
                </c:pt>
                <c:pt idx="699">
                  <c:v>425</c:v>
                </c:pt>
                <c:pt idx="700">
                  <c:v>425</c:v>
                </c:pt>
                <c:pt idx="701">
                  <c:v>425</c:v>
                </c:pt>
                <c:pt idx="702">
                  <c:v>425</c:v>
                </c:pt>
                <c:pt idx="703">
                  <c:v>424</c:v>
                </c:pt>
                <c:pt idx="704">
                  <c:v>423</c:v>
                </c:pt>
                <c:pt idx="705">
                  <c:v>423</c:v>
                </c:pt>
                <c:pt idx="706">
                  <c:v>421</c:v>
                </c:pt>
                <c:pt idx="707">
                  <c:v>421</c:v>
                </c:pt>
                <c:pt idx="708">
                  <c:v>421</c:v>
                </c:pt>
                <c:pt idx="709">
                  <c:v>420</c:v>
                </c:pt>
                <c:pt idx="710">
                  <c:v>419</c:v>
                </c:pt>
                <c:pt idx="711">
                  <c:v>418</c:v>
                </c:pt>
                <c:pt idx="712">
                  <c:v>418</c:v>
                </c:pt>
                <c:pt idx="713">
                  <c:v>418</c:v>
                </c:pt>
                <c:pt idx="714">
                  <c:v>417</c:v>
                </c:pt>
                <c:pt idx="715">
                  <c:v>417</c:v>
                </c:pt>
                <c:pt idx="716">
                  <c:v>417</c:v>
                </c:pt>
                <c:pt idx="717">
                  <c:v>416</c:v>
                </c:pt>
                <c:pt idx="718">
                  <c:v>415</c:v>
                </c:pt>
                <c:pt idx="719">
                  <c:v>415</c:v>
                </c:pt>
                <c:pt idx="720">
                  <c:v>414</c:v>
                </c:pt>
                <c:pt idx="721">
                  <c:v>413</c:v>
                </c:pt>
                <c:pt idx="722">
                  <c:v>413</c:v>
                </c:pt>
                <c:pt idx="723">
                  <c:v>413</c:v>
                </c:pt>
                <c:pt idx="724">
                  <c:v>412</c:v>
                </c:pt>
                <c:pt idx="725">
                  <c:v>412</c:v>
                </c:pt>
                <c:pt idx="726">
                  <c:v>411</c:v>
                </c:pt>
                <c:pt idx="727">
                  <c:v>411</c:v>
                </c:pt>
                <c:pt idx="728">
                  <c:v>411</c:v>
                </c:pt>
                <c:pt idx="729">
                  <c:v>411</c:v>
                </c:pt>
                <c:pt idx="730">
                  <c:v>410</c:v>
                </c:pt>
                <c:pt idx="731">
                  <c:v>410</c:v>
                </c:pt>
                <c:pt idx="732">
                  <c:v>410</c:v>
                </c:pt>
                <c:pt idx="733">
                  <c:v>410</c:v>
                </c:pt>
                <c:pt idx="734">
                  <c:v>409</c:v>
                </c:pt>
                <c:pt idx="735">
                  <c:v>409</c:v>
                </c:pt>
                <c:pt idx="736">
                  <c:v>408</c:v>
                </c:pt>
                <c:pt idx="737">
                  <c:v>408</c:v>
                </c:pt>
                <c:pt idx="738">
                  <c:v>408</c:v>
                </c:pt>
                <c:pt idx="739">
                  <c:v>408</c:v>
                </c:pt>
                <c:pt idx="740">
                  <c:v>407</c:v>
                </c:pt>
                <c:pt idx="741">
                  <c:v>407</c:v>
                </c:pt>
                <c:pt idx="742">
                  <c:v>406</c:v>
                </c:pt>
                <c:pt idx="743">
                  <c:v>406</c:v>
                </c:pt>
                <c:pt idx="744">
                  <c:v>406</c:v>
                </c:pt>
                <c:pt idx="745">
                  <c:v>405</c:v>
                </c:pt>
                <c:pt idx="746">
                  <c:v>404</c:v>
                </c:pt>
                <c:pt idx="747">
                  <c:v>404</c:v>
                </c:pt>
                <c:pt idx="748">
                  <c:v>403</c:v>
                </c:pt>
                <c:pt idx="749">
                  <c:v>403</c:v>
                </c:pt>
                <c:pt idx="750">
                  <c:v>403</c:v>
                </c:pt>
                <c:pt idx="751">
                  <c:v>402</c:v>
                </c:pt>
                <c:pt idx="752">
                  <c:v>402</c:v>
                </c:pt>
                <c:pt idx="753">
                  <c:v>401</c:v>
                </c:pt>
                <c:pt idx="754">
                  <c:v>401</c:v>
                </c:pt>
                <c:pt idx="755">
                  <c:v>400</c:v>
                </c:pt>
                <c:pt idx="756">
                  <c:v>399</c:v>
                </c:pt>
                <c:pt idx="757">
                  <c:v>398</c:v>
                </c:pt>
                <c:pt idx="758">
                  <c:v>398</c:v>
                </c:pt>
                <c:pt idx="759">
                  <c:v>398</c:v>
                </c:pt>
                <c:pt idx="760">
                  <c:v>398</c:v>
                </c:pt>
                <c:pt idx="761">
                  <c:v>397</c:v>
                </c:pt>
                <c:pt idx="762">
                  <c:v>397</c:v>
                </c:pt>
                <c:pt idx="763">
                  <c:v>396</c:v>
                </c:pt>
                <c:pt idx="764">
                  <c:v>396</c:v>
                </c:pt>
                <c:pt idx="765">
                  <c:v>396</c:v>
                </c:pt>
                <c:pt idx="766">
                  <c:v>396</c:v>
                </c:pt>
                <c:pt idx="767">
                  <c:v>396</c:v>
                </c:pt>
                <c:pt idx="768">
                  <c:v>395</c:v>
                </c:pt>
                <c:pt idx="769">
                  <c:v>395</c:v>
                </c:pt>
                <c:pt idx="770">
                  <c:v>395</c:v>
                </c:pt>
                <c:pt idx="771">
                  <c:v>394</c:v>
                </c:pt>
                <c:pt idx="772">
                  <c:v>394</c:v>
                </c:pt>
                <c:pt idx="773">
                  <c:v>394</c:v>
                </c:pt>
                <c:pt idx="774">
                  <c:v>394</c:v>
                </c:pt>
                <c:pt idx="775">
                  <c:v>393</c:v>
                </c:pt>
                <c:pt idx="776">
                  <c:v>393</c:v>
                </c:pt>
                <c:pt idx="777">
                  <c:v>393</c:v>
                </c:pt>
                <c:pt idx="778">
                  <c:v>393</c:v>
                </c:pt>
                <c:pt idx="779">
                  <c:v>393</c:v>
                </c:pt>
                <c:pt idx="780">
                  <c:v>393</c:v>
                </c:pt>
                <c:pt idx="781">
                  <c:v>393</c:v>
                </c:pt>
                <c:pt idx="782">
                  <c:v>392</c:v>
                </c:pt>
                <c:pt idx="783">
                  <c:v>392</c:v>
                </c:pt>
                <c:pt idx="784">
                  <c:v>392</c:v>
                </c:pt>
                <c:pt idx="785">
                  <c:v>392</c:v>
                </c:pt>
                <c:pt idx="786">
                  <c:v>392</c:v>
                </c:pt>
                <c:pt idx="787">
                  <c:v>392</c:v>
                </c:pt>
                <c:pt idx="788">
                  <c:v>391</c:v>
                </c:pt>
                <c:pt idx="789">
                  <c:v>391</c:v>
                </c:pt>
                <c:pt idx="790">
                  <c:v>391</c:v>
                </c:pt>
                <c:pt idx="791">
                  <c:v>391</c:v>
                </c:pt>
                <c:pt idx="792">
                  <c:v>391</c:v>
                </c:pt>
                <c:pt idx="793">
                  <c:v>389</c:v>
                </c:pt>
                <c:pt idx="794">
                  <c:v>389</c:v>
                </c:pt>
                <c:pt idx="795">
                  <c:v>389</c:v>
                </c:pt>
                <c:pt idx="796">
                  <c:v>388</c:v>
                </c:pt>
                <c:pt idx="797">
                  <c:v>387</c:v>
                </c:pt>
                <c:pt idx="798">
                  <c:v>387</c:v>
                </c:pt>
                <c:pt idx="799">
                  <c:v>386</c:v>
                </c:pt>
                <c:pt idx="800">
                  <c:v>386</c:v>
                </c:pt>
                <c:pt idx="801">
                  <c:v>385</c:v>
                </c:pt>
                <c:pt idx="802">
                  <c:v>385</c:v>
                </c:pt>
                <c:pt idx="803">
                  <c:v>384</c:v>
                </c:pt>
                <c:pt idx="804">
                  <c:v>384</c:v>
                </c:pt>
                <c:pt idx="805">
                  <c:v>384</c:v>
                </c:pt>
                <c:pt idx="806">
                  <c:v>383</c:v>
                </c:pt>
                <c:pt idx="807">
                  <c:v>383</c:v>
                </c:pt>
                <c:pt idx="808">
                  <c:v>382</c:v>
                </c:pt>
                <c:pt idx="809">
                  <c:v>382</c:v>
                </c:pt>
                <c:pt idx="810">
                  <c:v>382</c:v>
                </c:pt>
                <c:pt idx="811">
                  <c:v>382</c:v>
                </c:pt>
                <c:pt idx="812">
                  <c:v>382</c:v>
                </c:pt>
                <c:pt idx="813">
                  <c:v>381</c:v>
                </c:pt>
                <c:pt idx="814">
                  <c:v>381</c:v>
                </c:pt>
                <c:pt idx="815">
                  <c:v>380</c:v>
                </c:pt>
                <c:pt idx="816">
                  <c:v>380</c:v>
                </c:pt>
                <c:pt idx="817">
                  <c:v>379</c:v>
                </c:pt>
                <c:pt idx="818">
                  <c:v>379</c:v>
                </c:pt>
                <c:pt idx="819">
                  <c:v>379</c:v>
                </c:pt>
                <c:pt idx="820">
                  <c:v>379</c:v>
                </c:pt>
                <c:pt idx="821">
                  <c:v>379</c:v>
                </c:pt>
                <c:pt idx="822">
                  <c:v>379</c:v>
                </c:pt>
                <c:pt idx="823">
                  <c:v>378</c:v>
                </c:pt>
                <c:pt idx="824">
                  <c:v>377</c:v>
                </c:pt>
                <c:pt idx="825">
                  <c:v>377</c:v>
                </c:pt>
                <c:pt idx="826">
                  <c:v>377</c:v>
                </c:pt>
                <c:pt idx="827">
                  <c:v>377</c:v>
                </c:pt>
                <c:pt idx="828">
                  <c:v>377</c:v>
                </c:pt>
                <c:pt idx="829">
                  <c:v>376</c:v>
                </c:pt>
                <c:pt idx="830">
                  <c:v>376</c:v>
                </c:pt>
                <c:pt idx="831">
                  <c:v>376</c:v>
                </c:pt>
                <c:pt idx="832">
                  <c:v>376</c:v>
                </c:pt>
                <c:pt idx="833">
                  <c:v>375</c:v>
                </c:pt>
                <c:pt idx="834">
                  <c:v>375</c:v>
                </c:pt>
                <c:pt idx="835">
                  <c:v>375</c:v>
                </c:pt>
                <c:pt idx="836">
                  <c:v>375</c:v>
                </c:pt>
                <c:pt idx="837">
                  <c:v>374</c:v>
                </c:pt>
                <c:pt idx="838">
                  <c:v>374</c:v>
                </c:pt>
                <c:pt idx="839">
                  <c:v>374</c:v>
                </c:pt>
                <c:pt idx="840">
                  <c:v>374</c:v>
                </c:pt>
                <c:pt idx="841">
                  <c:v>374</c:v>
                </c:pt>
                <c:pt idx="842">
                  <c:v>374</c:v>
                </c:pt>
                <c:pt idx="843">
                  <c:v>373</c:v>
                </c:pt>
                <c:pt idx="844">
                  <c:v>373</c:v>
                </c:pt>
                <c:pt idx="845">
                  <c:v>372</c:v>
                </c:pt>
                <c:pt idx="846">
                  <c:v>371</c:v>
                </c:pt>
                <c:pt idx="847">
                  <c:v>371</c:v>
                </c:pt>
                <c:pt idx="848">
                  <c:v>371</c:v>
                </c:pt>
                <c:pt idx="849">
                  <c:v>371</c:v>
                </c:pt>
                <c:pt idx="850">
                  <c:v>370</c:v>
                </c:pt>
                <c:pt idx="851">
                  <c:v>370</c:v>
                </c:pt>
                <c:pt idx="852">
                  <c:v>370</c:v>
                </c:pt>
                <c:pt idx="853">
                  <c:v>370</c:v>
                </c:pt>
                <c:pt idx="854">
                  <c:v>369</c:v>
                </c:pt>
                <c:pt idx="855">
                  <c:v>369</c:v>
                </c:pt>
                <c:pt idx="856">
                  <c:v>369</c:v>
                </c:pt>
                <c:pt idx="857">
                  <c:v>368</c:v>
                </c:pt>
                <c:pt idx="858">
                  <c:v>368</c:v>
                </c:pt>
                <c:pt idx="859">
                  <c:v>368</c:v>
                </c:pt>
                <c:pt idx="860">
                  <c:v>367</c:v>
                </c:pt>
                <c:pt idx="861">
                  <c:v>367</c:v>
                </c:pt>
                <c:pt idx="862">
                  <c:v>367</c:v>
                </c:pt>
                <c:pt idx="863">
                  <c:v>366</c:v>
                </c:pt>
                <c:pt idx="864">
                  <c:v>365</c:v>
                </c:pt>
                <c:pt idx="865">
                  <c:v>365</c:v>
                </c:pt>
                <c:pt idx="866">
                  <c:v>365</c:v>
                </c:pt>
                <c:pt idx="867">
                  <c:v>364</c:v>
                </c:pt>
                <c:pt idx="868">
                  <c:v>364</c:v>
                </c:pt>
                <c:pt idx="869">
                  <c:v>364</c:v>
                </c:pt>
                <c:pt idx="870">
                  <c:v>363</c:v>
                </c:pt>
                <c:pt idx="871">
                  <c:v>362</c:v>
                </c:pt>
                <c:pt idx="872">
                  <c:v>362</c:v>
                </c:pt>
                <c:pt idx="873">
                  <c:v>362</c:v>
                </c:pt>
                <c:pt idx="874">
                  <c:v>362</c:v>
                </c:pt>
                <c:pt idx="875">
                  <c:v>362</c:v>
                </c:pt>
                <c:pt idx="876">
                  <c:v>362</c:v>
                </c:pt>
                <c:pt idx="877">
                  <c:v>362</c:v>
                </c:pt>
                <c:pt idx="878">
                  <c:v>361</c:v>
                </c:pt>
                <c:pt idx="879">
                  <c:v>361</c:v>
                </c:pt>
                <c:pt idx="880">
                  <c:v>361</c:v>
                </c:pt>
                <c:pt idx="881">
                  <c:v>361</c:v>
                </c:pt>
                <c:pt idx="882">
                  <c:v>360</c:v>
                </c:pt>
                <c:pt idx="883">
                  <c:v>360</c:v>
                </c:pt>
                <c:pt idx="884">
                  <c:v>360</c:v>
                </c:pt>
                <c:pt idx="885">
                  <c:v>360</c:v>
                </c:pt>
                <c:pt idx="886">
                  <c:v>359</c:v>
                </c:pt>
                <c:pt idx="887">
                  <c:v>359</c:v>
                </c:pt>
                <c:pt idx="888">
                  <c:v>359</c:v>
                </c:pt>
                <c:pt idx="889">
                  <c:v>359</c:v>
                </c:pt>
                <c:pt idx="890">
                  <c:v>359</c:v>
                </c:pt>
                <c:pt idx="891">
                  <c:v>359</c:v>
                </c:pt>
                <c:pt idx="892">
                  <c:v>358</c:v>
                </c:pt>
                <c:pt idx="893">
                  <c:v>358</c:v>
                </c:pt>
                <c:pt idx="894">
                  <c:v>357</c:v>
                </c:pt>
                <c:pt idx="895">
                  <c:v>357</c:v>
                </c:pt>
                <c:pt idx="896">
                  <c:v>357</c:v>
                </c:pt>
                <c:pt idx="897">
                  <c:v>357</c:v>
                </c:pt>
                <c:pt idx="898">
                  <c:v>357</c:v>
                </c:pt>
                <c:pt idx="899">
                  <c:v>357</c:v>
                </c:pt>
                <c:pt idx="900">
                  <c:v>356</c:v>
                </c:pt>
                <c:pt idx="901">
                  <c:v>356</c:v>
                </c:pt>
                <c:pt idx="902">
                  <c:v>356</c:v>
                </c:pt>
                <c:pt idx="903">
                  <c:v>356</c:v>
                </c:pt>
                <c:pt idx="904">
                  <c:v>356</c:v>
                </c:pt>
                <c:pt idx="905">
                  <c:v>356</c:v>
                </c:pt>
                <c:pt idx="906">
                  <c:v>355</c:v>
                </c:pt>
                <c:pt idx="907">
                  <c:v>355</c:v>
                </c:pt>
                <c:pt idx="908">
                  <c:v>355</c:v>
                </c:pt>
                <c:pt idx="909">
                  <c:v>355</c:v>
                </c:pt>
                <c:pt idx="910">
                  <c:v>355</c:v>
                </c:pt>
                <c:pt idx="911">
                  <c:v>355</c:v>
                </c:pt>
                <c:pt idx="912">
                  <c:v>354</c:v>
                </c:pt>
                <c:pt idx="913">
                  <c:v>354</c:v>
                </c:pt>
                <c:pt idx="914">
                  <c:v>354</c:v>
                </c:pt>
                <c:pt idx="915">
                  <c:v>354</c:v>
                </c:pt>
                <c:pt idx="916">
                  <c:v>353</c:v>
                </c:pt>
                <c:pt idx="917">
                  <c:v>353</c:v>
                </c:pt>
                <c:pt idx="918">
                  <c:v>353</c:v>
                </c:pt>
                <c:pt idx="919">
                  <c:v>353</c:v>
                </c:pt>
                <c:pt idx="920">
                  <c:v>352</c:v>
                </c:pt>
                <c:pt idx="921">
                  <c:v>352</c:v>
                </c:pt>
                <c:pt idx="922">
                  <c:v>352</c:v>
                </c:pt>
                <c:pt idx="923">
                  <c:v>351</c:v>
                </c:pt>
                <c:pt idx="924">
                  <c:v>350</c:v>
                </c:pt>
                <c:pt idx="925">
                  <c:v>350</c:v>
                </c:pt>
                <c:pt idx="926">
                  <c:v>350</c:v>
                </c:pt>
                <c:pt idx="927">
                  <c:v>350</c:v>
                </c:pt>
                <c:pt idx="928">
                  <c:v>350</c:v>
                </c:pt>
                <c:pt idx="929">
                  <c:v>350</c:v>
                </c:pt>
                <c:pt idx="930">
                  <c:v>350</c:v>
                </c:pt>
                <c:pt idx="931">
                  <c:v>349</c:v>
                </c:pt>
                <c:pt idx="932">
                  <c:v>349</c:v>
                </c:pt>
                <c:pt idx="933">
                  <c:v>349</c:v>
                </c:pt>
                <c:pt idx="934">
                  <c:v>349</c:v>
                </c:pt>
                <c:pt idx="935">
                  <c:v>349</c:v>
                </c:pt>
                <c:pt idx="936">
                  <c:v>349</c:v>
                </c:pt>
                <c:pt idx="937">
                  <c:v>349</c:v>
                </c:pt>
                <c:pt idx="938">
                  <c:v>349</c:v>
                </c:pt>
                <c:pt idx="939">
                  <c:v>348</c:v>
                </c:pt>
                <c:pt idx="940">
                  <c:v>348</c:v>
                </c:pt>
                <c:pt idx="941">
                  <c:v>348</c:v>
                </c:pt>
                <c:pt idx="942">
                  <c:v>348</c:v>
                </c:pt>
                <c:pt idx="943">
                  <c:v>348</c:v>
                </c:pt>
                <c:pt idx="944">
                  <c:v>348</c:v>
                </c:pt>
                <c:pt idx="945">
                  <c:v>348</c:v>
                </c:pt>
                <c:pt idx="946">
                  <c:v>347</c:v>
                </c:pt>
                <c:pt idx="947">
                  <c:v>347</c:v>
                </c:pt>
                <c:pt idx="948">
                  <c:v>347</c:v>
                </c:pt>
                <c:pt idx="949">
                  <c:v>347</c:v>
                </c:pt>
                <c:pt idx="950">
                  <c:v>347</c:v>
                </c:pt>
                <c:pt idx="951">
                  <c:v>347</c:v>
                </c:pt>
                <c:pt idx="952">
                  <c:v>346</c:v>
                </c:pt>
                <c:pt idx="953">
                  <c:v>346</c:v>
                </c:pt>
                <c:pt idx="954">
                  <c:v>346</c:v>
                </c:pt>
                <c:pt idx="955">
                  <c:v>346</c:v>
                </c:pt>
                <c:pt idx="956">
                  <c:v>346</c:v>
                </c:pt>
                <c:pt idx="957">
                  <c:v>346</c:v>
                </c:pt>
                <c:pt idx="958">
                  <c:v>346</c:v>
                </c:pt>
                <c:pt idx="959">
                  <c:v>345</c:v>
                </c:pt>
                <c:pt idx="960">
                  <c:v>345</c:v>
                </c:pt>
                <c:pt idx="961">
                  <c:v>345</c:v>
                </c:pt>
                <c:pt idx="962">
                  <c:v>345</c:v>
                </c:pt>
                <c:pt idx="963">
                  <c:v>345</c:v>
                </c:pt>
                <c:pt idx="964">
                  <c:v>345</c:v>
                </c:pt>
                <c:pt idx="965">
                  <c:v>345</c:v>
                </c:pt>
                <c:pt idx="966">
                  <c:v>344</c:v>
                </c:pt>
                <c:pt idx="967">
                  <c:v>344</c:v>
                </c:pt>
                <c:pt idx="968">
                  <c:v>344</c:v>
                </c:pt>
                <c:pt idx="969">
                  <c:v>344</c:v>
                </c:pt>
                <c:pt idx="970">
                  <c:v>343</c:v>
                </c:pt>
                <c:pt idx="971">
                  <c:v>343</c:v>
                </c:pt>
                <c:pt idx="972">
                  <c:v>343</c:v>
                </c:pt>
                <c:pt idx="973">
                  <c:v>343</c:v>
                </c:pt>
                <c:pt idx="974">
                  <c:v>343</c:v>
                </c:pt>
                <c:pt idx="975">
                  <c:v>343</c:v>
                </c:pt>
                <c:pt idx="976">
                  <c:v>343</c:v>
                </c:pt>
                <c:pt idx="977">
                  <c:v>343</c:v>
                </c:pt>
                <c:pt idx="978">
                  <c:v>342</c:v>
                </c:pt>
                <c:pt idx="979">
                  <c:v>342</c:v>
                </c:pt>
                <c:pt idx="980">
                  <c:v>342</c:v>
                </c:pt>
                <c:pt idx="981">
                  <c:v>342</c:v>
                </c:pt>
                <c:pt idx="982">
                  <c:v>342</c:v>
                </c:pt>
                <c:pt idx="983">
                  <c:v>341</c:v>
                </c:pt>
                <c:pt idx="984">
                  <c:v>341</c:v>
                </c:pt>
                <c:pt idx="985">
                  <c:v>340</c:v>
                </c:pt>
                <c:pt idx="986">
                  <c:v>340</c:v>
                </c:pt>
                <c:pt idx="987">
                  <c:v>340</c:v>
                </c:pt>
                <c:pt idx="988">
                  <c:v>340</c:v>
                </c:pt>
                <c:pt idx="989">
                  <c:v>340</c:v>
                </c:pt>
                <c:pt idx="990">
                  <c:v>340</c:v>
                </c:pt>
                <c:pt idx="991">
                  <c:v>339</c:v>
                </c:pt>
                <c:pt idx="992">
                  <c:v>339</c:v>
                </c:pt>
                <c:pt idx="993">
                  <c:v>338</c:v>
                </c:pt>
                <c:pt idx="994">
                  <c:v>338</c:v>
                </c:pt>
                <c:pt idx="995">
                  <c:v>338</c:v>
                </c:pt>
                <c:pt idx="996">
                  <c:v>338</c:v>
                </c:pt>
                <c:pt idx="997">
                  <c:v>337</c:v>
                </c:pt>
                <c:pt idx="998">
                  <c:v>337</c:v>
                </c:pt>
                <c:pt idx="999">
                  <c:v>337</c:v>
                </c:pt>
                <c:pt idx="1000">
                  <c:v>337</c:v>
                </c:pt>
                <c:pt idx="1001">
                  <c:v>337</c:v>
                </c:pt>
                <c:pt idx="1002">
                  <c:v>337</c:v>
                </c:pt>
                <c:pt idx="1003">
                  <c:v>337</c:v>
                </c:pt>
                <c:pt idx="1004">
                  <c:v>337</c:v>
                </c:pt>
                <c:pt idx="1005">
                  <c:v>336</c:v>
                </c:pt>
                <c:pt idx="1006">
                  <c:v>336</c:v>
                </c:pt>
                <c:pt idx="1007">
                  <c:v>336</c:v>
                </c:pt>
                <c:pt idx="1008">
                  <c:v>336</c:v>
                </c:pt>
                <c:pt idx="1009">
                  <c:v>336</c:v>
                </c:pt>
                <c:pt idx="1010">
                  <c:v>336</c:v>
                </c:pt>
                <c:pt idx="1011">
                  <c:v>336</c:v>
                </c:pt>
                <c:pt idx="1012">
                  <c:v>336</c:v>
                </c:pt>
                <c:pt idx="1013">
                  <c:v>336</c:v>
                </c:pt>
                <c:pt idx="1014">
                  <c:v>336</c:v>
                </c:pt>
                <c:pt idx="1015">
                  <c:v>336</c:v>
                </c:pt>
                <c:pt idx="1016">
                  <c:v>336</c:v>
                </c:pt>
                <c:pt idx="1017">
                  <c:v>336</c:v>
                </c:pt>
                <c:pt idx="1018">
                  <c:v>335</c:v>
                </c:pt>
                <c:pt idx="1019">
                  <c:v>335</c:v>
                </c:pt>
                <c:pt idx="1020">
                  <c:v>335</c:v>
                </c:pt>
                <c:pt idx="1021">
                  <c:v>335</c:v>
                </c:pt>
                <c:pt idx="1022">
                  <c:v>335</c:v>
                </c:pt>
                <c:pt idx="1023">
                  <c:v>334</c:v>
                </c:pt>
                <c:pt idx="1024">
                  <c:v>334</c:v>
                </c:pt>
                <c:pt idx="1025">
                  <c:v>334</c:v>
                </c:pt>
                <c:pt idx="1026">
                  <c:v>334</c:v>
                </c:pt>
                <c:pt idx="1027">
                  <c:v>334</c:v>
                </c:pt>
                <c:pt idx="1028">
                  <c:v>334</c:v>
                </c:pt>
                <c:pt idx="1029">
                  <c:v>333</c:v>
                </c:pt>
                <c:pt idx="1030">
                  <c:v>333</c:v>
                </c:pt>
                <c:pt idx="1031">
                  <c:v>333</c:v>
                </c:pt>
                <c:pt idx="1032">
                  <c:v>333</c:v>
                </c:pt>
                <c:pt idx="1033">
                  <c:v>333</c:v>
                </c:pt>
                <c:pt idx="1034">
                  <c:v>332</c:v>
                </c:pt>
                <c:pt idx="1035">
                  <c:v>332</c:v>
                </c:pt>
                <c:pt idx="1036">
                  <c:v>332</c:v>
                </c:pt>
                <c:pt idx="1037">
                  <c:v>332</c:v>
                </c:pt>
                <c:pt idx="1038">
                  <c:v>331</c:v>
                </c:pt>
                <c:pt idx="1039">
                  <c:v>331</c:v>
                </c:pt>
                <c:pt idx="1040">
                  <c:v>331</c:v>
                </c:pt>
                <c:pt idx="1041">
                  <c:v>331</c:v>
                </c:pt>
                <c:pt idx="1042">
                  <c:v>331</c:v>
                </c:pt>
                <c:pt idx="1043">
                  <c:v>331</c:v>
                </c:pt>
                <c:pt idx="1044">
                  <c:v>330</c:v>
                </c:pt>
                <c:pt idx="1045">
                  <c:v>330</c:v>
                </c:pt>
                <c:pt idx="1046">
                  <c:v>330</c:v>
                </c:pt>
                <c:pt idx="1047">
                  <c:v>330</c:v>
                </c:pt>
                <c:pt idx="1048">
                  <c:v>330</c:v>
                </c:pt>
                <c:pt idx="1049">
                  <c:v>329</c:v>
                </c:pt>
                <c:pt idx="1050">
                  <c:v>329</c:v>
                </c:pt>
                <c:pt idx="1051">
                  <c:v>329</c:v>
                </c:pt>
                <c:pt idx="1052">
                  <c:v>329</c:v>
                </c:pt>
                <c:pt idx="1053">
                  <c:v>329</c:v>
                </c:pt>
                <c:pt idx="1054">
                  <c:v>329</c:v>
                </c:pt>
                <c:pt idx="1055">
                  <c:v>329</c:v>
                </c:pt>
                <c:pt idx="1056">
                  <c:v>328</c:v>
                </c:pt>
                <c:pt idx="1057">
                  <c:v>327</c:v>
                </c:pt>
                <c:pt idx="1058">
                  <c:v>326</c:v>
                </c:pt>
                <c:pt idx="1059">
                  <c:v>326</c:v>
                </c:pt>
                <c:pt idx="1060">
                  <c:v>326</c:v>
                </c:pt>
                <c:pt idx="1061">
                  <c:v>325</c:v>
                </c:pt>
                <c:pt idx="1062">
                  <c:v>325</c:v>
                </c:pt>
                <c:pt idx="1063">
                  <c:v>325</c:v>
                </c:pt>
                <c:pt idx="1064">
                  <c:v>325</c:v>
                </c:pt>
                <c:pt idx="1065">
                  <c:v>325</c:v>
                </c:pt>
                <c:pt idx="1066">
                  <c:v>325</c:v>
                </c:pt>
                <c:pt idx="1067">
                  <c:v>325</c:v>
                </c:pt>
                <c:pt idx="1068">
                  <c:v>324</c:v>
                </c:pt>
                <c:pt idx="1069">
                  <c:v>324</c:v>
                </c:pt>
                <c:pt idx="1070">
                  <c:v>324</c:v>
                </c:pt>
                <c:pt idx="1071">
                  <c:v>324</c:v>
                </c:pt>
                <c:pt idx="1072">
                  <c:v>324</c:v>
                </c:pt>
                <c:pt idx="1073">
                  <c:v>324</c:v>
                </c:pt>
                <c:pt idx="1074">
                  <c:v>324</c:v>
                </c:pt>
                <c:pt idx="1075">
                  <c:v>324</c:v>
                </c:pt>
                <c:pt idx="1076">
                  <c:v>324</c:v>
                </c:pt>
                <c:pt idx="1077">
                  <c:v>324</c:v>
                </c:pt>
                <c:pt idx="1078">
                  <c:v>324</c:v>
                </c:pt>
                <c:pt idx="1079">
                  <c:v>323</c:v>
                </c:pt>
                <c:pt idx="1080">
                  <c:v>323</c:v>
                </c:pt>
                <c:pt idx="1081">
                  <c:v>323</c:v>
                </c:pt>
                <c:pt idx="1082">
                  <c:v>323</c:v>
                </c:pt>
                <c:pt idx="1083">
                  <c:v>323</c:v>
                </c:pt>
                <c:pt idx="1084">
                  <c:v>322</c:v>
                </c:pt>
                <c:pt idx="1085">
                  <c:v>322</c:v>
                </c:pt>
                <c:pt idx="1086">
                  <c:v>321</c:v>
                </c:pt>
                <c:pt idx="1087">
                  <c:v>321</c:v>
                </c:pt>
                <c:pt idx="1088">
                  <c:v>321</c:v>
                </c:pt>
                <c:pt idx="1089">
                  <c:v>321</c:v>
                </c:pt>
                <c:pt idx="1090">
                  <c:v>321</c:v>
                </c:pt>
                <c:pt idx="1091">
                  <c:v>320</c:v>
                </c:pt>
                <c:pt idx="1092">
                  <c:v>320</c:v>
                </c:pt>
                <c:pt idx="1093">
                  <c:v>320</c:v>
                </c:pt>
                <c:pt idx="1094">
                  <c:v>320</c:v>
                </c:pt>
                <c:pt idx="1095">
                  <c:v>319</c:v>
                </c:pt>
                <c:pt idx="1096">
                  <c:v>319</c:v>
                </c:pt>
                <c:pt idx="1097">
                  <c:v>319</c:v>
                </c:pt>
                <c:pt idx="1098">
                  <c:v>319</c:v>
                </c:pt>
                <c:pt idx="1099">
                  <c:v>319</c:v>
                </c:pt>
                <c:pt idx="1100">
                  <c:v>318</c:v>
                </c:pt>
                <c:pt idx="1101">
                  <c:v>318</c:v>
                </c:pt>
                <c:pt idx="1102">
                  <c:v>318</c:v>
                </c:pt>
                <c:pt idx="1103">
                  <c:v>318</c:v>
                </c:pt>
                <c:pt idx="1104">
                  <c:v>318</c:v>
                </c:pt>
                <c:pt idx="1105">
                  <c:v>317</c:v>
                </c:pt>
                <c:pt idx="1106">
                  <c:v>317</c:v>
                </c:pt>
                <c:pt idx="1107">
                  <c:v>317</c:v>
                </c:pt>
                <c:pt idx="1108">
                  <c:v>316</c:v>
                </c:pt>
                <c:pt idx="1109">
                  <c:v>316</c:v>
                </c:pt>
                <c:pt idx="1110">
                  <c:v>316</c:v>
                </c:pt>
                <c:pt idx="1111">
                  <c:v>316</c:v>
                </c:pt>
                <c:pt idx="1112">
                  <c:v>315</c:v>
                </c:pt>
                <c:pt idx="1113">
                  <c:v>315</c:v>
                </c:pt>
                <c:pt idx="1114">
                  <c:v>315</c:v>
                </c:pt>
                <c:pt idx="1115">
                  <c:v>315</c:v>
                </c:pt>
                <c:pt idx="1116">
                  <c:v>315</c:v>
                </c:pt>
                <c:pt idx="1117">
                  <c:v>315</c:v>
                </c:pt>
                <c:pt idx="1118">
                  <c:v>315</c:v>
                </c:pt>
                <c:pt idx="1119">
                  <c:v>315</c:v>
                </c:pt>
                <c:pt idx="1120">
                  <c:v>315</c:v>
                </c:pt>
                <c:pt idx="1121">
                  <c:v>314</c:v>
                </c:pt>
                <c:pt idx="1122">
                  <c:v>314</c:v>
                </c:pt>
                <c:pt idx="1123">
                  <c:v>314</c:v>
                </c:pt>
                <c:pt idx="1124">
                  <c:v>314</c:v>
                </c:pt>
                <c:pt idx="1125">
                  <c:v>314</c:v>
                </c:pt>
                <c:pt idx="1126">
                  <c:v>314</c:v>
                </c:pt>
                <c:pt idx="1127">
                  <c:v>314</c:v>
                </c:pt>
                <c:pt idx="1128">
                  <c:v>314</c:v>
                </c:pt>
                <c:pt idx="1129">
                  <c:v>314</c:v>
                </c:pt>
                <c:pt idx="1130">
                  <c:v>313</c:v>
                </c:pt>
                <c:pt idx="1131">
                  <c:v>313</c:v>
                </c:pt>
                <c:pt idx="1132">
                  <c:v>313</c:v>
                </c:pt>
                <c:pt idx="1133">
                  <c:v>313</c:v>
                </c:pt>
                <c:pt idx="1134">
                  <c:v>313</c:v>
                </c:pt>
                <c:pt idx="1135">
                  <c:v>313</c:v>
                </c:pt>
                <c:pt idx="1136">
                  <c:v>313</c:v>
                </c:pt>
                <c:pt idx="1137">
                  <c:v>313</c:v>
                </c:pt>
                <c:pt idx="1138">
                  <c:v>313</c:v>
                </c:pt>
                <c:pt idx="1139">
                  <c:v>313</c:v>
                </c:pt>
                <c:pt idx="1140">
                  <c:v>313</c:v>
                </c:pt>
                <c:pt idx="1141">
                  <c:v>312</c:v>
                </c:pt>
                <c:pt idx="1142">
                  <c:v>312</c:v>
                </c:pt>
                <c:pt idx="1143">
                  <c:v>312</c:v>
                </c:pt>
                <c:pt idx="1144">
                  <c:v>312</c:v>
                </c:pt>
                <c:pt idx="1145">
                  <c:v>312</c:v>
                </c:pt>
                <c:pt idx="1146">
                  <c:v>312</c:v>
                </c:pt>
                <c:pt idx="1147">
                  <c:v>312</c:v>
                </c:pt>
                <c:pt idx="1148">
                  <c:v>312</c:v>
                </c:pt>
                <c:pt idx="1149">
                  <c:v>312</c:v>
                </c:pt>
                <c:pt idx="1150">
                  <c:v>312</c:v>
                </c:pt>
                <c:pt idx="1151">
                  <c:v>312</c:v>
                </c:pt>
                <c:pt idx="1152">
                  <c:v>312</c:v>
                </c:pt>
                <c:pt idx="1153">
                  <c:v>311</c:v>
                </c:pt>
                <c:pt idx="1154">
                  <c:v>311</c:v>
                </c:pt>
                <c:pt idx="1155">
                  <c:v>311</c:v>
                </c:pt>
                <c:pt idx="1156">
                  <c:v>311</c:v>
                </c:pt>
                <c:pt idx="1157">
                  <c:v>311</c:v>
                </c:pt>
                <c:pt idx="1158">
                  <c:v>311</c:v>
                </c:pt>
                <c:pt idx="1159">
                  <c:v>311</c:v>
                </c:pt>
                <c:pt idx="1160">
                  <c:v>310</c:v>
                </c:pt>
                <c:pt idx="1161">
                  <c:v>310</c:v>
                </c:pt>
                <c:pt idx="1162">
                  <c:v>310</c:v>
                </c:pt>
                <c:pt idx="1163">
                  <c:v>310</c:v>
                </c:pt>
                <c:pt idx="1164">
                  <c:v>310</c:v>
                </c:pt>
                <c:pt idx="1165">
                  <c:v>310</c:v>
                </c:pt>
                <c:pt idx="1166">
                  <c:v>310</c:v>
                </c:pt>
                <c:pt idx="1167">
                  <c:v>310</c:v>
                </c:pt>
                <c:pt idx="1168">
                  <c:v>310</c:v>
                </c:pt>
                <c:pt idx="1169">
                  <c:v>309</c:v>
                </c:pt>
                <c:pt idx="1170">
                  <c:v>309</c:v>
                </c:pt>
                <c:pt idx="1171">
                  <c:v>309</c:v>
                </c:pt>
                <c:pt idx="1172">
                  <c:v>309</c:v>
                </c:pt>
                <c:pt idx="1173">
                  <c:v>309</c:v>
                </c:pt>
                <c:pt idx="1174">
                  <c:v>308</c:v>
                </c:pt>
                <c:pt idx="1175">
                  <c:v>308</c:v>
                </c:pt>
                <c:pt idx="1176">
                  <c:v>308</c:v>
                </c:pt>
                <c:pt idx="1177">
                  <c:v>308</c:v>
                </c:pt>
                <c:pt idx="1178">
                  <c:v>308</c:v>
                </c:pt>
                <c:pt idx="1179">
                  <c:v>308</c:v>
                </c:pt>
                <c:pt idx="1180">
                  <c:v>307</c:v>
                </c:pt>
                <c:pt idx="1181">
                  <c:v>307</c:v>
                </c:pt>
                <c:pt idx="1182">
                  <c:v>307</c:v>
                </c:pt>
                <c:pt idx="1183">
                  <c:v>307</c:v>
                </c:pt>
                <c:pt idx="1184">
                  <c:v>307</c:v>
                </c:pt>
                <c:pt idx="1185">
                  <c:v>307</c:v>
                </c:pt>
                <c:pt idx="1186">
                  <c:v>307</c:v>
                </c:pt>
                <c:pt idx="1187">
                  <c:v>307</c:v>
                </c:pt>
                <c:pt idx="1188">
                  <c:v>306</c:v>
                </c:pt>
                <c:pt idx="1189">
                  <c:v>306</c:v>
                </c:pt>
                <c:pt idx="1190">
                  <c:v>306</c:v>
                </c:pt>
                <c:pt idx="1191">
                  <c:v>306</c:v>
                </c:pt>
                <c:pt idx="1192">
                  <c:v>306</c:v>
                </c:pt>
                <c:pt idx="1193">
                  <c:v>306</c:v>
                </c:pt>
                <c:pt idx="1194">
                  <c:v>305</c:v>
                </c:pt>
                <c:pt idx="1195">
                  <c:v>305</c:v>
                </c:pt>
                <c:pt idx="1196">
                  <c:v>305</c:v>
                </c:pt>
                <c:pt idx="1197">
                  <c:v>305</c:v>
                </c:pt>
                <c:pt idx="1198">
                  <c:v>305</c:v>
                </c:pt>
                <c:pt idx="1199">
                  <c:v>304</c:v>
                </c:pt>
                <c:pt idx="1200">
                  <c:v>304</c:v>
                </c:pt>
                <c:pt idx="1201">
                  <c:v>304</c:v>
                </c:pt>
                <c:pt idx="1202">
                  <c:v>304</c:v>
                </c:pt>
                <c:pt idx="1203">
                  <c:v>304</c:v>
                </c:pt>
                <c:pt idx="1204">
                  <c:v>304</c:v>
                </c:pt>
                <c:pt idx="1205">
                  <c:v>304</c:v>
                </c:pt>
                <c:pt idx="1206">
                  <c:v>304</c:v>
                </c:pt>
                <c:pt idx="1207">
                  <c:v>304</c:v>
                </c:pt>
                <c:pt idx="1208">
                  <c:v>304</c:v>
                </c:pt>
                <c:pt idx="1209">
                  <c:v>304</c:v>
                </c:pt>
                <c:pt idx="1210">
                  <c:v>304</c:v>
                </c:pt>
                <c:pt idx="1211">
                  <c:v>303</c:v>
                </c:pt>
                <c:pt idx="1212">
                  <c:v>303</c:v>
                </c:pt>
                <c:pt idx="1213">
                  <c:v>303</c:v>
                </c:pt>
                <c:pt idx="1214">
                  <c:v>303</c:v>
                </c:pt>
                <c:pt idx="1215">
                  <c:v>303</c:v>
                </c:pt>
                <c:pt idx="1216">
                  <c:v>303</c:v>
                </c:pt>
                <c:pt idx="1217">
                  <c:v>303</c:v>
                </c:pt>
                <c:pt idx="1218">
                  <c:v>303</c:v>
                </c:pt>
                <c:pt idx="1219">
                  <c:v>303</c:v>
                </c:pt>
                <c:pt idx="1220">
                  <c:v>302</c:v>
                </c:pt>
                <c:pt idx="1221">
                  <c:v>302</c:v>
                </c:pt>
                <c:pt idx="1222">
                  <c:v>302</c:v>
                </c:pt>
                <c:pt idx="1223">
                  <c:v>302</c:v>
                </c:pt>
                <c:pt idx="1224">
                  <c:v>302</c:v>
                </c:pt>
                <c:pt idx="1225">
                  <c:v>302</c:v>
                </c:pt>
                <c:pt idx="1226">
                  <c:v>302</c:v>
                </c:pt>
                <c:pt idx="1227">
                  <c:v>302</c:v>
                </c:pt>
                <c:pt idx="1228">
                  <c:v>301</c:v>
                </c:pt>
                <c:pt idx="1229">
                  <c:v>301</c:v>
                </c:pt>
                <c:pt idx="1230">
                  <c:v>301</c:v>
                </c:pt>
                <c:pt idx="1231">
                  <c:v>301</c:v>
                </c:pt>
                <c:pt idx="1232">
                  <c:v>301</c:v>
                </c:pt>
                <c:pt idx="1233">
                  <c:v>301</c:v>
                </c:pt>
                <c:pt idx="1234">
                  <c:v>301</c:v>
                </c:pt>
                <c:pt idx="1235">
                  <c:v>301</c:v>
                </c:pt>
                <c:pt idx="1236">
                  <c:v>301</c:v>
                </c:pt>
                <c:pt idx="1237">
                  <c:v>300</c:v>
                </c:pt>
                <c:pt idx="1238">
                  <c:v>300</c:v>
                </c:pt>
                <c:pt idx="1239">
                  <c:v>300</c:v>
                </c:pt>
                <c:pt idx="1240">
                  <c:v>300</c:v>
                </c:pt>
                <c:pt idx="1241">
                  <c:v>300</c:v>
                </c:pt>
                <c:pt idx="1242">
                  <c:v>300</c:v>
                </c:pt>
                <c:pt idx="1243">
                  <c:v>300</c:v>
                </c:pt>
                <c:pt idx="1244">
                  <c:v>300</c:v>
                </c:pt>
                <c:pt idx="1245">
                  <c:v>300</c:v>
                </c:pt>
                <c:pt idx="1246">
                  <c:v>299</c:v>
                </c:pt>
                <c:pt idx="1247">
                  <c:v>299</c:v>
                </c:pt>
                <c:pt idx="1248">
                  <c:v>299</c:v>
                </c:pt>
                <c:pt idx="1249">
                  <c:v>298</c:v>
                </c:pt>
                <c:pt idx="1250">
                  <c:v>298</c:v>
                </c:pt>
                <c:pt idx="1251">
                  <c:v>298</c:v>
                </c:pt>
                <c:pt idx="1252">
                  <c:v>298</c:v>
                </c:pt>
                <c:pt idx="1253">
                  <c:v>297</c:v>
                </c:pt>
                <c:pt idx="1254">
                  <c:v>297</c:v>
                </c:pt>
                <c:pt idx="1255">
                  <c:v>297</c:v>
                </c:pt>
                <c:pt idx="1256">
                  <c:v>297</c:v>
                </c:pt>
                <c:pt idx="1257">
                  <c:v>297</c:v>
                </c:pt>
                <c:pt idx="1258">
                  <c:v>297</c:v>
                </c:pt>
                <c:pt idx="1259">
                  <c:v>297</c:v>
                </c:pt>
                <c:pt idx="1260">
                  <c:v>297</c:v>
                </c:pt>
                <c:pt idx="1261">
                  <c:v>297</c:v>
                </c:pt>
                <c:pt idx="1262">
                  <c:v>296</c:v>
                </c:pt>
                <c:pt idx="1263">
                  <c:v>296</c:v>
                </c:pt>
                <c:pt idx="1264">
                  <c:v>296</c:v>
                </c:pt>
                <c:pt idx="1265">
                  <c:v>296</c:v>
                </c:pt>
                <c:pt idx="1266">
                  <c:v>296</c:v>
                </c:pt>
                <c:pt idx="1267">
                  <c:v>296</c:v>
                </c:pt>
                <c:pt idx="1268">
                  <c:v>296</c:v>
                </c:pt>
                <c:pt idx="1269">
                  <c:v>296</c:v>
                </c:pt>
                <c:pt idx="1270">
                  <c:v>295</c:v>
                </c:pt>
                <c:pt idx="1271">
                  <c:v>295</c:v>
                </c:pt>
                <c:pt idx="1272">
                  <c:v>295</c:v>
                </c:pt>
                <c:pt idx="1273">
                  <c:v>295</c:v>
                </c:pt>
                <c:pt idx="1274">
                  <c:v>295</c:v>
                </c:pt>
                <c:pt idx="1275">
                  <c:v>295</c:v>
                </c:pt>
                <c:pt idx="1276">
                  <c:v>295</c:v>
                </c:pt>
                <c:pt idx="1277">
                  <c:v>295</c:v>
                </c:pt>
                <c:pt idx="1278">
                  <c:v>295</c:v>
                </c:pt>
                <c:pt idx="1279">
                  <c:v>295</c:v>
                </c:pt>
                <c:pt idx="1280">
                  <c:v>295</c:v>
                </c:pt>
                <c:pt idx="1281">
                  <c:v>294</c:v>
                </c:pt>
                <c:pt idx="1282">
                  <c:v>294</c:v>
                </c:pt>
                <c:pt idx="1283">
                  <c:v>294</c:v>
                </c:pt>
                <c:pt idx="1284">
                  <c:v>293</c:v>
                </c:pt>
                <c:pt idx="1285">
                  <c:v>293</c:v>
                </c:pt>
                <c:pt idx="1286">
                  <c:v>293</c:v>
                </c:pt>
                <c:pt idx="1287">
                  <c:v>293</c:v>
                </c:pt>
                <c:pt idx="1288">
                  <c:v>293</c:v>
                </c:pt>
                <c:pt idx="1289">
                  <c:v>293</c:v>
                </c:pt>
                <c:pt idx="1290">
                  <c:v>293</c:v>
                </c:pt>
                <c:pt idx="1291">
                  <c:v>293</c:v>
                </c:pt>
                <c:pt idx="1292">
                  <c:v>293</c:v>
                </c:pt>
                <c:pt idx="1293">
                  <c:v>292</c:v>
                </c:pt>
                <c:pt idx="1294">
                  <c:v>292</c:v>
                </c:pt>
                <c:pt idx="1295">
                  <c:v>292</c:v>
                </c:pt>
                <c:pt idx="1296">
                  <c:v>292</c:v>
                </c:pt>
                <c:pt idx="1297">
                  <c:v>292</c:v>
                </c:pt>
                <c:pt idx="1298">
                  <c:v>292</c:v>
                </c:pt>
                <c:pt idx="1299">
                  <c:v>292</c:v>
                </c:pt>
                <c:pt idx="1300">
                  <c:v>292</c:v>
                </c:pt>
                <c:pt idx="1301">
                  <c:v>291</c:v>
                </c:pt>
                <c:pt idx="1302">
                  <c:v>291</c:v>
                </c:pt>
                <c:pt idx="1303">
                  <c:v>291</c:v>
                </c:pt>
                <c:pt idx="1304">
                  <c:v>291</c:v>
                </c:pt>
                <c:pt idx="1305">
                  <c:v>291</c:v>
                </c:pt>
                <c:pt idx="1306">
                  <c:v>290</c:v>
                </c:pt>
                <c:pt idx="1307">
                  <c:v>290</c:v>
                </c:pt>
                <c:pt idx="1308">
                  <c:v>290</c:v>
                </c:pt>
                <c:pt idx="1309">
                  <c:v>290</c:v>
                </c:pt>
                <c:pt idx="1310">
                  <c:v>290</c:v>
                </c:pt>
                <c:pt idx="1311">
                  <c:v>290</c:v>
                </c:pt>
                <c:pt idx="1312">
                  <c:v>290</c:v>
                </c:pt>
                <c:pt idx="1313">
                  <c:v>290</c:v>
                </c:pt>
                <c:pt idx="1314">
                  <c:v>290</c:v>
                </c:pt>
                <c:pt idx="1315">
                  <c:v>290</c:v>
                </c:pt>
                <c:pt idx="1316">
                  <c:v>290</c:v>
                </c:pt>
                <c:pt idx="1317">
                  <c:v>290</c:v>
                </c:pt>
                <c:pt idx="1318">
                  <c:v>289</c:v>
                </c:pt>
                <c:pt idx="1319">
                  <c:v>289</c:v>
                </c:pt>
                <c:pt idx="1320">
                  <c:v>289</c:v>
                </c:pt>
                <c:pt idx="1321">
                  <c:v>289</c:v>
                </c:pt>
                <c:pt idx="1322">
                  <c:v>289</c:v>
                </c:pt>
                <c:pt idx="1323">
                  <c:v>289</c:v>
                </c:pt>
                <c:pt idx="1324">
                  <c:v>289</c:v>
                </c:pt>
                <c:pt idx="1325">
                  <c:v>289</c:v>
                </c:pt>
                <c:pt idx="1326">
                  <c:v>288</c:v>
                </c:pt>
                <c:pt idx="1327">
                  <c:v>288</c:v>
                </c:pt>
                <c:pt idx="1328">
                  <c:v>288</c:v>
                </c:pt>
                <c:pt idx="1329">
                  <c:v>288</c:v>
                </c:pt>
                <c:pt idx="1330">
                  <c:v>288</c:v>
                </c:pt>
                <c:pt idx="1331">
                  <c:v>288</c:v>
                </c:pt>
                <c:pt idx="1332">
                  <c:v>288</c:v>
                </c:pt>
                <c:pt idx="1333">
                  <c:v>288</c:v>
                </c:pt>
                <c:pt idx="1334">
                  <c:v>287</c:v>
                </c:pt>
                <c:pt idx="1335">
                  <c:v>287</c:v>
                </c:pt>
                <c:pt idx="1336">
                  <c:v>287</c:v>
                </c:pt>
                <c:pt idx="1337">
                  <c:v>287</c:v>
                </c:pt>
                <c:pt idx="1338">
                  <c:v>286</c:v>
                </c:pt>
                <c:pt idx="1339">
                  <c:v>286</c:v>
                </c:pt>
                <c:pt idx="1340">
                  <c:v>286</c:v>
                </c:pt>
                <c:pt idx="1341">
                  <c:v>286</c:v>
                </c:pt>
                <c:pt idx="1342">
                  <c:v>285</c:v>
                </c:pt>
                <c:pt idx="1343">
                  <c:v>285</c:v>
                </c:pt>
                <c:pt idx="1344">
                  <c:v>285</c:v>
                </c:pt>
                <c:pt idx="1345">
                  <c:v>285</c:v>
                </c:pt>
                <c:pt idx="1346">
                  <c:v>285</c:v>
                </c:pt>
                <c:pt idx="1347">
                  <c:v>285</c:v>
                </c:pt>
                <c:pt idx="1348">
                  <c:v>284</c:v>
                </c:pt>
                <c:pt idx="1349">
                  <c:v>284</c:v>
                </c:pt>
                <c:pt idx="1350">
                  <c:v>284</c:v>
                </c:pt>
                <c:pt idx="1351">
                  <c:v>284</c:v>
                </c:pt>
                <c:pt idx="1352">
                  <c:v>284</c:v>
                </c:pt>
                <c:pt idx="1353">
                  <c:v>284</c:v>
                </c:pt>
                <c:pt idx="1354">
                  <c:v>284</c:v>
                </c:pt>
                <c:pt idx="1355">
                  <c:v>284</c:v>
                </c:pt>
                <c:pt idx="1356">
                  <c:v>284</c:v>
                </c:pt>
                <c:pt idx="1357">
                  <c:v>283</c:v>
                </c:pt>
                <c:pt idx="1358">
                  <c:v>283</c:v>
                </c:pt>
                <c:pt idx="1359">
                  <c:v>283</c:v>
                </c:pt>
                <c:pt idx="1360">
                  <c:v>283</c:v>
                </c:pt>
                <c:pt idx="1361">
                  <c:v>283</c:v>
                </c:pt>
                <c:pt idx="1362">
                  <c:v>283</c:v>
                </c:pt>
                <c:pt idx="1363">
                  <c:v>282</c:v>
                </c:pt>
                <c:pt idx="1364">
                  <c:v>282</c:v>
                </c:pt>
                <c:pt idx="1365">
                  <c:v>282</c:v>
                </c:pt>
                <c:pt idx="1366">
                  <c:v>282</c:v>
                </c:pt>
                <c:pt idx="1367">
                  <c:v>282</c:v>
                </c:pt>
                <c:pt idx="1368">
                  <c:v>282</c:v>
                </c:pt>
                <c:pt idx="1369">
                  <c:v>282</c:v>
                </c:pt>
                <c:pt idx="1370">
                  <c:v>281</c:v>
                </c:pt>
                <c:pt idx="1371">
                  <c:v>281</c:v>
                </c:pt>
                <c:pt idx="1372">
                  <c:v>281</c:v>
                </c:pt>
                <c:pt idx="1373">
                  <c:v>281</c:v>
                </c:pt>
                <c:pt idx="1374">
                  <c:v>281</c:v>
                </c:pt>
                <c:pt idx="1375">
                  <c:v>281</c:v>
                </c:pt>
                <c:pt idx="1376">
                  <c:v>281</c:v>
                </c:pt>
                <c:pt idx="1377">
                  <c:v>281</c:v>
                </c:pt>
                <c:pt idx="1378">
                  <c:v>281</c:v>
                </c:pt>
                <c:pt idx="1379">
                  <c:v>280</c:v>
                </c:pt>
                <c:pt idx="1380">
                  <c:v>280</c:v>
                </c:pt>
                <c:pt idx="1381">
                  <c:v>280</c:v>
                </c:pt>
                <c:pt idx="1382">
                  <c:v>280</c:v>
                </c:pt>
                <c:pt idx="1383">
                  <c:v>280</c:v>
                </c:pt>
                <c:pt idx="1384">
                  <c:v>280</c:v>
                </c:pt>
                <c:pt idx="1385">
                  <c:v>280</c:v>
                </c:pt>
                <c:pt idx="1386">
                  <c:v>280</c:v>
                </c:pt>
                <c:pt idx="1387">
                  <c:v>280</c:v>
                </c:pt>
                <c:pt idx="1388">
                  <c:v>280</c:v>
                </c:pt>
                <c:pt idx="1389">
                  <c:v>280</c:v>
                </c:pt>
                <c:pt idx="1390">
                  <c:v>280</c:v>
                </c:pt>
                <c:pt idx="1391">
                  <c:v>280</c:v>
                </c:pt>
                <c:pt idx="1392">
                  <c:v>280</c:v>
                </c:pt>
                <c:pt idx="1393">
                  <c:v>280</c:v>
                </c:pt>
                <c:pt idx="1394">
                  <c:v>280</c:v>
                </c:pt>
                <c:pt idx="1395">
                  <c:v>279</c:v>
                </c:pt>
                <c:pt idx="1396">
                  <c:v>279</c:v>
                </c:pt>
                <c:pt idx="1397">
                  <c:v>279</c:v>
                </c:pt>
                <c:pt idx="1398">
                  <c:v>279</c:v>
                </c:pt>
                <c:pt idx="1399">
                  <c:v>279</c:v>
                </c:pt>
                <c:pt idx="1400">
                  <c:v>279</c:v>
                </c:pt>
                <c:pt idx="1401">
                  <c:v>279</c:v>
                </c:pt>
                <c:pt idx="1402">
                  <c:v>278</c:v>
                </c:pt>
                <c:pt idx="1403">
                  <c:v>278</c:v>
                </c:pt>
                <c:pt idx="1404">
                  <c:v>278</c:v>
                </c:pt>
                <c:pt idx="1405">
                  <c:v>278</c:v>
                </c:pt>
                <c:pt idx="1406">
                  <c:v>278</c:v>
                </c:pt>
                <c:pt idx="1407">
                  <c:v>277</c:v>
                </c:pt>
                <c:pt idx="1408">
                  <c:v>277</c:v>
                </c:pt>
                <c:pt idx="1409">
                  <c:v>277</c:v>
                </c:pt>
                <c:pt idx="1410">
                  <c:v>277</c:v>
                </c:pt>
                <c:pt idx="1411">
                  <c:v>277</c:v>
                </c:pt>
                <c:pt idx="1412">
                  <c:v>277</c:v>
                </c:pt>
                <c:pt idx="1413">
                  <c:v>277</c:v>
                </c:pt>
                <c:pt idx="1414">
                  <c:v>277</c:v>
                </c:pt>
                <c:pt idx="1415">
                  <c:v>277</c:v>
                </c:pt>
                <c:pt idx="1416">
                  <c:v>276</c:v>
                </c:pt>
                <c:pt idx="1417">
                  <c:v>276</c:v>
                </c:pt>
                <c:pt idx="1418">
                  <c:v>276</c:v>
                </c:pt>
                <c:pt idx="1419">
                  <c:v>276</c:v>
                </c:pt>
                <c:pt idx="1420">
                  <c:v>275</c:v>
                </c:pt>
                <c:pt idx="1421">
                  <c:v>275</c:v>
                </c:pt>
                <c:pt idx="1422">
                  <c:v>275</c:v>
                </c:pt>
                <c:pt idx="1423">
                  <c:v>275</c:v>
                </c:pt>
                <c:pt idx="1424">
                  <c:v>275</c:v>
                </c:pt>
                <c:pt idx="1425">
                  <c:v>275</c:v>
                </c:pt>
                <c:pt idx="1426">
                  <c:v>275</c:v>
                </c:pt>
                <c:pt idx="1427">
                  <c:v>275</c:v>
                </c:pt>
                <c:pt idx="1428">
                  <c:v>274</c:v>
                </c:pt>
                <c:pt idx="1429">
                  <c:v>274</c:v>
                </c:pt>
                <c:pt idx="1430">
                  <c:v>274</c:v>
                </c:pt>
                <c:pt idx="1431">
                  <c:v>274</c:v>
                </c:pt>
                <c:pt idx="1432">
                  <c:v>274</c:v>
                </c:pt>
                <c:pt idx="1433">
                  <c:v>274</c:v>
                </c:pt>
                <c:pt idx="1434">
                  <c:v>274</c:v>
                </c:pt>
                <c:pt idx="1435">
                  <c:v>274</c:v>
                </c:pt>
                <c:pt idx="1436">
                  <c:v>274</c:v>
                </c:pt>
                <c:pt idx="1437">
                  <c:v>274</c:v>
                </c:pt>
                <c:pt idx="1438">
                  <c:v>274</c:v>
                </c:pt>
                <c:pt idx="1439">
                  <c:v>273</c:v>
                </c:pt>
                <c:pt idx="1440">
                  <c:v>273</c:v>
                </c:pt>
                <c:pt idx="1441">
                  <c:v>273</c:v>
                </c:pt>
                <c:pt idx="1442">
                  <c:v>273</c:v>
                </c:pt>
                <c:pt idx="1443">
                  <c:v>273</c:v>
                </c:pt>
                <c:pt idx="1444">
                  <c:v>273</c:v>
                </c:pt>
                <c:pt idx="1445">
                  <c:v>273</c:v>
                </c:pt>
                <c:pt idx="1446">
                  <c:v>273</c:v>
                </c:pt>
                <c:pt idx="1447">
                  <c:v>273</c:v>
                </c:pt>
                <c:pt idx="1448">
                  <c:v>273</c:v>
                </c:pt>
                <c:pt idx="1449">
                  <c:v>272</c:v>
                </c:pt>
                <c:pt idx="1450">
                  <c:v>272</c:v>
                </c:pt>
                <c:pt idx="1451">
                  <c:v>272</c:v>
                </c:pt>
                <c:pt idx="1452">
                  <c:v>272</c:v>
                </c:pt>
                <c:pt idx="1453">
                  <c:v>272</c:v>
                </c:pt>
                <c:pt idx="1454">
                  <c:v>272</c:v>
                </c:pt>
                <c:pt idx="1455">
                  <c:v>272</c:v>
                </c:pt>
                <c:pt idx="1456">
                  <c:v>272</c:v>
                </c:pt>
                <c:pt idx="1457">
                  <c:v>272</c:v>
                </c:pt>
                <c:pt idx="1458">
                  <c:v>271</c:v>
                </c:pt>
                <c:pt idx="1459">
                  <c:v>271</c:v>
                </c:pt>
                <c:pt idx="1460">
                  <c:v>271</c:v>
                </c:pt>
                <c:pt idx="1461">
                  <c:v>271</c:v>
                </c:pt>
                <c:pt idx="1462">
                  <c:v>271</c:v>
                </c:pt>
                <c:pt idx="1463">
                  <c:v>271</c:v>
                </c:pt>
                <c:pt idx="1464">
                  <c:v>270</c:v>
                </c:pt>
                <c:pt idx="1465">
                  <c:v>270</c:v>
                </c:pt>
                <c:pt idx="1466">
                  <c:v>270</c:v>
                </c:pt>
                <c:pt idx="1467">
                  <c:v>270</c:v>
                </c:pt>
                <c:pt idx="1468">
                  <c:v>270</c:v>
                </c:pt>
                <c:pt idx="1469">
                  <c:v>270</c:v>
                </c:pt>
                <c:pt idx="1470">
                  <c:v>270</c:v>
                </c:pt>
                <c:pt idx="1471">
                  <c:v>270</c:v>
                </c:pt>
                <c:pt idx="1472">
                  <c:v>269</c:v>
                </c:pt>
                <c:pt idx="1473">
                  <c:v>269</c:v>
                </c:pt>
                <c:pt idx="1474">
                  <c:v>269</c:v>
                </c:pt>
                <c:pt idx="1475">
                  <c:v>269</c:v>
                </c:pt>
                <c:pt idx="1476">
                  <c:v>269</c:v>
                </c:pt>
                <c:pt idx="1477">
                  <c:v>269</c:v>
                </c:pt>
                <c:pt idx="1478">
                  <c:v>269</c:v>
                </c:pt>
                <c:pt idx="1479">
                  <c:v>269</c:v>
                </c:pt>
                <c:pt idx="1480">
                  <c:v>268</c:v>
                </c:pt>
                <c:pt idx="1481">
                  <c:v>268</c:v>
                </c:pt>
                <c:pt idx="1482">
                  <c:v>268</c:v>
                </c:pt>
                <c:pt idx="1483">
                  <c:v>268</c:v>
                </c:pt>
                <c:pt idx="1484">
                  <c:v>268</c:v>
                </c:pt>
                <c:pt idx="1485">
                  <c:v>267</c:v>
                </c:pt>
                <c:pt idx="1486">
                  <c:v>267</c:v>
                </c:pt>
                <c:pt idx="1487">
                  <c:v>267</c:v>
                </c:pt>
                <c:pt idx="1488">
                  <c:v>266</c:v>
                </c:pt>
                <c:pt idx="1489">
                  <c:v>266</c:v>
                </c:pt>
                <c:pt idx="1490">
                  <c:v>266</c:v>
                </c:pt>
                <c:pt idx="1491">
                  <c:v>266</c:v>
                </c:pt>
                <c:pt idx="1492">
                  <c:v>265</c:v>
                </c:pt>
                <c:pt idx="1493">
                  <c:v>265</c:v>
                </c:pt>
                <c:pt idx="1494">
                  <c:v>265</c:v>
                </c:pt>
                <c:pt idx="1495">
                  <c:v>265</c:v>
                </c:pt>
                <c:pt idx="1496">
                  <c:v>265</c:v>
                </c:pt>
                <c:pt idx="1497">
                  <c:v>265</c:v>
                </c:pt>
                <c:pt idx="1498">
                  <c:v>265</c:v>
                </c:pt>
                <c:pt idx="1499">
                  <c:v>264</c:v>
                </c:pt>
                <c:pt idx="1500">
                  <c:v>264</c:v>
                </c:pt>
                <c:pt idx="1501">
                  <c:v>264</c:v>
                </c:pt>
                <c:pt idx="1502">
                  <c:v>264</c:v>
                </c:pt>
                <c:pt idx="1503">
                  <c:v>264</c:v>
                </c:pt>
                <c:pt idx="1504">
                  <c:v>263</c:v>
                </c:pt>
                <c:pt idx="1505">
                  <c:v>263</c:v>
                </c:pt>
                <c:pt idx="1506">
                  <c:v>263</c:v>
                </c:pt>
                <c:pt idx="1507">
                  <c:v>263</c:v>
                </c:pt>
                <c:pt idx="1508">
                  <c:v>263</c:v>
                </c:pt>
                <c:pt idx="1509">
                  <c:v>262</c:v>
                </c:pt>
                <c:pt idx="1510">
                  <c:v>262</c:v>
                </c:pt>
                <c:pt idx="1511">
                  <c:v>262</c:v>
                </c:pt>
                <c:pt idx="1512">
                  <c:v>261</c:v>
                </c:pt>
                <c:pt idx="1513">
                  <c:v>261</c:v>
                </c:pt>
                <c:pt idx="1514">
                  <c:v>261</c:v>
                </c:pt>
                <c:pt idx="1515">
                  <c:v>261</c:v>
                </c:pt>
                <c:pt idx="1516">
                  <c:v>261</c:v>
                </c:pt>
                <c:pt idx="1517">
                  <c:v>261</c:v>
                </c:pt>
                <c:pt idx="1518">
                  <c:v>261</c:v>
                </c:pt>
                <c:pt idx="1519">
                  <c:v>260</c:v>
                </c:pt>
                <c:pt idx="1520">
                  <c:v>260</c:v>
                </c:pt>
                <c:pt idx="1521">
                  <c:v>260</c:v>
                </c:pt>
                <c:pt idx="1522">
                  <c:v>260</c:v>
                </c:pt>
                <c:pt idx="1523">
                  <c:v>260</c:v>
                </c:pt>
                <c:pt idx="1524">
                  <c:v>260</c:v>
                </c:pt>
                <c:pt idx="1525">
                  <c:v>260</c:v>
                </c:pt>
                <c:pt idx="1526">
                  <c:v>260</c:v>
                </c:pt>
                <c:pt idx="1527">
                  <c:v>259</c:v>
                </c:pt>
                <c:pt idx="1528">
                  <c:v>259</c:v>
                </c:pt>
                <c:pt idx="1529">
                  <c:v>259</c:v>
                </c:pt>
                <c:pt idx="1530">
                  <c:v>259</c:v>
                </c:pt>
                <c:pt idx="1531">
                  <c:v>258</c:v>
                </c:pt>
                <c:pt idx="1532">
                  <c:v>258</c:v>
                </c:pt>
                <c:pt idx="1533">
                  <c:v>258</c:v>
                </c:pt>
                <c:pt idx="1534">
                  <c:v>258</c:v>
                </c:pt>
                <c:pt idx="1535">
                  <c:v>257</c:v>
                </c:pt>
                <c:pt idx="1536">
                  <c:v>257</c:v>
                </c:pt>
                <c:pt idx="1537">
                  <c:v>257</c:v>
                </c:pt>
                <c:pt idx="1538">
                  <c:v>257</c:v>
                </c:pt>
                <c:pt idx="1539">
                  <c:v>257</c:v>
                </c:pt>
                <c:pt idx="1540">
                  <c:v>257</c:v>
                </c:pt>
                <c:pt idx="1541">
                  <c:v>257</c:v>
                </c:pt>
                <c:pt idx="1542">
                  <c:v>257</c:v>
                </c:pt>
                <c:pt idx="1543">
                  <c:v>257</c:v>
                </c:pt>
                <c:pt idx="1544">
                  <c:v>257</c:v>
                </c:pt>
                <c:pt idx="1545">
                  <c:v>257</c:v>
                </c:pt>
                <c:pt idx="1546">
                  <c:v>256</c:v>
                </c:pt>
                <c:pt idx="1547">
                  <c:v>256</c:v>
                </c:pt>
                <c:pt idx="1548">
                  <c:v>256</c:v>
                </c:pt>
                <c:pt idx="1549">
                  <c:v>256</c:v>
                </c:pt>
                <c:pt idx="1550">
                  <c:v>256</c:v>
                </c:pt>
                <c:pt idx="1551">
                  <c:v>256</c:v>
                </c:pt>
                <c:pt idx="1552">
                  <c:v>256</c:v>
                </c:pt>
                <c:pt idx="1553">
                  <c:v>256</c:v>
                </c:pt>
                <c:pt idx="1554">
                  <c:v>256</c:v>
                </c:pt>
                <c:pt idx="1555">
                  <c:v>256</c:v>
                </c:pt>
                <c:pt idx="1556">
                  <c:v>255</c:v>
                </c:pt>
                <c:pt idx="1557">
                  <c:v>255</c:v>
                </c:pt>
                <c:pt idx="1558">
                  <c:v>255</c:v>
                </c:pt>
                <c:pt idx="1559">
                  <c:v>255</c:v>
                </c:pt>
                <c:pt idx="1560">
                  <c:v>255</c:v>
                </c:pt>
                <c:pt idx="1561">
                  <c:v>255</c:v>
                </c:pt>
                <c:pt idx="1562">
                  <c:v>255</c:v>
                </c:pt>
                <c:pt idx="1563">
                  <c:v>255</c:v>
                </c:pt>
                <c:pt idx="1564">
                  <c:v>255</c:v>
                </c:pt>
                <c:pt idx="1565">
                  <c:v>255</c:v>
                </c:pt>
                <c:pt idx="1566">
                  <c:v>254</c:v>
                </c:pt>
                <c:pt idx="1567">
                  <c:v>254</c:v>
                </c:pt>
                <c:pt idx="1568">
                  <c:v>254</c:v>
                </c:pt>
                <c:pt idx="1569">
                  <c:v>254</c:v>
                </c:pt>
                <c:pt idx="1570">
                  <c:v>254</c:v>
                </c:pt>
                <c:pt idx="1571">
                  <c:v>254</c:v>
                </c:pt>
                <c:pt idx="1572">
                  <c:v>254</c:v>
                </c:pt>
                <c:pt idx="1573">
                  <c:v>254</c:v>
                </c:pt>
                <c:pt idx="1574">
                  <c:v>254</c:v>
                </c:pt>
                <c:pt idx="1575">
                  <c:v>254</c:v>
                </c:pt>
                <c:pt idx="1576">
                  <c:v>254</c:v>
                </c:pt>
                <c:pt idx="1577">
                  <c:v>254</c:v>
                </c:pt>
                <c:pt idx="1578">
                  <c:v>253</c:v>
                </c:pt>
                <c:pt idx="1579">
                  <c:v>253</c:v>
                </c:pt>
                <c:pt idx="1580">
                  <c:v>253</c:v>
                </c:pt>
                <c:pt idx="1581">
                  <c:v>253</c:v>
                </c:pt>
                <c:pt idx="1582">
                  <c:v>253</c:v>
                </c:pt>
                <c:pt idx="1583">
                  <c:v>253</c:v>
                </c:pt>
                <c:pt idx="1584">
                  <c:v>253</c:v>
                </c:pt>
                <c:pt idx="1585">
                  <c:v>253</c:v>
                </c:pt>
                <c:pt idx="1586">
                  <c:v>253</c:v>
                </c:pt>
                <c:pt idx="1587">
                  <c:v>252</c:v>
                </c:pt>
                <c:pt idx="1588">
                  <c:v>252</c:v>
                </c:pt>
                <c:pt idx="1589">
                  <c:v>252</c:v>
                </c:pt>
                <c:pt idx="1590">
                  <c:v>252</c:v>
                </c:pt>
                <c:pt idx="1591">
                  <c:v>252</c:v>
                </c:pt>
                <c:pt idx="1592">
                  <c:v>252</c:v>
                </c:pt>
                <c:pt idx="1593">
                  <c:v>252</c:v>
                </c:pt>
                <c:pt idx="1594">
                  <c:v>252</c:v>
                </c:pt>
                <c:pt idx="1595">
                  <c:v>252</c:v>
                </c:pt>
                <c:pt idx="1596">
                  <c:v>251</c:v>
                </c:pt>
                <c:pt idx="1597">
                  <c:v>251</c:v>
                </c:pt>
                <c:pt idx="1598">
                  <c:v>251</c:v>
                </c:pt>
                <c:pt idx="1599">
                  <c:v>251</c:v>
                </c:pt>
                <c:pt idx="1600">
                  <c:v>251</c:v>
                </c:pt>
                <c:pt idx="1601">
                  <c:v>251</c:v>
                </c:pt>
                <c:pt idx="1602">
                  <c:v>251</c:v>
                </c:pt>
                <c:pt idx="1603">
                  <c:v>250</c:v>
                </c:pt>
                <c:pt idx="1604">
                  <c:v>250</c:v>
                </c:pt>
                <c:pt idx="1605">
                  <c:v>250</c:v>
                </c:pt>
                <c:pt idx="1606">
                  <c:v>250</c:v>
                </c:pt>
                <c:pt idx="1607">
                  <c:v>250</c:v>
                </c:pt>
                <c:pt idx="1608">
                  <c:v>250</c:v>
                </c:pt>
                <c:pt idx="1609">
                  <c:v>250</c:v>
                </c:pt>
                <c:pt idx="1610">
                  <c:v>250</c:v>
                </c:pt>
                <c:pt idx="1611">
                  <c:v>250</c:v>
                </c:pt>
                <c:pt idx="1612">
                  <c:v>250</c:v>
                </c:pt>
                <c:pt idx="1613">
                  <c:v>250</c:v>
                </c:pt>
                <c:pt idx="1614">
                  <c:v>249</c:v>
                </c:pt>
                <c:pt idx="1615">
                  <c:v>249</c:v>
                </c:pt>
                <c:pt idx="1616">
                  <c:v>249</c:v>
                </c:pt>
                <c:pt idx="1617">
                  <c:v>249</c:v>
                </c:pt>
                <c:pt idx="1618">
                  <c:v>249</c:v>
                </c:pt>
                <c:pt idx="1619">
                  <c:v>249</c:v>
                </c:pt>
                <c:pt idx="1620">
                  <c:v>249</c:v>
                </c:pt>
                <c:pt idx="1621">
                  <c:v>249</c:v>
                </c:pt>
                <c:pt idx="1622">
                  <c:v>248</c:v>
                </c:pt>
                <c:pt idx="1623">
                  <c:v>248</c:v>
                </c:pt>
                <c:pt idx="1624">
                  <c:v>248</c:v>
                </c:pt>
                <c:pt idx="1625">
                  <c:v>248</c:v>
                </c:pt>
                <c:pt idx="1626">
                  <c:v>248</c:v>
                </c:pt>
                <c:pt idx="1627">
                  <c:v>248</c:v>
                </c:pt>
                <c:pt idx="1628">
                  <c:v>248</c:v>
                </c:pt>
                <c:pt idx="1629">
                  <c:v>248</c:v>
                </c:pt>
                <c:pt idx="1630">
                  <c:v>248</c:v>
                </c:pt>
                <c:pt idx="1631">
                  <c:v>248</c:v>
                </c:pt>
                <c:pt idx="1632">
                  <c:v>247</c:v>
                </c:pt>
                <c:pt idx="1633">
                  <c:v>247</c:v>
                </c:pt>
                <c:pt idx="1634">
                  <c:v>247</c:v>
                </c:pt>
                <c:pt idx="1635">
                  <c:v>247</c:v>
                </c:pt>
                <c:pt idx="1636">
                  <c:v>247</c:v>
                </c:pt>
                <c:pt idx="1637">
                  <c:v>247</c:v>
                </c:pt>
                <c:pt idx="1638">
                  <c:v>247</c:v>
                </c:pt>
                <c:pt idx="1639">
                  <c:v>246</c:v>
                </c:pt>
                <c:pt idx="1640">
                  <c:v>246</c:v>
                </c:pt>
                <c:pt idx="1641">
                  <c:v>246</c:v>
                </c:pt>
                <c:pt idx="1642">
                  <c:v>246</c:v>
                </c:pt>
                <c:pt idx="1643">
                  <c:v>246</c:v>
                </c:pt>
                <c:pt idx="1644">
                  <c:v>246</c:v>
                </c:pt>
                <c:pt idx="1645">
                  <c:v>246</c:v>
                </c:pt>
                <c:pt idx="1646">
                  <c:v>246</c:v>
                </c:pt>
                <c:pt idx="1647">
                  <c:v>246</c:v>
                </c:pt>
                <c:pt idx="1648">
                  <c:v>246</c:v>
                </c:pt>
                <c:pt idx="1649">
                  <c:v>245</c:v>
                </c:pt>
                <c:pt idx="1650">
                  <c:v>245</c:v>
                </c:pt>
                <c:pt idx="1651">
                  <c:v>245</c:v>
                </c:pt>
                <c:pt idx="1652">
                  <c:v>245</c:v>
                </c:pt>
                <c:pt idx="1653">
                  <c:v>245</c:v>
                </c:pt>
                <c:pt idx="1654">
                  <c:v>245</c:v>
                </c:pt>
                <c:pt idx="1655">
                  <c:v>245</c:v>
                </c:pt>
                <c:pt idx="1656">
                  <c:v>245</c:v>
                </c:pt>
                <c:pt idx="1657">
                  <c:v>245</c:v>
                </c:pt>
                <c:pt idx="1658">
                  <c:v>244</c:v>
                </c:pt>
                <c:pt idx="1659">
                  <c:v>244</c:v>
                </c:pt>
                <c:pt idx="1660">
                  <c:v>244</c:v>
                </c:pt>
                <c:pt idx="1661">
                  <c:v>244</c:v>
                </c:pt>
                <c:pt idx="1662">
                  <c:v>244</c:v>
                </c:pt>
                <c:pt idx="1663">
                  <c:v>244</c:v>
                </c:pt>
                <c:pt idx="1664">
                  <c:v>244</c:v>
                </c:pt>
                <c:pt idx="1665">
                  <c:v>243</c:v>
                </c:pt>
                <c:pt idx="1666">
                  <c:v>243</c:v>
                </c:pt>
                <c:pt idx="1667">
                  <c:v>243</c:v>
                </c:pt>
                <c:pt idx="1668">
                  <c:v>243</c:v>
                </c:pt>
                <c:pt idx="1669">
                  <c:v>243</c:v>
                </c:pt>
                <c:pt idx="1670">
                  <c:v>242</c:v>
                </c:pt>
                <c:pt idx="1671">
                  <c:v>242</c:v>
                </c:pt>
                <c:pt idx="1672">
                  <c:v>242</c:v>
                </c:pt>
                <c:pt idx="1673">
                  <c:v>242</c:v>
                </c:pt>
                <c:pt idx="1674">
                  <c:v>242</c:v>
                </c:pt>
                <c:pt idx="1675">
                  <c:v>242</c:v>
                </c:pt>
                <c:pt idx="1676">
                  <c:v>242</c:v>
                </c:pt>
                <c:pt idx="1677">
                  <c:v>242</c:v>
                </c:pt>
                <c:pt idx="1678">
                  <c:v>242</c:v>
                </c:pt>
                <c:pt idx="1679">
                  <c:v>242</c:v>
                </c:pt>
                <c:pt idx="1680">
                  <c:v>241</c:v>
                </c:pt>
                <c:pt idx="1681">
                  <c:v>241</c:v>
                </c:pt>
                <c:pt idx="1682">
                  <c:v>241</c:v>
                </c:pt>
                <c:pt idx="1683">
                  <c:v>241</c:v>
                </c:pt>
                <c:pt idx="1684">
                  <c:v>241</c:v>
                </c:pt>
                <c:pt idx="1685">
                  <c:v>241</c:v>
                </c:pt>
                <c:pt idx="1686">
                  <c:v>240</c:v>
                </c:pt>
                <c:pt idx="1687">
                  <c:v>240</c:v>
                </c:pt>
                <c:pt idx="1688">
                  <c:v>240</c:v>
                </c:pt>
                <c:pt idx="1689">
                  <c:v>240</c:v>
                </c:pt>
                <c:pt idx="1690">
                  <c:v>239</c:v>
                </c:pt>
                <c:pt idx="1691">
                  <c:v>239</c:v>
                </c:pt>
                <c:pt idx="1692">
                  <c:v>239</c:v>
                </c:pt>
                <c:pt idx="1693">
                  <c:v>239</c:v>
                </c:pt>
                <c:pt idx="1694">
                  <c:v>239</c:v>
                </c:pt>
                <c:pt idx="1695">
                  <c:v>239</c:v>
                </c:pt>
                <c:pt idx="1696">
                  <c:v>239</c:v>
                </c:pt>
                <c:pt idx="1697">
                  <c:v>239</c:v>
                </c:pt>
                <c:pt idx="1698">
                  <c:v>239</c:v>
                </c:pt>
                <c:pt idx="1699">
                  <c:v>238</c:v>
                </c:pt>
                <c:pt idx="1700">
                  <c:v>238</c:v>
                </c:pt>
                <c:pt idx="1701">
                  <c:v>238</c:v>
                </c:pt>
                <c:pt idx="1702">
                  <c:v>238</c:v>
                </c:pt>
                <c:pt idx="1703">
                  <c:v>238</c:v>
                </c:pt>
                <c:pt idx="1704">
                  <c:v>238</c:v>
                </c:pt>
                <c:pt idx="1705">
                  <c:v>238</c:v>
                </c:pt>
                <c:pt idx="1706">
                  <c:v>238</c:v>
                </c:pt>
                <c:pt idx="1707">
                  <c:v>237</c:v>
                </c:pt>
                <c:pt idx="1708">
                  <c:v>237</c:v>
                </c:pt>
                <c:pt idx="1709">
                  <c:v>237</c:v>
                </c:pt>
                <c:pt idx="1710">
                  <c:v>237</c:v>
                </c:pt>
                <c:pt idx="1711">
                  <c:v>237</c:v>
                </c:pt>
                <c:pt idx="1712">
                  <c:v>237</c:v>
                </c:pt>
                <c:pt idx="1713">
                  <c:v>237</c:v>
                </c:pt>
                <c:pt idx="1714">
                  <c:v>237</c:v>
                </c:pt>
                <c:pt idx="1715">
                  <c:v>237</c:v>
                </c:pt>
                <c:pt idx="1716">
                  <c:v>237</c:v>
                </c:pt>
                <c:pt idx="1717">
                  <c:v>237</c:v>
                </c:pt>
                <c:pt idx="1718">
                  <c:v>236</c:v>
                </c:pt>
                <c:pt idx="1719">
                  <c:v>236</c:v>
                </c:pt>
                <c:pt idx="1720">
                  <c:v>236</c:v>
                </c:pt>
                <c:pt idx="1721">
                  <c:v>236</c:v>
                </c:pt>
                <c:pt idx="1722">
                  <c:v>236</c:v>
                </c:pt>
                <c:pt idx="1723">
                  <c:v>236</c:v>
                </c:pt>
                <c:pt idx="1724">
                  <c:v>236</c:v>
                </c:pt>
                <c:pt idx="1725">
                  <c:v>236</c:v>
                </c:pt>
                <c:pt idx="1726">
                  <c:v>235</c:v>
                </c:pt>
                <c:pt idx="1727">
                  <c:v>235</c:v>
                </c:pt>
                <c:pt idx="1728">
                  <c:v>235</c:v>
                </c:pt>
                <c:pt idx="1729">
                  <c:v>235</c:v>
                </c:pt>
                <c:pt idx="1730">
                  <c:v>235</c:v>
                </c:pt>
                <c:pt idx="1731">
                  <c:v>235</c:v>
                </c:pt>
                <c:pt idx="1732">
                  <c:v>235</c:v>
                </c:pt>
                <c:pt idx="1733">
                  <c:v>235</c:v>
                </c:pt>
                <c:pt idx="1734">
                  <c:v>234</c:v>
                </c:pt>
                <c:pt idx="1735">
                  <c:v>234</c:v>
                </c:pt>
                <c:pt idx="1736">
                  <c:v>234</c:v>
                </c:pt>
                <c:pt idx="1737">
                  <c:v>234</c:v>
                </c:pt>
                <c:pt idx="1738">
                  <c:v>234</c:v>
                </c:pt>
                <c:pt idx="1739">
                  <c:v>233</c:v>
                </c:pt>
                <c:pt idx="1740">
                  <c:v>233</c:v>
                </c:pt>
                <c:pt idx="1741">
                  <c:v>233</c:v>
                </c:pt>
                <c:pt idx="1742">
                  <c:v>232</c:v>
                </c:pt>
                <c:pt idx="1743">
                  <c:v>232</c:v>
                </c:pt>
                <c:pt idx="1744">
                  <c:v>232</c:v>
                </c:pt>
                <c:pt idx="1745">
                  <c:v>232</c:v>
                </c:pt>
                <c:pt idx="1746">
                  <c:v>232</c:v>
                </c:pt>
                <c:pt idx="1747">
                  <c:v>232</c:v>
                </c:pt>
                <c:pt idx="1748">
                  <c:v>232</c:v>
                </c:pt>
                <c:pt idx="1749">
                  <c:v>232</c:v>
                </c:pt>
                <c:pt idx="1750">
                  <c:v>231</c:v>
                </c:pt>
                <c:pt idx="1751">
                  <c:v>231</c:v>
                </c:pt>
                <c:pt idx="1752">
                  <c:v>231</c:v>
                </c:pt>
                <c:pt idx="1753">
                  <c:v>231</c:v>
                </c:pt>
                <c:pt idx="1754">
                  <c:v>230</c:v>
                </c:pt>
                <c:pt idx="1755">
                  <c:v>230</c:v>
                </c:pt>
                <c:pt idx="1756">
                  <c:v>230</c:v>
                </c:pt>
                <c:pt idx="1757">
                  <c:v>230</c:v>
                </c:pt>
                <c:pt idx="1758">
                  <c:v>229</c:v>
                </c:pt>
                <c:pt idx="1759">
                  <c:v>229</c:v>
                </c:pt>
                <c:pt idx="1760">
                  <c:v>229</c:v>
                </c:pt>
                <c:pt idx="1761">
                  <c:v>229</c:v>
                </c:pt>
                <c:pt idx="1762">
                  <c:v>229</c:v>
                </c:pt>
                <c:pt idx="1763">
                  <c:v>229</c:v>
                </c:pt>
                <c:pt idx="1764">
                  <c:v>229</c:v>
                </c:pt>
                <c:pt idx="1765">
                  <c:v>228</c:v>
                </c:pt>
                <c:pt idx="1766">
                  <c:v>228</c:v>
                </c:pt>
                <c:pt idx="1767">
                  <c:v>228</c:v>
                </c:pt>
                <c:pt idx="1768">
                  <c:v>228</c:v>
                </c:pt>
                <c:pt idx="1769">
                  <c:v>227</c:v>
                </c:pt>
                <c:pt idx="1770">
                  <c:v>227</c:v>
                </c:pt>
                <c:pt idx="1771">
                  <c:v>227</c:v>
                </c:pt>
                <c:pt idx="1772">
                  <c:v>227</c:v>
                </c:pt>
                <c:pt idx="1773">
                  <c:v>226</c:v>
                </c:pt>
                <c:pt idx="1774">
                  <c:v>226</c:v>
                </c:pt>
                <c:pt idx="1775">
                  <c:v>226</c:v>
                </c:pt>
                <c:pt idx="1776">
                  <c:v>225</c:v>
                </c:pt>
                <c:pt idx="1777">
                  <c:v>225</c:v>
                </c:pt>
                <c:pt idx="1778">
                  <c:v>225</c:v>
                </c:pt>
                <c:pt idx="1779">
                  <c:v>225</c:v>
                </c:pt>
                <c:pt idx="1780">
                  <c:v>225</c:v>
                </c:pt>
                <c:pt idx="1781">
                  <c:v>225</c:v>
                </c:pt>
                <c:pt idx="1782">
                  <c:v>225</c:v>
                </c:pt>
                <c:pt idx="1783">
                  <c:v>225</c:v>
                </c:pt>
                <c:pt idx="1784">
                  <c:v>225</c:v>
                </c:pt>
                <c:pt idx="1785">
                  <c:v>225</c:v>
                </c:pt>
                <c:pt idx="1786">
                  <c:v>224</c:v>
                </c:pt>
                <c:pt idx="1787">
                  <c:v>224</c:v>
                </c:pt>
                <c:pt idx="1788">
                  <c:v>224</c:v>
                </c:pt>
                <c:pt idx="1789">
                  <c:v>223</c:v>
                </c:pt>
                <c:pt idx="1790">
                  <c:v>223</c:v>
                </c:pt>
                <c:pt idx="1791">
                  <c:v>223</c:v>
                </c:pt>
                <c:pt idx="1792">
                  <c:v>223</c:v>
                </c:pt>
                <c:pt idx="1793">
                  <c:v>222</c:v>
                </c:pt>
                <c:pt idx="1794">
                  <c:v>222</c:v>
                </c:pt>
                <c:pt idx="1795">
                  <c:v>222</c:v>
                </c:pt>
                <c:pt idx="1796">
                  <c:v>221</c:v>
                </c:pt>
                <c:pt idx="1797">
                  <c:v>221</c:v>
                </c:pt>
                <c:pt idx="1798">
                  <c:v>221</c:v>
                </c:pt>
                <c:pt idx="1799">
                  <c:v>221</c:v>
                </c:pt>
                <c:pt idx="1800">
                  <c:v>220</c:v>
                </c:pt>
                <c:pt idx="1801">
                  <c:v>220</c:v>
                </c:pt>
                <c:pt idx="1802">
                  <c:v>220</c:v>
                </c:pt>
                <c:pt idx="1803">
                  <c:v>219</c:v>
                </c:pt>
                <c:pt idx="1804">
                  <c:v>219</c:v>
                </c:pt>
                <c:pt idx="1805">
                  <c:v>219</c:v>
                </c:pt>
                <c:pt idx="1806">
                  <c:v>219</c:v>
                </c:pt>
                <c:pt idx="1807">
                  <c:v>218</c:v>
                </c:pt>
                <c:pt idx="1808">
                  <c:v>218</c:v>
                </c:pt>
                <c:pt idx="1809">
                  <c:v>218</c:v>
                </c:pt>
                <c:pt idx="1810">
                  <c:v>218</c:v>
                </c:pt>
                <c:pt idx="1811">
                  <c:v>218</c:v>
                </c:pt>
                <c:pt idx="1812">
                  <c:v>218</c:v>
                </c:pt>
                <c:pt idx="1813">
                  <c:v>217</c:v>
                </c:pt>
                <c:pt idx="1814">
                  <c:v>217</c:v>
                </c:pt>
                <c:pt idx="1815">
                  <c:v>217</c:v>
                </c:pt>
                <c:pt idx="1816">
                  <c:v>217</c:v>
                </c:pt>
                <c:pt idx="1817">
                  <c:v>217</c:v>
                </c:pt>
                <c:pt idx="1818">
                  <c:v>217</c:v>
                </c:pt>
                <c:pt idx="1819">
                  <c:v>217</c:v>
                </c:pt>
                <c:pt idx="1820">
                  <c:v>216</c:v>
                </c:pt>
                <c:pt idx="1821">
                  <c:v>216</c:v>
                </c:pt>
                <c:pt idx="1822">
                  <c:v>216</c:v>
                </c:pt>
                <c:pt idx="1823">
                  <c:v>215</c:v>
                </c:pt>
                <c:pt idx="1824">
                  <c:v>215</c:v>
                </c:pt>
                <c:pt idx="1825">
                  <c:v>215</c:v>
                </c:pt>
                <c:pt idx="1826">
                  <c:v>215</c:v>
                </c:pt>
                <c:pt idx="1827">
                  <c:v>215</c:v>
                </c:pt>
                <c:pt idx="1828">
                  <c:v>214</c:v>
                </c:pt>
                <c:pt idx="1829">
                  <c:v>214</c:v>
                </c:pt>
                <c:pt idx="1830">
                  <c:v>214</c:v>
                </c:pt>
                <c:pt idx="1831">
                  <c:v>214</c:v>
                </c:pt>
                <c:pt idx="1832">
                  <c:v>214</c:v>
                </c:pt>
                <c:pt idx="1833">
                  <c:v>214</c:v>
                </c:pt>
                <c:pt idx="1834">
                  <c:v>213</c:v>
                </c:pt>
                <c:pt idx="1835">
                  <c:v>213</c:v>
                </c:pt>
                <c:pt idx="1836">
                  <c:v>213</c:v>
                </c:pt>
                <c:pt idx="1837">
                  <c:v>213</c:v>
                </c:pt>
                <c:pt idx="1838">
                  <c:v>213</c:v>
                </c:pt>
                <c:pt idx="1839">
                  <c:v>212</c:v>
                </c:pt>
                <c:pt idx="1840">
                  <c:v>212</c:v>
                </c:pt>
                <c:pt idx="1841">
                  <c:v>212</c:v>
                </c:pt>
                <c:pt idx="1842">
                  <c:v>211</c:v>
                </c:pt>
                <c:pt idx="1843">
                  <c:v>211</c:v>
                </c:pt>
                <c:pt idx="1844">
                  <c:v>211</c:v>
                </c:pt>
                <c:pt idx="1845">
                  <c:v>211</c:v>
                </c:pt>
                <c:pt idx="1846">
                  <c:v>211</c:v>
                </c:pt>
                <c:pt idx="1847">
                  <c:v>210</c:v>
                </c:pt>
                <c:pt idx="1848">
                  <c:v>210</c:v>
                </c:pt>
                <c:pt idx="1849">
                  <c:v>210</c:v>
                </c:pt>
                <c:pt idx="1850">
                  <c:v>210</c:v>
                </c:pt>
                <c:pt idx="1851">
                  <c:v>210</c:v>
                </c:pt>
                <c:pt idx="1852">
                  <c:v>210</c:v>
                </c:pt>
                <c:pt idx="1853">
                  <c:v>209</c:v>
                </c:pt>
                <c:pt idx="1854">
                  <c:v>209</c:v>
                </c:pt>
                <c:pt idx="1855">
                  <c:v>209</c:v>
                </c:pt>
                <c:pt idx="1856">
                  <c:v>208</c:v>
                </c:pt>
                <c:pt idx="1857">
                  <c:v>208</c:v>
                </c:pt>
                <c:pt idx="1858">
                  <c:v>208</c:v>
                </c:pt>
                <c:pt idx="1859">
                  <c:v>208</c:v>
                </c:pt>
                <c:pt idx="1860">
                  <c:v>208</c:v>
                </c:pt>
                <c:pt idx="1861">
                  <c:v>207</c:v>
                </c:pt>
                <c:pt idx="1862">
                  <c:v>207</c:v>
                </c:pt>
                <c:pt idx="1863">
                  <c:v>207</c:v>
                </c:pt>
                <c:pt idx="1864">
                  <c:v>207</c:v>
                </c:pt>
                <c:pt idx="1865">
                  <c:v>207</c:v>
                </c:pt>
                <c:pt idx="1866">
                  <c:v>207</c:v>
                </c:pt>
                <c:pt idx="1867">
                  <c:v>207</c:v>
                </c:pt>
                <c:pt idx="1868">
                  <c:v>207</c:v>
                </c:pt>
                <c:pt idx="1869">
                  <c:v>207</c:v>
                </c:pt>
                <c:pt idx="1870">
                  <c:v>207</c:v>
                </c:pt>
                <c:pt idx="1871">
                  <c:v>206</c:v>
                </c:pt>
                <c:pt idx="1872">
                  <c:v>206</c:v>
                </c:pt>
                <c:pt idx="1873">
                  <c:v>206</c:v>
                </c:pt>
                <c:pt idx="1874">
                  <c:v>206</c:v>
                </c:pt>
                <c:pt idx="1875">
                  <c:v>206</c:v>
                </c:pt>
                <c:pt idx="1876">
                  <c:v>206</c:v>
                </c:pt>
                <c:pt idx="1877">
                  <c:v>205</c:v>
                </c:pt>
                <c:pt idx="1878">
                  <c:v>205</c:v>
                </c:pt>
                <c:pt idx="1879">
                  <c:v>205</c:v>
                </c:pt>
                <c:pt idx="1880">
                  <c:v>205</c:v>
                </c:pt>
                <c:pt idx="1881">
                  <c:v>204</c:v>
                </c:pt>
                <c:pt idx="1882">
                  <c:v>204</c:v>
                </c:pt>
                <c:pt idx="1883">
                  <c:v>204</c:v>
                </c:pt>
                <c:pt idx="1884">
                  <c:v>204</c:v>
                </c:pt>
                <c:pt idx="1885">
                  <c:v>204</c:v>
                </c:pt>
                <c:pt idx="1886">
                  <c:v>204</c:v>
                </c:pt>
                <c:pt idx="1887">
                  <c:v>204</c:v>
                </c:pt>
                <c:pt idx="1888">
                  <c:v>204</c:v>
                </c:pt>
                <c:pt idx="1889">
                  <c:v>204</c:v>
                </c:pt>
                <c:pt idx="1890">
                  <c:v>204</c:v>
                </c:pt>
                <c:pt idx="1891">
                  <c:v>203</c:v>
                </c:pt>
                <c:pt idx="1892">
                  <c:v>203</c:v>
                </c:pt>
                <c:pt idx="1893">
                  <c:v>203</c:v>
                </c:pt>
                <c:pt idx="1894">
                  <c:v>203</c:v>
                </c:pt>
                <c:pt idx="1895">
                  <c:v>203</c:v>
                </c:pt>
                <c:pt idx="1896">
                  <c:v>203</c:v>
                </c:pt>
                <c:pt idx="1897">
                  <c:v>203</c:v>
                </c:pt>
                <c:pt idx="1898">
                  <c:v>203</c:v>
                </c:pt>
                <c:pt idx="1899">
                  <c:v>202</c:v>
                </c:pt>
                <c:pt idx="1900">
                  <c:v>202</c:v>
                </c:pt>
                <c:pt idx="1901">
                  <c:v>202</c:v>
                </c:pt>
                <c:pt idx="1902">
                  <c:v>202</c:v>
                </c:pt>
                <c:pt idx="1903">
                  <c:v>202</c:v>
                </c:pt>
                <c:pt idx="1904">
                  <c:v>202</c:v>
                </c:pt>
                <c:pt idx="1905">
                  <c:v>202</c:v>
                </c:pt>
                <c:pt idx="1906">
                  <c:v>202</c:v>
                </c:pt>
                <c:pt idx="1907">
                  <c:v>202</c:v>
                </c:pt>
                <c:pt idx="1908">
                  <c:v>202</c:v>
                </c:pt>
                <c:pt idx="1909">
                  <c:v>201</c:v>
                </c:pt>
                <c:pt idx="1910">
                  <c:v>201</c:v>
                </c:pt>
                <c:pt idx="1911">
                  <c:v>201</c:v>
                </c:pt>
                <c:pt idx="1912">
                  <c:v>201</c:v>
                </c:pt>
                <c:pt idx="1913">
                  <c:v>201</c:v>
                </c:pt>
                <c:pt idx="1914">
                  <c:v>200</c:v>
                </c:pt>
                <c:pt idx="1915">
                  <c:v>199</c:v>
                </c:pt>
                <c:pt idx="1916">
                  <c:v>199</c:v>
                </c:pt>
                <c:pt idx="1917">
                  <c:v>199</c:v>
                </c:pt>
                <c:pt idx="1918">
                  <c:v>199</c:v>
                </c:pt>
                <c:pt idx="1919">
                  <c:v>198</c:v>
                </c:pt>
                <c:pt idx="1920">
                  <c:v>198</c:v>
                </c:pt>
                <c:pt idx="1921">
                  <c:v>198</c:v>
                </c:pt>
                <c:pt idx="1922">
                  <c:v>197</c:v>
                </c:pt>
                <c:pt idx="1923">
                  <c:v>197</c:v>
                </c:pt>
                <c:pt idx="1924">
                  <c:v>197</c:v>
                </c:pt>
                <c:pt idx="1925">
                  <c:v>197</c:v>
                </c:pt>
                <c:pt idx="1926">
                  <c:v>197</c:v>
                </c:pt>
                <c:pt idx="1927">
                  <c:v>197</c:v>
                </c:pt>
                <c:pt idx="1928">
                  <c:v>197</c:v>
                </c:pt>
                <c:pt idx="1929">
                  <c:v>197</c:v>
                </c:pt>
                <c:pt idx="1930">
                  <c:v>197</c:v>
                </c:pt>
                <c:pt idx="1931">
                  <c:v>197</c:v>
                </c:pt>
                <c:pt idx="1932">
                  <c:v>197</c:v>
                </c:pt>
                <c:pt idx="1933">
                  <c:v>197</c:v>
                </c:pt>
                <c:pt idx="1934">
                  <c:v>197</c:v>
                </c:pt>
                <c:pt idx="1935">
                  <c:v>197</c:v>
                </c:pt>
                <c:pt idx="1936">
                  <c:v>196</c:v>
                </c:pt>
                <c:pt idx="1937">
                  <c:v>196</c:v>
                </c:pt>
                <c:pt idx="1938">
                  <c:v>196</c:v>
                </c:pt>
                <c:pt idx="1939">
                  <c:v>196</c:v>
                </c:pt>
                <c:pt idx="1940">
                  <c:v>196</c:v>
                </c:pt>
                <c:pt idx="1941">
                  <c:v>196</c:v>
                </c:pt>
                <c:pt idx="1942">
                  <c:v>196</c:v>
                </c:pt>
                <c:pt idx="1943">
                  <c:v>196</c:v>
                </c:pt>
                <c:pt idx="1944">
                  <c:v>196</c:v>
                </c:pt>
                <c:pt idx="1945">
                  <c:v>196</c:v>
                </c:pt>
                <c:pt idx="1946">
                  <c:v>196</c:v>
                </c:pt>
                <c:pt idx="1947">
                  <c:v>196</c:v>
                </c:pt>
                <c:pt idx="1948">
                  <c:v>195</c:v>
                </c:pt>
                <c:pt idx="1949">
                  <c:v>195</c:v>
                </c:pt>
                <c:pt idx="1950">
                  <c:v>195</c:v>
                </c:pt>
                <c:pt idx="1951">
                  <c:v>195</c:v>
                </c:pt>
                <c:pt idx="1952">
                  <c:v>195</c:v>
                </c:pt>
                <c:pt idx="1953">
                  <c:v>195</c:v>
                </c:pt>
                <c:pt idx="1954">
                  <c:v>195</c:v>
                </c:pt>
                <c:pt idx="1955">
                  <c:v>195</c:v>
                </c:pt>
                <c:pt idx="1956">
                  <c:v>195</c:v>
                </c:pt>
                <c:pt idx="1957">
                  <c:v>195</c:v>
                </c:pt>
                <c:pt idx="1958">
                  <c:v>195</c:v>
                </c:pt>
                <c:pt idx="1959">
                  <c:v>195</c:v>
                </c:pt>
                <c:pt idx="1960">
                  <c:v>195</c:v>
                </c:pt>
                <c:pt idx="1961">
                  <c:v>195</c:v>
                </c:pt>
                <c:pt idx="1962">
                  <c:v>195</c:v>
                </c:pt>
                <c:pt idx="1963">
                  <c:v>194</c:v>
                </c:pt>
                <c:pt idx="1964">
                  <c:v>194</c:v>
                </c:pt>
                <c:pt idx="1965">
                  <c:v>194</c:v>
                </c:pt>
                <c:pt idx="1966">
                  <c:v>194</c:v>
                </c:pt>
                <c:pt idx="1967">
                  <c:v>194</c:v>
                </c:pt>
                <c:pt idx="1968">
                  <c:v>193</c:v>
                </c:pt>
                <c:pt idx="1969">
                  <c:v>193</c:v>
                </c:pt>
                <c:pt idx="1970">
                  <c:v>193</c:v>
                </c:pt>
                <c:pt idx="1971">
                  <c:v>193</c:v>
                </c:pt>
                <c:pt idx="1972">
                  <c:v>193</c:v>
                </c:pt>
                <c:pt idx="1973">
                  <c:v>193</c:v>
                </c:pt>
                <c:pt idx="1974">
                  <c:v>193</c:v>
                </c:pt>
                <c:pt idx="1975">
                  <c:v>193</c:v>
                </c:pt>
                <c:pt idx="1976">
                  <c:v>192</c:v>
                </c:pt>
                <c:pt idx="1977">
                  <c:v>192</c:v>
                </c:pt>
                <c:pt idx="1978">
                  <c:v>192</c:v>
                </c:pt>
                <c:pt idx="1979">
                  <c:v>192</c:v>
                </c:pt>
                <c:pt idx="1980">
                  <c:v>192</c:v>
                </c:pt>
                <c:pt idx="1981">
                  <c:v>192</c:v>
                </c:pt>
                <c:pt idx="1982">
                  <c:v>192</c:v>
                </c:pt>
                <c:pt idx="1983">
                  <c:v>192</c:v>
                </c:pt>
                <c:pt idx="1984">
                  <c:v>192</c:v>
                </c:pt>
                <c:pt idx="1985">
                  <c:v>192</c:v>
                </c:pt>
                <c:pt idx="1986">
                  <c:v>191</c:v>
                </c:pt>
                <c:pt idx="1987">
                  <c:v>191</c:v>
                </c:pt>
                <c:pt idx="1988">
                  <c:v>191</c:v>
                </c:pt>
                <c:pt idx="1989">
                  <c:v>191</c:v>
                </c:pt>
                <c:pt idx="1990">
                  <c:v>191</c:v>
                </c:pt>
                <c:pt idx="1991">
                  <c:v>191</c:v>
                </c:pt>
                <c:pt idx="1992">
                  <c:v>191</c:v>
                </c:pt>
                <c:pt idx="1993">
                  <c:v>191</c:v>
                </c:pt>
                <c:pt idx="1994">
                  <c:v>191</c:v>
                </c:pt>
                <c:pt idx="1995">
                  <c:v>191</c:v>
                </c:pt>
                <c:pt idx="1996">
                  <c:v>191</c:v>
                </c:pt>
                <c:pt idx="1997">
                  <c:v>190</c:v>
                </c:pt>
                <c:pt idx="1998">
                  <c:v>190</c:v>
                </c:pt>
                <c:pt idx="1999">
                  <c:v>190</c:v>
                </c:pt>
                <c:pt idx="2000">
                  <c:v>190</c:v>
                </c:pt>
                <c:pt idx="2001">
                  <c:v>190</c:v>
                </c:pt>
                <c:pt idx="2002">
                  <c:v>190</c:v>
                </c:pt>
                <c:pt idx="2003">
                  <c:v>190</c:v>
                </c:pt>
                <c:pt idx="2004">
                  <c:v>190</c:v>
                </c:pt>
                <c:pt idx="2005">
                  <c:v>190</c:v>
                </c:pt>
                <c:pt idx="2006">
                  <c:v>190</c:v>
                </c:pt>
                <c:pt idx="2007">
                  <c:v>190</c:v>
                </c:pt>
                <c:pt idx="2008">
                  <c:v>190</c:v>
                </c:pt>
                <c:pt idx="2009">
                  <c:v>190</c:v>
                </c:pt>
                <c:pt idx="2010">
                  <c:v>189</c:v>
                </c:pt>
                <c:pt idx="2011">
                  <c:v>189</c:v>
                </c:pt>
                <c:pt idx="2012">
                  <c:v>189</c:v>
                </c:pt>
                <c:pt idx="2013">
                  <c:v>189</c:v>
                </c:pt>
                <c:pt idx="2014">
                  <c:v>189</c:v>
                </c:pt>
                <c:pt idx="2015">
                  <c:v>189</c:v>
                </c:pt>
                <c:pt idx="2016">
                  <c:v>189</c:v>
                </c:pt>
                <c:pt idx="2017">
                  <c:v>189</c:v>
                </c:pt>
                <c:pt idx="2018">
                  <c:v>189</c:v>
                </c:pt>
                <c:pt idx="2019">
                  <c:v>189</c:v>
                </c:pt>
                <c:pt idx="2020">
                  <c:v>189</c:v>
                </c:pt>
                <c:pt idx="2021">
                  <c:v>188</c:v>
                </c:pt>
                <c:pt idx="2022">
                  <c:v>188</c:v>
                </c:pt>
                <c:pt idx="2023">
                  <c:v>188</c:v>
                </c:pt>
                <c:pt idx="2024">
                  <c:v>188</c:v>
                </c:pt>
                <c:pt idx="2025">
                  <c:v>188</c:v>
                </c:pt>
                <c:pt idx="2026">
                  <c:v>188</c:v>
                </c:pt>
                <c:pt idx="2027">
                  <c:v>188</c:v>
                </c:pt>
                <c:pt idx="2028">
                  <c:v>188</c:v>
                </c:pt>
                <c:pt idx="2029">
                  <c:v>188</c:v>
                </c:pt>
                <c:pt idx="2030">
                  <c:v>188</c:v>
                </c:pt>
                <c:pt idx="2031">
                  <c:v>188</c:v>
                </c:pt>
                <c:pt idx="2032">
                  <c:v>188</c:v>
                </c:pt>
                <c:pt idx="2033">
                  <c:v>188</c:v>
                </c:pt>
                <c:pt idx="2034">
                  <c:v>187</c:v>
                </c:pt>
                <c:pt idx="2035">
                  <c:v>187</c:v>
                </c:pt>
                <c:pt idx="2036">
                  <c:v>187</c:v>
                </c:pt>
                <c:pt idx="2037">
                  <c:v>187</c:v>
                </c:pt>
                <c:pt idx="2038">
                  <c:v>187</c:v>
                </c:pt>
                <c:pt idx="2039">
                  <c:v>187</c:v>
                </c:pt>
                <c:pt idx="2040">
                  <c:v>187</c:v>
                </c:pt>
                <c:pt idx="2041">
                  <c:v>187</c:v>
                </c:pt>
                <c:pt idx="2042">
                  <c:v>187</c:v>
                </c:pt>
                <c:pt idx="2043">
                  <c:v>187</c:v>
                </c:pt>
                <c:pt idx="2044">
                  <c:v>186</c:v>
                </c:pt>
                <c:pt idx="2045">
                  <c:v>186</c:v>
                </c:pt>
                <c:pt idx="2046">
                  <c:v>186</c:v>
                </c:pt>
                <c:pt idx="2047">
                  <c:v>186</c:v>
                </c:pt>
                <c:pt idx="2048">
                  <c:v>186</c:v>
                </c:pt>
                <c:pt idx="2049">
                  <c:v>186</c:v>
                </c:pt>
                <c:pt idx="2050">
                  <c:v>186</c:v>
                </c:pt>
                <c:pt idx="2051">
                  <c:v>186</c:v>
                </c:pt>
                <c:pt idx="2052">
                  <c:v>186</c:v>
                </c:pt>
                <c:pt idx="2053">
                  <c:v>186</c:v>
                </c:pt>
                <c:pt idx="2054">
                  <c:v>186</c:v>
                </c:pt>
                <c:pt idx="2055">
                  <c:v>185</c:v>
                </c:pt>
                <c:pt idx="2056">
                  <c:v>185</c:v>
                </c:pt>
                <c:pt idx="2057">
                  <c:v>185</c:v>
                </c:pt>
                <c:pt idx="2058">
                  <c:v>185</c:v>
                </c:pt>
                <c:pt idx="2059">
                  <c:v>185</c:v>
                </c:pt>
                <c:pt idx="2060">
                  <c:v>185</c:v>
                </c:pt>
                <c:pt idx="2061">
                  <c:v>185</c:v>
                </c:pt>
                <c:pt idx="2062">
                  <c:v>185</c:v>
                </c:pt>
                <c:pt idx="2063">
                  <c:v>185</c:v>
                </c:pt>
                <c:pt idx="2064">
                  <c:v>185</c:v>
                </c:pt>
                <c:pt idx="2065">
                  <c:v>185</c:v>
                </c:pt>
                <c:pt idx="2066">
                  <c:v>185</c:v>
                </c:pt>
                <c:pt idx="2067">
                  <c:v>185</c:v>
                </c:pt>
                <c:pt idx="2068">
                  <c:v>185</c:v>
                </c:pt>
                <c:pt idx="2069">
                  <c:v>184</c:v>
                </c:pt>
                <c:pt idx="2070">
                  <c:v>184</c:v>
                </c:pt>
                <c:pt idx="2071">
                  <c:v>184</c:v>
                </c:pt>
                <c:pt idx="2072">
                  <c:v>184</c:v>
                </c:pt>
                <c:pt idx="2073">
                  <c:v>184</c:v>
                </c:pt>
                <c:pt idx="2074">
                  <c:v>184</c:v>
                </c:pt>
                <c:pt idx="2075">
                  <c:v>184</c:v>
                </c:pt>
                <c:pt idx="2076">
                  <c:v>184</c:v>
                </c:pt>
                <c:pt idx="2077">
                  <c:v>184</c:v>
                </c:pt>
                <c:pt idx="2078">
                  <c:v>184</c:v>
                </c:pt>
                <c:pt idx="2079">
                  <c:v>184</c:v>
                </c:pt>
                <c:pt idx="2080">
                  <c:v>184</c:v>
                </c:pt>
                <c:pt idx="2081">
                  <c:v>184</c:v>
                </c:pt>
                <c:pt idx="2082">
                  <c:v>184</c:v>
                </c:pt>
                <c:pt idx="2083">
                  <c:v>184</c:v>
                </c:pt>
                <c:pt idx="2084">
                  <c:v>183</c:v>
                </c:pt>
                <c:pt idx="2085">
                  <c:v>183</c:v>
                </c:pt>
                <c:pt idx="2086">
                  <c:v>183</c:v>
                </c:pt>
                <c:pt idx="2087">
                  <c:v>183</c:v>
                </c:pt>
                <c:pt idx="2088">
                  <c:v>183</c:v>
                </c:pt>
                <c:pt idx="2089">
                  <c:v>183</c:v>
                </c:pt>
                <c:pt idx="2090">
                  <c:v>183</c:v>
                </c:pt>
                <c:pt idx="2091">
                  <c:v>183</c:v>
                </c:pt>
                <c:pt idx="2092">
                  <c:v>183</c:v>
                </c:pt>
                <c:pt idx="2093">
                  <c:v>183</c:v>
                </c:pt>
                <c:pt idx="2094">
                  <c:v>183</c:v>
                </c:pt>
                <c:pt idx="2095">
                  <c:v>183</c:v>
                </c:pt>
                <c:pt idx="2096">
                  <c:v>183</c:v>
                </c:pt>
                <c:pt idx="2097">
                  <c:v>182</c:v>
                </c:pt>
                <c:pt idx="2098">
                  <c:v>182</c:v>
                </c:pt>
                <c:pt idx="2099">
                  <c:v>182</c:v>
                </c:pt>
                <c:pt idx="2100">
                  <c:v>182</c:v>
                </c:pt>
                <c:pt idx="2101">
                  <c:v>182</c:v>
                </c:pt>
                <c:pt idx="2102">
                  <c:v>181</c:v>
                </c:pt>
                <c:pt idx="2103">
                  <c:v>181</c:v>
                </c:pt>
                <c:pt idx="2104">
                  <c:v>181</c:v>
                </c:pt>
                <c:pt idx="2105">
                  <c:v>181</c:v>
                </c:pt>
                <c:pt idx="2106">
                  <c:v>180</c:v>
                </c:pt>
                <c:pt idx="2107">
                  <c:v>180</c:v>
                </c:pt>
                <c:pt idx="2108">
                  <c:v>180</c:v>
                </c:pt>
                <c:pt idx="2109">
                  <c:v>180</c:v>
                </c:pt>
                <c:pt idx="2110">
                  <c:v>180</c:v>
                </c:pt>
                <c:pt idx="2111">
                  <c:v>180</c:v>
                </c:pt>
                <c:pt idx="2112">
                  <c:v>180</c:v>
                </c:pt>
                <c:pt idx="2113">
                  <c:v>180</c:v>
                </c:pt>
                <c:pt idx="2114">
                  <c:v>180</c:v>
                </c:pt>
                <c:pt idx="2115">
                  <c:v>180</c:v>
                </c:pt>
                <c:pt idx="2116">
                  <c:v>180</c:v>
                </c:pt>
                <c:pt idx="2117">
                  <c:v>180</c:v>
                </c:pt>
                <c:pt idx="2118">
                  <c:v>180</c:v>
                </c:pt>
                <c:pt idx="2119">
                  <c:v>180</c:v>
                </c:pt>
                <c:pt idx="2120">
                  <c:v>179</c:v>
                </c:pt>
                <c:pt idx="2121">
                  <c:v>179</c:v>
                </c:pt>
                <c:pt idx="2122">
                  <c:v>179</c:v>
                </c:pt>
                <c:pt idx="2123">
                  <c:v>179</c:v>
                </c:pt>
                <c:pt idx="2124">
                  <c:v>179</c:v>
                </c:pt>
                <c:pt idx="2125">
                  <c:v>179</c:v>
                </c:pt>
                <c:pt idx="2126">
                  <c:v>179</c:v>
                </c:pt>
                <c:pt idx="2127">
                  <c:v>179</c:v>
                </c:pt>
                <c:pt idx="2128">
                  <c:v>179</c:v>
                </c:pt>
                <c:pt idx="2129">
                  <c:v>179</c:v>
                </c:pt>
                <c:pt idx="2130">
                  <c:v>179</c:v>
                </c:pt>
                <c:pt idx="2131">
                  <c:v>179</c:v>
                </c:pt>
                <c:pt idx="2132">
                  <c:v>179</c:v>
                </c:pt>
                <c:pt idx="2133">
                  <c:v>179</c:v>
                </c:pt>
                <c:pt idx="2134">
                  <c:v>178</c:v>
                </c:pt>
                <c:pt idx="2135">
                  <c:v>178</c:v>
                </c:pt>
                <c:pt idx="2136">
                  <c:v>178</c:v>
                </c:pt>
                <c:pt idx="2137">
                  <c:v>178</c:v>
                </c:pt>
                <c:pt idx="2138">
                  <c:v>178</c:v>
                </c:pt>
                <c:pt idx="2139">
                  <c:v>178</c:v>
                </c:pt>
                <c:pt idx="2140">
                  <c:v>178</c:v>
                </c:pt>
                <c:pt idx="2141">
                  <c:v>178</c:v>
                </c:pt>
                <c:pt idx="2142">
                  <c:v>178</c:v>
                </c:pt>
                <c:pt idx="2143">
                  <c:v>178</c:v>
                </c:pt>
                <c:pt idx="2144">
                  <c:v>177</c:v>
                </c:pt>
                <c:pt idx="2145">
                  <c:v>177</c:v>
                </c:pt>
                <c:pt idx="2146">
                  <c:v>177</c:v>
                </c:pt>
                <c:pt idx="2147">
                  <c:v>177</c:v>
                </c:pt>
                <c:pt idx="2148">
                  <c:v>177</c:v>
                </c:pt>
                <c:pt idx="2149">
                  <c:v>177</c:v>
                </c:pt>
                <c:pt idx="2150">
                  <c:v>177</c:v>
                </c:pt>
                <c:pt idx="2151">
                  <c:v>177</c:v>
                </c:pt>
                <c:pt idx="2152">
                  <c:v>177</c:v>
                </c:pt>
                <c:pt idx="2153">
                  <c:v>177</c:v>
                </c:pt>
                <c:pt idx="2154">
                  <c:v>177</c:v>
                </c:pt>
                <c:pt idx="2155">
                  <c:v>177</c:v>
                </c:pt>
                <c:pt idx="2156">
                  <c:v>176</c:v>
                </c:pt>
                <c:pt idx="2157">
                  <c:v>176</c:v>
                </c:pt>
                <c:pt idx="2158">
                  <c:v>176</c:v>
                </c:pt>
                <c:pt idx="2159">
                  <c:v>176</c:v>
                </c:pt>
                <c:pt idx="2160">
                  <c:v>176</c:v>
                </c:pt>
                <c:pt idx="2161">
                  <c:v>176</c:v>
                </c:pt>
                <c:pt idx="2162">
                  <c:v>176</c:v>
                </c:pt>
                <c:pt idx="2163">
                  <c:v>176</c:v>
                </c:pt>
                <c:pt idx="2164">
                  <c:v>176</c:v>
                </c:pt>
                <c:pt idx="2165">
                  <c:v>176</c:v>
                </c:pt>
                <c:pt idx="2166">
                  <c:v>176</c:v>
                </c:pt>
                <c:pt idx="2167">
                  <c:v>176</c:v>
                </c:pt>
                <c:pt idx="2168">
                  <c:v>176</c:v>
                </c:pt>
                <c:pt idx="2169">
                  <c:v>175</c:v>
                </c:pt>
                <c:pt idx="2170">
                  <c:v>175</c:v>
                </c:pt>
                <c:pt idx="2171">
                  <c:v>175</c:v>
                </c:pt>
                <c:pt idx="2172">
                  <c:v>175</c:v>
                </c:pt>
                <c:pt idx="2173">
                  <c:v>175</c:v>
                </c:pt>
                <c:pt idx="2174">
                  <c:v>175</c:v>
                </c:pt>
                <c:pt idx="2175">
                  <c:v>175</c:v>
                </c:pt>
                <c:pt idx="2176">
                  <c:v>175</c:v>
                </c:pt>
                <c:pt idx="2177">
                  <c:v>175</c:v>
                </c:pt>
                <c:pt idx="2178">
                  <c:v>175</c:v>
                </c:pt>
                <c:pt idx="2179">
                  <c:v>175</c:v>
                </c:pt>
                <c:pt idx="2180">
                  <c:v>175</c:v>
                </c:pt>
                <c:pt idx="2181">
                  <c:v>175</c:v>
                </c:pt>
                <c:pt idx="2182">
                  <c:v>174</c:v>
                </c:pt>
                <c:pt idx="2183">
                  <c:v>174</c:v>
                </c:pt>
                <c:pt idx="2184">
                  <c:v>174</c:v>
                </c:pt>
                <c:pt idx="2185">
                  <c:v>174</c:v>
                </c:pt>
                <c:pt idx="2186">
                  <c:v>174</c:v>
                </c:pt>
                <c:pt idx="2187">
                  <c:v>174</c:v>
                </c:pt>
                <c:pt idx="2188">
                  <c:v>174</c:v>
                </c:pt>
                <c:pt idx="2189">
                  <c:v>174</c:v>
                </c:pt>
                <c:pt idx="2190">
                  <c:v>174</c:v>
                </c:pt>
                <c:pt idx="2191">
                  <c:v>174</c:v>
                </c:pt>
                <c:pt idx="2192">
                  <c:v>174</c:v>
                </c:pt>
                <c:pt idx="2193">
                  <c:v>174</c:v>
                </c:pt>
                <c:pt idx="2194">
                  <c:v>174</c:v>
                </c:pt>
                <c:pt idx="2195">
                  <c:v>174</c:v>
                </c:pt>
                <c:pt idx="2196">
                  <c:v>174</c:v>
                </c:pt>
                <c:pt idx="2197">
                  <c:v>174</c:v>
                </c:pt>
                <c:pt idx="2198">
                  <c:v>174</c:v>
                </c:pt>
                <c:pt idx="2199">
                  <c:v>174</c:v>
                </c:pt>
                <c:pt idx="2200">
                  <c:v>174</c:v>
                </c:pt>
                <c:pt idx="2201">
                  <c:v>174</c:v>
                </c:pt>
                <c:pt idx="2202">
                  <c:v>173</c:v>
                </c:pt>
                <c:pt idx="2203">
                  <c:v>173</c:v>
                </c:pt>
                <c:pt idx="2204">
                  <c:v>173</c:v>
                </c:pt>
                <c:pt idx="2205">
                  <c:v>173</c:v>
                </c:pt>
                <c:pt idx="2206">
                  <c:v>173</c:v>
                </c:pt>
                <c:pt idx="2207">
                  <c:v>173</c:v>
                </c:pt>
                <c:pt idx="2208">
                  <c:v>173</c:v>
                </c:pt>
                <c:pt idx="2209">
                  <c:v>173</c:v>
                </c:pt>
                <c:pt idx="2210">
                  <c:v>173</c:v>
                </c:pt>
                <c:pt idx="2211">
                  <c:v>173</c:v>
                </c:pt>
                <c:pt idx="2212">
                  <c:v>173</c:v>
                </c:pt>
                <c:pt idx="2213">
                  <c:v>173</c:v>
                </c:pt>
                <c:pt idx="2214">
                  <c:v>173</c:v>
                </c:pt>
                <c:pt idx="2215">
                  <c:v>173</c:v>
                </c:pt>
                <c:pt idx="2216">
                  <c:v>173</c:v>
                </c:pt>
                <c:pt idx="2217">
                  <c:v>173</c:v>
                </c:pt>
                <c:pt idx="2218">
                  <c:v>173</c:v>
                </c:pt>
                <c:pt idx="2219">
                  <c:v>173</c:v>
                </c:pt>
                <c:pt idx="2220">
                  <c:v>173</c:v>
                </c:pt>
                <c:pt idx="2221">
                  <c:v>173</c:v>
                </c:pt>
                <c:pt idx="2222">
                  <c:v>172</c:v>
                </c:pt>
                <c:pt idx="2223">
                  <c:v>172</c:v>
                </c:pt>
                <c:pt idx="2224">
                  <c:v>172</c:v>
                </c:pt>
                <c:pt idx="2225">
                  <c:v>172</c:v>
                </c:pt>
                <c:pt idx="2226">
                  <c:v>172</c:v>
                </c:pt>
                <c:pt idx="2227">
                  <c:v>172</c:v>
                </c:pt>
                <c:pt idx="2228">
                  <c:v>172</c:v>
                </c:pt>
                <c:pt idx="2229">
                  <c:v>172</c:v>
                </c:pt>
                <c:pt idx="2230">
                  <c:v>172</c:v>
                </c:pt>
                <c:pt idx="2231">
                  <c:v>172</c:v>
                </c:pt>
                <c:pt idx="2232">
                  <c:v>172</c:v>
                </c:pt>
                <c:pt idx="2233">
                  <c:v>171</c:v>
                </c:pt>
                <c:pt idx="2234">
                  <c:v>171</c:v>
                </c:pt>
                <c:pt idx="2235">
                  <c:v>171</c:v>
                </c:pt>
                <c:pt idx="2236">
                  <c:v>171</c:v>
                </c:pt>
                <c:pt idx="2237">
                  <c:v>171</c:v>
                </c:pt>
                <c:pt idx="2238">
                  <c:v>171</c:v>
                </c:pt>
                <c:pt idx="2239">
                  <c:v>171</c:v>
                </c:pt>
                <c:pt idx="2240">
                  <c:v>171</c:v>
                </c:pt>
                <c:pt idx="2241">
                  <c:v>171</c:v>
                </c:pt>
                <c:pt idx="2242">
                  <c:v>171</c:v>
                </c:pt>
                <c:pt idx="2243">
                  <c:v>171</c:v>
                </c:pt>
                <c:pt idx="2244">
                  <c:v>171</c:v>
                </c:pt>
                <c:pt idx="2245">
                  <c:v>171</c:v>
                </c:pt>
                <c:pt idx="2246">
                  <c:v>171</c:v>
                </c:pt>
                <c:pt idx="2247">
                  <c:v>170</c:v>
                </c:pt>
                <c:pt idx="2248">
                  <c:v>170</c:v>
                </c:pt>
                <c:pt idx="2249">
                  <c:v>170</c:v>
                </c:pt>
                <c:pt idx="2250">
                  <c:v>170</c:v>
                </c:pt>
                <c:pt idx="2251">
                  <c:v>170</c:v>
                </c:pt>
                <c:pt idx="2252">
                  <c:v>170</c:v>
                </c:pt>
                <c:pt idx="2253">
                  <c:v>170</c:v>
                </c:pt>
                <c:pt idx="2254">
                  <c:v>170</c:v>
                </c:pt>
                <c:pt idx="2255">
                  <c:v>170</c:v>
                </c:pt>
                <c:pt idx="2256">
                  <c:v>170</c:v>
                </c:pt>
                <c:pt idx="2257">
                  <c:v>170</c:v>
                </c:pt>
                <c:pt idx="2258">
                  <c:v>170</c:v>
                </c:pt>
                <c:pt idx="2259">
                  <c:v>170</c:v>
                </c:pt>
                <c:pt idx="2260">
                  <c:v>170</c:v>
                </c:pt>
                <c:pt idx="2261">
                  <c:v>169</c:v>
                </c:pt>
                <c:pt idx="2262">
                  <c:v>169</c:v>
                </c:pt>
                <c:pt idx="2263">
                  <c:v>169</c:v>
                </c:pt>
                <c:pt idx="2264">
                  <c:v>169</c:v>
                </c:pt>
                <c:pt idx="2265">
                  <c:v>169</c:v>
                </c:pt>
                <c:pt idx="2266">
                  <c:v>169</c:v>
                </c:pt>
                <c:pt idx="2267">
                  <c:v>169</c:v>
                </c:pt>
                <c:pt idx="2268">
                  <c:v>169</c:v>
                </c:pt>
                <c:pt idx="2269">
                  <c:v>169</c:v>
                </c:pt>
                <c:pt idx="2270">
                  <c:v>169</c:v>
                </c:pt>
                <c:pt idx="2271">
                  <c:v>169</c:v>
                </c:pt>
                <c:pt idx="2272">
                  <c:v>169</c:v>
                </c:pt>
                <c:pt idx="2273">
                  <c:v>169</c:v>
                </c:pt>
                <c:pt idx="2274">
                  <c:v>169</c:v>
                </c:pt>
                <c:pt idx="2275">
                  <c:v>169</c:v>
                </c:pt>
                <c:pt idx="2276">
                  <c:v>169</c:v>
                </c:pt>
                <c:pt idx="2277">
                  <c:v>169</c:v>
                </c:pt>
                <c:pt idx="2278">
                  <c:v>168</c:v>
                </c:pt>
                <c:pt idx="2279">
                  <c:v>168</c:v>
                </c:pt>
                <c:pt idx="2280">
                  <c:v>168</c:v>
                </c:pt>
                <c:pt idx="2281">
                  <c:v>168</c:v>
                </c:pt>
                <c:pt idx="2282">
                  <c:v>168</c:v>
                </c:pt>
                <c:pt idx="2283">
                  <c:v>168</c:v>
                </c:pt>
                <c:pt idx="2284">
                  <c:v>168</c:v>
                </c:pt>
                <c:pt idx="2285">
                  <c:v>168</c:v>
                </c:pt>
                <c:pt idx="2286">
                  <c:v>168</c:v>
                </c:pt>
                <c:pt idx="2287">
                  <c:v>168</c:v>
                </c:pt>
                <c:pt idx="2288">
                  <c:v>168</c:v>
                </c:pt>
                <c:pt idx="2289">
                  <c:v>168</c:v>
                </c:pt>
                <c:pt idx="2290">
                  <c:v>168</c:v>
                </c:pt>
                <c:pt idx="2291">
                  <c:v>167</c:v>
                </c:pt>
                <c:pt idx="2292">
                  <c:v>167</c:v>
                </c:pt>
                <c:pt idx="2293">
                  <c:v>167</c:v>
                </c:pt>
                <c:pt idx="2294">
                  <c:v>167</c:v>
                </c:pt>
                <c:pt idx="2295">
                  <c:v>167</c:v>
                </c:pt>
                <c:pt idx="2296">
                  <c:v>167</c:v>
                </c:pt>
                <c:pt idx="2297">
                  <c:v>167</c:v>
                </c:pt>
                <c:pt idx="2298">
                  <c:v>167</c:v>
                </c:pt>
                <c:pt idx="2299">
                  <c:v>167</c:v>
                </c:pt>
                <c:pt idx="2300">
                  <c:v>167</c:v>
                </c:pt>
                <c:pt idx="2301">
                  <c:v>167</c:v>
                </c:pt>
                <c:pt idx="2302">
                  <c:v>167</c:v>
                </c:pt>
                <c:pt idx="2303">
                  <c:v>167</c:v>
                </c:pt>
                <c:pt idx="2304">
                  <c:v>167</c:v>
                </c:pt>
                <c:pt idx="2305">
                  <c:v>167</c:v>
                </c:pt>
                <c:pt idx="2306">
                  <c:v>166</c:v>
                </c:pt>
                <c:pt idx="2307">
                  <c:v>166</c:v>
                </c:pt>
                <c:pt idx="2308">
                  <c:v>166</c:v>
                </c:pt>
                <c:pt idx="2309">
                  <c:v>166</c:v>
                </c:pt>
                <c:pt idx="2310">
                  <c:v>166</c:v>
                </c:pt>
                <c:pt idx="2311">
                  <c:v>166</c:v>
                </c:pt>
                <c:pt idx="2312">
                  <c:v>166</c:v>
                </c:pt>
                <c:pt idx="2313">
                  <c:v>166</c:v>
                </c:pt>
                <c:pt idx="2314">
                  <c:v>166</c:v>
                </c:pt>
                <c:pt idx="2315">
                  <c:v>166</c:v>
                </c:pt>
                <c:pt idx="2316">
                  <c:v>166</c:v>
                </c:pt>
                <c:pt idx="2317">
                  <c:v>166</c:v>
                </c:pt>
                <c:pt idx="2318">
                  <c:v>166</c:v>
                </c:pt>
                <c:pt idx="2319">
                  <c:v>166</c:v>
                </c:pt>
                <c:pt idx="2320">
                  <c:v>166</c:v>
                </c:pt>
                <c:pt idx="2321">
                  <c:v>166</c:v>
                </c:pt>
                <c:pt idx="2322">
                  <c:v>165</c:v>
                </c:pt>
                <c:pt idx="2323">
                  <c:v>165</c:v>
                </c:pt>
                <c:pt idx="2324">
                  <c:v>165</c:v>
                </c:pt>
                <c:pt idx="2325">
                  <c:v>165</c:v>
                </c:pt>
                <c:pt idx="2326">
                  <c:v>165</c:v>
                </c:pt>
                <c:pt idx="2327">
                  <c:v>165</c:v>
                </c:pt>
                <c:pt idx="2328">
                  <c:v>165</c:v>
                </c:pt>
                <c:pt idx="2329">
                  <c:v>165</c:v>
                </c:pt>
                <c:pt idx="2330">
                  <c:v>165</c:v>
                </c:pt>
                <c:pt idx="2331">
                  <c:v>165</c:v>
                </c:pt>
                <c:pt idx="2332">
                  <c:v>165</c:v>
                </c:pt>
                <c:pt idx="2333">
                  <c:v>165</c:v>
                </c:pt>
                <c:pt idx="2334">
                  <c:v>165</c:v>
                </c:pt>
                <c:pt idx="2335">
                  <c:v>165</c:v>
                </c:pt>
                <c:pt idx="2336">
                  <c:v>165</c:v>
                </c:pt>
                <c:pt idx="2337">
                  <c:v>165</c:v>
                </c:pt>
                <c:pt idx="2338">
                  <c:v>164</c:v>
                </c:pt>
                <c:pt idx="2339">
                  <c:v>164</c:v>
                </c:pt>
                <c:pt idx="2340">
                  <c:v>164</c:v>
                </c:pt>
                <c:pt idx="2341">
                  <c:v>164</c:v>
                </c:pt>
                <c:pt idx="2342">
                  <c:v>164</c:v>
                </c:pt>
                <c:pt idx="2343">
                  <c:v>164</c:v>
                </c:pt>
                <c:pt idx="2344">
                  <c:v>164</c:v>
                </c:pt>
                <c:pt idx="2345">
                  <c:v>164</c:v>
                </c:pt>
                <c:pt idx="2346">
                  <c:v>164</c:v>
                </c:pt>
                <c:pt idx="2347">
                  <c:v>164</c:v>
                </c:pt>
                <c:pt idx="2348">
                  <c:v>164</c:v>
                </c:pt>
                <c:pt idx="2349">
                  <c:v>164</c:v>
                </c:pt>
                <c:pt idx="2350">
                  <c:v>164</c:v>
                </c:pt>
                <c:pt idx="2351">
                  <c:v>164</c:v>
                </c:pt>
                <c:pt idx="2352">
                  <c:v>164</c:v>
                </c:pt>
                <c:pt idx="2353">
                  <c:v>163</c:v>
                </c:pt>
                <c:pt idx="2354">
                  <c:v>163</c:v>
                </c:pt>
                <c:pt idx="2355">
                  <c:v>163</c:v>
                </c:pt>
                <c:pt idx="2356">
                  <c:v>163</c:v>
                </c:pt>
                <c:pt idx="2357">
                  <c:v>163</c:v>
                </c:pt>
                <c:pt idx="2358">
                  <c:v>163</c:v>
                </c:pt>
                <c:pt idx="2359">
                  <c:v>163</c:v>
                </c:pt>
                <c:pt idx="2360">
                  <c:v>163</c:v>
                </c:pt>
                <c:pt idx="2361">
                  <c:v>163</c:v>
                </c:pt>
                <c:pt idx="2362">
                  <c:v>163</c:v>
                </c:pt>
                <c:pt idx="2363">
                  <c:v>163</c:v>
                </c:pt>
                <c:pt idx="2364">
                  <c:v>163</c:v>
                </c:pt>
                <c:pt idx="2365">
                  <c:v>163</c:v>
                </c:pt>
                <c:pt idx="2366">
                  <c:v>163</c:v>
                </c:pt>
                <c:pt idx="2367">
                  <c:v>163</c:v>
                </c:pt>
                <c:pt idx="2368">
                  <c:v>163</c:v>
                </c:pt>
                <c:pt idx="2369">
                  <c:v>163</c:v>
                </c:pt>
                <c:pt idx="2370">
                  <c:v>163</c:v>
                </c:pt>
                <c:pt idx="2371">
                  <c:v>163</c:v>
                </c:pt>
                <c:pt idx="2372">
                  <c:v>163</c:v>
                </c:pt>
                <c:pt idx="2373">
                  <c:v>162</c:v>
                </c:pt>
                <c:pt idx="2374">
                  <c:v>162</c:v>
                </c:pt>
                <c:pt idx="2375">
                  <c:v>162</c:v>
                </c:pt>
                <c:pt idx="2376">
                  <c:v>162</c:v>
                </c:pt>
                <c:pt idx="2377">
                  <c:v>162</c:v>
                </c:pt>
                <c:pt idx="2378">
                  <c:v>162</c:v>
                </c:pt>
                <c:pt idx="2379">
                  <c:v>162</c:v>
                </c:pt>
                <c:pt idx="2380">
                  <c:v>162</c:v>
                </c:pt>
                <c:pt idx="2381">
                  <c:v>162</c:v>
                </c:pt>
                <c:pt idx="2382">
                  <c:v>162</c:v>
                </c:pt>
                <c:pt idx="2383">
                  <c:v>162</c:v>
                </c:pt>
                <c:pt idx="2384">
                  <c:v>162</c:v>
                </c:pt>
                <c:pt idx="2385">
                  <c:v>161</c:v>
                </c:pt>
                <c:pt idx="2386">
                  <c:v>161</c:v>
                </c:pt>
                <c:pt idx="2387">
                  <c:v>161</c:v>
                </c:pt>
                <c:pt idx="2388">
                  <c:v>161</c:v>
                </c:pt>
                <c:pt idx="2389">
                  <c:v>161</c:v>
                </c:pt>
                <c:pt idx="2390">
                  <c:v>161</c:v>
                </c:pt>
                <c:pt idx="2391">
                  <c:v>161</c:v>
                </c:pt>
                <c:pt idx="2392">
                  <c:v>160</c:v>
                </c:pt>
                <c:pt idx="2393">
                  <c:v>160</c:v>
                </c:pt>
                <c:pt idx="2394">
                  <c:v>160</c:v>
                </c:pt>
                <c:pt idx="2395">
                  <c:v>160</c:v>
                </c:pt>
                <c:pt idx="2396">
                  <c:v>160</c:v>
                </c:pt>
                <c:pt idx="2397">
                  <c:v>160</c:v>
                </c:pt>
                <c:pt idx="2398">
                  <c:v>160</c:v>
                </c:pt>
                <c:pt idx="2399">
                  <c:v>160</c:v>
                </c:pt>
                <c:pt idx="2400">
                  <c:v>160</c:v>
                </c:pt>
                <c:pt idx="2401">
                  <c:v>160</c:v>
                </c:pt>
                <c:pt idx="2402">
                  <c:v>160</c:v>
                </c:pt>
                <c:pt idx="2403">
                  <c:v>160</c:v>
                </c:pt>
                <c:pt idx="2404">
                  <c:v>160</c:v>
                </c:pt>
                <c:pt idx="2405">
                  <c:v>160</c:v>
                </c:pt>
                <c:pt idx="2406">
                  <c:v>160</c:v>
                </c:pt>
                <c:pt idx="2407">
                  <c:v>160</c:v>
                </c:pt>
                <c:pt idx="2408">
                  <c:v>159</c:v>
                </c:pt>
                <c:pt idx="2409">
                  <c:v>159</c:v>
                </c:pt>
                <c:pt idx="2410">
                  <c:v>159</c:v>
                </c:pt>
                <c:pt idx="2411">
                  <c:v>159</c:v>
                </c:pt>
                <c:pt idx="2412">
                  <c:v>159</c:v>
                </c:pt>
                <c:pt idx="2413">
                  <c:v>159</c:v>
                </c:pt>
                <c:pt idx="2414">
                  <c:v>159</c:v>
                </c:pt>
                <c:pt idx="2415">
                  <c:v>159</c:v>
                </c:pt>
                <c:pt idx="2416">
                  <c:v>159</c:v>
                </c:pt>
                <c:pt idx="2417">
                  <c:v>159</c:v>
                </c:pt>
                <c:pt idx="2418">
                  <c:v>159</c:v>
                </c:pt>
                <c:pt idx="2419">
                  <c:v>159</c:v>
                </c:pt>
                <c:pt idx="2420">
                  <c:v>159</c:v>
                </c:pt>
                <c:pt idx="2421">
                  <c:v>159</c:v>
                </c:pt>
                <c:pt idx="2422">
                  <c:v>159</c:v>
                </c:pt>
                <c:pt idx="2423">
                  <c:v>158</c:v>
                </c:pt>
                <c:pt idx="2424">
                  <c:v>158</c:v>
                </c:pt>
                <c:pt idx="2425">
                  <c:v>158</c:v>
                </c:pt>
                <c:pt idx="2426">
                  <c:v>158</c:v>
                </c:pt>
                <c:pt idx="2427">
                  <c:v>158</c:v>
                </c:pt>
                <c:pt idx="2428">
                  <c:v>158</c:v>
                </c:pt>
                <c:pt idx="2429">
                  <c:v>158</c:v>
                </c:pt>
                <c:pt idx="2430">
                  <c:v>158</c:v>
                </c:pt>
                <c:pt idx="2431">
                  <c:v>158</c:v>
                </c:pt>
                <c:pt idx="2432">
                  <c:v>158</c:v>
                </c:pt>
                <c:pt idx="2433">
                  <c:v>158</c:v>
                </c:pt>
                <c:pt idx="2434">
                  <c:v>158</c:v>
                </c:pt>
                <c:pt idx="2435">
                  <c:v>158</c:v>
                </c:pt>
                <c:pt idx="2436">
                  <c:v>158</c:v>
                </c:pt>
                <c:pt idx="2437">
                  <c:v>158</c:v>
                </c:pt>
                <c:pt idx="2438">
                  <c:v>157</c:v>
                </c:pt>
                <c:pt idx="2439">
                  <c:v>157</c:v>
                </c:pt>
                <c:pt idx="2440">
                  <c:v>157</c:v>
                </c:pt>
                <c:pt idx="2441">
                  <c:v>157</c:v>
                </c:pt>
                <c:pt idx="2442">
                  <c:v>157</c:v>
                </c:pt>
                <c:pt idx="2443">
                  <c:v>157</c:v>
                </c:pt>
                <c:pt idx="2444">
                  <c:v>157</c:v>
                </c:pt>
                <c:pt idx="2445">
                  <c:v>157</c:v>
                </c:pt>
                <c:pt idx="2446">
                  <c:v>157</c:v>
                </c:pt>
                <c:pt idx="2447">
                  <c:v>157</c:v>
                </c:pt>
                <c:pt idx="2448">
                  <c:v>157</c:v>
                </c:pt>
                <c:pt idx="2449">
                  <c:v>157</c:v>
                </c:pt>
                <c:pt idx="2450">
                  <c:v>157</c:v>
                </c:pt>
                <c:pt idx="2451">
                  <c:v>157</c:v>
                </c:pt>
                <c:pt idx="2452">
                  <c:v>157</c:v>
                </c:pt>
                <c:pt idx="2453">
                  <c:v>157</c:v>
                </c:pt>
                <c:pt idx="2454">
                  <c:v>156</c:v>
                </c:pt>
                <c:pt idx="2455">
                  <c:v>156</c:v>
                </c:pt>
                <c:pt idx="2456">
                  <c:v>156</c:v>
                </c:pt>
                <c:pt idx="2457">
                  <c:v>156</c:v>
                </c:pt>
                <c:pt idx="2458">
                  <c:v>156</c:v>
                </c:pt>
                <c:pt idx="2459">
                  <c:v>156</c:v>
                </c:pt>
                <c:pt idx="2460">
                  <c:v>156</c:v>
                </c:pt>
                <c:pt idx="2461">
                  <c:v>156</c:v>
                </c:pt>
                <c:pt idx="2462">
                  <c:v>156</c:v>
                </c:pt>
                <c:pt idx="2463">
                  <c:v>156</c:v>
                </c:pt>
                <c:pt idx="2464">
                  <c:v>156</c:v>
                </c:pt>
                <c:pt idx="2465">
                  <c:v>156</c:v>
                </c:pt>
                <c:pt idx="2466">
                  <c:v>156</c:v>
                </c:pt>
                <c:pt idx="2467">
                  <c:v>156</c:v>
                </c:pt>
                <c:pt idx="2468">
                  <c:v>156</c:v>
                </c:pt>
                <c:pt idx="2469">
                  <c:v>155</c:v>
                </c:pt>
                <c:pt idx="2470">
                  <c:v>155</c:v>
                </c:pt>
                <c:pt idx="2471">
                  <c:v>155</c:v>
                </c:pt>
                <c:pt idx="2472">
                  <c:v>155</c:v>
                </c:pt>
                <c:pt idx="2473">
                  <c:v>155</c:v>
                </c:pt>
                <c:pt idx="2474">
                  <c:v>155</c:v>
                </c:pt>
                <c:pt idx="2475">
                  <c:v>155</c:v>
                </c:pt>
                <c:pt idx="2476">
                  <c:v>155</c:v>
                </c:pt>
                <c:pt idx="2477">
                  <c:v>155</c:v>
                </c:pt>
                <c:pt idx="2478">
                  <c:v>155</c:v>
                </c:pt>
                <c:pt idx="2479">
                  <c:v>155</c:v>
                </c:pt>
                <c:pt idx="2480">
                  <c:v>155</c:v>
                </c:pt>
                <c:pt idx="2481">
                  <c:v>155</c:v>
                </c:pt>
                <c:pt idx="2482">
                  <c:v>155</c:v>
                </c:pt>
                <c:pt idx="2483">
                  <c:v>155</c:v>
                </c:pt>
                <c:pt idx="2484">
                  <c:v>155</c:v>
                </c:pt>
                <c:pt idx="2485">
                  <c:v>155</c:v>
                </c:pt>
                <c:pt idx="2486">
                  <c:v>154</c:v>
                </c:pt>
                <c:pt idx="2487">
                  <c:v>154</c:v>
                </c:pt>
                <c:pt idx="2488">
                  <c:v>154</c:v>
                </c:pt>
                <c:pt idx="2489">
                  <c:v>154</c:v>
                </c:pt>
                <c:pt idx="2490">
                  <c:v>154</c:v>
                </c:pt>
                <c:pt idx="2491">
                  <c:v>154</c:v>
                </c:pt>
                <c:pt idx="2492">
                  <c:v>154</c:v>
                </c:pt>
                <c:pt idx="2493">
                  <c:v>154</c:v>
                </c:pt>
                <c:pt idx="2494">
                  <c:v>154</c:v>
                </c:pt>
                <c:pt idx="2495">
                  <c:v>154</c:v>
                </c:pt>
                <c:pt idx="2496">
                  <c:v>154</c:v>
                </c:pt>
                <c:pt idx="2497">
                  <c:v>154</c:v>
                </c:pt>
                <c:pt idx="2498">
                  <c:v>154</c:v>
                </c:pt>
                <c:pt idx="2499">
                  <c:v>154</c:v>
                </c:pt>
                <c:pt idx="2500">
                  <c:v>153</c:v>
                </c:pt>
                <c:pt idx="2501">
                  <c:v>153</c:v>
                </c:pt>
                <c:pt idx="2502">
                  <c:v>153</c:v>
                </c:pt>
                <c:pt idx="2503">
                  <c:v>153</c:v>
                </c:pt>
                <c:pt idx="2504">
                  <c:v>153</c:v>
                </c:pt>
                <c:pt idx="2505">
                  <c:v>153</c:v>
                </c:pt>
                <c:pt idx="2506">
                  <c:v>153</c:v>
                </c:pt>
                <c:pt idx="2507">
                  <c:v>153</c:v>
                </c:pt>
                <c:pt idx="2508">
                  <c:v>153</c:v>
                </c:pt>
                <c:pt idx="2509">
                  <c:v>153</c:v>
                </c:pt>
                <c:pt idx="2510">
                  <c:v>153</c:v>
                </c:pt>
                <c:pt idx="2511">
                  <c:v>153</c:v>
                </c:pt>
                <c:pt idx="2512">
                  <c:v>153</c:v>
                </c:pt>
                <c:pt idx="2513">
                  <c:v>153</c:v>
                </c:pt>
                <c:pt idx="2514">
                  <c:v>153</c:v>
                </c:pt>
                <c:pt idx="2515">
                  <c:v>153</c:v>
                </c:pt>
                <c:pt idx="2516">
                  <c:v>153</c:v>
                </c:pt>
                <c:pt idx="2517">
                  <c:v>152</c:v>
                </c:pt>
                <c:pt idx="2518">
                  <c:v>152</c:v>
                </c:pt>
                <c:pt idx="2519">
                  <c:v>152</c:v>
                </c:pt>
                <c:pt idx="2520">
                  <c:v>152</c:v>
                </c:pt>
                <c:pt idx="2521">
                  <c:v>152</c:v>
                </c:pt>
                <c:pt idx="2522">
                  <c:v>152</c:v>
                </c:pt>
                <c:pt idx="2523">
                  <c:v>152</c:v>
                </c:pt>
                <c:pt idx="2524">
                  <c:v>152</c:v>
                </c:pt>
                <c:pt idx="2525">
                  <c:v>152</c:v>
                </c:pt>
                <c:pt idx="2526">
                  <c:v>152</c:v>
                </c:pt>
                <c:pt idx="2527">
                  <c:v>152</c:v>
                </c:pt>
                <c:pt idx="2528">
                  <c:v>152</c:v>
                </c:pt>
                <c:pt idx="2529">
                  <c:v>152</c:v>
                </c:pt>
                <c:pt idx="2530">
                  <c:v>151</c:v>
                </c:pt>
                <c:pt idx="2531">
                  <c:v>151</c:v>
                </c:pt>
                <c:pt idx="2532">
                  <c:v>151</c:v>
                </c:pt>
                <c:pt idx="2533">
                  <c:v>151</c:v>
                </c:pt>
                <c:pt idx="2534">
                  <c:v>151</c:v>
                </c:pt>
                <c:pt idx="2535">
                  <c:v>151</c:v>
                </c:pt>
                <c:pt idx="2536">
                  <c:v>151</c:v>
                </c:pt>
                <c:pt idx="2537">
                  <c:v>151</c:v>
                </c:pt>
                <c:pt idx="2538">
                  <c:v>151</c:v>
                </c:pt>
                <c:pt idx="2539">
                  <c:v>151</c:v>
                </c:pt>
                <c:pt idx="2540">
                  <c:v>151</c:v>
                </c:pt>
                <c:pt idx="2541">
                  <c:v>151</c:v>
                </c:pt>
                <c:pt idx="2542">
                  <c:v>151</c:v>
                </c:pt>
                <c:pt idx="2543">
                  <c:v>151</c:v>
                </c:pt>
                <c:pt idx="2544">
                  <c:v>151</c:v>
                </c:pt>
                <c:pt idx="2545">
                  <c:v>151</c:v>
                </c:pt>
                <c:pt idx="2546">
                  <c:v>150</c:v>
                </c:pt>
                <c:pt idx="2547">
                  <c:v>150</c:v>
                </c:pt>
                <c:pt idx="2548">
                  <c:v>150</c:v>
                </c:pt>
                <c:pt idx="2549">
                  <c:v>150</c:v>
                </c:pt>
                <c:pt idx="2550">
                  <c:v>150</c:v>
                </c:pt>
                <c:pt idx="2551">
                  <c:v>150</c:v>
                </c:pt>
                <c:pt idx="2552">
                  <c:v>150</c:v>
                </c:pt>
                <c:pt idx="2553">
                  <c:v>150</c:v>
                </c:pt>
                <c:pt idx="2554">
                  <c:v>150</c:v>
                </c:pt>
                <c:pt idx="2555">
                  <c:v>150</c:v>
                </c:pt>
                <c:pt idx="2556">
                  <c:v>150</c:v>
                </c:pt>
                <c:pt idx="2557">
                  <c:v>150</c:v>
                </c:pt>
                <c:pt idx="2558">
                  <c:v>150</c:v>
                </c:pt>
                <c:pt idx="2559">
                  <c:v>150</c:v>
                </c:pt>
                <c:pt idx="2560">
                  <c:v>149</c:v>
                </c:pt>
                <c:pt idx="2561">
                  <c:v>149</c:v>
                </c:pt>
                <c:pt idx="2562">
                  <c:v>149</c:v>
                </c:pt>
                <c:pt idx="2563">
                  <c:v>149</c:v>
                </c:pt>
                <c:pt idx="2564">
                  <c:v>149</c:v>
                </c:pt>
                <c:pt idx="2565">
                  <c:v>149</c:v>
                </c:pt>
                <c:pt idx="2566">
                  <c:v>149</c:v>
                </c:pt>
                <c:pt idx="2567">
                  <c:v>149</c:v>
                </c:pt>
                <c:pt idx="2568">
                  <c:v>149</c:v>
                </c:pt>
                <c:pt idx="2569">
                  <c:v>149</c:v>
                </c:pt>
                <c:pt idx="2570">
                  <c:v>149</c:v>
                </c:pt>
                <c:pt idx="2571">
                  <c:v>149</c:v>
                </c:pt>
                <c:pt idx="2572">
                  <c:v>149</c:v>
                </c:pt>
                <c:pt idx="2573">
                  <c:v>149</c:v>
                </c:pt>
                <c:pt idx="2574">
                  <c:v>149</c:v>
                </c:pt>
                <c:pt idx="2575">
                  <c:v>149</c:v>
                </c:pt>
                <c:pt idx="2576">
                  <c:v>149</c:v>
                </c:pt>
                <c:pt idx="2577">
                  <c:v>149</c:v>
                </c:pt>
                <c:pt idx="2578">
                  <c:v>149</c:v>
                </c:pt>
                <c:pt idx="2579">
                  <c:v>149</c:v>
                </c:pt>
                <c:pt idx="2580">
                  <c:v>148</c:v>
                </c:pt>
                <c:pt idx="2581">
                  <c:v>148</c:v>
                </c:pt>
                <c:pt idx="2582">
                  <c:v>148</c:v>
                </c:pt>
                <c:pt idx="2583">
                  <c:v>148</c:v>
                </c:pt>
                <c:pt idx="2584">
                  <c:v>148</c:v>
                </c:pt>
                <c:pt idx="2585">
                  <c:v>148</c:v>
                </c:pt>
                <c:pt idx="2586">
                  <c:v>148</c:v>
                </c:pt>
                <c:pt idx="2587">
                  <c:v>148</c:v>
                </c:pt>
                <c:pt idx="2588">
                  <c:v>148</c:v>
                </c:pt>
                <c:pt idx="2589">
                  <c:v>148</c:v>
                </c:pt>
                <c:pt idx="2590">
                  <c:v>148</c:v>
                </c:pt>
                <c:pt idx="2591">
                  <c:v>148</c:v>
                </c:pt>
                <c:pt idx="2592">
                  <c:v>148</c:v>
                </c:pt>
                <c:pt idx="2593">
                  <c:v>148</c:v>
                </c:pt>
                <c:pt idx="2594">
                  <c:v>148</c:v>
                </c:pt>
                <c:pt idx="2595">
                  <c:v>148</c:v>
                </c:pt>
                <c:pt idx="2596">
                  <c:v>148</c:v>
                </c:pt>
                <c:pt idx="2597">
                  <c:v>148</c:v>
                </c:pt>
                <c:pt idx="2598">
                  <c:v>148</c:v>
                </c:pt>
                <c:pt idx="2599">
                  <c:v>148</c:v>
                </c:pt>
                <c:pt idx="2600">
                  <c:v>148</c:v>
                </c:pt>
                <c:pt idx="2601">
                  <c:v>148</c:v>
                </c:pt>
                <c:pt idx="2602">
                  <c:v>148</c:v>
                </c:pt>
                <c:pt idx="2603">
                  <c:v>148</c:v>
                </c:pt>
                <c:pt idx="2604">
                  <c:v>148</c:v>
                </c:pt>
                <c:pt idx="2605">
                  <c:v>148</c:v>
                </c:pt>
                <c:pt idx="2606">
                  <c:v>147</c:v>
                </c:pt>
                <c:pt idx="2607">
                  <c:v>147</c:v>
                </c:pt>
                <c:pt idx="2608">
                  <c:v>147</c:v>
                </c:pt>
                <c:pt idx="2609">
                  <c:v>147</c:v>
                </c:pt>
                <c:pt idx="2610">
                  <c:v>147</c:v>
                </c:pt>
                <c:pt idx="2611">
                  <c:v>147</c:v>
                </c:pt>
                <c:pt idx="2612">
                  <c:v>147</c:v>
                </c:pt>
                <c:pt idx="2613">
                  <c:v>147</c:v>
                </c:pt>
                <c:pt idx="2614">
                  <c:v>147</c:v>
                </c:pt>
                <c:pt idx="2615">
                  <c:v>147</c:v>
                </c:pt>
                <c:pt idx="2616">
                  <c:v>147</c:v>
                </c:pt>
                <c:pt idx="2617">
                  <c:v>147</c:v>
                </c:pt>
                <c:pt idx="2618">
                  <c:v>147</c:v>
                </c:pt>
                <c:pt idx="2619">
                  <c:v>147</c:v>
                </c:pt>
                <c:pt idx="2620">
                  <c:v>147</c:v>
                </c:pt>
                <c:pt idx="2621">
                  <c:v>147</c:v>
                </c:pt>
                <c:pt idx="2622">
                  <c:v>147</c:v>
                </c:pt>
                <c:pt idx="2623">
                  <c:v>147</c:v>
                </c:pt>
                <c:pt idx="2624">
                  <c:v>147</c:v>
                </c:pt>
                <c:pt idx="2625">
                  <c:v>147</c:v>
                </c:pt>
                <c:pt idx="2626">
                  <c:v>147</c:v>
                </c:pt>
                <c:pt idx="2627">
                  <c:v>147</c:v>
                </c:pt>
                <c:pt idx="2628">
                  <c:v>147</c:v>
                </c:pt>
                <c:pt idx="2629">
                  <c:v>147</c:v>
                </c:pt>
                <c:pt idx="2630">
                  <c:v>147</c:v>
                </c:pt>
                <c:pt idx="2631">
                  <c:v>146</c:v>
                </c:pt>
                <c:pt idx="2632">
                  <c:v>146</c:v>
                </c:pt>
                <c:pt idx="2633">
                  <c:v>146</c:v>
                </c:pt>
                <c:pt idx="2634">
                  <c:v>146</c:v>
                </c:pt>
                <c:pt idx="2635">
                  <c:v>146</c:v>
                </c:pt>
                <c:pt idx="2636">
                  <c:v>146</c:v>
                </c:pt>
                <c:pt idx="2637">
                  <c:v>146</c:v>
                </c:pt>
                <c:pt idx="2638">
                  <c:v>146</c:v>
                </c:pt>
                <c:pt idx="2639">
                  <c:v>146</c:v>
                </c:pt>
                <c:pt idx="2640">
                  <c:v>146</c:v>
                </c:pt>
                <c:pt idx="2641">
                  <c:v>146</c:v>
                </c:pt>
                <c:pt idx="2642">
                  <c:v>146</c:v>
                </c:pt>
                <c:pt idx="2643">
                  <c:v>146</c:v>
                </c:pt>
                <c:pt idx="2644">
                  <c:v>146</c:v>
                </c:pt>
                <c:pt idx="2645">
                  <c:v>146</c:v>
                </c:pt>
                <c:pt idx="2646">
                  <c:v>146</c:v>
                </c:pt>
                <c:pt idx="2647">
                  <c:v>146</c:v>
                </c:pt>
                <c:pt idx="2648">
                  <c:v>146</c:v>
                </c:pt>
                <c:pt idx="2649">
                  <c:v>146</c:v>
                </c:pt>
                <c:pt idx="2650">
                  <c:v>146</c:v>
                </c:pt>
                <c:pt idx="2651">
                  <c:v>145</c:v>
                </c:pt>
                <c:pt idx="2652">
                  <c:v>145</c:v>
                </c:pt>
                <c:pt idx="2653">
                  <c:v>145</c:v>
                </c:pt>
                <c:pt idx="2654">
                  <c:v>145</c:v>
                </c:pt>
                <c:pt idx="2655">
                  <c:v>145</c:v>
                </c:pt>
                <c:pt idx="2656">
                  <c:v>145</c:v>
                </c:pt>
                <c:pt idx="2657">
                  <c:v>145</c:v>
                </c:pt>
                <c:pt idx="2658">
                  <c:v>145</c:v>
                </c:pt>
                <c:pt idx="2659">
                  <c:v>145</c:v>
                </c:pt>
                <c:pt idx="2660">
                  <c:v>145</c:v>
                </c:pt>
                <c:pt idx="2661">
                  <c:v>145</c:v>
                </c:pt>
                <c:pt idx="2662">
                  <c:v>145</c:v>
                </c:pt>
                <c:pt idx="2663">
                  <c:v>145</c:v>
                </c:pt>
                <c:pt idx="2664">
                  <c:v>145</c:v>
                </c:pt>
                <c:pt idx="2665">
                  <c:v>145</c:v>
                </c:pt>
                <c:pt idx="2666">
                  <c:v>145</c:v>
                </c:pt>
                <c:pt idx="2667">
                  <c:v>145</c:v>
                </c:pt>
                <c:pt idx="2668">
                  <c:v>145</c:v>
                </c:pt>
                <c:pt idx="2669">
                  <c:v>145</c:v>
                </c:pt>
                <c:pt idx="2670">
                  <c:v>145</c:v>
                </c:pt>
                <c:pt idx="2671">
                  <c:v>145</c:v>
                </c:pt>
                <c:pt idx="2672">
                  <c:v>145</c:v>
                </c:pt>
                <c:pt idx="2673">
                  <c:v>145</c:v>
                </c:pt>
                <c:pt idx="2674">
                  <c:v>145</c:v>
                </c:pt>
                <c:pt idx="2675">
                  <c:v>144</c:v>
                </c:pt>
                <c:pt idx="2676">
                  <c:v>144</c:v>
                </c:pt>
                <c:pt idx="2677">
                  <c:v>144</c:v>
                </c:pt>
                <c:pt idx="2678">
                  <c:v>144</c:v>
                </c:pt>
                <c:pt idx="2679">
                  <c:v>144</c:v>
                </c:pt>
                <c:pt idx="2680">
                  <c:v>144</c:v>
                </c:pt>
                <c:pt idx="2681">
                  <c:v>144</c:v>
                </c:pt>
                <c:pt idx="2682">
                  <c:v>144</c:v>
                </c:pt>
                <c:pt idx="2683">
                  <c:v>144</c:v>
                </c:pt>
                <c:pt idx="2684">
                  <c:v>144</c:v>
                </c:pt>
                <c:pt idx="2685">
                  <c:v>144</c:v>
                </c:pt>
                <c:pt idx="2686">
                  <c:v>144</c:v>
                </c:pt>
                <c:pt idx="2687">
                  <c:v>144</c:v>
                </c:pt>
                <c:pt idx="2688">
                  <c:v>144</c:v>
                </c:pt>
                <c:pt idx="2689">
                  <c:v>144</c:v>
                </c:pt>
                <c:pt idx="2690">
                  <c:v>144</c:v>
                </c:pt>
                <c:pt idx="2691">
                  <c:v>144</c:v>
                </c:pt>
                <c:pt idx="2692">
                  <c:v>144</c:v>
                </c:pt>
                <c:pt idx="2693">
                  <c:v>144</c:v>
                </c:pt>
                <c:pt idx="2694">
                  <c:v>144</c:v>
                </c:pt>
                <c:pt idx="2695">
                  <c:v>144</c:v>
                </c:pt>
                <c:pt idx="2696">
                  <c:v>144</c:v>
                </c:pt>
                <c:pt idx="2697">
                  <c:v>143</c:v>
                </c:pt>
                <c:pt idx="2698">
                  <c:v>143</c:v>
                </c:pt>
                <c:pt idx="2699">
                  <c:v>143</c:v>
                </c:pt>
                <c:pt idx="2700">
                  <c:v>143</c:v>
                </c:pt>
                <c:pt idx="2701">
                  <c:v>143</c:v>
                </c:pt>
                <c:pt idx="2702">
                  <c:v>143</c:v>
                </c:pt>
                <c:pt idx="2703">
                  <c:v>143</c:v>
                </c:pt>
                <c:pt idx="2704">
                  <c:v>143</c:v>
                </c:pt>
                <c:pt idx="2705">
                  <c:v>143</c:v>
                </c:pt>
                <c:pt idx="2706">
                  <c:v>143</c:v>
                </c:pt>
                <c:pt idx="2707">
                  <c:v>143</c:v>
                </c:pt>
                <c:pt idx="2708">
                  <c:v>143</c:v>
                </c:pt>
                <c:pt idx="2709">
                  <c:v>143</c:v>
                </c:pt>
                <c:pt idx="2710">
                  <c:v>143</c:v>
                </c:pt>
                <c:pt idx="2711">
                  <c:v>143</c:v>
                </c:pt>
                <c:pt idx="2712">
                  <c:v>143</c:v>
                </c:pt>
                <c:pt idx="2713">
                  <c:v>143</c:v>
                </c:pt>
                <c:pt idx="2714">
                  <c:v>143</c:v>
                </c:pt>
                <c:pt idx="2715">
                  <c:v>143</c:v>
                </c:pt>
                <c:pt idx="2716">
                  <c:v>143</c:v>
                </c:pt>
                <c:pt idx="2717">
                  <c:v>143</c:v>
                </c:pt>
                <c:pt idx="2718">
                  <c:v>142</c:v>
                </c:pt>
                <c:pt idx="2719">
                  <c:v>142</c:v>
                </c:pt>
                <c:pt idx="2720">
                  <c:v>142</c:v>
                </c:pt>
                <c:pt idx="2721">
                  <c:v>142</c:v>
                </c:pt>
                <c:pt idx="2722">
                  <c:v>142</c:v>
                </c:pt>
                <c:pt idx="2723">
                  <c:v>142</c:v>
                </c:pt>
                <c:pt idx="2724">
                  <c:v>142</c:v>
                </c:pt>
                <c:pt idx="2725">
                  <c:v>142</c:v>
                </c:pt>
                <c:pt idx="2726">
                  <c:v>142</c:v>
                </c:pt>
                <c:pt idx="2727">
                  <c:v>142</c:v>
                </c:pt>
                <c:pt idx="2728">
                  <c:v>142</c:v>
                </c:pt>
                <c:pt idx="2729">
                  <c:v>142</c:v>
                </c:pt>
                <c:pt idx="2730">
                  <c:v>142</c:v>
                </c:pt>
                <c:pt idx="2731">
                  <c:v>142</c:v>
                </c:pt>
                <c:pt idx="2732">
                  <c:v>142</c:v>
                </c:pt>
                <c:pt idx="2733">
                  <c:v>142</c:v>
                </c:pt>
                <c:pt idx="2734">
                  <c:v>142</c:v>
                </c:pt>
                <c:pt idx="2735">
                  <c:v>142</c:v>
                </c:pt>
                <c:pt idx="2736">
                  <c:v>142</c:v>
                </c:pt>
                <c:pt idx="2737">
                  <c:v>142</c:v>
                </c:pt>
                <c:pt idx="2738">
                  <c:v>142</c:v>
                </c:pt>
                <c:pt idx="2739">
                  <c:v>142</c:v>
                </c:pt>
                <c:pt idx="2740">
                  <c:v>142</c:v>
                </c:pt>
                <c:pt idx="2741">
                  <c:v>142</c:v>
                </c:pt>
                <c:pt idx="2742">
                  <c:v>142</c:v>
                </c:pt>
                <c:pt idx="2743">
                  <c:v>142</c:v>
                </c:pt>
                <c:pt idx="2744">
                  <c:v>141</c:v>
                </c:pt>
                <c:pt idx="2745">
                  <c:v>141</c:v>
                </c:pt>
                <c:pt idx="2746">
                  <c:v>141</c:v>
                </c:pt>
                <c:pt idx="2747">
                  <c:v>141</c:v>
                </c:pt>
                <c:pt idx="2748">
                  <c:v>141</c:v>
                </c:pt>
                <c:pt idx="2749">
                  <c:v>141</c:v>
                </c:pt>
                <c:pt idx="2750">
                  <c:v>141</c:v>
                </c:pt>
                <c:pt idx="2751">
                  <c:v>141</c:v>
                </c:pt>
                <c:pt idx="2752">
                  <c:v>141</c:v>
                </c:pt>
                <c:pt idx="2753">
                  <c:v>141</c:v>
                </c:pt>
                <c:pt idx="2754">
                  <c:v>141</c:v>
                </c:pt>
                <c:pt idx="2755">
                  <c:v>141</c:v>
                </c:pt>
                <c:pt idx="2756">
                  <c:v>141</c:v>
                </c:pt>
                <c:pt idx="2757">
                  <c:v>141</c:v>
                </c:pt>
                <c:pt idx="2758">
                  <c:v>141</c:v>
                </c:pt>
                <c:pt idx="2759">
                  <c:v>141</c:v>
                </c:pt>
                <c:pt idx="2760">
                  <c:v>141</c:v>
                </c:pt>
                <c:pt idx="2761">
                  <c:v>141</c:v>
                </c:pt>
                <c:pt idx="2762">
                  <c:v>141</c:v>
                </c:pt>
                <c:pt idx="2763">
                  <c:v>141</c:v>
                </c:pt>
                <c:pt idx="2764">
                  <c:v>141</c:v>
                </c:pt>
                <c:pt idx="2765">
                  <c:v>141</c:v>
                </c:pt>
                <c:pt idx="2766">
                  <c:v>141</c:v>
                </c:pt>
                <c:pt idx="2767">
                  <c:v>141</c:v>
                </c:pt>
                <c:pt idx="2768">
                  <c:v>141</c:v>
                </c:pt>
                <c:pt idx="2769">
                  <c:v>141</c:v>
                </c:pt>
                <c:pt idx="2770">
                  <c:v>141</c:v>
                </c:pt>
                <c:pt idx="2771">
                  <c:v>141</c:v>
                </c:pt>
                <c:pt idx="2772">
                  <c:v>140</c:v>
                </c:pt>
                <c:pt idx="2773">
                  <c:v>140</c:v>
                </c:pt>
                <c:pt idx="2774">
                  <c:v>140</c:v>
                </c:pt>
                <c:pt idx="2775">
                  <c:v>140</c:v>
                </c:pt>
                <c:pt idx="2776">
                  <c:v>140</c:v>
                </c:pt>
                <c:pt idx="2777">
                  <c:v>140</c:v>
                </c:pt>
                <c:pt idx="2778">
                  <c:v>140</c:v>
                </c:pt>
                <c:pt idx="2779">
                  <c:v>140</c:v>
                </c:pt>
                <c:pt idx="2780">
                  <c:v>140</c:v>
                </c:pt>
                <c:pt idx="2781">
                  <c:v>140</c:v>
                </c:pt>
                <c:pt idx="2782">
                  <c:v>140</c:v>
                </c:pt>
                <c:pt idx="2783">
                  <c:v>140</c:v>
                </c:pt>
                <c:pt idx="2784">
                  <c:v>140</c:v>
                </c:pt>
                <c:pt idx="2785">
                  <c:v>140</c:v>
                </c:pt>
                <c:pt idx="2786">
                  <c:v>140</c:v>
                </c:pt>
                <c:pt idx="2787">
                  <c:v>140</c:v>
                </c:pt>
                <c:pt idx="2788">
                  <c:v>140</c:v>
                </c:pt>
                <c:pt idx="2789">
                  <c:v>140</c:v>
                </c:pt>
                <c:pt idx="2790">
                  <c:v>140</c:v>
                </c:pt>
                <c:pt idx="2791">
                  <c:v>140</c:v>
                </c:pt>
                <c:pt idx="2792">
                  <c:v>140</c:v>
                </c:pt>
                <c:pt idx="2793">
                  <c:v>140</c:v>
                </c:pt>
                <c:pt idx="2794">
                  <c:v>140</c:v>
                </c:pt>
                <c:pt idx="2795">
                  <c:v>140</c:v>
                </c:pt>
                <c:pt idx="2796">
                  <c:v>140</c:v>
                </c:pt>
                <c:pt idx="2797">
                  <c:v>140</c:v>
                </c:pt>
                <c:pt idx="2798">
                  <c:v>140</c:v>
                </c:pt>
                <c:pt idx="2799">
                  <c:v>140</c:v>
                </c:pt>
                <c:pt idx="2800">
                  <c:v>140</c:v>
                </c:pt>
                <c:pt idx="2801">
                  <c:v>140</c:v>
                </c:pt>
                <c:pt idx="2802">
                  <c:v>140</c:v>
                </c:pt>
                <c:pt idx="2803">
                  <c:v>140</c:v>
                </c:pt>
                <c:pt idx="2804">
                  <c:v>140</c:v>
                </c:pt>
                <c:pt idx="2805">
                  <c:v>140</c:v>
                </c:pt>
                <c:pt idx="2806">
                  <c:v>140</c:v>
                </c:pt>
                <c:pt idx="2807">
                  <c:v>140</c:v>
                </c:pt>
                <c:pt idx="2808">
                  <c:v>140</c:v>
                </c:pt>
                <c:pt idx="2809">
                  <c:v>139</c:v>
                </c:pt>
                <c:pt idx="2810">
                  <c:v>139</c:v>
                </c:pt>
                <c:pt idx="2811">
                  <c:v>139</c:v>
                </c:pt>
                <c:pt idx="2812">
                  <c:v>139</c:v>
                </c:pt>
                <c:pt idx="2813">
                  <c:v>139</c:v>
                </c:pt>
                <c:pt idx="2814">
                  <c:v>139</c:v>
                </c:pt>
                <c:pt idx="2815">
                  <c:v>139</c:v>
                </c:pt>
                <c:pt idx="2816">
                  <c:v>139</c:v>
                </c:pt>
                <c:pt idx="2817">
                  <c:v>139</c:v>
                </c:pt>
                <c:pt idx="2818">
                  <c:v>139</c:v>
                </c:pt>
                <c:pt idx="2819">
                  <c:v>139</c:v>
                </c:pt>
                <c:pt idx="2820">
                  <c:v>139</c:v>
                </c:pt>
                <c:pt idx="2821">
                  <c:v>139</c:v>
                </c:pt>
                <c:pt idx="2822">
                  <c:v>139</c:v>
                </c:pt>
                <c:pt idx="2823">
                  <c:v>139</c:v>
                </c:pt>
                <c:pt idx="2824">
                  <c:v>139</c:v>
                </c:pt>
                <c:pt idx="2825">
                  <c:v>139</c:v>
                </c:pt>
                <c:pt idx="2826">
                  <c:v>139</c:v>
                </c:pt>
                <c:pt idx="2827">
                  <c:v>139</c:v>
                </c:pt>
                <c:pt idx="2828">
                  <c:v>139</c:v>
                </c:pt>
                <c:pt idx="2829">
                  <c:v>139</c:v>
                </c:pt>
                <c:pt idx="2830">
                  <c:v>139</c:v>
                </c:pt>
                <c:pt idx="2831">
                  <c:v>139</c:v>
                </c:pt>
                <c:pt idx="2832">
                  <c:v>139</c:v>
                </c:pt>
                <c:pt idx="2833">
                  <c:v>139</c:v>
                </c:pt>
                <c:pt idx="2834">
                  <c:v>139</c:v>
                </c:pt>
                <c:pt idx="2835">
                  <c:v>139</c:v>
                </c:pt>
                <c:pt idx="2836">
                  <c:v>139</c:v>
                </c:pt>
                <c:pt idx="2837">
                  <c:v>139</c:v>
                </c:pt>
                <c:pt idx="2838">
                  <c:v>139</c:v>
                </c:pt>
                <c:pt idx="2839">
                  <c:v>139</c:v>
                </c:pt>
                <c:pt idx="2840">
                  <c:v>139</c:v>
                </c:pt>
                <c:pt idx="2841">
                  <c:v>139</c:v>
                </c:pt>
                <c:pt idx="2842">
                  <c:v>139</c:v>
                </c:pt>
                <c:pt idx="2843">
                  <c:v>139</c:v>
                </c:pt>
                <c:pt idx="2844">
                  <c:v>139</c:v>
                </c:pt>
                <c:pt idx="2845">
                  <c:v>139</c:v>
                </c:pt>
                <c:pt idx="2846">
                  <c:v>139</c:v>
                </c:pt>
                <c:pt idx="2847">
                  <c:v>139</c:v>
                </c:pt>
                <c:pt idx="2848">
                  <c:v>138</c:v>
                </c:pt>
                <c:pt idx="2849">
                  <c:v>138</c:v>
                </c:pt>
                <c:pt idx="2850">
                  <c:v>138</c:v>
                </c:pt>
                <c:pt idx="2851">
                  <c:v>138</c:v>
                </c:pt>
                <c:pt idx="2852">
                  <c:v>138</c:v>
                </c:pt>
                <c:pt idx="2853">
                  <c:v>138</c:v>
                </c:pt>
                <c:pt idx="2854">
                  <c:v>138</c:v>
                </c:pt>
                <c:pt idx="2855">
                  <c:v>138</c:v>
                </c:pt>
                <c:pt idx="2856">
                  <c:v>138</c:v>
                </c:pt>
                <c:pt idx="2857">
                  <c:v>138</c:v>
                </c:pt>
                <c:pt idx="2858">
                  <c:v>138</c:v>
                </c:pt>
                <c:pt idx="2859">
                  <c:v>138</c:v>
                </c:pt>
                <c:pt idx="2860">
                  <c:v>138</c:v>
                </c:pt>
                <c:pt idx="2861">
                  <c:v>138</c:v>
                </c:pt>
                <c:pt idx="2862">
                  <c:v>138</c:v>
                </c:pt>
                <c:pt idx="2863">
                  <c:v>138</c:v>
                </c:pt>
                <c:pt idx="2864">
                  <c:v>138</c:v>
                </c:pt>
                <c:pt idx="2865">
                  <c:v>138</c:v>
                </c:pt>
                <c:pt idx="2866">
                  <c:v>138</c:v>
                </c:pt>
                <c:pt idx="2867">
                  <c:v>138</c:v>
                </c:pt>
                <c:pt idx="2868">
                  <c:v>138</c:v>
                </c:pt>
                <c:pt idx="2869">
                  <c:v>138</c:v>
                </c:pt>
                <c:pt idx="2870">
                  <c:v>138</c:v>
                </c:pt>
                <c:pt idx="2871">
                  <c:v>138</c:v>
                </c:pt>
                <c:pt idx="2872">
                  <c:v>138</c:v>
                </c:pt>
                <c:pt idx="2873">
                  <c:v>138</c:v>
                </c:pt>
                <c:pt idx="2874">
                  <c:v>138</c:v>
                </c:pt>
                <c:pt idx="2875">
                  <c:v>138</c:v>
                </c:pt>
                <c:pt idx="2876">
                  <c:v>138</c:v>
                </c:pt>
                <c:pt idx="2877">
                  <c:v>138</c:v>
                </c:pt>
                <c:pt idx="2878">
                  <c:v>138</c:v>
                </c:pt>
                <c:pt idx="2879">
                  <c:v>138</c:v>
                </c:pt>
                <c:pt idx="2880">
                  <c:v>138</c:v>
                </c:pt>
                <c:pt idx="2881">
                  <c:v>137</c:v>
                </c:pt>
                <c:pt idx="2882">
                  <c:v>137</c:v>
                </c:pt>
                <c:pt idx="2883">
                  <c:v>137</c:v>
                </c:pt>
                <c:pt idx="2884">
                  <c:v>137</c:v>
                </c:pt>
                <c:pt idx="2885">
                  <c:v>137</c:v>
                </c:pt>
                <c:pt idx="2886">
                  <c:v>137</c:v>
                </c:pt>
                <c:pt idx="2887">
                  <c:v>137</c:v>
                </c:pt>
                <c:pt idx="2888">
                  <c:v>137</c:v>
                </c:pt>
                <c:pt idx="2889">
                  <c:v>137</c:v>
                </c:pt>
                <c:pt idx="2890">
                  <c:v>137</c:v>
                </c:pt>
                <c:pt idx="2891">
                  <c:v>137</c:v>
                </c:pt>
                <c:pt idx="2892">
                  <c:v>137</c:v>
                </c:pt>
                <c:pt idx="2893">
                  <c:v>137</c:v>
                </c:pt>
                <c:pt idx="2894">
                  <c:v>137</c:v>
                </c:pt>
                <c:pt idx="2895">
                  <c:v>137</c:v>
                </c:pt>
                <c:pt idx="2896">
                  <c:v>137</c:v>
                </c:pt>
                <c:pt idx="2897">
                  <c:v>137</c:v>
                </c:pt>
                <c:pt idx="2898">
                  <c:v>137</c:v>
                </c:pt>
                <c:pt idx="2899">
                  <c:v>137</c:v>
                </c:pt>
                <c:pt idx="2900">
                  <c:v>137</c:v>
                </c:pt>
                <c:pt idx="2901">
                  <c:v>137</c:v>
                </c:pt>
                <c:pt idx="2902">
                  <c:v>137</c:v>
                </c:pt>
                <c:pt idx="2903">
                  <c:v>137</c:v>
                </c:pt>
                <c:pt idx="2904">
                  <c:v>137</c:v>
                </c:pt>
                <c:pt idx="2905">
                  <c:v>137</c:v>
                </c:pt>
                <c:pt idx="2906">
                  <c:v>137</c:v>
                </c:pt>
                <c:pt idx="2907">
                  <c:v>137</c:v>
                </c:pt>
                <c:pt idx="2908">
                  <c:v>137</c:v>
                </c:pt>
                <c:pt idx="2909">
                  <c:v>137</c:v>
                </c:pt>
                <c:pt idx="2910">
                  <c:v>137</c:v>
                </c:pt>
                <c:pt idx="2911">
                  <c:v>137</c:v>
                </c:pt>
                <c:pt idx="2912">
                  <c:v>136</c:v>
                </c:pt>
                <c:pt idx="2913">
                  <c:v>136</c:v>
                </c:pt>
                <c:pt idx="2914">
                  <c:v>136</c:v>
                </c:pt>
                <c:pt idx="2915">
                  <c:v>136</c:v>
                </c:pt>
                <c:pt idx="2916">
                  <c:v>136</c:v>
                </c:pt>
                <c:pt idx="2917">
                  <c:v>136</c:v>
                </c:pt>
                <c:pt idx="2918">
                  <c:v>136</c:v>
                </c:pt>
                <c:pt idx="2919">
                  <c:v>136</c:v>
                </c:pt>
                <c:pt idx="2920">
                  <c:v>136</c:v>
                </c:pt>
                <c:pt idx="2921">
                  <c:v>136</c:v>
                </c:pt>
                <c:pt idx="2922">
                  <c:v>136</c:v>
                </c:pt>
                <c:pt idx="2923">
                  <c:v>136</c:v>
                </c:pt>
                <c:pt idx="2924">
                  <c:v>136</c:v>
                </c:pt>
                <c:pt idx="2925">
                  <c:v>136</c:v>
                </c:pt>
                <c:pt idx="2926">
                  <c:v>136</c:v>
                </c:pt>
                <c:pt idx="2927">
                  <c:v>136</c:v>
                </c:pt>
                <c:pt idx="2928">
                  <c:v>136</c:v>
                </c:pt>
                <c:pt idx="2929">
                  <c:v>136</c:v>
                </c:pt>
                <c:pt idx="2930">
                  <c:v>136</c:v>
                </c:pt>
                <c:pt idx="2931">
                  <c:v>136</c:v>
                </c:pt>
                <c:pt idx="2932">
                  <c:v>136</c:v>
                </c:pt>
                <c:pt idx="2933">
                  <c:v>136</c:v>
                </c:pt>
                <c:pt idx="2934">
                  <c:v>136</c:v>
                </c:pt>
                <c:pt idx="2935">
                  <c:v>135</c:v>
                </c:pt>
                <c:pt idx="2936">
                  <c:v>135</c:v>
                </c:pt>
                <c:pt idx="2937">
                  <c:v>135</c:v>
                </c:pt>
                <c:pt idx="2938">
                  <c:v>135</c:v>
                </c:pt>
                <c:pt idx="2939">
                  <c:v>135</c:v>
                </c:pt>
                <c:pt idx="2940">
                  <c:v>135</c:v>
                </c:pt>
                <c:pt idx="2941">
                  <c:v>135</c:v>
                </c:pt>
                <c:pt idx="2942">
                  <c:v>135</c:v>
                </c:pt>
                <c:pt idx="2943">
                  <c:v>135</c:v>
                </c:pt>
                <c:pt idx="2944">
                  <c:v>135</c:v>
                </c:pt>
                <c:pt idx="2945">
                  <c:v>135</c:v>
                </c:pt>
                <c:pt idx="2946">
                  <c:v>135</c:v>
                </c:pt>
                <c:pt idx="2947">
                  <c:v>135</c:v>
                </c:pt>
                <c:pt idx="2948">
                  <c:v>135</c:v>
                </c:pt>
                <c:pt idx="2949">
                  <c:v>135</c:v>
                </c:pt>
                <c:pt idx="2950">
                  <c:v>135</c:v>
                </c:pt>
                <c:pt idx="2951">
                  <c:v>135</c:v>
                </c:pt>
                <c:pt idx="2952">
                  <c:v>135</c:v>
                </c:pt>
                <c:pt idx="2953">
                  <c:v>135</c:v>
                </c:pt>
                <c:pt idx="2954">
                  <c:v>135</c:v>
                </c:pt>
                <c:pt idx="2955">
                  <c:v>135</c:v>
                </c:pt>
                <c:pt idx="2956">
                  <c:v>135</c:v>
                </c:pt>
                <c:pt idx="2957">
                  <c:v>135</c:v>
                </c:pt>
                <c:pt idx="2958">
                  <c:v>135</c:v>
                </c:pt>
                <c:pt idx="2959">
                  <c:v>135</c:v>
                </c:pt>
                <c:pt idx="2960">
                  <c:v>135</c:v>
                </c:pt>
                <c:pt idx="2961">
                  <c:v>135</c:v>
                </c:pt>
                <c:pt idx="2962">
                  <c:v>135</c:v>
                </c:pt>
                <c:pt idx="2963">
                  <c:v>134</c:v>
                </c:pt>
                <c:pt idx="2964">
                  <c:v>134</c:v>
                </c:pt>
                <c:pt idx="2965">
                  <c:v>134</c:v>
                </c:pt>
                <c:pt idx="2966">
                  <c:v>134</c:v>
                </c:pt>
                <c:pt idx="2967">
                  <c:v>134</c:v>
                </c:pt>
                <c:pt idx="2968">
                  <c:v>134</c:v>
                </c:pt>
                <c:pt idx="2969">
                  <c:v>134</c:v>
                </c:pt>
                <c:pt idx="2970">
                  <c:v>134</c:v>
                </c:pt>
                <c:pt idx="2971">
                  <c:v>134</c:v>
                </c:pt>
                <c:pt idx="2972">
                  <c:v>134</c:v>
                </c:pt>
                <c:pt idx="2973">
                  <c:v>134</c:v>
                </c:pt>
                <c:pt idx="2974">
                  <c:v>134</c:v>
                </c:pt>
                <c:pt idx="2975">
                  <c:v>134</c:v>
                </c:pt>
                <c:pt idx="2976">
                  <c:v>134</c:v>
                </c:pt>
                <c:pt idx="2977">
                  <c:v>134</c:v>
                </c:pt>
                <c:pt idx="2978">
                  <c:v>134</c:v>
                </c:pt>
                <c:pt idx="2979">
                  <c:v>134</c:v>
                </c:pt>
                <c:pt idx="2980">
                  <c:v>134</c:v>
                </c:pt>
                <c:pt idx="2981">
                  <c:v>134</c:v>
                </c:pt>
                <c:pt idx="2982">
                  <c:v>134</c:v>
                </c:pt>
                <c:pt idx="2983">
                  <c:v>134</c:v>
                </c:pt>
                <c:pt idx="2984">
                  <c:v>134</c:v>
                </c:pt>
                <c:pt idx="2985">
                  <c:v>134</c:v>
                </c:pt>
                <c:pt idx="2986">
                  <c:v>134</c:v>
                </c:pt>
                <c:pt idx="2987">
                  <c:v>134</c:v>
                </c:pt>
                <c:pt idx="2988">
                  <c:v>134</c:v>
                </c:pt>
                <c:pt idx="2989">
                  <c:v>134</c:v>
                </c:pt>
                <c:pt idx="2990">
                  <c:v>134</c:v>
                </c:pt>
                <c:pt idx="2991">
                  <c:v>134</c:v>
                </c:pt>
                <c:pt idx="2992">
                  <c:v>134</c:v>
                </c:pt>
                <c:pt idx="2993">
                  <c:v>134</c:v>
                </c:pt>
                <c:pt idx="2994">
                  <c:v>134</c:v>
                </c:pt>
                <c:pt idx="2995">
                  <c:v>134</c:v>
                </c:pt>
                <c:pt idx="2996">
                  <c:v>134</c:v>
                </c:pt>
                <c:pt idx="2997">
                  <c:v>134</c:v>
                </c:pt>
                <c:pt idx="2998">
                  <c:v>134</c:v>
                </c:pt>
                <c:pt idx="2999">
                  <c:v>134</c:v>
                </c:pt>
                <c:pt idx="3000">
                  <c:v>134</c:v>
                </c:pt>
                <c:pt idx="3001">
                  <c:v>133</c:v>
                </c:pt>
                <c:pt idx="3002">
                  <c:v>133</c:v>
                </c:pt>
                <c:pt idx="3003">
                  <c:v>133</c:v>
                </c:pt>
                <c:pt idx="3004">
                  <c:v>133</c:v>
                </c:pt>
                <c:pt idx="3005">
                  <c:v>133</c:v>
                </c:pt>
                <c:pt idx="3006">
                  <c:v>133</c:v>
                </c:pt>
                <c:pt idx="3007">
                  <c:v>133</c:v>
                </c:pt>
                <c:pt idx="3008">
                  <c:v>133</c:v>
                </c:pt>
                <c:pt idx="3009">
                  <c:v>133</c:v>
                </c:pt>
                <c:pt idx="3010">
                  <c:v>133</c:v>
                </c:pt>
                <c:pt idx="3011">
                  <c:v>133</c:v>
                </c:pt>
                <c:pt idx="3012">
                  <c:v>133</c:v>
                </c:pt>
                <c:pt idx="3013">
                  <c:v>133</c:v>
                </c:pt>
                <c:pt idx="3014">
                  <c:v>133</c:v>
                </c:pt>
                <c:pt idx="3015">
                  <c:v>133</c:v>
                </c:pt>
                <c:pt idx="3016">
                  <c:v>132</c:v>
                </c:pt>
                <c:pt idx="3017">
                  <c:v>132</c:v>
                </c:pt>
                <c:pt idx="3018">
                  <c:v>132</c:v>
                </c:pt>
                <c:pt idx="3019">
                  <c:v>132</c:v>
                </c:pt>
                <c:pt idx="3020">
                  <c:v>132</c:v>
                </c:pt>
                <c:pt idx="3021">
                  <c:v>132</c:v>
                </c:pt>
                <c:pt idx="3022">
                  <c:v>132</c:v>
                </c:pt>
                <c:pt idx="3023">
                  <c:v>132</c:v>
                </c:pt>
                <c:pt idx="3024">
                  <c:v>132</c:v>
                </c:pt>
                <c:pt idx="3025">
                  <c:v>132</c:v>
                </c:pt>
                <c:pt idx="3026">
                  <c:v>132</c:v>
                </c:pt>
                <c:pt idx="3027">
                  <c:v>132</c:v>
                </c:pt>
                <c:pt idx="3028">
                  <c:v>132</c:v>
                </c:pt>
                <c:pt idx="3029">
                  <c:v>132</c:v>
                </c:pt>
                <c:pt idx="3030">
                  <c:v>132</c:v>
                </c:pt>
                <c:pt idx="3031">
                  <c:v>132</c:v>
                </c:pt>
                <c:pt idx="3032">
                  <c:v>132</c:v>
                </c:pt>
                <c:pt idx="3033">
                  <c:v>132</c:v>
                </c:pt>
                <c:pt idx="3034">
                  <c:v>132</c:v>
                </c:pt>
                <c:pt idx="3035">
                  <c:v>132</c:v>
                </c:pt>
                <c:pt idx="3036">
                  <c:v>132</c:v>
                </c:pt>
                <c:pt idx="3037">
                  <c:v>132</c:v>
                </c:pt>
                <c:pt idx="3038">
                  <c:v>132</c:v>
                </c:pt>
                <c:pt idx="3039">
                  <c:v>132</c:v>
                </c:pt>
                <c:pt idx="3040">
                  <c:v>132</c:v>
                </c:pt>
                <c:pt idx="3041">
                  <c:v>132</c:v>
                </c:pt>
                <c:pt idx="3042">
                  <c:v>132</c:v>
                </c:pt>
                <c:pt idx="3043">
                  <c:v>132</c:v>
                </c:pt>
                <c:pt idx="3044">
                  <c:v>132</c:v>
                </c:pt>
                <c:pt idx="3045">
                  <c:v>132</c:v>
                </c:pt>
                <c:pt idx="3046">
                  <c:v>132</c:v>
                </c:pt>
                <c:pt idx="3047">
                  <c:v>132</c:v>
                </c:pt>
                <c:pt idx="3048">
                  <c:v>132</c:v>
                </c:pt>
                <c:pt idx="3049">
                  <c:v>132</c:v>
                </c:pt>
                <c:pt idx="3050">
                  <c:v>132</c:v>
                </c:pt>
                <c:pt idx="3051">
                  <c:v>132</c:v>
                </c:pt>
                <c:pt idx="3052">
                  <c:v>132</c:v>
                </c:pt>
                <c:pt idx="3053">
                  <c:v>132</c:v>
                </c:pt>
                <c:pt idx="3054">
                  <c:v>131</c:v>
                </c:pt>
                <c:pt idx="3055">
                  <c:v>131</c:v>
                </c:pt>
                <c:pt idx="3056">
                  <c:v>131</c:v>
                </c:pt>
                <c:pt idx="3057">
                  <c:v>131</c:v>
                </c:pt>
                <c:pt idx="3058">
                  <c:v>131</c:v>
                </c:pt>
                <c:pt idx="3059">
                  <c:v>131</c:v>
                </c:pt>
                <c:pt idx="3060">
                  <c:v>131</c:v>
                </c:pt>
                <c:pt idx="3061">
                  <c:v>131</c:v>
                </c:pt>
                <c:pt idx="3062">
                  <c:v>131</c:v>
                </c:pt>
                <c:pt idx="3063">
                  <c:v>131</c:v>
                </c:pt>
                <c:pt idx="3064">
                  <c:v>131</c:v>
                </c:pt>
                <c:pt idx="3065">
                  <c:v>131</c:v>
                </c:pt>
                <c:pt idx="3066">
                  <c:v>131</c:v>
                </c:pt>
                <c:pt idx="3067">
                  <c:v>131</c:v>
                </c:pt>
                <c:pt idx="3068">
                  <c:v>131</c:v>
                </c:pt>
                <c:pt idx="3069">
                  <c:v>131</c:v>
                </c:pt>
                <c:pt idx="3070">
                  <c:v>131</c:v>
                </c:pt>
                <c:pt idx="3071">
                  <c:v>131</c:v>
                </c:pt>
                <c:pt idx="3072">
                  <c:v>131</c:v>
                </c:pt>
                <c:pt idx="3073">
                  <c:v>131</c:v>
                </c:pt>
                <c:pt idx="3074">
                  <c:v>131</c:v>
                </c:pt>
                <c:pt idx="3075">
                  <c:v>131</c:v>
                </c:pt>
                <c:pt idx="3076">
                  <c:v>131</c:v>
                </c:pt>
                <c:pt idx="3077">
                  <c:v>131</c:v>
                </c:pt>
                <c:pt idx="3078">
                  <c:v>131</c:v>
                </c:pt>
                <c:pt idx="3079">
                  <c:v>131</c:v>
                </c:pt>
                <c:pt idx="3080">
                  <c:v>131</c:v>
                </c:pt>
                <c:pt idx="3081">
                  <c:v>131</c:v>
                </c:pt>
                <c:pt idx="3082">
                  <c:v>131</c:v>
                </c:pt>
                <c:pt idx="3083">
                  <c:v>131</c:v>
                </c:pt>
                <c:pt idx="3084">
                  <c:v>131</c:v>
                </c:pt>
                <c:pt idx="3085">
                  <c:v>131</c:v>
                </c:pt>
                <c:pt idx="3086">
                  <c:v>131</c:v>
                </c:pt>
                <c:pt idx="3087">
                  <c:v>131</c:v>
                </c:pt>
                <c:pt idx="3088">
                  <c:v>131</c:v>
                </c:pt>
                <c:pt idx="3089">
                  <c:v>131</c:v>
                </c:pt>
                <c:pt idx="3090">
                  <c:v>131</c:v>
                </c:pt>
                <c:pt idx="3091">
                  <c:v>131</c:v>
                </c:pt>
                <c:pt idx="3092">
                  <c:v>131</c:v>
                </c:pt>
                <c:pt idx="3093">
                  <c:v>131</c:v>
                </c:pt>
                <c:pt idx="3094">
                  <c:v>131</c:v>
                </c:pt>
                <c:pt idx="3095">
                  <c:v>131</c:v>
                </c:pt>
                <c:pt idx="3096">
                  <c:v>131</c:v>
                </c:pt>
                <c:pt idx="3097">
                  <c:v>131</c:v>
                </c:pt>
                <c:pt idx="3098">
                  <c:v>130</c:v>
                </c:pt>
                <c:pt idx="3099">
                  <c:v>130</c:v>
                </c:pt>
                <c:pt idx="3100">
                  <c:v>130</c:v>
                </c:pt>
                <c:pt idx="3101">
                  <c:v>130</c:v>
                </c:pt>
                <c:pt idx="3102">
                  <c:v>130</c:v>
                </c:pt>
                <c:pt idx="3103">
                  <c:v>130</c:v>
                </c:pt>
                <c:pt idx="3104">
                  <c:v>130</c:v>
                </c:pt>
                <c:pt idx="3105">
                  <c:v>130</c:v>
                </c:pt>
                <c:pt idx="3106">
                  <c:v>130</c:v>
                </c:pt>
                <c:pt idx="3107">
                  <c:v>130</c:v>
                </c:pt>
                <c:pt idx="3108">
                  <c:v>130</c:v>
                </c:pt>
                <c:pt idx="3109">
                  <c:v>130</c:v>
                </c:pt>
                <c:pt idx="3110">
                  <c:v>130</c:v>
                </c:pt>
                <c:pt idx="3111">
                  <c:v>130</c:v>
                </c:pt>
                <c:pt idx="3112">
                  <c:v>130</c:v>
                </c:pt>
                <c:pt idx="3113">
                  <c:v>130</c:v>
                </c:pt>
                <c:pt idx="3114">
                  <c:v>130</c:v>
                </c:pt>
                <c:pt idx="3115">
                  <c:v>130</c:v>
                </c:pt>
                <c:pt idx="3116">
                  <c:v>130</c:v>
                </c:pt>
                <c:pt idx="3117">
                  <c:v>130</c:v>
                </c:pt>
                <c:pt idx="3118">
                  <c:v>130</c:v>
                </c:pt>
                <c:pt idx="3119">
                  <c:v>130</c:v>
                </c:pt>
                <c:pt idx="3120">
                  <c:v>130</c:v>
                </c:pt>
                <c:pt idx="3121">
                  <c:v>130</c:v>
                </c:pt>
                <c:pt idx="3122">
                  <c:v>130</c:v>
                </c:pt>
                <c:pt idx="3123">
                  <c:v>130</c:v>
                </c:pt>
                <c:pt idx="3124">
                  <c:v>130</c:v>
                </c:pt>
                <c:pt idx="3125">
                  <c:v>130</c:v>
                </c:pt>
                <c:pt idx="3126">
                  <c:v>130</c:v>
                </c:pt>
                <c:pt idx="3127">
                  <c:v>130</c:v>
                </c:pt>
                <c:pt idx="3128">
                  <c:v>130</c:v>
                </c:pt>
                <c:pt idx="3129">
                  <c:v>130</c:v>
                </c:pt>
                <c:pt idx="3130">
                  <c:v>130</c:v>
                </c:pt>
                <c:pt idx="3131">
                  <c:v>130</c:v>
                </c:pt>
                <c:pt idx="3132">
                  <c:v>130</c:v>
                </c:pt>
                <c:pt idx="3133">
                  <c:v>130</c:v>
                </c:pt>
                <c:pt idx="3134">
                  <c:v>130</c:v>
                </c:pt>
                <c:pt idx="3135">
                  <c:v>130</c:v>
                </c:pt>
                <c:pt idx="3136">
                  <c:v>130</c:v>
                </c:pt>
                <c:pt idx="3137">
                  <c:v>130</c:v>
                </c:pt>
                <c:pt idx="3138">
                  <c:v>130</c:v>
                </c:pt>
                <c:pt idx="3139">
                  <c:v>130</c:v>
                </c:pt>
                <c:pt idx="3140">
                  <c:v>130</c:v>
                </c:pt>
                <c:pt idx="3141">
                  <c:v>130</c:v>
                </c:pt>
                <c:pt idx="3142">
                  <c:v>130</c:v>
                </c:pt>
                <c:pt idx="3143">
                  <c:v>129</c:v>
                </c:pt>
                <c:pt idx="3144">
                  <c:v>129</c:v>
                </c:pt>
                <c:pt idx="3145">
                  <c:v>129</c:v>
                </c:pt>
                <c:pt idx="3146">
                  <c:v>129</c:v>
                </c:pt>
                <c:pt idx="3147">
                  <c:v>129</c:v>
                </c:pt>
                <c:pt idx="3148">
                  <c:v>129</c:v>
                </c:pt>
                <c:pt idx="3149">
                  <c:v>129</c:v>
                </c:pt>
                <c:pt idx="3150">
                  <c:v>129</c:v>
                </c:pt>
                <c:pt idx="3151">
                  <c:v>129</c:v>
                </c:pt>
                <c:pt idx="3152">
                  <c:v>129</c:v>
                </c:pt>
                <c:pt idx="3153">
                  <c:v>129</c:v>
                </c:pt>
                <c:pt idx="3154">
                  <c:v>129</c:v>
                </c:pt>
                <c:pt idx="3155">
                  <c:v>129</c:v>
                </c:pt>
                <c:pt idx="3156">
                  <c:v>129</c:v>
                </c:pt>
                <c:pt idx="3157">
                  <c:v>129</c:v>
                </c:pt>
                <c:pt idx="3158">
                  <c:v>129</c:v>
                </c:pt>
                <c:pt idx="3159">
                  <c:v>129</c:v>
                </c:pt>
                <c:pt idx="3160">
                  <c:v>129</c:v>
                </c:pt>
                <c:pt idx="3161">
                  <c:v>129</c:v>
                </c:pt>
                <c:pt idx="3162">
                  <c:v>129</c:v>
                </c:pt>
                <c:pt idx="3163">
                  <c:v>129</c:v>
                </c:pt>
                <c:pt idx="3164">
                  <c:v>129</c:v>
                </c:pt>
                <c:pt idx="3165">
                  <c:v>129</c:v>
                </c:pt>
                <c:pt idx="3166">
                  <c:v>129</c:v>
                </c:pt>
                <c:pt idx="3167">
                  <c:v>129</c:v>
                </c:pt>
                <c:pt idx="3168">
                  <c:v>129</c:v>
                </c:pt>
                <c:pt idx="3169">
                  <c:v>129</c:v>
                </c:pt>
                <c:pt idx="3170">
                  <c:v>129</c:v>
                </c:pt>
                <c:pt idx="3171">
                  <c:v>129</c:v>
                </c:pt>
                <c:pt idx="3172">
                  <c:v>129</c:v>
                </c:pt>
                <c:pt idx="3173">
                  <c:v>129</c:v>
                </c:pt>
                <c:pt idx="3174">
                  <c:v>129</c:v>
                </c:pt>
                <c:pt idx="3175">
                  <c:v>129</c:v>
                </c:pt>
                <c:pt idx="3176">
                  <c:v>129</c:v>
                </c:pt>
                <c:pt idx="3177">
                  <c:v>129</c:v>
                </c:pt>
                <c:pt idx="3178">
                  <c:v>129</c:v>
                </c:pt>
                <c:pt idx="3179">
                  <c:v>129</c:v>
                </c:pt>
                <c:pt idx="3180">
                  <c:v>129</c:v>
                </c:pt>
                <c:pt idx="3181">
                  <c:v>129</c:v>
                </c:pt>
                <c:pt idx="3182">
                  <c:v>129</c:v>
                </c:pt>
                <c:pt idx="3183">
                  <c:v>128</c:v>
                </c:pt>
                <c:pt idx="3184">
                  <c:v>128</c:v>
                </c:pt>
                <c:pt idx="3185">
                  <c:v>128</c:v>
                </c:pt>
                <c:pt idx="3186">
                  <c:v>128</c:v>
                </c:pt>
                <c:pt idx="3187">
                  <c:v>128</c:v>
                </c:pt>
                <c:pt idx="3188">
                  <c:v>128</c:v>
                </c:pt>
                <c:pt idx="3189">
                  <c:v>128</c:v>
                </c:pt>
                <c:pt idx="3190">
                  <c:v>128</c:v>
                </c:pt>
                <c:pt idx="3191">
                  <c:v>128</c:v>
                </c:pt>
                <c:pt idx="3192">
                  <c:v>128</c:v>
                </c:pt>
                <c:pt idx="3193">
                  <c:v>128</c:v>
                </c:pt>
                <c:pt idx="3194">
                  <c:v>128</c:v>
                </c:pt>
                <c:pt idx="3195">
                  <c:v>128</c:v>
                </c:pt>
                <c:pt idx="3196">
                  <c:v>128</c:v>
                </c:pt>
                <c:pt idx="3197">
                  <c:v>128</c:v>
                </c:pt>
                <c:pt idx="3198">
                  <c:v>128</c:v>
                </c:pt>
                <c:pt idx="3199">
                  <c:v>128</c:v>
                </c:pt>
                <c:pt idx="3200">
                  <c:v>128</c:v>
                </c:pt>
                <c:pt idx="3201">
                  <c:v>128</c:v>
                </c:pt>
                <c:pt idx="3202">
                  <c:v>128</c:v>
                </c:pt>
                <c:pt idx="3203">
                  <c:v>128</c:v>
                </c:pt>
                <c:pt idx="3204">
                  <c:v>128</c:v>
                </c:pt>
                <c:pt idx="3205">
                  <c:v>128</c:v>
                </c:pt>
                <c:pt idx="3206">
                  <c:v>128</c:v>
                </c:pt>
                <c:pt idx="3207">
                  <c:v>128</c:v>
                </c:pt>
                <c:pt idx="3208">
                  <c:v>128</c:v>
                </c:pt>
                <c:pt idx="3209">
                  <c:v>128</c:v>
                </c:pt>
                <c:pt idx="3210">
                  <c:v>128</c:v>
                </c:pt>
                <c:pt idx="3211">
                  <c:v>128</c:v>
                </c:pt>
                <c:pt idx="3212">
                  <c:v>128</c:v>
                </c:pt>
                <c:pt idx="3213">
                  <c:v>128</c:v>
                </c:pt>
                <c:pt idx="3214">
                  <c:v>128</c:v>
                </c:pt>
                <c:pt idx="3215">
                  <c:v>128</c:v>
                </c:pt>
                <c:pt idx="3216">
                  <c:v>128</c:v>
                </c:pt>
                <c:pt idx="3217">
                  <c:v>128</c:v>
                </c:pt>
                <c:pt idx="3218">
                  <c:v>127</c:v>
                </c:pt>
                <c:pt idx="3219">
                  <c:v>127</c:v>
                </c:pt>
                <c:pt idx="3220">
                  <c:v>127</c:v>
                </c:pt>
                <c:pt idx="3221">
                  <c:v>127</c:v>
                </c:pt>
                <c:pt idx="3222">
                  <c:v>127</c:v>
                </c:pt>
                <c:pt idx="3223">
                  <c:v>127</c:v>
                </c:pt>
                <c:pt idx="3224">
                  <c:v>127</c:v>
                </c:pt>
                <c:pt idx="3225">
                  <c:v>127</c:v>
                </c:pt>
                <c:pt idx="3226">
                  <c:v>127</c:v>
                </c:pt>
                <c:pt idx="3227">
                  <c:v>127</c:v>
                </c:pt>
                <c:pt idx="3228">
                  <c:v>127</c:v>
                </c:pt>
                <c:pt idx="3229">
                  <c:v>127</c:v>
                </c:pt>
                <c:pt idx="3230">
                  <c:v>127</c:v>
                </c:pt>
                <c:pt idx="3231">
                  <c:v>127</c:v>
                </c:pt>
                <c:pt idx="3232">
                  <c:v>127</c:v>
                </c:pt>
                <c:pt idx="3233">
                  <c:v>127</c:v>
                </c:pt>
                <c:pt idx="3234">
                  <c:v>127</c:v>
                </c:pt>
                <c:pt idx="3235">
                  <c:v>127</c:v>
                </c:pt>
                <c:pt idx="3236">
                  <c:v>127</c:v>
                </c:pt>
                <c:pt idx="3237">
                  <c:v>127</c:v>
                </c:pt>
                <c:pt idx="3238">
                  <c:v>127</c:v>
                </c:pt>
                <c:pt idx="3239">
                  <c:v>127</c:v>
                </c:pt>
                <c:pt idx="3240">
                  <c:v>127</c:v>
                </c:pt>
                <c:pt idx="3241">
                  <c:v>127</c:v>
                </c:pt>
                <c:pt idx="3242">
                  <c:v>127</c:v>
                </c:pt>
                <c:pt idx="3243">
                  <c:v>127</c:v>
                </c:pt>
                <c:pt idx="3244">
                  <c:v>127</c:v>
                </c:pt>
                <c:pt idx="3245">
                  <c:v>127</c:v>
                </c:pt>
                <c:pt idx="3246">
                  <c:v>127</c:v>
                </c:pt>
                <c:pt idx="3247">
                  <c:v>127</c:v>
                </c:pt>
                <c:pt idx="3248">
                  <c:v>127</c:v>
                </c:pt>
                <c:pt idx="3249">
                  <c:v>127</c:v>
                </c:pt>
                <c:pt idx="3250">
                  <c:v>127</c:v>
                </c:pt>
                <c:pt idx="3251">
                  <c:v>127</c:v>
                </c:pt>
                <c:pt idx="3252">
                  <c:v>127</c:v>
                </c:pt>
                <c:pt idx="3253">
                  <c:v>127</c:v>
                </c:pt>
                <c:pt idx="3254">
                  <c:v>127</c:v>
                </c:pt>
                <c:pt idx="3255">
                  <c:v>127</c:v>
                </c:pt>
                <c:pt idx="3256">
                  <c:v>127</c:v>
                </c:pt>
                <c:pt idx="3257">
                  <c:v>127</c:v>
                </c:pt>
                <c:pt idx="3258">
                  <c:v>126</c:v>
                </c:pt>
                <c:pt idx="3259">
                  <c:v>126</c:v>
                </c:pt>
                <c:pt idx="3260">
                  <c:v>126</c:v>
                </c:pt>
                <c:pt idx="3261">
                  <c:v>126</c:v>
                </c:pt>
                <c:pt idx="3262">
                  <c:v>126</c:v>
                </c:pt>
                <c:pt idx="3263">
                  <c:v>126</c:v>
                </c:pt>
                <c:pt idx="3264">
                  <c:v>126</c:v>
                </c:pt>
                <c:pt idx="3265">
                  <c:v>126</c:v>
                </c:pt>
                <c:pt idx="3266">
                  <c:v>126</c:v>
                </c:pt>
                <c:pt idx="3267">
                  <c:v>126</c:v>
                </c:pt>
                <c:pt idx="3268">
                  <c:v>126</c:v>
                </c:pt>
                <c:pt idx="3269">
                  <c:v>126</c:v>
                </c:pt>
                <c:pt idx="3270">
                  <c:v>126</c:v>
                </c:pt>
                <c:pt idx="3271">
                  <c:v>126</c:v>
                </c:pt>
                <c:pt idx="3272">
                  <c:v>126</c:v>
                </c:pt>
                <c:pt idx="3273">
                  <c:v>126</c:v>
                </c:pt>
                <c:pt idx="3274">
                  <c:v>126</c:v>
                </c:pt>
                <c:pt idx="3275">
                  <c:v>126</c:v>
                </c:pt>
                <c:pt idx="3276">
                  <c:v>126</c:v>
                </c:pt>
                <c:pt idx="3277">
                  <c:v>126</c:v>
                </c:pt>
                <c:pt idx="3278">
                  <c:v>126</c:v>
                </c:pt>
                <c:pt idx="3279">
                  <c:v>126</c:v>
                </c:pt>
                <c:pt idx="3280">
                  <c:v>126</c:v>
                </c:pt>
                <c:pt idx="3281">
                  <c:v>126</c:v>
                </c:pt>
                <c:pt idx="3282">
                  <c:v>126</c:v>
                </c:pt>
                <c:pt idx="3283">
                  <c:v>126</c:v>
                </c:pt>
                <c:pt idx="3284">
                  <c:v>126</c:v>
                </c:pt>
                <c:pt idx="3285">
                  <c:v>126</c:v>
                </c:pt>
                <c:pt idx="3286">
                  <c:v>126</c:v>
                </c:pt>
                <c:pt idx="3287">
                  <c:v>126</c:v>
                </c:pt>
                <c:pt idx="3288">
                  <c:v>126</c:v>
                </c:pt>
                <c:pt idx="3289">
                  <c:v>126</c:v>
                </c:pt>
                <c:pt idx="3290">
                  <c:v>126</c:v>
                </c:pt>
                <c:pt idx="3291">
                  <c:v>126</c:v>
                </c:pt>
                <c:pt idx="3292">
                  <c:v>126</c:v>
                </c:pt>
                <c:pt idx="3293">
                  <c:v>126</c:v>
                </c:pt>
                <c:pt idx="3294">
                  <c:v>126</c:v>
                </c:pt>
                <c:pt idx="3295">
                  <c:v>125</c:v>
                </c:pt>
                <c:pt idx="3296">
                  <c:v>125</c:v>
                </c:pt>
                <c:pt idx="3297">
                  <c:v>125</c:v>
                </c:pt>
                <c:pt idx="3298">
                  <c:v>125</c:v>
                </c:pt>
                <c:pt idx="3299">
                  <c:v>125</c:v>
                </c:pt>
                <c:pt idx="3300">
                  <c:v>125</c:v>
                </c:pt>
                <c:pt idx="3301">
                  <c:v>125</c:v>
                </c:pt>
                <c:pt idx="3302">
                  <c:v>125</c:v>
                </c:pt>
                <c:pt idx="3303">
                  <c:v>125</c:v>
                </c:pt>
                <c:pt idx="3304">
                  <c:v>125</c:v>
                </c:pt>
                <c:pt idx="3305">
                  <c:v>125</c:v>
                </c:pt>
                <c:pt idx="3306">
                  <c:v>125</c:v>
                </c:pt>
                <c:pt idx="3307">
                  <c:v>125</c:v>
                </c:pt>
                <c:pt idx="3308">
                  <c:v>125</c:v>
                </c:pt>
                <c:pt idx="3309">
                  <c:v>125</c:v>
                </c:pt>
                <c:pt idx="3310">
                  <c:v>125</c:v>
                </c:pt>
                <c:pt idx="3311">
                  <c:v>125</c:v>
                </c:pt>
                <c:pt idx="3312">
                  <c:v>125</c:v>
                </c:pt>
                <c:pt idx="3313">
                  <c:v>125</c:v>
                </c:pt>
                <c:pt idx="3314">
                  <c:v>125</c:v>
                </c:pt>
                <c:pt idx="3315">
                  <c:v>125</c:v>
                </c:pt>
                <c:pt idx="3316">
                  <c:v>125</c:v>
                </c:pt>
                <c:pt idx="3317">
                  <c:v>125</c:v>
                </c:pt>
                <c:pt idx="3318">
                  <c:v>124</c:v>
                </c:pt>
                <c:pt idx="3319">
                  <c:v>124</c:v>
                </c:pt>
                <c:pt idx="3320">
                  <c:v>124</c:v>
                </c:pt>
                <c:pt idx="3321">
                  <c:v>124</c:v>
                </c:pt>
                <c:pt idx="3322">
                  <c:v>124</c:v>
                </c:pt>
                <c:pt idx="3323">
                  <c:v>124</c:v>
                </c:pt>
                <c:pt idx="3324">
                  <c:v>124</c:v>
                </c:pt>
                <c:pt idx="3325">
                  <c:v>124</c:v>
                </c:pt>
                <c:pt idx="3326">
                  <c:v>124</c:v>
                </c:pt>
                <c:pt idx="3327">
                  <c:v>124</c:v>
                </c:pt>
                <c:pt idx="3328">
                  <c:v>124</c:v>
                </c:pt>
                <c:pt idx="3329">
                  <c:v>124</c:v>
                </c:pt>
                <c:pt idx="3330">
                  <c:v>124</c:v>
                </c:pt>
                <c:pt idx="3331">
                  <c:v>124</c:v>
                </c:pt>
                <c:pt idx="3332">
                  <c:v>124</c:v>
                </c:pt>
                <c:pt idx="3333">
                  <c:v>124</c:v>
                </c:pt>
                <c:pt idx="3334">
                  <c:v>124</c:v>
                </c:pt>
                <c:pt idx="3335">
                  <c:v>124</c:v>
                </c:pt>
                <c:pt idx="3336">
                  <c:v>124</c:v>
                </c:pt>
                <c:pt idx="3337">
                  <c:v>124</c:v>
                </c:pt>
                <c:pt idx="3338">
                  <c:v>124</c:v>
                </c:pt>
                <c:pt idx="3339">
                  <c:v>124</c:v>
                </c:pt>
                <c:pt idx="3340">
                  <c:v>124</c:v>
                </c:pt>
                <c:pt idx="3341">
                  <c:v>124</c:v>
                </c:pt>
                <c:pt idx="3342">
                  <c:v>124</c:v>
                </c:pt>
                <c:pt idx="3343">
                  <c:v>124</c:v>
                </c:pt>
                <c:pt idx="3344">
                  <c:v>124</c:v>
                </c:pt>
                <c:pt idx="3345">
                  <c:v>124</c:v>
                </c:pt>
                <c:pt idx="3346">
                  <c:v>124</c:v>
                </c:pt>
                <c:pt idx="3347">
                  <c:v>124</c:v>
                </c:pt>
                <c:pt idx="3348">
                  <c:v>124</c:v>
                </c:pt>
                <c:pt idx="3349">
                  <c:v>124</c:v>
                </c:pt>
                <c:pt idx="3350">
                  <c:v>124</c:v>
                </c:pt>
                <c:pt idx="3351">
                  <c:v>124</c:v>
                </c:pt>
                <c:pt idx="3352">
                  <c:v>124</c:v>
                </c:pt>
                <c:pt idx="3353">
                  <c:v>124</c:v>
                </c:pt>
                <c:pt idx="3354">
                  <c:v>124</c:v>
                </c:pt>
                <c:pt idx="3355">
                  <c:v>124</c:v>
                </c:pt>
                <c:pt idx="3356">
                  <c:v>124</c:v>
                </c:pt>
                <c:pt idx="3357">
                  <c:v>123</c:v>
                </c:pt>
                <c:pt idx="3358">
                  <c:v>123</c:v>
                </c:pt>
                <c:pt idx="3359">
                  <c:v>123</c:v>
                </c:pt>
                <c:pt idx="3360">
                  <c:v>123</c:v>
                </c:pt>
                <c:pt idx="3361">
                  <c:v>123</c:v>
                </c:pt>
                <c:pt idx="3362">
                  <c:v>123</c:v>
                </c:pt>
                <c:pt idx="3363">
                  <c:v>123</c:v>
                </c:pt>
                <c:pt idx="3364">
                  <c:v>123</c:v>
                </c:pt>
                <c:pt idx="3365">
                  <c:v>123</c:v>
                </c:pt>
                <c:pt idx="3366">
                  <c:v>123</c:v>
                </c:pt>
                <c:pt idx="3367">
                  <c:v>123</c:v>
                </c:pt>
                <c:pt idx="3368">
                  <c:v>123</c:v>
                </c:pt>
                <c:pt idx="3369">
                  <c:v>123</c:v>
                </c:pt>
                <c:pt idx="3370">
                  <c:v>123</c:v>
                </c:pt>
                <c:pt idx="3371">
                  <c:v>123</c:v>
                </c:pt>
                <c:pt idx="3372">
                  <c:v>123</c:v>
                </c:pt>
                <c:pt idx="3373">
                  <c:v>123</c:v>
                </c:pt>
                <c:pt idx="3374">
                  <c:v>123</c:v>
                </c:pt>
                <c:pt idx="3375">
                  <c:v>123</c:v>
                </c:pt>
                <c:pt idx="3376">
                  <c:v>123</c:v>
                </c:pt>
                <c:pt idx="3377">
                  <c:v>123</c:v>
                </c:pt>
                <c:pt idx="3378">
                  <c:v>123</c:v>
                </c:pt>
                <c:pt idx="3379">
                  <c:v>123</c:v>
                </c:pt>
                <c:pt idx="3380">
                  <c:v>123</c:v>
                </c:pt>
                <c:pt idx="3381">
                  <c:v>123</c:v>
                </c:pt>
                <c:pt idx="3382">
                  <c:v>123</c:v>
                </c:pt>
                <c:pt idx="3383">
                  <c:v>123</c:v>
                </c:pt>
                <c:pt idx="3384">
                  <c:v>123</c:v>
                </c:pt>
                <c:pt idx="3385">
                  <c:v>123</c:v>
                </c:pt>
                <c:pt idx="3386">
                  <c:v>123</c:v>
                </c:pt>
                <c:pt idx="3387">
                  <c:v>123</c:v>
                </c:pt>
                <c:pt idx="3388">
                  <c:v>123</c:v>
                </c:pt>
                <c:pt idx="3389">
                  <c:v>123</c:v>
                </c:pt>
                <c:pt idx="3390">
                  <c:v>123</c:v>
                </c:pt>
                <c:pt idx="3391">
                  <c:v>123</c:v>
                </c:pt>
                <c:pt idx="3392">
                  <c:v>123</c:v>
                </c:pt>
                <c:pt idx="3393">
                  <c:v>123</c:v>
                </c:pt>
                <c:pt idx="3394">
                  <c:v>123</c:v>
                </c:pt>
                <c:pt idx="3395">
                  <c:v>123</c:v>
                </c:pt>
                <c:pt idx="3396">
                  <c:v>123</c:v>
                </c:pt>
                <c:pt idx="3397">
                  <c:v>123</c:v>
                </c:pt>
                <c:pt idx="3398">
                  <c:v>123</c:v>
                </c:pt>
                <c:pt idx="3399">
                  <c:v>123</c:v>
                </c:pt>
                <c:pt idx="3400">
                  <c:v>123</c:v>
                </c:pt>
                <c:pt idx="3401">
                  <c:v>123</c:v>
                </c:pt>
                <c:pt idx="3402">
                  <c:v>123</c:v>
                </c:pt>
                <c:pt idx="3403">
                  <c:v>123</c:v>
                </c:pt>
                <c:pt idx="3404">
                  <c:v>123</c:v>
                </c:pt>
                <c:pt idx="3405">
                  <c:v>123</c:v>
                </c:pt>
                <c:pt idx="3406">
                  <c:v>123</c:v>
                </c:pt>
                <c:pt idx="3407">
                  <c:v>123</c:v>
                </c:pt>
                <c:pt idx="3408">
                  <c:v>123</c:v>
                </c:pt>
                <c:pt idx="3409">
                  <c:v>122</c:v>
                </c:pt>
                <c:pt idx="3410">
                  <c:v>122</c:v>
                </c:pt>
                <c:pt idx="3411">
                  <c:v>122</c:v>
                </c:pt>
                <c:pt idx="3412">
                  <c:v>122</c:v>
                </c:pt>
                <c:pt idx="3413">
                  <c:v>122</c:v>
                </c:pt>
                <c:pt idx="3414">
                  <c:v>122</c:v>
                </c:pt>
                <c:pt idx="3415">
                  <c:v>122</c:v>
                </c:pt>
                <c:pt idx="3416">
                  <c:v>122</c:v>
                </c:pt>
                <c:pt idx="3417">
                  <c:v>122</c:v>
                </c:pt>
                <c:pt idx="3418">
                  <c:v>122</c:v>
                </c:pt>
                <c:pt idx="3419">
                  <c:v>122</c:v>
                </c:pt>
                <c:pt idx="3420">
                  <c:v>122</c:v>
                </c:pt>
                <c:pt idx="3421">
                  <c:v>122</c:v>
                </c:pt>
                <c:pt idx="3422">
                  <c:v>122</c:v>
                </c:pt>
                <c:pt idx="3423">
                  <c:v>122</c:v>
                </c:pt>
                <c:pt idx="3424">
                  <c:v>122</c:v>
                </c:pt>
                <c:pt idx="3425">
                  <c:v>122</c:v>
                </c:pt>
                <c:pt idx="3426">
                  <c:v>122</c:v>
                </c:pt>
                <c:pt idx="3427">
                  <c:v>122</c:v>
                </c:pt>
                <c:pt idx="3428">
                  <c:v>122</c:v>
                </c:pt>
                <c:pt idx="3429">
                  <c:v>122</c:v>
                </c:pt>
                <c:pt idx="3430">
                  <c:v>122</c:v>
                </c:pt>
                <c:pt idx="3431">
                  <c:v>122</c:v>
                </c:pt>
                <c:pt idx="3432">
                  <c:v>122</c:v>
                </c:pt>
                <c:pt idx="3433">
                  <c:v>122</c:v>
                </c:pt>
                <c:pt idx="3434">
                  <c:v>122</c:v>
                </c:pt>
                <c:pt idx="3435">
                  <c:v>122</c:v>
                </c:pt>
                <c:pt idx="3436">
                  <c:v>122</c:v>
                </c:pt>
                <c:pt idx="3437">
                  <c:v>122</c:v>
                </c:pt>
                <c:pt idx="3438">
                  <c:v>122</c:v>
                </c:pt>
                <c:pt idx="3439">
                  <c:v>122</c:v>
                </c:pt>
                <c:pt idx="3440">
                  <c:v>122</c:v>
                </c:pt>
                <c:pt idx="3441">
                  <c:v>122</c:v>
                </c:pt>
                <c:pt idx="3442">
                  <c:v>122</c:v>
                </c:pt>
                <c:pt idx="3443">
                  <c:v>122</c:v>
                </c:pt>
                <c:pt idx="3444">
                  <c:v>122</c:v>
                </c:pt>
                <c:pt idx="3445">
                  <c:v>122</c:v>
                </c:pt>
                <c:pt idx="3446">
                  <c:v>122</c:v>
                </c:pt>
                <c:pt idx="3447">
                  <c:v>122</c:v>
                </c:pt>
                <c:pt idx="3448">
                  <c:v>122</c:v>
                </c:pt>
                <c:pt idx="3449">
                  <c:v>122</c:v>
                </c:pt>
                <c:pt idx="3450">
                  <c:v>122</c:v>
                </c:pt>
                <c:pt idx="3451">
                  <c:v>122</c:v>
                </c:pt>
                <c:pt idx="3452">
                  <c:v>122</c:v>
                </c:pt>
                <c:pt idx="3453">
                  <c:v>122</c:v>
                </c:pt>
                <c:pt idx="3454">
                  <c:v>121</c:v>
                </c:pt>
                <c:pt idx="3455">
                  <c:v>121</c:v>
                </c:pt>
                <c:pt idx="3456">
                  <c:v>121</c:v>
                </c:pt>
                <c:pt idx="3457">
                  <c:v>121</c:v>
                </c:pt>
                <c:pt idx="3458">
                  <c:v>121</c:v>
                </c:pt>
                <c:pt idx="3459">
                  <c:v>121</c:v>
                </c:pt>
                <c:pt idx="3460">
                  <c:v>121</c:v>
                </c:pt>
                <c:pt idx="3461">
                  <c:v>121</c:v>
                </c:pt>
                <c:pt idx="3462">
                  <c:v>121</c:v>
                </c:pt>
                <c:pt idx="3463">
                  <c:v>121</c:v>
                </c:pt>
                <c:pt idx="3464">
                  <c:v>121</c:v>
                </c:pt>
                <c:pt idx="3465">
                  <c:v>121</c:v>
                </c:pt>
                <c:pt idx="3466">
                  <c:v>121</c:v>
                </c:pt>
                <c:pt idx="3467">
                  <c:v>121</c:v>
                </c:pt>
                <c:pt idx="3468">
                  <c:v>121</c:v>
                </c:pt>
                <c:pt idx="3469">
                  <c:v>121</c:v>
                </c:pt>
                <c:pt idx="3470">
                  <c:v>121</c:v>
                </c:pt>
                <c:pt idx="3471">
                  <c:v>121</c:v>
                </c:pt>
                <c:pt idx="3472">
                  <c:v>121</c:v>
                </c:pt>
                <c:pt idx="3473">
                  <c:v>121</c:v>
                </c:pt>
                <c:pt idx="3474">
                  <c:v>121</c:v>
                </c:pt>
                <c:pt idx="3475">
                  <c:v>121</c:v>
                </c:pt>
                <c:pt idx="3476">
                  <c:v>121</c:v>
                </c:pt>
                <c:pt idx="3477">
                  <c:v>121</c:v>
                </c:pt>
                <c:pt idx="3478">
                  <c:v>121</c:v>
                </c:pt>
                <c:pt idx="3479">
                  <c:v>121</c:v>
                </c:pt>
                <c:pt idx="3480">
                  <c:v>121</c:v>
                </c:pt>
                <c:pt idx="3481">
                  <c:v>121</c:v>
                </c:pt>
                <c:pt idx="3482">
                  <c:v>121</c:v>
                </c:pt>
                <c:pt idx="3483">
                  <c:v>121</c:v>
                </c:pt>
                <c:pt idx="3484">
                  <c:v>121</c:v>
                </c:pt>
                <c:pt idx="3485">
                  <c:v>121</c:v>
                </c:pt>
                <c:pt idx="3486">
                  <c:v>121</c:v>
                </c:pt>
                <c:pt idx="3487">
                  <c:v>121</c:v>
                </c:pt>
                <c:pt idx="3488">
                  <c:v>121</c:v>
                </c:pt>
                <c:pt idx="3489">
                  <c:v>121</c:v>
                </c:pt>
                <c:pt idx="3490">
                  <c:v>121</c:v>
                </c:pt>
                <c:pt idx="3491">
                  <c:v>121</c:v>
                </c:pt>
                <c:pt idx="3492">
                  <c:v>121</c:v>
                </c:pt>
                <c:pt idx="3493">
                  <c:v>121</c:v>
                </c:pt>
                <c:pt idx="3494">
                  <c:v>120</c:v>
                </c:pt>
                <c:pt idx="3495">
                  <c:v>120</c:v>
                </c:pt>
                <c:pt idx="3496">
                  <c:v>120</c:v>
                </c:pt>
                <c:pt idx="3497">
                  <c:v>120</c:v>
                </c:pt>
                <c:pt idx="3498">
                  <c:v>120</c:v>
                </c:pt>
                <c:pt idx="3499">
                  <c:v>120</c:v>
                </c:pt>
                <c:pt idx="3500">
                  <c:v>120</c:v>
                </c:pt>
                <c:pt idx="3501">
                  <c:v>120</c:v>
                </c:pt>
                <c:pt idx="3502">
                  <c:v>120</c:v>
                </c:pt>
                <c:pt idx="3503">
                  <c:v>120</c:v>
                </c:pt>
                <c:pt idx="3504">
                  <c:v>120</c:v>
                </c:pt>
                <c:pt idx="3505">
                  <c:v>120</c:v>
                </c:pt>
                <c:pt idx="3506">
                  <c:v>120</c:v>
                </c:pt>
                <c:pt idx="3507">
                  <c:v>120</c:v>
                </c:pt>
                <c:pt idx="3508">
                  <c:v>120</c:v>
                </c:pt>
                <c:pt idx="3509">
                  <c:v>120</c:v>
                </c:pt>
                <c:pt idx="3510">
                  <c:v>120</c:v>
                </c:pt>
                <c:pt idx="3511">
                  <c:v>120</c:v>
                </c:pt>
                <c:pt idx="3512">
                  <c:v>120</c:v>
                </c:pt>
                <c:pt idx="3513">
                  <c:v>120</c:v>
                </c:pt>
                <c:pt idx="3514">
                  <c:v>120</c:v>
                </c:pt>
                <c:pt idx="3515">
                  <c:v>120</c:v>
                </c:pt>
                <c:pt idx="3516">
                  <c:v>120</c:v>
                </c:pt>
                <c:pt idx="3517">
                  <c:v>120</c:v>
                </c:pt>
                <c:pt idx="3518">
                  <c:v>120</c:v>
                </c:pt>
                <c:pt idx="3519">
                  <c:v>120</c:v>
                </c:pt>
                <c:pt idx="3520">
                  <c:v>120</c:v>
                </c:pt>
                <c:pt idx="3521">
                  <c:v>120</c:v>
                </c:pt>
                <c:pt idx="3522">
                  <c:v>120</c:v>
                </c:pt>
                <c:pt idx="3523">
                  <c:v>119</c:v>
                </c:pt>
                <c:pt idx="3524">
                  <c:v>119</c:v>
                </c:pt>
                <c:pt idx="3525">
                  <c:v>119</c:v>
                </c:pt>
                <c:pt idx="3526">
                  <c:v>119</c:v>
                </c:pt>
                <c:pt idx="3527">
                  <c:v>119</c:v>
                </c:pt>
                <c:pt idx="3528">
                  <c:v>119</c:v>
                </c:pt>
                <c:pt idx="3529">
                  <c:v>119</c:v>
                </c:pt>
                <c:pt idx="3530">
                  <c:v>119</c:v>
                </c:pt>
                <c:pt idx="3531">
                  <c:v>119</c:v>
                </c:pt>
                <c:pt idx="3532">
                  <c:v>119</c:v>
                </c:pt>
                <c:pt idx="3533">
                  <c:v>119</c:v>
                </c:pt>
                <c:pt idx="3534">
                  <c:v>119</c:v>
                </c:pt>
                <c:pt idx="3535">
                  <c:v>119</c:v>
                </c:pt>
                <c:pt idx="3536">
                  <c:v>119</c:v>
                </c:pt>
                <c:pt idx="3537">
                  <c:v>119</c:v>
                </c:pt>
                <c:pt idx="3538">
                  <c:v>119</c:v>
                </c:pt>
                <c:pt idx="3539">
                  <c:v>119</c:v>
                </c:pt>
                <c:pt idx="3540">
                  <c:v>119</c:v>
                </c:pt>
                <c:pt idx="3541">
                  <c:v>119</c:v>
                </c:pt>
                <c:pt idx="3542">
                  <c:v>119</c:v>
                </c:pt>
                <c:pt idx="3543">
                  <c:v>119</c:v>
                </c:pt>
                <c:pt idx="3544">
                  <c:v>119</c:v>
                </c:pt>
                <c:pt idx="3545">
                  <c:v>119</c:v>
                </c:pt>
                <c:pt idx="3546">
                  <c:v>119</c:v>
                </c:pt>
                <c:pt idx="3547">
                  <c:v>119</c:v>
                </c:pt>
                <c:pt idx="3548">
                  <c:v>119</c:v>
                </c:pt>
                <c:pt idx="3549">
                  <c:v>119</c:v>
                </c:pt>
                <c:pt idx="3550">
                  <c:v>119</c:v>
                </c:pt>
                <c:pt idx="3551">
                  <c:v>119</c:v>
                </c:pt>
                <c:pt idx="3552">
                  <c:v>119</c:v>
                </c:pt>
                <c:pt idx="3553">
                  <c:v>119</c:v>
                </c:pt>
                <c:pt idx="3554">
                  <c:v>119</c:v>
                </c:pt>
                <c:pt idx="3555">
                  <c:v>119</c:v>
                </c:pt>
                <c:pt idx="3556">
                  <c:v>118</c:v>
                </c:pt>
                <c:pt idx="3557">
                  <c:v>118</c:v>
                </c:pt>
                <c:pt idx="3558">
                  <c:v>118</c:v>
                </c:pt>
                <c:pt idx="3559">
                  <c:v>118</c:v>
                </c:pt>
                <c:pt idx="3560">
                  <c:v>118</c:v>
                </c:pt>
                <c:pt idx="3561">
                  <c:v>118</c:v>
                </c:pt>
                <c:pt idx="3562">
                  <c:v>118</c:v>
                </c:pt>
                <c:pt idx="3563">
                  <c:v>118</c:v>
                </c:pt>
                <c:pt idx="3564">
                  <c:v>118</c:v>
                </c:pt>
                <c:pt idx="3565">
                  <c:v>118</c:v>
                </c:pt>
                <c:pt idx="3566">
                  <c:v>118</c:v>
                </c:pt>
                <c:pt idx="3567">
                  <c:v>118</c:v>
                </c:pt>
                <c:pt idx="3568">
                  <c:v>118</c:v>
                </c:pt>
                <c:pt idx="3569">
                  <c:v>118</c:v>
                </c:pt>
                <c:pt idx="3570">
                  <c:v>118</c:v>
                </c:pt>
                <c:pt idx="3571">
                  <c:v>118</c:v>
                </c:pt>
                <c:pt idx="3572">
                  <c:v>118</c:v>
                </c:pt>
                <c:pt idx="3573">
                  <c:v>118</c:v>
                </c:pt>
                <c:pt idx="3574">
                  <c:v>118</c:v>
                </c:pt>
                <c:pt idx="3575">
                  <c:v>118</c:v>
                </c:pt>
                <c:pt idx="3576">
                  <c:v>118</c:v>
                </c:pt>
                <c:pt idx="3577">
                  <c:v>118</c:v>
                </c:pt>
                <c:pt idx="3578">
                  <c:v>118</c:v>
                </c:pt>
                <c:pt idx="3579">
                  <c:v>118</c:v>
                </c:pt>
                <c:pt idx="3580">
                  <c:v>118</c:v>
                </c:pt>
                <c:pt idx="3581">
                  <c:v>118</c:v>
                </c:pt>
                <c:pt idx="3582">
                  <c:v>118</c:v>
                </c:pt>
                <c:pt idx="3583">
                  <c:v>118</c:v>
                </c:pt>
                <c:pt idx="3584">
                  <c:v>118</c:v>
                </c:pt>
                <c:pt idx="3585">
                  <c:v>118</c:v>
                </c:pt>
                <c:pt idx="3586">
                  <c:v>118</c:v>
                </c:pt>
                <c:pt idx="3587">
                  <c:v>118</c:v>
                </c:pt>
                <c:pt idx="3588">
                  <c:v>118</c:v>
                </c:pt>
                <c:pt idx="3589">
                  <c:v>118</c:v>
                </c:pt>
                <c:pt idx="3590">
                  <c:v>117</c:v>
                </c:pt>
                <c:pt idx="3591">
                  <c:v>117</c:v>
                </c:pt>
                <c:pt idx="3592">
                  <c:v>117</c:v>
                </c:pt>
                <c:pt idx="3593">
                  <c:v>117</c:v>
                </c:pt>
                <c:pt idx="3594">
                  <c:v>117</c:v>
                </c:pt>
                <c:pt idx="3595">
                  <c:v>117</c:v>
                </c:pt>
                <c:pt idx="3596">
                  <c:v>117</c:v>
                </c:pt>
                <c:pt idx="3597">
                  <c:v>117</c:v>
                </c:pt>
                <c:pt idx="3598">
                  <c:v>117</c:v>
                </c:pt>
                <c:pt idx="3599">
                  <c:v>117</c:v>
                </c:pt>
                <c:pt idx="3600">
                  <c:v>117</c:v>
                </c:pt>
                <c:pt idx="3601">
                  <c:v>117</c:v>
                </c:pt>
                <c:pt idx="3602">
                  <c:v>117</c:v>
                </c:pt>
                <c:pt idx="3603">
                  <c:v>117</c:v>
                </c:pt>
                <c:pt idx="3604">
                  <c:v>117</c:v>
                </c:pt>
                <c:pt idx="3605">
                  <c:v>117</c:v>
                </c:pt>
                <c:pt idx="3606">
                  <c:v>117</c:v>
                </c:pt>
                <c:pt idx="3607">
                  <c:v>117</c:v>
                </c:pt>
                <c:pt idx="3608">
                  <c:v>117</c:v>
                </c:pt>
                <c:pt idx="3609">
                  <c:v>117</c:v>
                </c:pt>
                <c:pt idx="3610">
                  <c:v>117</c:v>
                </c:pt>
                <c:pt idx="3611">
                  <c:v>117</c:v>
                </c:pt>
                <c:pt idx="3612">
                  <c:v>117</c:v>
                </c:pt>
                <c:pt idx="3613">
                  <c:v>117</c:v>
                </c:pt>
                <c:pt idx="3614">
                  <c:v>117</c:v>
                </c:pt>
                <c:pt idx="3615">
                  <c:v>117</c:v>
                </c:pt>
                <c:pt idx="3616">
                  <c:v>117</c:v>
                </c:pt>
                <c:pt idx="3617">
                  <c:v>117</c:v>
                </c:pt>
                <c:pt idx="3618">
                  <c:v>117</c:v>
                </c:pt>
                <c:pt idx="3619">
                  <c:v>117</c:v>
                </c:pt>
                <c:pt idx="3620">
                  <c:v>117</c:v>
                </c:pt>
                <c:pt idx="3621">
                  <c:v>117</c:v>
                </c:pt>
                <c:pt idx="3622">
                  <c:v>117</c:v>
                </c:pt>
                <c:pt idx="3623">
                  <c:v>117</c:v>
                </c:pt>
                <c:pt idx="3624">
                  <c:v>117</c:v>
                </c:pt>
                <c:pt idx="3625">
                  <c:v>117</c:v>
                </c:pt>
                <c:pt idx="3626">
                  <c:v>117</c:v>
                </c:pt>
                <c:pt idx="3627">
                  <c:v>117</c:v>
                </c:pt>
                <c:pt idx="3628">
                  <c:v>117</c:v>
                </c:pt>
                <c:pt idx="3629">
                  <c:v>117</c:v>
                </c:pt>
                <c:pt idx="3630">
                  <c:v>117</c:v>
                </c:pt>
                <c:pt idx="3631">
                  <c:v>117</c:v>
                </c:pt>
                <c:pt idx="3632">
                  <c:v>117</c:v>
                </c:pt>
                <c:pt idx="3633">
                  <c:v>116</c:v>
                </c:pt>
                <c:pt idx="3634">
                  <c:v>116</c:v>
                </c:pt>
                <c:pt idx="3635">
                  <c:v>116</c:v>
                </c:pt>
                <c:pt idx="3636">
                  <c:v>116</c:v>
                </c:pt>
                <c:pt idx="3637">
                  <c:v>116</c:v>
                </c:pt>
                <c:pt idx="3638">
                  <c:v>116</c:v>
                </c:pt>
                <c:pt idx="3639">
                  <c:v>116</c:v>
                </c:pt>
                <c:pt idx="3640">
                  <c:v>116</c:v>
                </c:pt>
                <c:pt idx="3641">
                  <c:v>116</c:v>
                </c:pt>
                <c:pt idx="3642">
                  <c:v>116</c:v>
                </c:pt>
                <c:pt idx="3643">
                  <c:v>116</c:v>
                </c:pt>
                <c:pt idx="3644">
                  <c:v>116</c:v>
                </c:pt>
                <c:pt idx="3645">
                  <c:v>116</c:v>
                </c:pt>
                <c:pt idx="3646">
                  <c:v>116</c:v>
                </c:pt>
                <c:pt idx="3647">
                  <c:v>116</c:v>
                </c:pt>
                <c:pt idx="3648">
                  <c:v>116</c:v>
                </c:pt>
                <c:pt idx="3649">
                  <c:v>116</c:v>
                </c:pt>
                <c:pt idx="3650">
                  <c:v>116</c:v>
                </c:pt>
                <c:pt idx="3651">
                  <c:v>116</c:v>
                </c:pt>
                <c:pt idx="3652">
                  <c:v>116</c:v>
                </c:pt>
                <c:pt idx="3653">
                  <c:v>116</c:v>
                </c:pt>
                <c:pt idx="3654">
                  <c:v>116</c:v>
                </c:pt>
                <c:pt idx="3655">
                  <c:v>116</c:v>
                </c:pt>
                <c:pt idx="3656">
                  <c:v>116</c:v>
                </c:pt>
                <c:pt idx="3657">
                  <c:v>116</c:v>
                </c:pt>
                <c:pt idx="3658">
                  <c:v>116</c:v>
                </c:pt>
                <c:pt idx="3659">
                  <c:v>116</c:v>
                </c:pt>
                <c:pt idx="3660">
                  <c:v>116</c:v>
                </c:pt>
                <c:pt idx="3661">
                  <c:v>116</c:v>
                </c:pt>
                <c:pt idx="3662">
                  <c:v>115</c:v>
                </c:pt>
                <c:pt idx="3663">
                  <c:v>115</c:v>
                </c:pt>
                <c:pt idx="3664">
                  <c:v>115</c:v>
                </c:pt>
                <c:pt idx="3665">
                  <c:v>115</c:v>
                </c:pt>
                <c:pt idx="3666">
                  <c:v>115</c:v>
                </c:pt>
                <c:pt idx="3667">
                  <c:v>115</c:v>
                </c:pt>
                <c:pt idx="3668">
                  <c:v>115</c:v>
                </c:pt>
                <c:pt idx="3669">
                  <c:v>115</c:v>
                </c:pt>
                <c:pt idx="3670">
                  <c:v>115</c:v>
                </c:pt>
                <c:pt idx="3671">
                  <c:v>115</c:v>
                </c:pt>
                <c:pt idx="3672">
                  <c:v>115</c:v>
                </c:pt>
                <c:pt idx="3673">
                  <c:v>115</c:v>
                </c:pt>
                <c:pt idx="3674">
                  <c:v>115</c:v>
                </c:pt>
                <c:pt idx="3675">
                  <c:v>115</c:v>
                </c:pt>
                <c:pt idx="3676">
                  <c:v>115</c:v>
                </c:pt>
                <c:pt idx="3677">
                  <c:v>115</c:v>
                </c:pt>
                <c:pt idx="3678">
                  <c:v>115</c:v>
                </c:pt>
                <c:pt idx="3679">
                  <c:v>115</c:v>
                </c:pt>
                <c:pt idx="3680">
                  <c:v>115</c:v>
                </c:pt>
                <c:pt idx="3681">
                  <c:v>115</c:v>
                </c:pt>
                <c:pt idx="3682">
                  <c:v>115</c:v>
                </c:pt>
                <c:pt idx="3683">
                  <c:v>115</c:v>
                </c:pt>
                <c:pt idx="3684">
                  <c:v>115</c:v>
                </c:pt>
                <c:pt idx="3685">
                  <c:v>115</c:v>
                </c:pt>
                <c:pt idx="3686">
                  <c:v>114</c:v>
                </c:pt>
                <c:pt idx="3687">
                  <c:v>114</c:v>
                </c:pt>
                <c:pt idx="3688">
                  <c:v>114</c:v>
                </c:pt>
                <c:pt idx="3689">
                  <c:v>114</c:v>
                </c:pt>
                <c:pt idx="3690">
                  <c:v>114</c:v>
                </c:pt>
                <c:pt idx="3691">
                  <c:v>114</c:v>
                </c:pt>
                <c:pt idx="3692">
                  <c:v>114</c:v>
                </c:pt>
                <c:pt idx="3693">
                  <c:v>114</c:v>
                </c:pt>
                <c:pt idx="3694">
                  <c:v>114</c:v>
                </c:pt>
                <c:pt idx="3695">
                  <c:v>114</c:v>
                </c:pt>
                <c:pt idx="3696">
                  <c:v>114</c:v>
                </c:pt>
                <c:pt idx="3697">
                  <c:v>114</c:v>
                </c:pt>
                <c:pt idx="3698">
                  <c:v>114</c:v>
                </c:pt>
                <c:pt idx="3699">
                  <c:v>114</c:v>
                </c:pt>
                <c:pt idx="3700">
                  <c:v>114</c:v>
                </c:pt>
                <c:pt idx="3701">
                  <c:v>114</c:v>
                </c:pt>
                <c:pt idx="3702">
                  <c:v>114</c:v>
                </c:pt>
                <c:pt idx="3703">
                  <c:v>114</c:v>
                </c:pt>
                <c:pt idx="3704">
                  <c:v>114</c:v>
                </c:pt>
                <c:pt idx="3705">
                  <c:v>114</c:v>
                </c:pt>
                <c:pt idx="3706">
                  <c:v>114</c:v>
                </c:pt>
                <c:pt idx="3707">
                  <c:v>114</c:v>
                </c:pt>
                <c:pt idx="3708">
                  <c:v>114</c:v>
                </c:pt>
                <c:pt idx="3709">
                  <c:v>114</c:v>
                </c:pt>
                <c:pt idx="3710">
                  <c:v>114</c:v>
                </c:pt>
                <c:pt idx="3711">
                  <c:v>114</c:v>
                </c:pt>
                <c:pt idx="3712">
                  <c:v>114</c:v>
                </c:pt>
                <c:pt idx="3713">
                  <c:v>113</c:v>
                </c:pt>
                <c:pt idx="3714">
                  <c:v>113</c:v>
                </c:pt>
                <c:pt idx="3715">
                  <c:v>113</c:v>
                </c:pt>
                <c:pt idx="3716">
                  <c:v>113</c:v>
                </c:pt>
                <c:pt idx="3717">
                  <c:v>113</c:v>
                </c:pt>
                <c:pt idx="3718">
                  <c:v>113</c:v>
                </c:pt>
                <c:pt idx="3719">
                  <c:v>113</c:v>
                </c:pt>
                <c:pt idx="3720">
                  <c:v>113</c:v>
                </c:pt>
                <c:pt idx="3721">
                  <c:v>113</c:v>
                </c:pt>
                <c:pt idx="3722">
                  <c:v>113</c:v>
                </c:pt>
                <c:pt idx="3723">
                  <c:v>113</c:v>
                </c:pt>
                <c:pt idx="3724">
                  <c:v>113</c:v>
                </c:pt>
                <c:pt idx="3725">
                  <c:v>113</c:v>
                </c:pt>
                <c:pt idx="3726">
                  <c:v>113</c:v>
                </c:pt>
                <c:pt idx="3727">
                  <c:v>113</c:v>
                </c:pt>
                <c:pt idx="3728">
                  <c:v>113</c:v>
                </c:pt>
                <c:pt idx="3729">
                  <c:v>113</c:v>
                </c:pt>
                <c:pt idx="3730">
                  <c:v>113</c:v>
                </c:pt>
                <c:pt idx="3731">
                  <c:v>112</c:v>
                </c:pt>
                <c:pt idx="3732">
                  <c:v>112</c:v>
                </c:pt>
                <c:pt idx="3733">
                  <c:v>112</c:v>
                </c:pt>
                <c:pt idx="3734">
                  <c:v>112</c:v>
                </c:pt>
                <c:pt idx="3735">
                  <c:v>112</c:v>
                </c:pt>
                <c:pt idx="3736">
                  <c:v>112</c:v>
                </c:pt>
                <c:pt idx="3737">
                  <c:v>112</c:v>
                </c:pt>
                <c:pt idx="3738">
                  <c:v>112</c:v>
                </c:pt>
                <c:pt idx="3739">
                  <c:v>112</c:v>
                </c:pt>
                <c:pt idx="3740">
                  <c:v>112</c:v>
                </c:pt>
                <c:pt idx="3741">
                  <c:v>112</c:v>
                </c:pt>
                <c:pt idx="3742">
                  <c:v>112</c:v>
                </c:pt>
                <c:pt idx="3743">
                  <c:v>112</c:v>
                </c:pt>
                <c:pt idx="3744">
                  <c:v>112</c:v>
                </c:pt>
                <c:pt idx="3745">
                  <c:v>111</c:v>
                </c:pt>
                <c:pt idx="3746">
                  <c:v>111</c:v>
                </c:pt>
                <c:pt idx="3747">
                  <c:v>111</c:v>
                </c:pt>
                <c:pt idx="3748">
                  <c:v>111</c:v>
                </c:pt>
                <c:pt idx="3749">
                  <c:v>111</c:v>
                </c:pt>
                <c:pt idx="3750">
                  <c:v>111</c:v>
                </c:pt>
                <c:pt idx="3751">
                  <c:v>111</c:v>
                </c:pt>
                <c:pt idx="3752">
                  <c:v>111</c:v>
                </c:pt>
                <c:pt idx="3753">
                  <c:v>111</c:v>
                </c:pt>
                <c:pt idx="3754">
                  <c:v>111</c:v>
                </c:pt>
                <c:pt idx="3755">
                  <c:v>111</c:v>
                </c:pt>
                <c:pt idx="3756">
                  <c:v>111</c:v>
                </c:pt>
                <c:pt idx="3757">
                  <c:v>111</c:v>
                </c:pt>
                <c:pt idx="3758">
                  <c:v>111</c:v>
                </c:pt>
                <c:pt idx="3759">
                  <c:v>111</c:v>
                </c:pt>
                <c:pt idx="3760">
                  <c:v>111</c:v>
                </c:pt>
                <c:pt idx="3761">
                  <c:v>111</c:v>
                </c:pt>
                <c:pt idx="3762">
                  <c:v>111</c:v>
                </c:pt>
                <c:pt idx="3763">
                  <c:v>111</c:v>
                </c:pt>
                <c:pt idx="3764">
                  <c:v>111</c:v>
                </c:pt>
                <c:pt idx="3765">
                  <c:v>111</c:v>
                </c:pt>
                <c:pt idx="3766">
                  <c:v>110</c:v>
                </c:pt>
                <c:pt idx="3767">
                  <c:v>110</c:v>
                </c:pt>
                <c:pt idx="3768">
                  <c:v>110</c:v>
                </c:pt>
                <c:pt idx="3769">
                  <c:v>110</c:v>
                </c:pt>
                <c:pt idx="3770">
                  <c:v>110</c:v>
                </c:pt>
                <c:pt idx="3771">
                  <c:v>110</c:v>
                </c:pt>
                <c:pt idx="3772">
                  <c:v>110</c:v>
                </c:pt>
                <c:pt idx="3773">
                  <c:v>110</c:v>
                </c:pt>
                <c:pt idx="3774">
                  <c:v>110</c:v>
                </c:pt>
                <c:pt idx="3775">
                  <c:v>110</c:v>
                </c:pt>
                <c:pt idx="3776">
                  <c:v>110</c:v>
                </c:pt>
                <c:pt idx="3777">
                  <c:v>110</c:v>
                </c:pt>
                <c:pt idx="3778">
                  <c:v>110</c:v>
                </c:pt>
                <c:pt idx="3779">
                  <c:v>110</c:v>
                </c:pt>
                <c:pt idx="3780">
                  <c:v>110</c:v>
                </c:pt>
                <c:pt idx="3781">
                  <c:v>110</c:v>
                </c:pt>
                <c:pt idx="3782">
                  <c:v>110</c:v>
                </c:pt>
                <c:pt idx="3783">
                  <c:v>110</c:v>
                </c:pt>
                <c:pt idx="3784">
                  <c:v>110</c:v>
                </c:pt>
                <c:pt idx="3785">
                  <c:v>110</c:v>
                </c:pt>
                <c:pt idx="3786">
                  <c:v>110</c:v>
                </c:pt>
                <c:pt idx="3787">
                  <c:v>110</c:v>
                </c:pt>
                <c:pt idx="3788">
                  <c:v>110</c:v>
                </c:pt>
                <c:pt idx="3789">
                  <c:v>109</c:v>
                </c:pt>
                <c:pt idx="3790">
                  <c:v>109</c:v>
                </c:pt>
                <c:pt idx="3791">
                  <c:v>109</c:v>
                </c:pt>
                <c:pt idx="3792">
                  <c:v>109</c:v>
                </c:pt>
                <c:pt idx="3793">
                  <c:v>109</c:v>
                </c:pt>
                <c:pt idx="3794">
                  <c:v>109</c:v>
                </c:pt>
                <c:pt idx="3795">
                  <c:v>109</c:v>
                </c:pt>
                <c:pt idx="3796">
                  <c:v>109</c:v>
                </c:pt>
                <c:pt idx="3797">
                  <c:v>109</c:v>
                </c:pt>
                <c:pt idx="3798">
                  <c:v>109</c:v>
                </c:pt>
                <c:pt idx="3799">
                  <c:v>109</c:v>
                </c:pt>
                <c:pt idx="3800">
                  <c:v>109</c:v>
                </c:pt>
                <c:pt idx="3801">
                  <c:v>108</c:v>
                </c:pt>
                <c:pt idx="3802">
                  <c:v>108</c:v>
                </c:pt>
                <c:pt idx="3803">
                  <c:v>108</c:v>
                </c:pt>
                <c:pt idx="3804">
                  <c:v>108</c:v>
                </c:pt>
                <c:pt idx="3805">
                  <c:v>108</c:v>
                </c:pt>
                <c:pt idx="3806">
                  <c:v>108</c:v>
                </c:pt>
                <c:pt idx="3807">
                  <c:v>108</c:v>
                </c:pt>
                <c:pt idx="3808">
                  <c:v>108</c:v>
                </c:pt>
                <c:pt idx="3809">
                  <c:v>108</c:v>
                </c:pt>
                <c:pt idx="3810">
                  <c:v>108</c:v>
                </c:pt>
                <c:pt idx="3811">
                  <c:v>108</c:v>
                </c:pt>
                <c:pt idx="3812">
                  <c:v>108</c:v>
                </c:pt>
                <c:pt idx="3813">
                  <c:v>108</c:v>
                </c:pt>
                <c:pt idx="3814">
                  <c:v>108</c:v>
                </c:pt>
                <c:pt idx="3815">
                  <c:v>108</c:v>
                </c:pt>
                <c:pt idx="3816">
                  <c:v>108</c:v>
                </c:pt>
                <c:pt idx="3817">
                  <c:v>108</c:v>
                </c:pt>
                <c:pt idx="3818">
                  <c:v>108</c:v>
                </c:pt>
                <c:pt idx="3819">
                  <c:v>108</c:v>
                </c:pt>
                <c:pt idx="3820">
                  <c:v>108</c:v>
                </c:pt>
                <c:pt idx="3821">
                  <c:v>108</c:v>
                </c:pt>
                <c:pt idx="3822">
                  <c:v>108</c:v>
                </c:pt>
                <c:pt idx="3823">
                  <c:v>108</c:v>
                </c:pt>
                <c:pt idx="3824">
                  <c:v>108</c:v>
                </c:pt>
                <c:pt idx="3825">
                  <c:v>107</c:v>
                </c:pt>
                <c:pt idx="3826">
                  <c:v>107</c:v>
                </c:pt>
                <c:pt idx="3827">
                  <c:v>107</c:v>
                </c:pt>
                <c:pt idx="3828">
                  <c:v>107</c:v>
                </c:pt>
                <c:pt idx="3829">
                  <c:v>107</c:v>
                </c:pt>
                <c:pt idx="3830">
                  <c:v>107</c:v>
                </c:pt>
                <c:pt idx="3831">
                  <c:v>107</c:v>
                </c:pt>
                <c:pt idx="3832">
                  <c:v>107</c:v>
                </c:pt>
                <c:pt idx="3833">
                  <c:v>107</c:v>
                </c:pt>
                <c:pt idx="3834">
                  <c:v>107</c:v>
                </c:pt>
                <c:pt idx="3835">
                  <c:v>107</c:v>
                </c:pt>
                <c:pt idx="3836">
                  <c:v>107</c:v>
                </c:pt>
                <c:pt idx="3837">
                  <c:v>107</c:v>
                </c:pt>
                <c:pt idx="3838">
                  <c:v>107</c:v>
                </c:pt>
                <c:pt idx="3839">
                  <c:v>107</c:v>
                </c:pt>
                <c:pt idx="3840">
                  <c:v>106</c:v>
                </c:pt>
                <c:pt idx="3841">
                  <c:v>106</c:v>
                </c:pt>
                <c:pt idx="3842">
                  <c:v>106</c:v>
                </c:pt>
                <c:pt idx="3843">
                  <c:v>106</c:v>
                </c:pt>
                <c:pt idx="3844">
                  <c:v>106</c:v>
                </c:pt>
                <c:pt idx="3845">
                  <c:v>106</c:v>
                </c:pt>
                <c:pt idx="3846">
                  <c:v>106</c:v>
                </c:pt>
                <c:pt idx="3847">
                  <c:v>106</c:v>
                </c:pt>
                <c:pt idx="3848">
                  <c:v>106</c:v>
                </c:pt>
                <c:pt idx="3849">
                  <c:v>106</c:v>
                </c:pt>
                <c:pt idx="3850">
                  <c:v>106</c:v>
                </c:pt>
                <c:pt idx="3851">
                  <c:v>106</c:v>
                </c:pt>
                <c:pt idx="3852">
                  <c:v>106</c:v>
                </c:pt>
                <c:pt idx="3853">
                  <c:v>106</c:v>
                </c:pt>
                <c:pt idx="3854">
                  <c:v>106</c:v>
                </c:pt>
                <c:pt idx="3855">
                  <c:v>106</c:v>
                </c:pt>
                <c:pt idx="3856">
                  <c:v>106</c:v>
                </c:pt>
                <c:pt idx="3857">
                  <c:v>106</c:v>
                </c:pt>
                <c:pt idx="3858">
                  <c:v>106</c:v>
                </c:pt>
                <c:pt idx="3859">
                  <c:v>106</c:v>
                </c:pt>
                <c:pt idx="3860">
                  <c:v>106</c:v>
                </c:pt>
                <c:pt idx="3861">
                  <c:v>106</c:v>
                </c:pt>
                <c:pt idx="3862">
                  <c:v>106</c:v>
                </c:pt>
                <c:pt idx="3863">
                  <c:v>106</c:v>
                </c:pt>
                <c:pt idx="3864">
                  <c:v>106</c:v>
                </c:pt>
                <c:pt idx="3865">
                  <c:v>106</c:v>
                </c:pt>
                <c:pt idx="3866">
                  <c:v>106</c:v>
                </c:pt>
                <c:pt idx="3867">
                  <c:v>106</c:v>
                </c:pt>
                <c:pt idx="3868">
                  <c:v>106</c:v>
                </c:pt>
                <c:pt idx="3869">
                  <c:v>106</c:v>
                </c:pt>
                <c:pt idx="3870">
                  <c:v>106</c:v>
                </c:pt>
                <c:pt idx="3871">
                  <c:v>105</c:v>
                </c:pt>
                <c:pt idx="3872">
                  <c:v>105</c:v>
                </c:pt>
                <c:pt idx="3873">
                  <c:v>105</c:v>
                </c:pt>
                <c:pt idx="3874">
                  <c:v>105</c:v>
                </c:pt>
                <c:pt idx="3875">
                  <c:v>105</c:v>
                </c:pt>
                <c:pt idx="3876">
                  <c:v>105</c:v>
                </c:pt>
                <c:pt idx="3877">
                  <c:v>105</c:v>
                </c:pt>
                <c:pt idx="3878">
                  <c:v>105</c:v>
                </c:pt>
                <c:pt idx="3879">
                  <c:v>105</c:v>
                </c:pt>
                <c:pt idx="3880">
                  <c:v>105</c:v>
                </c:pt>
                <c:pt idx="3881">
                  <c:v>105</c:v>
                </c:pt>
                <c:pt idx="3882">
                  <c:v>105</c:v>
                </c:pt>
                <c:pt idx="3883">
                  <c:v>105</c:v>
                </c:pt>
                <c:pt idx="3884">
                  <c:v>105</c:v>
                </c:pt>
                <c:pt idx="3885">
                  <c:v>105</c:v>
                </c:pt>
                <c:pt idx="3886">
                  <c:v>105</c:v>
                </c:pt>
                <c:pt idx="3887">
                  <c:v>105</c:v>
                </c:pt>
                <c:pt idx="3888">
                  <c:v>105</c:v>
                </c:pt>
                <c:pt idx="3889">
                  <c:v>105</c:v>
                </c:pt>
                <c:pt idx="3890">
                  <c:v>105</c:v>
                </c:pt>
                <c:pt idx="3891">
                  <c:v>105</c:v>
                </c:pt>
                <c:pt idx="3892">
                  <c:v>105</c:v>
                </c:pt>
                <c:pt idx="3893">
                  <c:v>105</c:v>
                </c:pt>
                <c:pt idx="3894">
                  <c:v>105</c:v>
                </c:pt>
                <c:pt idx="3895">
                  <c:v>105</c:v>
                </c:pt>
                <c:pt idx="3896">
                  <c:v>105</c:v>
                </c:pt>
                <c:pt idx="3897">
                  <c:v>105</c:v>
                </c:pt>
                <c:pt idx="3898">
                  <c:v>105</c:v>
                </c:pt>
                <c:pt idx="3899">
                  <c:v>105</c:v>
                </c:pt>
                <c:pt idx="3900">
                  <c:v>104</c:v>
                </c:pt>
                <c:pt idx="3901">
                  <c:v>104</c:v>
                </c:pt>
                <c:pt idx="3902">
                  <c:v>104</c:v>
                </c:pt>
                <c:pt idx="3903">
                  <c:v>104</c:v>
                </c:pt>
                <c:pt idx="3904">
                  <c:v>104</c:v>
                </c:pt>
                <c:pt idx="3905">
                  <c:v>104</c:v>
                </c:pt>
                <c:pt idx="3906">
                  <c:v>104</c:v>
                </c:pt>
                <c:pt idx="3907">
                  <c:v>104</c:v>
                </c:pt>
                <c:pt idx="3908">
                  <c:v>104</c:v>
                </c:pt>
                <c:pt idx="3909">
                  <c:v>104</c:v>
                </c:pt>
                <c:pt idx="3910">
                  <c:v>104</c:v>
                </c:pt>
                <c:pt idx="3911">
                  <c:v>104</c:v>
                </c:pt>
                <c:pt idx="3912">
                  <c:v>104</c:v>
                </c:pt>
                <c:pt idx="3913">
                  <c:v>104</c:v>
                </c:pt>
                <c:pt idx="3914">
                  <c:v>104</c:v>
                </c:pt>
                <c:pt idx="3915">
                  <c:v>104</c:v>
                </c:pt>
                <c:pt idx="3916">
                  <c:v>104</c:v>
                </c:pt>
                <c:pt idx="3917">
                  <c:v>104</c:v>
                </c:pt>
                <c:pt idx="3918">
                  <c:v>104</c:v>
                </c:pt>
                <c:pt idx="3919">
                  <c:v>104</c:v>
                </c:pt>
                <c:pt idx="3920">
                  <c:v>104</c:v>
                </c:pt>
                <c:pt idx="3921">
                  <c:v>104</c:v>
                </c:pt>
                <c:pt idx="3922">
                  <c:v>104</c:v>
                </c:pt>
                <c:pt idx="3923">
                  <c:v>104</c:v>
                </c:pt>
                <c:pt idx="3924">
                  <c:v>104</c:v>
                </c:pt>
                <c:pt idx="3925">
                  <c:v>104</c:v>
                </c:pt>
                <c:pt idx="3926">
                  <c:v>104</c:v>
                </c:pt>
                <c:pt idx="3927">
                  <c:v>104</c:v>
                </c:pt>
                <c:pt idx="3928">
                  <c:v>104</c:v>
                </c:pt>
                <c:pt idx="3929">
                  <c:v>104</c:v>
                </c:pt>
                <c:pt idx="3930">
                  <c:v>104</c:v>
                </c:pt>
                <c:pt idx="3931">
                  <c:v>103</c:v>
                </c:pt>
                <c:pt idx="3932">
                  <c:v>103</c:v>
                </c:pt>
                <c:pt idx="3933">
                  <c:v>103</c:v>
                </c:pt>
                <c:pt idx="3934">
                  <c:v>103</c:v>
                </c:pt>
                <c:pt idx="3935">
                  <c:v>103</c:v>
                </c:pt>
                <c:pt idx="3936">
                  <c:v>103</c:v>
                </c:pt>
                <c:pt idx="3937">
                  <c:v>103</c:v>
                </c:pt>
                <c:pt idx="3938">
                  <c:v>103</c:v>
                </c:pt>
                <c:pt idx="3939">
                  <c:v>103</c:v>
                </c:pt>
                <c:pt idx="3940">
                  <c:v>103</c:v>
                </c:pt>
                <c:pt idx="3941">
                  <c:v>103</c:v>
                </c:pt>
                <c:pt idx="3942">
                  <c:v>103</c:v>
                </c:pt>
                <c:pt idx="3943">
                  <c:v>103</c:v>
                </c:pt>
                <c:pt idx="3944">
                  <c:v>103</c:v>
                </c:pt>
                <c:pt idx="3945">
                  <c:v>103</c:v>
                </c:pt>
                <c:pt idx="3946">
                  <c:v>103</c:v>
                </c:pt>
                <c:pt idx="3947">
                  <c:v>103</c:v>
                </c:pt>
                <c:pt idx="3948">
                  <c:v>103</c:v>
                </c:pt>
                <c:pt idx="3949">
                  <c:v>103</c:v>
                </c:pt>
                <c:pt idx="3950">
                  <c:v>103</c:v>
                </c:pt>
                <c:pt idx="3951">
                  <c:v>102</c:v>
                </c:pt>
                <c:pt idx="3952">
                  <c:v>102</c:v>
                </c:pt>
                <c:pt idx="3953">
                  <c:v>102</c:v>
                </c:pt>
                <c:pt idx="3954">
                  <c:v>102</c:v>
                </c:pt>
                <c:pt idx="3955">
                  <c:v>102</c:v>
                </c:pt>
                <c:pt idx="3956">
                  <c:v>102</c:v>
                </c:pt>
                <c:pt idx="3957">
                  <c:v>102</c:v>
                </c:pt>
                <c:pt idx="3958">
                  <c:v>102</c:v>
                </c:pt>
                <c:pt idx="3959">
                  <c:v>102</c:v>
                </c:pt>
                <c:pt idx="3960">
                  <c:v>102</c:v>
                </c:pt>
                <c:pt idx="3961">
                  <c:v>102</c:v>
                </c:pt>
                <c:pt idx="3962">
                  <c:v>102</c:v>
                </c:pt>
                <c:pt idx="3963">
                  <c:v>102</c:v>
                </c:pt>
                <c:pt idx="3964">
                  <c:v>102</c:v>
                </c:pt>
                <c:pt idx="3965">
                  <c:v>102</c:v>
                </c:pt>
                <c:pt idx="3966">
                  <c:v>102</c:v>
                </c:pt>
                <c:pt idx="3967">
                  <c:v>102</c:v>
                </c:pt>
                <c:pt idx="3968">
                  <c:v>102</c:v>
                </c:pt>
                <c:pt idx="3969">
                  <c:v>102</c:v>
                </c:pt>
                <c:pt idx="3970">
                  <c:v>102</c:v>
                </c:pt>
                <c:pt idx="3971">
                  <c:v>102</c:v>
                </c:pt>
                <c:pt idx="3972">
                  <c:v>102</c:v>
                </c:pt>
                <c:pt idx="3973">
                  <c:v>102</c:v>
                </c:pt>
                <c:pt idx="3974">
                  <c:v>102</c:v>
                </c:pt>
                <c:pt idx="3975">
                  <c:v>102</c:v>
                </c:pt>
                <c:pt idx="3976">
                  <c:v>102</c:v>
                </c:pt>
                <c:pt idx="3977">
                  <c:v>102</c:v>
                </c:pt>
                <c:pt idx="3978">
                  <c:v>102</c:v>
                </c:pt>
                <c:pt idx="3979">
                  <c:v>102</c:v>
                </c:pt>
                <c:pt idx="3980">
                  <c:v>102</c:v>
                </c:pt>
                <c:pt idx="3981">
                  <c:v>101</c:v>
                </c:pt>
                <c:pt idx="3982">
                  <c:v>101</c:v>
                </c:pt>
                <c:pt idx="3983">
                  <c:v>101</c:v>
                </c:pt>
                <c:pt idx="3984">
                  <c:v>101</c:v>
                </c:pt>
                <c:pt idx="3985">
                  <c:v>101</c:v>
                </c:pt>
                <c:pt idx="3986">
                  <c:v>101</c:v>
                </c:pt>
                <c:pt idx="3987">
                  <c:v>101</c:v>
                </c:pt>
                <c:pt idx="3988">
                  <c:v>101</c:v>
                </c:pt>
                <c:pt idx="3989">
                  <c:v>101</c:v>
                </c:pt>
                <c:pt idx="3990">
                  <c:v>101</c:v>
                </c:pt>
                <c:pt idx="3991">
                  <c:v>101</c:v>
                </c:pt>
                <c:pt idx="3992">
                  <c:v>101</c:v>
                </c:pt>
                <c:pt idx="3993">
                  <c:v>101</c:v>
                </c:pt>
                <c:pt idx="3994">
                  <c:v>101</c:v>
                </c:pt>
                <c:pt idx="3995">
                  <c:v>101</c:v>
                </c:pt>
                <c:pt idx="3996">
                  <c:v>101</c:v>
                </c:pt>
                <c:pt idx="3997">
                  <c:v>101</c:v>
                </c:pt>
                <c:pt idx="3998">
                  <c:v>101</c:v>
                </c:pt>
                <c:pt idx="3999">
                  <c:v>101</c:v>
                </c:pt>
                <c:pt idx="4000">
                  <c:v>101</c:v>
                </c:pt>
                <c:pt idx="4001">
                  <c:v>101</c:v>
                </c:pt>
                <c:pt idx="4002">
                  <c:v>101</c:v>
                </c:pt>
                <c:pt idx="4003">
                  <c:v>101</c:v>
                </c:pt>
                <c:pt idx="4004">
                  <c:v>101</c:v>
                </c:pt>
                <c:pt idx="4005">
                  <c:v>101</c:v>
                </c:pt>
                <c:pt idx="4006">
                  <c:v>100</c:v>
                </c:pt>
                <c:pt idx="4007">
                  <c:v>100</c:v>
                </c:pt>
                <c:pt idx="4008">
                  <c:v>100</c:v>
                </c:pt>
                <c:pt idx="4009">
                  <c:v>100</c:v>
                </c:pt>
                <c:pt idx="4010">
                  <c:v>100</c:v>
                </c:pt>
                <c:pt idx="4011">
                  <c:v>100</c:v>
                </c:pt>
                <c:pt idx="4012">
                  <c:v>100</c:v>
                </c:pt>
                <c:pt idx="4013">
                  <c:v>100</c:v>
                </c:pt>
                <c:pt idx="4014">
                  <c:v>100</c:v>
                </c:pt>
                <c:pt idx="4015">
                  <c:v>100</c:v>
                </c:pt>
                <c:pt idx="4016">
                  <c:v>100</c:v>
                </c:pt>
                <c:pt idx="4017">
                  <c:v>100</c:v>
                </c:pt>
                <c:pt idx="4018">
                  <c:v>100</c:v>
                </c:pt>
                <c:pt idx="4019">
                  <c:v>100</c:v>
                </c:pt>
                <c:pt idx="4020">
                  <c:v>100</c:v>
                </c:pt>
                <c:pt idx="4021">
                  <c:v>100</c:v>
                </c:pt>
                <c:pt idx="4022">
                  <c:v>100</c:v>
                </c:pt>
                <c:pt idx="4023">
                  <c:v>100</c:v>
                </c:pt>
                <c:pt idx="4024">
                  <c:v>100</c:v>
                </c:pt>
                <c:pt idx="4025">
                  <c:v>100</c:v>
                </c:pt>
                <c:pt idx="4026">
                  <c:v>100</c:v>
                </c:pt>
                <c:pt idx="4027">
                  <c:v>100</c:v>
                </c:pt>
                <c:pt idx="4028">
                  <c:v>100</c:v>
                </c:pt>
                <c:pt idx="4029">
                  <c:v>99.8</c:v>
                </c:pt>
                <c:pt idx="4030">
                  <c:v>99.7</c:v>
                </c:pt>
                <c:pt idx="4031">
                  <c:v>99.7</c:v>
                </c:pt>
                <c:pt idx="4032">
                  <c:v>99.7</c:v>
                </c:pt>
                <c:pt idx="4033">
                  <c:v>99.7</c:v>
                </c:pt>
                <c:pt idx="4034">
                  <c:v>99.7</c:v>
                </c:pt>
                <c:pt idx="4035">
                  <c:v>99.7</c:v>
                </c:pt>
                <c:pt idx="4036">
                  <c:v>99.6</c:v>
                </c:pt>
                <c:pt idx="4037">
                  <c:v>99.6</c:v>
                </c:pt>
                <c:pt idx="4038">
                  <c:v>99.6</c:v>
                </c:pt>
                <c:pt idx="4039">
                  <c:v>99.6</c:v>
                </c:pt>
                <c:pt idx="4040">
                  <c:v>99.6</c:v>
                </c:pt>
                <c:pt idx="4041">
                  <c:v>99.5</c:v>
                </c:pt>
                <c:pt idx="4042">
                  <c:v>99.5</c:v>
                </c:pt>
                <c:pt idx="4043">
                  <c:v>99.5</c:v>
                </c:pt>
                <c:pt idx="4044">
                  <c:v>99.5</c:v>
                </c:pt>
                <c:pt idx="4045">
                  <c:v>99.5</c:v>
                </c:pt>
                <c:pt idx="4046">
                  <c:v>99.5</c:v>
                </c:pt>
                <c:pt idx="4047">
                  <c:v>99.5</c:v>
                </c:pt>
                <c:pt idx="4048">
                  <c:v>99.4</c:v>
                </c:pt>
                <c:pt idx="4049">
                  <c:v>99.4</c:v>
                </c:pt>
                <c:pt idx="4050">
                  <c:v>99.4</c:v>
                </c:pt>
                <c:pt idx="4051">
                  <c:v>99.3</c:v>
                </c:pt>
                <c:pt idx="4052">
                  <c:v>99.2</c:v>
                </c:pt>
                <c:pt idx="4053">
                  <c:v>99.2</c:v>
                </c:pt>
                <c:pt idx="4054">
                  <c:v>99.1</c:v>
                </c:pt>
                <c:pt idx="4055">
                  <c:v>99.1</c:v>
                </c:pt>
                <c:pt idx="4056">
                  <c:v>99</c:v>
                </c:pt>
                <c:pt idx="4057">
                  <c:v>99</c:v>
                </c:pt>
                <c:pt idx="4058">
                  <c:v>99</c:v>
                </c:pt>
                <c:pt idx="4059">
                  <c:v>98.9</c:v>
                </c:pt>
                <c:pt idx="4060">
                  <c:v>98.9</c:v>
                </c:pt>
                <c:pt idx="4061">
                  <c:v>98.8</c:v>
                </c:pt>
                <c:pt idx="4062">
                  <c:v>98.8</c:v>
                </c:pt>
                <c:pt idx="4063">
                  <c:v>98.8</c:v>
                </c:pt>
                <c:pt idx="4064">
                  <c:v>98.7</c:v>
                </c:pt>
                <c:pt idx="4065">
                  <c:v>98.7</c:v>
                </c:pt>
                <c:pt idx="4066">
                  <c:v>98.7</c:v>
                </c:pt>
                <c:pt idx="4067">
                  <c:v>98.7</c:v>
                </c:pt>
                <c:pt idx="4068">
                  <c:v>98.6</c:v>
                </c:pt>
                <c:pt idx="4069">
                  <c:v>98.6</c:v>
                </c:pt>
                <c:pt idx="4070">
                  <c:v>98.6</c:v>
                </c:pt>
                <c:pt idx="4071">
                  <c:v>98.5</c:v>
                </c:pt>
                <c:pt idx="4072">
                  <c:v>98.5</c:v>
                </c:pt>
                <c:pt idx="4073">
                  <c:v>98.4</c:v>
                </c:pt>
                <c:pt idx="4074">
                  <c:v>98.4</c:v>
                </c:pt>
                <c:pt idx="4075">
                  <c:v>98.3</c:v>
                </c:pt>
                <c:pt idx="4076">
                  <c:v>98.3</c:v>
                </c:pt>
                <c:pt idx="4077">
                  <c:v>98.3</c:v>
                </c:pt>
                <c:pt idx="4078">
                  <c:v>98.3</c:v>
                </c:pt>
                <c:pt idx="4079">
                  <c:v>98.3</c:v>
                </c:pt>
                <c:pt idx="4080">
                  <c:v>98.2</c:v>
                </c:pt>
                <c:pt idx="4081">
                  <c:v>98.2</c:v>
                </c:pt>
                <c:pt idx="4082">
                  <c:v>98.1</c:v>
                </c:pt>
                <c:pt idx="4083">
                  <c:v>98.1</c:v>
                </c:pt>
                <c:pt idx="4084">
                  <c:v>98</c:v>
                </c:pt>
                <c:pt idx="4085">
                  <c:v>98</c:v>
                </c:pt>
                <c:pt idx="4086">
                  <c:v>98</c:v>
                </c:pt>
                <c:pt idx="4087">
                  <c:v>98</c:v>
                </c:pt>
                <c:pt idx="4088">
                  <c:v>98</c:v>
                </c:pt>
                <c:pt idx="4089">
                  <c:v>98</c:v>
                </c:pt>
                <c:pt idx="4090">
                  <c:v>98</c:v>
                </c:pt>
                <c:pt idx="4091">
                  <c:v>98</c:v>
                </c:pt>
                <c:pt idx="4092">
                  <c:v>98</c:v>
                </c:pt>
                <c:pt idx="4093">
                  <c:v>98</c:v>
                </c:pt>
                <c:pt idx="4094">
                  <c:v>98</c:v>
                </c:pt>
                <c:pt idx="4095">
                  <c:v>98</c:v>
                </c:pt>
                <c:pt idx="4096">
                  <c:v>98</c:v>
                </c:pt>
                <c:pt idx="4097">
                  <c:v>98</c:v>
                </c:pt>
                <c:pt idx="4098">
                  <c:v>98</c:v>
                </c:pt>
                <c:pt idx="4099">
                  <c:v>97.9</c:v>
                </c:pt>
                <c:pt idx="4100">
                  <c:v>97.8</c:v>
                </c:pt>
                <c:pt idx="4101">
                  <c:v>97.8</c:v>
                </c:pt>
                <c:pt idx="4102">
                  <c:v>97.8</c:v>
                </c:pt>
                <c:pt idx="4103">
                  <c:v>97.8</c:v>
                </c:pt>
                <c:pt idx="4104">
                  <c:v>97.7</c:v>
                </c:pt>
                <c:pt idx="4105">
                  <c:v>97.7</c:v>
                </c:pt>
                <c:pt idx="4106">
                  <c:v>97.6</c:v>
                </c:pt>
                <c:pt idx="4107">
                  <c:v>97.6</c:v>
                </c:pt>
                <c:pt idx="4108">
                  <c:v>97.6</c:v>
                </c:pt>
                <c:pt idx="4109">
                  <c:v>97.6</c:v>
                </c:pt>
                <c:pt idx="4110">
                  <c:v>97.5</c:v>
                </c:pt>
                <c:pt idx="4111">
                  <c:v>97.3</c:v>
                </c:pt>
                <c:pt idx="4112">
                  <c:v>97.3</c:v>
                </c:pt>
                <c:pt idx="4113">
                  <c:v>97.2</c:v>
                </c:pt>
                <c:pt idx="4114">
                  <c:v>97.2</c:v>
                </c:pt>
                <c:pt idx="4115">
                  <c:v>97.2</c:v>
                </c:pt>
                <c:pt idx="4116">
                  <c:v>97.1</c:v>
                </c:pt>
                <c:pt idx="4117">
                  <c:v>97.1</c:v>
                </c:pt>
                <c:pt idx="4118">
                  <c:v>97</c:v>
                </c:pt>
                <c:pt idx="4119">
                  <c:v>97</c:v>
                </c:pt>
                <c:pt idx="4120">
                  <c:v>97</c:v>
                </c:pt>
                <c:pt idx="4121">
                  <c:v>97</c:v>
                </c:pt>
                <c:pt idx="4122">
                  <c:v>97</c:v>
                </c:pt>
                <c:pt idx="4123">
                  <c:v>97</c:v>
                </c:pt>
                <c:pt idx="4124">
                  <c:v>97</c:v>
                </c:pt>
                <c:pt idx="4125">
                  <c:v>97</c:v>
                </c:pt>
                <c:pt idx="4126">
                  <c:v>97</c:v>
                </c:pt>
                <c:pt idx="4127">
                  <c:v>97</c:v>
                </c:pt>
                <c:pt idx="4128">
                  <c:v>97</c:v>
                </c:pt>
                <c:pt idx="4129">
                  <c:v>97</c:v>
                </c:pt>
                <c:pt idx="4130">
                  <c:v>97</c:v>
                </c:pt>
                <c:pt idx="4131">
                  <c:v>96.9</c:v>
                </c:pt>
                <c:pt idx="4132">
                  <c:v>96.9</c:v>
                </c:pt>
                <c:pt idx="4133">
                  <c:v>96.9</c:v>
                </c:pt>
                <c:pt idx="4134">
                  <c:v>96.9</c:v>
                </c:pt>
                <c:pt idx="4135">
                  <c:v>96.9</c:v>
                </c:pt>
                <c:pt idx="4136">
                  <c:v>96.9</c:v>
                </c:pt>
                <c:pt idx="4137">
                  <c:v>96.8</c:v>
                </c:pt>
                <c:pt idx="4138">
                  <c:v>96.8</c:v>
                </c:pt>
                <c:pt idx="4139">
                  <c:v>96.7</c:v>
                </c:pt>
                <c:pt idx="4140">
                  <c:v>96.6</c:v>
                </c:pt>
                <c:pt idx="4141">
                  <c:v>96.6</c:v>
                </c:pt>
                <c:pt idx="4142">
                  <c:v>96.6</c:v>
                </c:pt>
                <c:pt idx="4143">
                  <c:v>96.6</c:v>
                </c:pt>
                <c:pt idx="4144">
                  <c:v>96.6</c:v>
                </c:pt>
                <c:pt idx="4145">
                  <c:v>96.5</c:v>
                </c:pt>
                <c:pt idx="4146">
                  <c:v>96.5</c:v>
                </c:pt>
                <c:pt idx="4147">
                  <c:v>96.5</c:v>
                </c:pt>
                <c:pt idx="4148">
                  <c:v>96.4</c:v>
                </c:pt>
                <c:pt idx="4149">
                  <c:v>96.4</c:v>
                </c:pt>
                <c:pt idx="4150">
                  <c:v>96.4</c:v>
                </c:pt>
                <c:pt idx="4151">
                  <c:v>96.4</c:v>
                </c:pt>
                <c:pt idx="4152">
                  <c:v>96.3</c:v>
                </c:pt>
                <c:pt idx="4153">
                  <c:v>96.3</c:v>
                </c:pt>
                <c:pt idx="4154">
                  <c:v>96.3</c:v>
                </c:pt>
                <c:pt idx="4155">
                  <c:v>96.3</c:v>
                </c:pt>
                <c:pt idx="4156">
                  <c:v>96.3</c:v>
                </c:pt>
                <c:pt idx="4157">
                  <c:v>96.2</c:v>
                </c:pt>
                <c:pt idx="4158">
                  <c:v>96.2</c:v>
                </c:pt>
                <c:pt idx="4159">
                  <c:v>96.1</c:v>
                </c:pt>
                <c:pt idx="4160">
                  <c:v>96.1</c:v>
                </c:pt>
                <c:pt idx="4161">
                  <c:v>96</c:v>
                </c:pt>
                <c:pt idx="4162">
                  <c:v>96</c:v>
                </c:pt>
                <c:pt idx="4163">
                  <c:v>96</c:v>
                </c:pt>
                <c:pt idx="4164">
                  <c:v>96</c:v>
                </c:pt>
                <c:pt idx="4165">
                  <c:v>96</c:v>
                </c:pt>
                <c:pt idx="4166">
                  <c:v>96</c:v>
                </c:pt>
                <c:pt idx="4167">
                  <c:v>96</c:v>
                </c:pt>
                <c:pt idx="4168">
                  <c:v>96</c:v>
                </c:pt>
                <c:pt idx="4169">
                  <c:v>96</c:v>
                </c:pt>
                <c:pt idx="4170">
                  <c:v>96</c:v>
                </c:pt>
                <c:pt idx="4171">
                  <c:v>96</c:v>
                </c:pt>
                <c:pt idx="4172">
                  <c:v>95.9</c:v>
                </c:pt>
                <c:pt idx="4173">
                  <c:v>95.9</c:v>
                </c:pt>
                <c:pt idx="4174">
                  <c:v>95.8</c:v>
                </c:pt>
                <c:pt idx="4175">
                  <c:v>95.8</c:v>
                </c:pt>
                <c:pt idx="4176">
                  <c:v>95.8</c:v>
                </c:pt>
                <c:pt idx="4177">
                  <c:v>95.8</c:v>
                </c:pt>
                <c:pt idx="4178">
                  <c:v>95.7</c:v>
                </c:pt>
                <c:pt idx="4179">
                  <c:v>95.7</c:v>
                </c:pt>
                <c:pt idx="4180">
                  <c:v>95.7</c:v>
                </c:pt>
                <c:pt idx="4181">
                  <c:v>95.7</c:v>
                </c:pt>
                <c:pt idx="4182">
                  <c:v>95.6</c:v>
                </c:pt>
                <c:pt idx="4183">
                  <c:v>95.6</c:v>
                </c:pt>
                <c:pt idx="4184">
                  <c:v>95.6</c:v>
                </c:pt>
                <c:pt idx="4185">
                  <c:v>95.5</c:v>
                </c:pt>
                <c:pt idx="4186">
                  <c:v>95.5</c:v>
                </c:pt>
                <c:pt idx="4187">
                  <c:v>95.4</c:v>
                </c:pt>
                <c:pt idx="4188">
                  <c:v>95.3</c:v>
                </c:pt>
                <c:pt idx="4189">
                  <c:v>95.3</c:v>
                </c:pt>
                <c:pt idx="4190">
                  <c:v>95.3</c:v>
                </c:pt>
                <c:pt idx="4191">
                  <c:v>95.2</c:v>
                </c:pt>
                <c:pt idx="4192">
                  <c:v>95.2</c:v>
                </c:pt>
                <c:pt idx="4193">
                  <c:v>95.2</c:v>
                </c:pt>
                <c:pt idx="4194">
                  <c:v>95.2</c:v>
                </c:pt>
                <c:pt idx="4195">
                  <c:v>95.2</c:v>
                </c:pt>
                <c:pt idx="4196">
                  <c:v>95.2</c:v>
                </c:pt>
                <c:pt idx="4197">
                  <c:v>95.2</c:v>
                </c:pt>
                <c:pt idx="4198">
                  <c:v>95.1</c:v>
                </c:pt>
                <c:pt idx="4199">
                  <c:v>95.1</c:v>
                </c:pt>
                <c:pt idx="4200">
                  <c:v>95</c:v>
                </c:pt>
                <c:pt idx="4201">
                  <c:v>95</c:v>
                </c:pt>
                <c:pt idx="4202">
                  <c:v>95</c:v>
                </c:pt>
                <c:pt idx="4203">
                  <c:v>95</c:v>
                </c:pt>
                <c:pt idx="4204">
                  <c:v>95</c:v>
                </c:pt>
                <c:pt idx="4205">
                  <c:v>95</c:v>
                </c:pt>
                <c:pt idx="4206">
                  <c:v>95</c:v>
                </c:pt>
                <c:pt idx="4207">
                  <c:v>95</c:v>
                </c:pt>
                <c:pt idx="4208">
                  <c:v>95</c:v>
                </c:pt>
                <c:pt idx="4209">
                  <c:v>94.9</c:v>
                </c:pt>
                <c:pt idx="4210">
                  <c:v>94.8</c:v>
                </c:pt>
                <c:pt idx="4211">
                  <c:v>94.8</c:v>
                </c:pt>
                <c:pt idx="4212">
                  <c:v>94.8</c:v>
                </c:pt>
                <c:pt idx="4213">
                  <c:v>94.8</c:v>
                </c:pt>
                <c:pt idx="4214">
                  <c:v>94.8</c:v>
                </c:pt>
                <c:pt idx="4215">
                  <c:v>94.7</c:v>
                </c:pt>
                <c:pt idx="4216">
                  <c:v>94.7</c:v>
                </c:pt>
                <c:pt idx="4217">
                  <c:v>94.7</c:v>
                </c:pt>
                <c:pt idx="4218">
                  <c:v>94.6</c:v>
                </c:pt>
                <c:pt idx="4219">
                  <c:v>94.6</c:v>
                </c:pt>
                <c:pt idx="4220">
                  <c:v>94.6</c:v>
                </c:pt>
                <c:pt idx="4221">
                  <c:v>94.6</c:v>
                </c:pt>
                <c:pt idx="4222">
                  <c:v>94.6</c:v>
                </c:pt>
                <c:pt idx="4223">
                  <c:v>94.5</c:v>
                </c:pt>
                <c:pt idx="4224">
                  <c:v>94.5</c:v>
                </c:pt>
                <c:pt idx="4225">
                  <c:v>94.5</c:v>
                </c:pt>
                <c:pt idx="4226">
                  <c:v>94.4</c:v>
                </c:pt>
                <c:pt idx="4227">
                  <c:v>94.4</c:v>
                </c:pt>
                <c:pt idx="4228">
                  <c:v>94.4</c:v>
                </c:pt>
                <c:pt idx="4229">
                  <c:v>94.4</c:v>
                </c:pt>
                <c:pt idx="4230">
                  <c:v>94.3</c:v>
                </c:pt>
                <c:pt idx="4231">
                  <c:v>94.3</c:v>
                </c:pt>
                <c:pt idx="4232">
                  <c:v>94.2</c:v>
                </c:pt>
                <c:pt idx="4233">
                  <c:v>94.2</c:v>
                </c:pt>
                <c:pt idx="4234">
                  <c:v>94.2</c:v>
                </c:pt>
                <c:pt idx="4235">
                  <c:v>94.2</c:v>
                </c:pt>
                <c:pt idx="4236">
                  <c:v>94.2</c:v>
                </c:pt>
                <c:pt idx="4237">
                  <c:v>94.1</c:v>
                </c:pt>
                <c:pt idx="4238">
                  <c:v>94.1</c:v>
                </c:pt>
                <c:pt idx="4239">
                  <c:v>94.1</c:v>
                </c:pt>
                <c:pt idx="4240">
                  <c:v>94.1</c:v>
                </c:pt>
                <c:pt idx="4241">
                  <c:v>94</c:v>
                </c:pt>
                <c:pt idx="4242">
                  <c:v>94</c:v>
                </c:pt>
                <c:pt idx="4243">
                  <c:v>94</c:v>
                </c:pt>
                <c:pt idx="4244">
                  <c:v>94</c:v>
                </c:pt>
                <c:pt idx="4245">
                  <c:v>94</c:v>
                </c:pt>
                <c:pt idx="4246">
                  <c:v>94</c:v>
                </c:pt>
                <c:pt idx="4247">
                  <c:v>94</c:v>
                </c:pt>
                <c:pt idx="4248">
                  <c:v>94</c:v>
                </c:pt>
                <c:pt idx="4249">
                  <c:v>94</c:v>
                </c:pt>
                <c:pt idx="4250">
                  <c:v>94</c:v>
                </c:pt>
                <c:pt idx="4251">
                  <c:v>94</c:v>
                </c:pt>
                <c:pt idx="4252">
                  <c:v>94</c:v>
                </c:pt>
                <c:pt idx="4253">
                  <c:v>94</c:v>
                </c:pt>
                <c:pt idx="4254">
                  <c:v>94</c:v>
                </c:pt>
                <c:pt idx="4255">
                  <c:v>94</c:v>
                </c:pt>
                <c:pt idx="4256">
                  <c:v>94</c:v>
                </c:pt>
                <c:pt idx="4257">
                  <c:v>94</c:v>
                </c:pt>
                <c:pt idx="4258">
                  <c:v>94</c:v>
                </c:pt>
                <c:pt idx="4259">
                  <c:v>93.9</c:v>
                </c:pt>
                <c:pt idx="4260">
                  <c:v>93.9</c:v>
                </c:pt>
                <c:pt idx="4261">
                  <c:v>93.7</c:v>
                </c:pt>
                <c:pt idx="4262">
                  <c:v>93.7</c:v>
                </c:pt>
                <c:pt idx="4263">
                  <c:v>93.7</c:v>
                </c:pt>
                <c:pt idx="4264">
                  <c:v>93.6</c:v>
                </c:pt>
                <c:pt idx="4265">
                  <c:v>93.6</c:v>
                </c:pt>
                <c:pt idx="4266">
                  <c:v>93.6</c:v>
                </c:pt>
                <c:pt idx="4267">
                  <c:v>93.6</c:v>
                </c:pt>
                <c:pt idx="4268">
                  <c:v>93.4</c:v>
                </c:pt>
                <c:pt idx="4269">
                  <c:v>93.4</c:v>
                </c:pt>
                <c:pt idx="4270">
                  <c:v>93.4</c:v>
                </c:pt>
                <c:pt idx="4271">
                  <c:v>93.3</c:v>
                </c:pt>
                <c:pt idx="4272">
                  <c:v>93.3</c:v>
                </c:pt>
                <c:pt idx="4273">
                  <c:v>93.2</c:v>
                </c:pt>
                <c:pt idx="4274">
                  <c:v>93.2</c:v>
                </c:pt>
                <c:pt idx="4275">
                  <c:v>93.2</c:v>
                </c:pt>
                <c:pt idx="4276">
                  <c:v>93.2</c:v>
                </c:pt>
                <c:pt idx="4277">
                  <c:v>93.1</c:v>
                </c:pt>
                <c:pt idx="4278">
                  <c:v>93.1</c:v>
                </c:pt>
                <c:pt idx="4279">
                  <c:v>93</c:v>
                </c:pt>
                <c:pt idx="4280">
                  <c:v>93</c:v>
                </c:pt>
                <c:pt idx="4281">
                  <c:v>93</c:v>
                </c:pt>
                <c:pt idx="4282">
                  <c:v>93</c:v>
                </c:pt>
                <c:pt idx="4283">
                  <c:v>93</c:v>
                </c:pt>
                <c:pt idx="4284">
                  <c:v>93</c:v>
                </c:pt>
                <c:pt idx="4285">
                  <c:v>93</c:v>
                </c:pt>
                <c:pt idx="4286">
                  <c:v>93</c:v>
                </c:pt>
                <c:pt idx="4287">
                  <c:v>92.9</c:v>
                </c:pt>
                <c:pt idx="4288">
                  <c:v>92.9</c:v>
                </c:pt>
                <c:pt idx="4289">
                  <c:v>92.9</c:v>
                </c:pt>
                <c:pt idx="4290">
                  <c:v>92.9</c:v>
                </c:pt>
                <c:pt idx="4291">
                  <c:v>92.9</c:v>
                </c:pt>
                <c:pt idx="4292">
                  <c:v>92.8</c:v>
                </c:pt>
                <c:pt idx="4293">
                  <c:v>92.8</c:v>
                </c:pt>
                <c:pt idx="4294">
                  <c:v>92.7</c:v>
                </c:pt>
                <c:pt idx="4295">
                  <c:v>92.7</c:v>
                </c:pt>
                <c:pt idx="4296">
                  <c:v>92.7</c:v>
                </c:pt>
                <c:pt idx="4297">
                  <c:v>92.6</c:v>
                </c:pt>
                <c:pt idx="4298">
                  <c:v>92.6</c:v>
                </c:pt>
                <c:pt idx="4299">
                  <c:v>92.6</c:v>
                </c:pt>
                <c:pt idx="4300">
                  <c:v>92.6</c:v>
                </c:pt>
                <c:pt idx="4301">
                  <c:v>92.5</c:v>
                </c:pt>
                <c:pt idx="4302">
                  <c:v>92.5</c:v>
                </c:pt>
                <c:pt idx="4303">
                  <c:v>92.5</c:v>
                </c:pt>
                <c:pt idx="4304">
                  <c:v>92.4</c:v>
                </c:pt>
                <c:pt idx="4305">
                  <c:v>92.4</c:v>
                </c:pt>
                <c:pt idx="4306">
                  <c:v>92.4</c:v>
                </c:pt>
                <c:pt idx="4307">
                  <c:v>92.3</c:v>
                </c:pt>
                <c:pt idx="4308">
                  <c:v>92.3</c:v>
                </c:pt>
                <c:pt idx="4309">
                  <c:v>92.3</c:v>
                </c:pt>
                <c:pt idx="4310">
                  <c:v>92.3</c:v>
                </c:pt>
                <c:pt idx="4311">
                  <c:v>92.2</c:v>
                </c:pt>
                <c:pt idx="4312">
                  <c:v>92.2</c:v>
                </c:pt>
                <c:pt idx="4313">
                  <c:v>92.1</c:v>
                </c:pt>
                <c:pt idx="4314">
                  <c:v>92</c:v>
                </c:pt>
                <c:pt idx="4315">
                  <c:v>92</c:v>
                </c:pt>
                <c:pt idx="4316">
                  <c:v>92</c:v>
                </c:pt>
                <c:pt idx="4317">
                  <c:v>92</c:v>
                </c:pt>
                <c:pt idx="4318">
                  <c:v>92</c:v>
                </c:pt>
                <c:pt idx="4319">
                  <c:v>92</c:v>
                </c:pt>
                <c:pt idx="4320">
                  <c:v>92</c:v>
                </c:pt>
                <c:pt idx="4321">
                  <c:v>92</c:v>
                </c:pt>
                <c:pt idx="4322">
                  <c:v>92</c:v>
                </c:pt>
                <c:pt idx="4323">
                  <c:v>92</c:v>
                </c:pt>
                <c:pt idx="4324">
                  <c:v>92</c:v>
                </c:pt>
                <c:pt idx="4325">
                  <c:v>92</c:v>
                </c:pt>
                <c:pt idx="4326">
                  <c:v>92</c:v>
                </c:pt>
                <c:pt idx="4327">
                  <c:v>92</c:v>
                </c:pt>
                <c:pt idx="4328">
                  <c:v>92</c:v>
                </c:pt>
                <c:pt idx="4329">
                  <c:v>92</c:v>
                </c:pt>
                <c:pt idx="4330">
                  <c:v>92</c:v>
                </c:pt>
                <c:pt idx="4331">
                  <c:v>92</c:v>
                </c:pt>
                <c:pt idx="4332">
                  <c:v>92</c:v>
                </c:pt>
                <c:pt idx="4333">
                  <c:v>92</c:v>
                </c:pt>
                <c:pt idx="4334">
                  <c:v>92</c:v>
                </c:pt>
                <c:pt idx="4335">
                  <c:v>92</c:v>
                </c:pt>
                <c:pt idx="4336">
                  <c:v>92</c:v>
                </c:pt>
                <c:pt idx="4337">
                  <c:v>91.9</c:v>
                </c:pt>
                <c:pt idx="4338">
                  <c:v>91.8</c:v>
                </c:pt>
                <c:pt idx="4339">
                  <c:v>91.7</c:v>
                </c:pt>
                <c:pt idx="4340">
                  <c:v>91.7</c:v>
                </c:pt>
                <c:pt idx="4341">
                  <c:v>91.5</c:v>
                </c:pt>
                <c:pt idx="4342">
                  <c:v>91.5</c:v>
                </c:pt>
                <c:pt idx="4343">
                  <c:v>91.5</c:v>
                </c:pt>
                <c:pt idx="4344">
                  <c:v>91.4</c:v>
                </c:pt>
                <c:pt idx="4345">
                  <c:v>91.3</c:v>
                </c:pt>
                <c:pt idx="4346">
                  <c:v>91.3</c:v>
                </c:pt>
                <c:pt idx="4347">
                  <c:v>91.2</c:v>
                </c:pt>
                <c:pt idx="4348">
                  <c:v>91.2</c:v>
                </c:pt>
                <c:pt idx="4349">
                  <c:v>91.1</c:v>
                </c:pt>
                <c:pt idx="4350">
                  <c:v>91.1</c:v>
                </c:pt>
                <c:pt idx="4351">
                  <c:v>91.1</c:v>
                </c:pt>
                <c:pt idx="4352">
                  <c:v>91</c:v>
                </c:pt>
                <c:pt idx="4353">
                  <c:v>91</c:v>
                </c:pt>
                <c:pt idx="4354">
                  <c:v>91</c:v>
                </c:pt>
                <c:pt idx="4355">
                  <c:v>91</c:v>
                </c:pt>
                <c:pt idx="4356">
                  <c:v>91</c:v>
                </c:pt>
                <c:pt idx="4357">
                  <c:v>91</c:v>
                </c:pt>
                <c:pt idx="4358">
                  <c:v>91</c:v>
                </c:pt>
                <c:pt idx="4359">
                  <c:v>91</c:v>
                </c:pt>
                <c:pt idx="4360">
                  <c:v>91</c:v>
                </c:pt>
                <c:pt idx="4361">
                  <c:v>91</c:v>
                </c:pt>
                <c:pt idx="4362">
                  <c:v>91</c:v>
                </c:pt>
                <c:pt idx="4363">
                  <c:v>90.9</c:v>
                </c:pt>
                <c:pt idx="4364">
                  <c:v>90.9</c:v>
                </c:pt>
                <c:pt idx="4365">
                  <c:v>90.8</c:v>
                </c:pt>
                <c:pt idx="4366">
                  <c:v>90.8</c:v>
                </c:pt>
                <c:pt idx="4367">
                  <c:v>90.8</c:v>
                </c:pt>
                <c:pt idx="4368">
                  <c:v>90.8</c:v>
                </c:pt>
                <c:pt idx="4369">
                  <c:v>90.7</c:v>
                </c:pt>
                <c:pt idx="4370">
                  <c:v>90.7</c:v>
                </c:pt>
                <c:pt idx="4371">
                  <c:v>90.6</c:v>
                </c:pt>
                <c:pt idx="4372">
                  <c:v>90.6</c:v>
                </c:pt>
                <c:pt idx="4373">
                  <c:v>90.6</c:v>
                </c:pt>
                <c:pt idx="4374">
                  <c:v>90.6</c:v>
                </c:pt>
                <c:pt idx="4375">
                  <c:v>90.6</c:v>
                </c:pt>
                <c:pt idx="4376">
                  <c:v>90.5</c:v>
                </c:pt>
                <c:pt idx="4377">
                  <c:v>90.5</c:v>
                </c:pt>
                <c:pt idx="4378">
                  <c:v>90.5</c:v>
                </c:pt>
                <c:pt idx="4379">
                  <c:v>90.4</c:v>
                </c:pt>
                <c:pt idx="4380">
                  <c:v>90.4</c:v>
                </c:pt>
                <c:pt idx="4381">
                  <c:v>90.4</c:v>
                </c:pt>
                <c:pt idx="4382">
                  <c:v>90.4</c:v>
                </c:pt>
                <c:pt idx="4383">
                  <c:v>90.3</c:v>
                </c:pt>
                <c:pt idx="4384">
                  <c:v>90.3</c:v>
                </c:pt>
                <c:pt idx="4385">
                  <c:v>90.3</c:v>
                </c:pt>
                <c:pt idx="4386">
                  <c:v>90.3</c:v>
                </c:pt>
                <c:pt idx="4387">
                  <c:v>90.3</c:v>
                </c:pt>
                <c:pt idx="4388">
                  <c:v>90.2</c:v>
                </c:pt>
                <c:pt idx="4389">
                  <c:v>90.2</c:v>
                </c:pt>
                <c:pt idx="4390">
                  <c:v>90.2</c:v>
                </c:pt>
                <c:pt idx="4391">
                  <c:v>90.1</c:v>
                </c:pt>
                <c:pt idx="4392">
                  <c:v>90.1</c:v>
                </c:pt>
                <c:pt idx="4393">
                  <c:v>90</c:v>
                </c:pt>
                <c:pt idx="4394">
                  <c:v>90</c:v>
                </c:pt>
                <c:pt idx="4395">
                  <c:v>90</c:v>
                </c:pt>
                <c:pt idx="4396">
                  <c:v>90</c:v>
                </c:pt>
                <c:pt idx="4397">
                  <c:v>90</c:v>
                </c:pt>
                <c:pt idx="4398">
                  <c:v>90</c:v>
                </c:pt>
                <c:pt idx="4399">
                  <c:v>90</c:v>
                </c:pt>
                <c:pt idx="4400">
                  <c:v>90</c:v>
                </c:pt>
                <c:pt idx="4401">
                  <c:v>90</c:v>
                </c:pt>
                <c:pt idx="4402">
                  <c:v>90</c:v>
                </c:pt>
                <c:pt idx="4403">
                  <c:v>90</c:v>
                </c:pt>
                <c:pt idx="4404">
                  <c:v>90</c:v>
                </c:pt>
                <c:pt idx="4405">
                  <c:v>89.9</c:v>
                </c:pt>
                <c:pt idx="4406">
                  <c:v>89.9</c:v>
                </c:pt>
                <c:pt idx="4407">
                  <c:v>89.9</c:v>
                </c:pt>
                <c:pt idx="4408">
                  <c:v>89.9</c:v>
                </c:pt>
                <c:pt idx="4409">
                  <c:v>89.9</c:v>
                </c:pt>
                <c:pt idx="4410">
                  <c:v>89.8</c:v>
                </c:pt>
                <c:pt idx="4411">
                  <c:v>89.7</c:v>
                </c:pt>
                <c:pt idx="4412">
                  <c:v>89.7</c:v>
                </c:pt>
                <c:pt idx="4413">
                  <c:v>89.7</c:v>
                </c:pt>
                <c:pt idx="4414">
                  <c:v>89.7</c:v>
                </c:pt>
                <c:pt idx="4415">
                  <c:v>89.6</c:v>
                </c:pt>
                <c:pt idx="4416">
                  <c:v>89.5</c:v>
                </c:pt>
                <c:pt idx="4417">
                  <c:v>89.5</c:v>
                </c:pt>
                <c:pt idx="4418">
                  <c:v>89.5</c:v>
                </c:pt>
                <c:pt idx="4419">
                  <c:v>89.5</c:v>
                </c:pt>
                <c:pt idx="4420">
                  <c:v>89.5</c:v>
                </c:pt>
                <c:pt idx="4421">
                  <c:v>89.5</c:v>
                </c:pt>
                <c:pt idx="4422">
                  <c:v>89.4</c:v>
                </c:pt>
                <c:pt idx="4423">
                  <c:v>89.4</c:v>
                </c:pt>
                <c:pt idx="4424">
                  <c:v>89.4</c:v>
                </c:pt>
                <c:pt idx="4425">
                  <c:v>89.3</c:v>
                </c:pt>
                <c:pt idx="4426">
                  <c:v>89.3</c:v>
                </c:pt>
                <c:pt idx="4427">
                  <c:v>89.3</c:v>
                </c:pt>
                <c:pt idx="4428">
                  <c:v>89.3</c:v>
                </c:pt>
                <c:pt idx="4429">
                  <c:v>89.2</c:v>
                </c:pt>
                <c:pt idx="4430">
                  <c:v>89.2</c:v>
                </c:pt>
                <c:pt idx="4431">
                  <c:v>89.2</c:v>
                </c:pt>
                <c:pt idx="4432">
                  <c:v>89.1</c:v>
                </c:pt>
                <c:pt idx="4433">
                  <c:v>89.1</c:v>
                </c:pt>
                <c:pt idx="4434">
                  <c:v>89.1</c:v>
                </c:pt>
                <c:pt idx="4435">
                  <c:v>89.1</c:v>
                </c:pt>
                <c:pt idx="4436">
                  <c:v>89</c:v>
                </c:pt>
                <c:pt idx="4437">
                  <c:v>89</c:v>
                </c:pt>
                <c:pt idx="4438">
                  <c:v>89</c:v>
                </c:pt>
                <c:pt idx="4439">
                  <c:v>89</c:v>
                </c:pt>
                <c:pt idx="4440">
                  <c:v>89</c:v>
                </c:pt>
                <c:pt idx="4441">
                  <c:v>89</c:v>
                </c:pt>
                <c:pt idx="4442">
                  <c:v>89</c:v>
                </c:pt>
                <c:pt idx="4443">
                  <c:v>89</c:v>
                </c:pt>
                <c:pt idx="4444">
                  <c:v>89</c:v>
                </c:pt>
                <c:pt idx="4445">
                  <c:v>89</c:v>
                </c:pt>
                <c:pt idx="4446">
                  <c:v>89</c:v>
                </c:pt>
                <c:pt idx="4447">
                  <c:v>88.9</c:v>
                </c:pt>
                <c:pt idx="4448">
                  <c:v>88.8</c:v>
                </c:pt>
                <c:pt idx="4449">
                  <c:v>88.8</c:v>
                </c:pt>
                <c:pt idx="4450">
                  <c:v>88.8</c:v>
                </c:pt>
                <c:pt idx="4451">
                  <c:v>88.8</c:v>
                </c:pt>
                <c:pt idx="4452">
                  <c:v>88.8</c:v>
                </c:pt>
                <c:pt idx="4453">
                  <c:v>88.8</c:v>
                </c:pt>
                <c:pt idx="4454">
                  <c:v>88.8</c:v>
                </c:pt>
                <c:pt idx="4455">
                  <c:v>88.7</c:v>
                </c:pt>
                <c:pt idx="4456">
                  <c:v>88.7</c:v>
                </c:pt>
                <c:pt idx="4457">
                  <c:v>88.7</c:v>
                </c:pt>
                <c:pt idx="4458">
                  <c:v>88.6</c:v>
                </c:pt>
                <c:pt idx="4459">
                  <c:v>88.6</c:v>
                </c:pt>
                <c:pt idx="4460">
                  <c:v>88.6</c:v>
                </c:pt>
                <c:pt idx="4461">
                  <c:v>88.5</c:v>
                </c:pt>
                <c:pt idx="4462">
                  <c:v>88.4</c:v>
                </c:pt>
                <c:pt idx="4463">
                  <c:v>88.4</c:v>
                </c:pt>
                <c:pt idx="4464">
                  <c:v>88.4</c:v>
                </c:pt>
                <c:pt idx="4465">
                  <c:v>88.4</c:v>
                </c:pt>
                <c:pt idx="4466">
                  <c:v>88.3</c:v>
                </c:pt>
                <c:pt idx="4467">
                  <c:v>88.3</c:v>
                </c:pt>
                <c:pt idx="4468">
                  <c:v>88.2</c:v>
                </c:pt>
                <c:pt idx="4469">
                  <c:v>88.2</c:v>
                </c:pt>
                <c:pt idx="4470">
                  <c:v>88.2</c:v>
                </c:pt>
                <c:pt idx="4471">
                  <c:v>88.1</c:v>
                </c:pt>
                <c:pt idx="4472">
                  <c:v>88.1</c:v>
                </c:pt>
                <c:pt idx="4473">
                  <c:v>88.1</c:v>
                </c:pt>
                <c:pt idx="4474">
                  <c:v>88</c:v>
                </c:pt>
                <c:pt idx="4475">
                  <c:v>88</c:v>
                </c:pt>
                <c:pt idx="4476">
                  <c:v>88</c:v>
                </c:pt>
                <c:pt idx="4477">
                  <c:v>88</c:v>
                </c:pt>
                <c:pt idx="4478">
                  <c:v>88</c:v>
                </c:pt>
                <c:pt idx="4479">
                  <c:v>88</c:v>
                </c:pt>
                <c:pt idx="4480">
                  <c:v>88</c:v>
                </c:pt>
                <c:pt idx="4481">
                  <c:v>88</c:v>
                </c:pt>
                <c:pt idx="4482">
                  <c:v>88</c:v>
                </c:pt>
                <c:pt idx="4483">
                  <c:v>88</c:v>
                </c:pt>
                <c:pt idx="4484">
                  <c:v>88</c:v>
                </c:pt>
                <c:pt idx="4485">
                  <c:v>88</c:v>
                </c:pt>
                <c:pt idx="4486">
                  <c:v>87.9</c:v>
                </c:pt>
                <c:pt idx="4487">
                  <c:v>87.8</c:v>
                </c:pt>
                <c:pt idx="4488">
                  <c:v>87.8</c:v>
                </c:pt>
                <c:pt idx="4489">
                  <c:v>87.7</c:v>
                </c:pt>
                <c:pt idx="4490">
                  <c:v>87.7</c:v>
                </c:pt>
                <c:pt idx="4491">
                  <c:v>87.6</c:v>
                </c:pt>
                <c:pt idx="4492">
                  <c:v>87.6</c:v>
                </c:pt>
                <c:pt idx="4493">
                  <c:v>87.5</c:v>
                </c:pt>
                <c:pt idx="4494">
                  <c:v>87.5</c:v>
                </c:pt>
                <c:pt idx="4495">
                  <c:v>87.4</c:v>
                </c:pt>
                <c:pt idx="4496">
                  <c:v>87.3</c:v>
                </c:pt>
                <c:pt idx="4497">
                  <c:v>87.3</c:v>
                </c:pt>
                <c:pt idx="4498">
                  <c:v>87.2</c:v>
                </c:pt>
                <c:pt idx="4499">
                  <c:v>87.2</c:v>
                </c:pt>
                <c:pt idx="4500">
                  <c:v>87.2</c:v>
                </c:pt>
                <c:pt idx="4501">
                  <c:v>87.2</c:v>
                </c:pt>
                <c:pt idx="4502">
                  <c:v>87.2</c:v>
                </c:pt>
                <c:pt idx="4503">
                  <c:v>87.1</c:v>
                </c:pt>
                <c:pt idx="4504">
                  <c:v>87.1</c:v>
                </c:pt>
                <c:pt idx="4505">
                  <c:v>87.1</c:v>
                </c:pt>
                <c:pt idx="4506">
                  <c:v>87</c:v>
                </c:pt>
                <c:pt idx="4507">
                  <c:v>87</c:v>
                </c:pt>
                <c:pt idx="4508">
                  <c:v>87</c:v>
                </c:pt>
                <c:pt idx="4509">
                  <c:v>87</c:v>
                </c:pt>
                <c:pt idx="4510">
                  <c:v>87</c:v>
                </c:pt>
                <c:pt idx="4511">
                  <c:v>87</c:v>
                </c:pt>
                <c:pt idx="4512">
                  <c:v>87</c:v>
                </c:pt>
                <c:pt idx="4513">
                  <c:v>87</c:v>
                </c:pt>
                <c:pt idx="4514">
                  <c:v>87</c:v>
                </c:pt>
                <c:pt idx="4515">
                  <c:v>87</c:v>
                </c:pt>
                <c:pt idx="4516">
                  <c:v>87</c:v>
                </c:pt>
                <c:pt idx="4517">
                  <c:v>86.9</c:v>
                </c:pt>
                <c:pt idx="4518">
                  <c:v>86.9</c:v>
                </c:pt>
                <c:pt idx="4519">
                  <c:v>86.9</c:v>
                </c:pt>
                <c:pt idx="4520">
                  <c:v>86.8</c:v>
                </c:pt>
                <c:pt idx="4521">
                  <c:v>86.8</c:v>
                </c:pt>
                <c:pt idx="4522">
                  <c:v>86.8</c:v>
                </c:pt>
                <c:pt idx="4523">
                  <c:v>86.8</c:v>
                </c:pt>
                <c:pt idx="4524">
                  <c:v>86.8</c:v>
                </c:pt>
                <c:pt idx="4525">
                  <c:v>86.7</c:v>
                </c:pt>
                <c:pt idx="4526">
                  <c:v>86.7</c:v>
                </c:pt>
                <c:pt idx="4527">
                  <c:v>86.7</c:v>
                </c:pt>
                <c:pt idx="4528">
                  <c:v>86.7</c:v>
                </c:pt>
                <c:pt idx="4529">
                  <c:v>86.7</c:v>
                </c:pt>
                <c:pt idx="4530">
                  <c:v>86.6</c:v>
                </c:pt>
                <c:pt idx="4531">
                  <c:v>86.6</c:v>
                </c:pt>
                <c:pt idx="4532">
                  <c:v>86.6</c:v>
                </c:pt>
                <c:pt idx="4533">
                  <c:v>86.5</c:v>
                </c:pt>
                <c:pt idx="4534">
                  <c:v>86.5</c:v>
                </c:pt>
                <c:pt idx="4535">
                  <c:v>86.4</c:v>
                </c:pt>
                <c:pt idx="4536">
                  <c:v>86.4</c:v>
                </c:pt>
                <c:pt idx="4537">
                  <c:v>86.4</c:v>
                </c:pt>
                <c:pt idx="4538">
                  <c:v>86.4</c:v>
                </c:pt>
                <c:pt idx="4539">
                  <c:v>86.4</c:v>
                </c:pt>
                <c:pt idx="4540">
                  <c:v>86.4</c:v>
                </c:pt>
                <c:pt idx="4541">
                  <c:v>86.4</c:v>
                </c:pt>
                <c:pt idx="4542">
                  <c:v>86.4</c:v>
                </c:pt>
                <c:pt idx="4543">
                  <c:v>86.3</c:v>
                </c:pt>
                <c:pt idx="4544">
                  <c:v>86.2</c:v>
                </c:pt>
                <c:pt idx="4545">
                  <c:v>86.2</c:v>
                </c:pt>
                <c:pt idx="4546">
                  <c:v>86.1</c:v>
                </c:pt>
                <c:pt idx="4547">
                  <c:v>86.1</c:v>
                </c:pt>
                <c:pt idx="4548">
                  <c:v>86.1</c:v>
                </c:pt>
                <c:pt idx="4549">
                  <c:v>86</c:v>
                </c:pt>
                <c:pt idx="4550">
                  <c:v>86</c:v>
                </c:pt>
                <c:pt idx="4551">
                  <c:v>86</c:v>
                </c:pt>
                <c:pt idx="4552">
                  <c:v>86</c:v>
                </c:pt>
                <c:pt idx="4553">
                  <c:v>86</c:v>
                </c:pt>
                <c:pt idx="4554">
                  <c:v>86</c:v>
                </c:pt>
                <c:pt idx="4555">
                  <c:v>86</c:v>
                </c:pt>
                <c:pt idx="4556">
                  <c:v>86</c:v>
                </c:pt>
                <c:pt idx="4557">
                  <c:v>86</c:v>
                </c:pt>
                <c:pt idx="4558">
                  <c:v>86</c:v>
                </c:pt>
                <c:pt idx="4559">
                  <c:v>86</c:v>
                </c:pt>
                <c:pt idx="4560">
                  <c:v>86</c:v>
                </c:pt>
                <c:pt idx="4561">
                  <c:v>86</c:v>
                </c:pt>
                <c:pt idx="4562">
                  <c:v>86</c:v>
                </c:pt>
                <c:pt idx="4563">
                  <c:v>86</c:v>
                </c:pt>
                <c:pt idx="4564">
                  <c:v>86</c:v>
                </c:pt>
                <c:pt idx="4565">
                  <c:v>86</c:v>
                </c:pt>
                <c:pt idx="4566">
                  <c:v>86</c:v>
                </c:pt>
                <c:pt idx="4567">
                  <c:v>86</c:v>
                </c:pt>
                <c:pt idx="4568">
                  <c:v>85.9</c:v>
                </c:pt>
                <c:pt idx="4569">
                  <c:v>85.8</c:v>
                </c:pt>
                <c:pt idx="4570">
                  <c:v>85.8</c:v>
                </c:pt>
                <c:pt idx="4571">
                  <c:v>85.8</c:v>
                </c:pt>
                <c:pt idx="4572">
                  <c:v>85.8</c:v>
                </c:pt>
                <c:pt idx="4573">
                  <c:v>85.7</c:v>
                </c:pt>
                <c:pt idx="4574">
                  <c:v>85.7</c:v>
                </c:pt>
                <c:pt idx="4575">
                  <c:v>85.6</c:v>
                </c:pt>
                <c:pt idx="4576">
                  <c:v>85.5</c:v>
                </c:pt>
                <c:pt idx="4577">
                  <c:v>85.5</c:v>
                </c:pt>
                <c:pt idx="4578">
                  <c:v>85.4</c:v>
                </c:pt>
                <c:pt idx="4579">
                  <c:v>85.4</c:v>
                </c:pt>
                <c:pt idx="4580">
                  <c:v>85.4</c:v>
                </c:pt>
                <c:pt idx="4581">
                  <c:v>85.4</c:v>
                </c:pt>
                <c:pt idx="4582">
                  <c:v>85.4</c:v>
                </c:pt>
                <c:pt idx="4583">
                  <c:v>85.2</c:v>
                </c:pt>
                <c:pt idx="4584">
                  <c:v>85.2</c:v>
                </c:pt>
                <c:pt idx="4585">
                  <c:v>85.2</c:v>
                </c:pt>
                <c:pt idx="4586">
                  <c:v>85.2</c:v>
                </c:pt>
                <c:pt idx="4587">
                  <c:v>85.1</c:v>
                </c:pt>
                <c:pt idx="4588">
                  <c:v>85.1</c:v>
                </c:pt>
                <c:pt idx="4589">
                  <c:v>85</c:v>
                </c:pt>
                <c:pt idx="4590">
                  <c:v>85</c:v>
                </c:pt>
                <c:pt idx="4591">
                  <c:v>85</c:v>
                </c:pt>
                <c:pt idx="4592">
                  <c:v>85</c:v>
                </c:pt>
                <c:pt idx="4593">
                  <c:v>85</c:v>
                </c:pt>
                <c:pt idx="4594">
                  <c:v>84.9</c:v>
                </c:pt>
                <c:pt idx="4595">
                  <c:v>84.8</c:v>
                </c:pt>
                <c:pt idx="4596">
                  <c:v>84.8</c:v>
                </c:pt>
                <c:pt idx="4597">
                  <c:v>84.8</c:v>
                </c:pt>
                <c:pt idx="4598">
                  <c:v>84.7</c:v>
                </c:pt>
                <c:pt idx="4599">
                  <c:v>84.6</c:v>
                </c:pt>
                <c:pt idx="4600">
                  <c:v>84.6</c:v>
                </c:pt>
                <c:pt idx="4601">
                  <c:v>84.6</c:v>
                </c:pt>
                <c:pt idx="4602">
                  <c:v>84.6</c:v>
                </c:pt>
                <c:pt idx="4603">
                  <c:v>84.5</c:v>
                </c:pt>
                <c:pt idx="4604">
                  <c:v>84.5</c:v>
                </c:pt>
                <c:pt idx="4605">
                  <c:v>84.4</c:v>
                </c:pt>
                <c:pt idx="4606">
                  <c:v>84.4</c:v>
                </c:pt>
                <c:pt idx="4607">
                  <c:v>84.4</c:v>
                </c:pt>
                <c:pt idx="4608">
                  <c:v>84.3</c:v>
                </c:pt>
                <c:pt idx="4609">
                  <c:v>84.3</c:v>
                </c:pt>
                <c:pt idx="4610">
                  <c:v>84.2</c:v>
                </c:pt>
                <c:pt idx="4611">
                  <c:v>84.2</c:v>
                </c:pt>
                <c:pt idx="4612">
                  <c:v>84.2</c:v>
                </c:pt>
                <c:pt idx="4613">
                  <c:v>84.2</c:v>
                </c:pt>
                <c:pt idx="4614">
                  <c:v>84.2</c:v>
                </c:pt>
                <c:pt idx="4615">
                  <c:v>84.1</c:v>
                </c:pt>
                <c:pt idx="4616">
                  <c:v>84.1</c:v>
                </c:pt>
                <c:pt idx="4617">
                  <c:v>84.1</c:v>
                </c:pt>
                <c:pt idx="4618">
                  <c:v>84.1</c:v>
                </c:pt>
                <c:pt idx="4619">
                  <c:v>84</c:v>
                </c:pt>
                <c:pt idx="4620">
                  <c:v>84</c:v>
                </c:pt>
                <c:pt idx="4621">
                  <c:v>84</c:v>
                </c:pt>
                <c:pt idx="4622">
                  <c:v>84</c:v>
                </c:pt>
                <c:pt idx="4623">
                  <c:v>84</c:v>
                </c:pt>
                <c:pt idx="4624">
                  <c:v>84</c:v>
                </c:pt>
                <c:pt idx="4625">
                  <c:v>84</c:v>
                </c:pt>
                <c:pt idx="4626">
                  <c:v>84</c:v>
                </c:pt>
                <c:pt idx="4627">
                  <c:v>84</c:v>
                </c:pt>
                <c:pt idx="4628">
                  <c:v>84</c:v>
                </c:pt>
                <c:pt idx="4629">
                  <c:v>83.9</c:v>
                </c:pt>
                <c:pt idx="4630">
                  <c:v>83.9</c:v>
                </c:pt>
                <c:pt idx="4631">
                  <c:v>83.8</c:v>
                </c:pt>
                <c:pt idx="4632">
                  <c:v>83.8</c:v>
                </c:pt>
                <c:pt idx="4633">
                  <c:v>83.8</c:v>
                </c:pt>
                <c:pt idx="4634">
                  <c:v>83.8</c:v>
                </c:pt>
                <c:pt idx="4635">
                  <c:v>83.8</c:v>
                </c:pt>
                <c:pt idx="4636">
                  <c:v>83.7</c:v>
                </c:pt>
                <c:pt idx="4637">
                  <c:v>83.7</c:v>
                </c:pt>
                <c:pt idx="4638">
                  <c:v>83.7</c:v>
                </c:pt>
                <c:pt idx="4639">
                  <c:v>83.7</c:v>
                </c:pt>
                <c:pt idx="4640">
                  <c:v>83.6</c:v>
                </c:pt>
                <c:pt idx="4641">
                  <c:v>83.5</c:v>
                </c:pt>
                <c:pt idx="4642">
                  <c:v>83.4</c:v>
                </c:pt>
                <c:pt idx="4643">
                  <c:v>83.4</c:v>
                </c:pt>
                <c:pt idx="4644">
                  <c:v>83.4</c:v>
                </c:pt>
                <c:pt idx="4645">
                  <c:v>83.4</c:v>
                </c:pt>
                <c:pt idx="4646">
                  <c:v>83.4</c:v>
                </c:pt>
                <c:pt idx="4647">
                  <c:v>83.3</c:v>
                </c:pt>
                <c:pt idx="4648">
                  <c:v>83.3</c:v>
                </c:pt>
                <c:pt idx="4649">
                  <c:v>83.3</c:v>
                </c:pt>
                <c:pt idx="4650">
                  <c:v>83.3</c:v>
                </c:pt>
                <c:pt idx="4651">
                  <c:v>83.3</c:v>
                </c:pt>
                <c:pt idx="4652">
                  <c:v>83.2</c:v>
                </c:pt>
                <c:pt idx="4653">
                  <c:v>83.2</c:v>
                </c:pt>
                <c:pt idx="4654">
                  <c:v>83.2</c:v>
                </c:pt>
                <c:pt idx="4655">
                  <c:v>83.2</c:v>
                </c:pt>
                <c:pt idx="4656">
                  <c:v>83.2</c:v>
                </c:pt>
                <c:pt idx="4657">
                  <c:v>83.2</c:v>
                </c:pt>
                <c:pt idx="4658">
                  <c:v>83.2</c:v>
                </c:pt>
                <c:pt idx="4659">
                  <c:v>83.2</c:v>
                </c:pt>
                <c:pt idx="4660">
                  <c:v>83.1</c:v>
                </c:pt>
                <c:pt idx="4661">
                  <c:v>83.1</c:v>
                </c:pt>
                <c:pt idx="4662">
                  <c:v>83</c:v>
                </c:pt>
                <c:pt idx="4663">
                  <c:v>83</c:v>
                </c:pt>
                <c:pt idx="4664">
                  <c:v>83</c:v>
                </c:pt>
                <c:pt idx="4665">
                  <c:v>83</c:v>
                </c:pt>
                <c:pt idx="4666">
                  <c:v>83</c:v>
                </c:pt>
                <c:pt idx="4667">
                  <c:v>83</c:v>
                </c:pt>
                <c:pt idx="4668">
                  <c:v>83</c:v>
                </c:pt>
                <c:pt idx="4669">
                  <c:v>83</c:v>
                </c:pt>
                <c:pt idx="4670">
                  <c:v>83</c:v>
                </c:pt>
                <c:pt idx="4671">
                  <c:v>83</c:v>
                </c:pt>
                <c:pt idx="4672">
                  <c:v>83</c:v>
                </c:pt>
                <c:pt idx="4673">
                  <c:v>82.9</c:v>
                </c:pt>
                <c:pt idx="4674">
                  <c:v>82.9</c:v>
                </c:pt>
                <c:pt idx="4675">
                  <c:v>82.9</c:v>
                </c:pt>
                <c:pt idx="4676">
                  <c:v>82.9</c:v>
                </c:pt>
                <c:pt idx="4677">
                  <c:v>82.9</c:v>
                </c:pt>
                <c:pt idx="4678">
                  <c:v>82.8</c:v>
                </c:pt>
                <c:pt idx="4679">
                  <c:v>82.8</c:v>
                </c:pt>
                <c:pt idx="4680">
                  <c:v>82.8</c:v>
                </c:pt>
                <c:pt idx="4681">
                  <c:v>82.8</c:v>
                </c:pt>
                <c:pt idx="4682">
                  <c:v>82.8</c:v>
                </c:pt>
                <c:pt idx="4683">
                  <c:v>82.7</c:v>
                </c:pt>
                <c:pt idx="4684">
                  <c:v>82.7</c:v>
                </c:pt>
                <c:pt idx="4685">
                  <c:v>82.7</c:v>
                </c:pt>
                <c:pt idx="4686">
                  <c:v>82.7</c:v>
                </c:pt>
                <c:pt idx="4687">
                  <c:v>82.6</c:v>
                </c:pt>
                <c:pt idx="4688">
                  <c:v>82.5</c:v>
                </c:pt>
                <c:pt idx="4689">
                  <c:v>82.5</c:v>
                </c:pt>
                <c:pt idx="4690">
                  <c:v>82.5</c:v>
                </c:pt>
                <c:pt idx="4691">
                  <c:v>82.5</c:v>
                </c:pt>
                <c:pt idx="4692">
                  <c:v>82.4</c:v>
                </c:pt>
                <c:pt idx="4693">
                  <c:v>82.4</c:v>
                </c:pt>
                <c:pt idx="4694">
                  <c:v>82.4</c:v>
                </c:pt>
                <c:pt idx="4695">
                  <c:v>82.4</c:v>
                </c:pt>
                <c:pt idx="4696">
                  <c:v>82.4</c:v>
                </c:pt>
                <c:pt idx="4697">
                  <c:v>82.3</c:v>
                </c:pt>
                <c:pt idx="4698">
                  <c:v>82.3</c:v>
                </c:pt>
                <c:pt idx="4699">
                  <c:v>82.3</c:v>
                </c:pt>
                <c:pt idx="4700">
                  <c:v>82.3</c:v>
                </c:pt>
                <c:pt idx="4701">
                  <c:v>82.3</c:v>
                </c:pt>
                <c:pt idx="4702">
                  <c:v>82.3</c:v>
                </c:pt>
                <c:pt idx="4703">
                  <c:v>82.3</c:v>
                </c:pt>
                <c:pt idx="4704">
                  <c:v>82.2</c:v>
                </c:pt>
                <c:pt idx="4705">
                  <c:v>82.2</c:v>
                </c:pt>
                <c:pt idx="4706">
                  <c:v>82.2</c:v>
                </c:pt>
                <c:pt idx="4707">
                  <c:v>82.2</c:v>
                </c:pt>
                <c:pt idx="4708">
                  <c:v>82.2</c:v>
                </c:pt>
                <c:pt idx="4709">
                  <c:v>82.2</c:v>
                </c:pt>
                <c:pt idx="4710">
                  <c:v>82.1</c:v>
                </c:pt>
                <c:pt idx="4711">
                  <c:v>82.1</c:v>
                </c:pt>
                <c:pt idx="4712">
                  <c:v>82.1</c:v>
                </c:pt>
                <c:pt idx="4713">
                  <c:v>82</c:v>
                </c:pt>
                <c:pt idx="4714">
                  <c:v>82</c:v>
                </c:pt>
                <c:pt idx="4715">
                  <c:v>82</c:v>
                </c:pt>
                <c:pt idx="4716">
                  <c:v>82</c:v>
                </c:pt>
                <c:pt idx="4717">
                  <c:v>82</c:v>
                </c:pt>
                <c:pt idx="4718">
                  <c:v>82</c:v>
                </c:pt>
                <c:pt idx="4719">
                  <c:v>82</c:v>
                </c:pt>
                <c:pt idx="4720">
                  <c:v>82</c:v>
                </c:pt>
                <c:pt idx="4721">
                  <c:v>81.900000000000006</c:v>
                </c:pt>
                <c:pt idx="4722">
                  <c:v>81.900000000000006</c:v>
                </c:pt>
                <c:pt idx="4723">
                  <c:v>81.900000000000006</c:v>
                </c:pt>
                <c:pt idx="4724">
                  <c:v>81.900000000000006</c:v>
                </c:pt>
                <c:pt idx="4725">
                  <c:v>81.8</c:v>
                </c:pt>
                <c:pt idx="4726">
                  <c:v>81.8</c:v>
                </c:pt>
                <c:pt idx="4727">
                  <c:v>81.8</c:v>
                </c:pt>
                <c:pt idx="4728">
                  <c:v>81.7</c:v>
                </c:pt>
                <c:pt idx="4729">
                  <c:v>81.7</c:v>
                </c:pt>
                <c:pt idx="4730">
                  <c:v>81.7</c:v>
                </c:pt>
                <c:pt idx="4731">
                  <c:v>81.7</c:v>
                </c:pt>
                <c:pt idx="4732">
                  <c:v>81.7</c:v>
                </c:pt>
                <c:pt idx="4733">
                  <c:v>81.7</c:v>
                </c:pt>
                <c:pt idx="4734">
                  <c:v>81.7</c:v>
                </c:pt>
                <c:pt idx="4735">
                  <c:v>81.7</c:v>
                </c:pt>
                <c:pt idx="4736">
                  <c:v>81.599999999999994</c:v>
                </c:pt>
                <c:pt idx="4737">
                  <c:v>81.5</c:v>
                </c:pt>
                <c:pt idx="4738">
                  <c:v>81.5</c:v>
                </c:pt>
                <c:pt idx="4739">
                  <c:v>81.5</c:v>
                </c:pt>
                <c:pt idx="4740">
                  <c:v>81.5</c:v>
                </c:pt>
                <c:pt idx="4741">
                  <c:v>81.5</c:v>
                </c:pt>
                <c:pt idx="4742">
                  <c:v>81.5</c:v>
                </c:pt>
                <c:pt idx="4743">
                  <c:v>81.5</c:v>
                </c:pt>
                <c:pt idx="4744">
                  <c:v>81.400000000000006</c:v>
                </c:pt>
                <c:pt idx="4745">
                  <c:v>81.400000000000006</c:v>
                </c:pt>
                <c:pt idx="4746">
                  <c:v>81.400000000000006</c:v>
                </c:pt>
                <c:pt idx="4747">
                  <c:v>81.3</c:v>
                </c:pt>
                <c:pt idx="4748">
                  <c:v>81.3</c:v>
                </c:pt>
                <c:pt idx="4749">
                  <c:v>81.3</c:v>
                </c:pt>
                <c:pt idx="4750">
                  <c:v>81.2</c:v>
                </c:pt>
                <c:pt idx="4751">
                  <c:v>81.2</c:v>
                </c:pt>
                <c:pt idx="4752">
                  <c:v>81.2</c:v>
                </c:pt>
                <c:pt idx="4753">
                  <c:v>81.2</c:v>
                </c:pt>
                <c:pt idx="4754">
                  <c:v>81.099999999999994</c:v>
                </c:pt>
                <c:pt idx="4755">
                  <c:v>81.099999999999994</c:v>
                </c:pt>
                <c:pt idx="4756">
                  <c:v>81.099999999999994</c:v>
                </c:pt>
                <c:pt idx="4757">
                  <c:v>81.099999999999994</c:v>
                </c:pt>
                <c:pt idx="4758">
                  <c:v>81.099999999999994</c:v>
                </c:pt>
                <c:pt idx="4759">
                  <c:v>81.099999999999994</c:v>
                </c:pt>
                <c:pt idx="4760">
                  <c:v>81.099999999999994</c:v>
                </c:pt>
                <c:pt idx="4761">
                  <c:v>81</c:v>
                </c:pt>
                <c:pt idx="4762">
                  <c:v>81</c:v>
                </c:pt>
                <c:pt idx="4763">
                  <c:v>81</c:v>
                </c:pt>
                <c:pt idx="4764">
                  <c:v>81</c:v>
                </c:pt>
                <c:pt idx="4765">
                  <c:v>81</c:v>
                </c:pt>
                <c:pt idx="4766">
                  <c:v>81</c:v>
                </c:pt>
                <c:pt idx="4767">
                  <c:v>81</c:v>
                </c:pt>
                <c:pt idx="4768">
                  <c:v>81</c:v>
                </c:pt>
                <c:pt idx="4769">
                  <c:v>81</c:v>
                </c:pt>
                <c:pt idx="4770">
                  <c:v>81</c:v>
                </c:pt>
                <c:pt idx="4771">
                  <c:v>81</c:v>
                </c:pt>
                <c:pt idx="4772">
                  <c:v>80.8</c:v>
                </c:pt>
                <c:pt idx="4773">
                  <c:v>80.8</c:v>
                </c:pt>
                <c:pt idx="4774">
                  <c:v>80.7</c:v>
                </c:pt>
                <c:pt idx="4775">
                  <c:v>80.7</c:v>
                </c:pt>
                <c:pt idx="4776">
                  <c:v>80.599999999999994</c:v>
                </c:pt>
                <c:pt idx="4777">
                  <c:v>80.599999999999994</c:v>
                </c:pt>
                <c:pt idx="4778">
                  <c:v>80.599999999999994</c:v>
                </c:pt>
                <c:pt idx="4779">
                  <c:v>80.599999999999994</c:v>
                </c:pt>
                <c:pt idx="4780">
                  <c:v>80.599999999999994</c:v>
                </c:pt>
                <c:pt idx="4781">
                  <c:v>80.599999999999994</c:v>
                </c:pt>
                <c:pt idx="4782">
                  <c:v>80.599999999999994</c:v>
                </c:pt>
                <c:pt idx="4783">
                  <c:v>80.5</c:v>
                </c:pt>
                <c:pt idx="4784">
                  <c:v>80.5</c:v>
                </c:pt>
                <c:pt idx="4785">
                  <c:v>80.5</c:v>
                </c:pt>
                <c:pt idx="4786">
                  <c:v>80.5</c:v>
                </c:pt>
                <c:pt idx="4787">
                  <c:v>80.400000000000006</c:v>
                </c:pt>
                <c:pt idx="4788">
                  <c:v>80.3</c:v>
                </c:pt>
                <c:pt idx="4789">
                  <c:v>80.3</c:v>
                </c:pt>
                <c:pt idx="4790">
                  <c:v>80.3</c:v>
                </c:pt>
                <c:pt idx="4791">
                  <c:v>80.3</c:v>
                </c:pt>
                <c:pt idx="4792">
                  <c:v>80.3</c:v>
                </c:pt>
                <c:pt idx="4793">
                  <c:v>80.3</c:v>
                </c:pt>
                <c:pt idx="4794">
                  <c:v>80.3</c:v>
                </c:pt>
                <c:pt idx="4795">
                  <c:v>80.3</c:v>
                </c:pt>
                <c:pt idx="4796">
                  <c:v>80.2</c:v>
                </c:pt>
                <c:pt idx="4797">
                  <c:v>80.2</c:v>
                </c:pt>
                <c:pt idx="4798">
                  <c:v>80</c:v>
                </c:pt>
                <c:pt idx="4799">
                  <c:v>80</c:v>
                </c:pt>
                <c:pt idx="4800">
                  <c:v>80</c:v>
                </c:pt>
                <c:pt idx="4801">
                  <c:v>80</c:v>
                </c:pt>
                <c:pt idx="4802">
                  <c:v>80</c:v>
                </c:pt>
                <c:pt idx="4803">
                  <c:v>80</c:v>
                </c:pt>
                <c:pt idx="4804">
                  <c:v>80</c:v>
                </c:pt>
                <c:pt idx="4805">
                  <c:v>80</c:v>
                </c:pt>
                <c:pt idx="4806">
                  <c:v>80</c:v>
                </c:pt>
                <c:pt idx="4807">
                  <c:v>80</c:v>
                </c:pt>
                <c:pt idx="4808">
                  <c:v>80</c:v>
                </c:pt>
                <c:pt idx="4809">
                  <c:v>80</c:v>
                </c:pt>
                <c:pt idx="4810">
                  <c:v>80</c:v>
                </c:pt>
                <c:pt idx="4811">
                  <c:v>80</c:v>
                </c:pt>
                <c:pt idx="4812">
                  <c:v>80</c:v>
                </c:pt>
                <c:pt idx="4813">
                  <c:v>80</c:v>
                </c:pt>
                <c:pt idx="4814">
                  <c:v>80</c:v>
                </c:pt>
                <c:pt idx="4815">
                  <c:v>79.900000000000006</c:v>
                </c:pt>
                <c:pt idx="4816">
                  <c:v>79.8</c:v>
                </c:pt>
                <c:pt idx="4817">
                  <c:v>79.8</c:v>
                </c:pt>
                <c:pt idx="4818">
                  <c:v>79.8</c:v>
                </c:pt>
                <c:pt idx="4819">
                  <c:v>79.7</c:v>
                </c:pt>
                <c:pt idx="4820">
                  <c:v>79.7</c:v>
                </c:pt>
                <c:pt idx="4821">
                  <c:v>79.7</c:v>
                </c:pt>
                <c:pt idx="4822">
                  <c:v>79.7</c:v>
                </c:pt>
                <c:pt idx="4823">
                  <c:v>79.599999999999994</c:v>
                </c:pt>
                <c:pt idx="4824">
                  <c:v>79.599999999999994</c:v>
                </c:pt>
                <c:pt idx="4825">
                  <c:v>79.599999999999994</c:v>
                </c:pt>
                <c:pt idx="4826">
                  <c:v>79.5</c:v>
                </c:pt>
                <c:pt idx="4827">
                  <c:v>79.400000000000006</c:v>
                </c:pt>
                <c:pt idx="4828">
                  <c:v>79.400000000000006</c:v>
                </c:pt>
                <c:pt idx="4829">
                  <c:v>79.400000000000006</c:v>
                </c:pt>
                <c:pt idx="4830">
                  <c:v>79.400000000000006</c:v>
                </c:pt>
                <c:pt idx="4831">
                  <c:v>79.3</c:v>
                </c:pt>
                <c:pt idx="4832">
                  <c:v>79.3</c:v>
                </c:pt>
                <c:pt idx="4833">
                  <c:v>79.3</c:v>
                </c:pt>
                <c:pt idx="4834">
                  <c:v>79.3</c:v>
                </c:pt>
                <c:pt idx="4835">
                  <c:v>79.3</c:v>
                </c:pt>
                <c:pt idx="4836">
                  <c:v>79.3</c:v>
                </c:pt>
                <c:pt idx="4837">
                  <c:v>79.3</c:v>
                </c:pt>
                <c:pt idx="4838">
                  <c:v>79.2</c:v>
                </c:pt>
                <c:pt idx="4839">
                  <c:v>79.2</c:v>
                </c:pt>
                <c:pt idx="4840">
                  <c:v>79.2</c:v>
                </c:pt>
                <c:pt idx="4841">
                  <c:v>79.2</c:v>
                </c:pt>
                <c:pt idx="4842">
                  <c:v>79.099999999999994</c:v>
                </c:pt>
                <c:pt idx="4843">
                  <c:v>79.099999999999994</c:v>
                </c:pt>
                <c:pt idx="4844">
                  <c:v>79.099999999999994</c:v>
                </c:pt>
                <c:pt idx="4845">
                  <c:v>79.099999999999994</c:v>
                </c:pt>
                <c:pt idx="4846">
                  <c:v>79</c:v>
                </c:pt>
                <c:pt idx="4847">
                  <c:v>79</c:v>
                </c:pt>
                <c:pt idx="4848">
                  <c:v>79</c:v>
                </c:pt>
                <c:pt idx="4849">
                  <c:v>79</c:v>
                </c:pt>
                <c:pt idx="4850">
                  <c:v>79</c:v>
                </c:pt>
                <c:pt idx="4851">
                  <c:v>79</c:v>
                </c:pt>
                <c:pt idx="4852">
                  <c:v>79</c:v>
                </c:pt>
                <c:pt idx="4853">
                  <c:v>79</c:v>
                </c:pt>
                <c:pt idx="4854">
                  <c:v>79</c:v>
                </c:pt>
                <c:pt idx="4855">
                  <c:v>79</c:v>
                </c:pt>
                <c:pt idx="4856">
                  <c:v>79</c:v>
                </c:pt>
                <c:pt idx="4857">
                  <c:v>78.900000000000006</c:v>
                </c:pt>
                <c:pt idx="4858">
                  <c:v>78.900000000000006</c:v>
                </c:pt>
                <c:pt idx="4859">
                  <c:v>78.900000000000006</c:v>
                </c:pt>
                <c:pt idx="4860">
                  <c:v>78.900000000000006</c:v>
                </c:pt>
                <c:pt idx="4861">
                  <c:v>78.900000000000006</c:v>
                </c:pt>
                <c:pt idx="4862">
                  <c:v>78.8</c:v>
                </c:pt>
                <c:pt idx="4863">
                  <c:v>78.8</c:v>
                </c:pt>
                <c:pt idx="4864">
                  <c:v>78.8</c:v>
                </c:pt>
                <c:pt idx="4865">
                  <c:v>78.8</c:v>
                </c:pt>
                <c:pt idx="4866">
                  <c:v>78.8</c:v>
                </c:pt>
                <c:pt idx="4867">
                  <c:v>78.7</c:v>
                </c:pt>
                <c:pt idx="4868">
                  <c:v>78.7</c:v>
                </c:pt>
                <c:pt idx="4869">
                  <c:v>78.7</c:v>
                </c:pt>
                <c:pt idx="4870">
                  <c:v>78.7</c:v>
                </c:pt>
                <c:pt idx="4871">
                  <c:v>78.7</c:v>
                </c:pt>
                <c:pt idx="4872">
                  <c:v>78.7</c:v>
                </c:pt>
                <c:pt idx="4873">
                  <c:v>78.7</c:v>
                </c:pt>
                <c:pt idx="4874">
                  <c:v>78.7</c:v>
                </c:pt>
                <c:pt idx="4875">
                  <c:v>78.599999999999994</c:v>
                </c:pt>
                <c:pt idx="4876">
                  <c:v>78.599999999999994</c:v>
                </c:pt>
                <c:pt idx="4877">
                  <c:v>78.599999999999994</c:v>
                </c:pt>
                <c:pt idx="4878">
                  <c:v>78.5</c:v>
                </c:pt>
                <c:pt idx="4879">
                  <c:v>78.5</c:v>
                </c:pt>
                <c:pt idx="4880">
                  <c:v>78.5</c:v>
                </c:pt>
                <c:pt idx="4881">
                  <c:v>78.5</c:v>
                </c:pt>
                <c:pt idx="4882">
                  <c:v>78.5</c:v>
                </c:pt>
                <c:pt idx="4883">
                  <c:v>78.400000000000006</c:v>
                </c:pt>
                <c:pt idx="4884">
                  <c:v>78.400000000000006</c:v>
                </c:pt>
                <c:pt idx="4885">
                  <c:v>78.400000000000006</c:v>
                </c:pt>
                <c:pt idx="4886">
                  <c:v>78.400000000000006</c:v>
                </c:pt>
                <c:pt idx="4887">
                  <c:v>78.400000000000006</c:v>
                </c:pt>
                <c:pt idx="4888">
                  <c:v>78.3</c:v>
                </c:pt>
                <c:pt idx="4889">
                  <c:v>78.3</c:v>
                </c:pt>
                <c:pt idx="4890">
                  <c:v>78.3</c:v>
                </c:pt>
                <c:pt idx="4891">
                  <c:v>78.3</c:v>
                </c:pt>
                <c:pt idx="4892">
                  <c:v>78.3</c:v>
                </c:pt>
                <c:pt idx="4893">
                  <c:v>78.2</c:v>
                </c:pt>
                <c:pt idx="4894">
                  <c:v>78.2</c:v>
                </c:pt>
                <c:pt idx="4895">
                  <c:v>78.2</c:v>
                </c:pt>
                <c:pt idx="4896">
                  <c:v>78.2</c:v>
                </c:pt>
                <c:pt idx="4897">
                  <c:v>78.099999999999994</c:v>
                </c:pt>
                <c:pt idx="4898">
                  <c:v>78.099999999999994</c:v>
                </c:pt>
                <c:pt idx="4899">
                  <c:v>78.099999999999994</c:v>
                </c:pt>
                <c:pt idx="4900">
                  <c:v>78</c:v>
                </c:pt>
                <c:pt idx="4901">
                  <c:v>78</c:v>
                </c:pt>
                <c:pt idx="4902">
                  <c:v>78</c:v>
                </c:pt>
                <c:pt idx="4903">
                  <c:v>78</c:v>
                </c:pt>
                <c:pt idx="4904">
                  <c:v>78</c:v>
                </c:pt>
                <c:pt idx="4905">
                  <c:v>78</c:v>
                </c:pt>
                <c:pt idx="4906">
                  <c:v>78</c:v>
                </c:pt>
                <c:pt idx="4907">
                  <c:v>78</c:v>
                </c:pt>
                <c:pt idx="4908">
                  <c:v>78</c:v>
                </c:pt>
                <c:pt idx="4909">
                  <c:v>78</c:v>
                </c:pt>
                <c:pt idx="4910">
                  <c:v>78</c:v>
                </c:pt>
                <c:pt idx="4911">
                  <c:v>78</c:v>
                </c:pt>
                <c:pt idx="4912">
                  <c:v>78</c:v>
                </c:pt>
                <c:pt idx="4913">
                  <c:v>78</c:v>
                </c:pt>
                <c:pt idx="4914">
                  <c:v>78</c:v>
                </c:pt>
                <c:pt idx="4915">
                  <c:v>78</c:v>
                </c:pt>
                <c:pt idx="4916">
                  <c:v>77.900000000000006</c:v>
                </c:pt>
                <c:pt idx="4917">
                  <c:v>77.8</c:v>
                </c:pt>
                <c:pt idx="4918">
                  <c:v>77.8</c:v>
                </c:pt>
                <c:pt idx="4919">
                  <c:v>77.7</c:v>
                </c:pt>
                <c:pt idx="4920">
                  <c:v>77.7</c:v>
                </c:pt>
                <c:pt idx="4921">
                  <c:v>77.7</c:v>
                </c:pt>
                <c:pt idx="4922">
                  <c:v>77.7</c:v>
                </c:pt>
                <c:pt idx="4923">
                  <c:v>77.599999999999994</c:v>
                </c:pt>
                <c:pt idx="4924">
                  <c:v>77.5</c:v>
                </c:pt>
                <c:pt idx="4925">
                  <c:v>77.5</c:v>
                </c:pt>
                <c:pt idx="4926">
                  <c:v>77.5</c:v>
                </c:pt>
                <c:pt idx="4927">
                  <c:v>77.5</c:v>
                </c:pt>
                <c:pt idx="4928">
                  <c:v>77.5</c:v>
                </c:pt>
                <c:pt idx="4929">
                  <c:v>77.5</c:v>
                </c:pt>
                <c:pt idx="4930">
                  <c:v>77.400000000000006</c:v>
                </c:pt>
                <c:pt idx="4931">
                  <c:v>77.400000000000006</c:v>
                </c:pt>
                <c:pt idx="4932">
                  <c:v>77.3</c:v>
                </c:pt>
                <c:pt idx="4933">
                  <c:v>77.3</c:v>
                </c:pt>
                <c:pt idx="4934">
                  <c:v>77.3</c:v>
                </c:pt>
                <c:pt idx="4935">
                  <c:v>77.3</c:v>
                </c:pt>
                <c:pt idx="4936">
                  <c:v>77.3</c:v>
                </c:pt>
                <c:pt idx="4937">
                  <c:v>77.3</c:v>
                </c:pt>
                <c:pt idx="4938">
                  <c:v>77.2</c:v>
                </c:pt>
                <c:pt idx="4939">
                  <c:v>77.2</c:v>
                </c:pt>
                <c:pt idx="4940">
                  <c:v>77.2</c:v>
                </c:pt>
                <c:pt idx="4941">
                  <c:v>77.2</c:v>
                </c:pt>
                <c:pt idx="4942">
                  <c:v>77.2</c:v>
                </c:pt>
                <c:pt idx="4943">
                  <c:v>77.2</c:v>
                </c:pt>
                <c:pt idx="4944">
                  <c:v>77.2</c:v>
                </c:pt>
                <c:pt idx="4945">
                  <c:v>77.099999999999994</c:v>
                </c:pt>
                <c:pt idx="4946">
                  <c:v>77</c:v>
                </c:pt>
                <c:pt idx="4947">
                  <c:v>77</c:v>
                </c:pt>
                <c:pt idx="4948">
                  <c:v>77</c:v>
                </c:pt>
                <c:pt idx="4949">
                  <c:v>77</c:v>
                </c:pt>
                <c:pt idx="4950">
                  <c:v>77</c:v>
                </c:pt>
                <c:pt idx="4951">
                  <c:v>77</c:v>
                </c:pt>
                <c:pt idx="4952">
                  <c:v>77</c:v>
                </c:pt>
                <c:pt idx="4953">
                  <c:v>77</c:v>
                </c:pt>
                <c:pt idx="4954">
                  <c:v>77</c:v>
                </c:pt>
                <c:pt idx="4955">
                  <c:v>77</c:v>
                </c:pt>
                <c:pt idx="4956">
                  <c:v>77</c:v>
                </c:pt>
                <c:pt idx="4957">
                  <c:v>77</c:v>
                </c:pt>
                <c:pt idx="4958">
                  <c:v>76.900000000000006</c:v>
                </c:pt>
                <c:pt idx="4959">
                  <c:v>76.900000000000006</c:v>
                </c:pt>
                <c:pt idx="4960">
                  <c:v>76.900000000000006</c:v>
                </c:pt>
                <c:pt idx="4961">
                  <c:v>76.900000000000006</c:v>
                </c:pt>
                <c:pt idx="4962">
                  <c:v>76.8</c:v>
                </c:pt>
                <c:pt idx="4963">
                  <c:v>76.8</c:v>
                </c:pt>
                <c:pt idx="4964">
                  <c:v>76.8</c:v>
                </c:pt>
                <c:pt idx="4965">
                  <c:v>76.8</c:v>
                </c:pt>
                <c:pt idx="4966">
                  <c:v>76.8</c:v>
                </c:pt>
                <c:pt idx="4967">
                  <c:v>76.7</c:v>
                </c:pt>
                <c:pt idx="4968">
                  <c:v>76.7</c:v>
                </c:pt>
                <c:pt idx="4969">
                  <c:v>76.7</c:v>
                </c:pt>
                <c:pt idx="4970">
                  <c:v>76.7</c:v>
                </c:pt>
                <c:pt idx="4971">
                  <c:v>76.7</c:v>
                </c:pt>
                <c:pt idx="4972">
                  <c:v>76.599999999999994</c:v>
                </c:pt>
                <c:pt idx="4973">
                  <c:v>76.599999999999994</c:v>
                </c:pt>
                <c:pt idx="4974">
                  <c:v>76.5</c:v>
                </c:pt>
                <c:pt idx="4975">
                  <c:v>76.5</c:v>
                </c:pt>
                <c:pt idx="4976">
                  <c:v>76.5</c:v>
                </c:pt>
                <c:pt idx="4977">
                  <c:v>76.5</c:v>
                </c:pt>
                <c:pt idx="4978">
                  <c:v>76.5</c:v>
                </c:pt>
                <c:pt idx="4979">
                  <c:v>76.5</c:v>
                </c:pt>
                <c:pt idx="4980">
                  <c:v>76.400000000000006</c:v>
                </c:pt>
                <c:pt idx="4981">
                  <c:v>76.400000000000006</c:v>
                </c:pt>
                <c:pt idx="4982">
                  <c:v>76.400000000000006</c:v>
                </c:pt>
                <c:pt idx="4983">
                  <c:v>76.3</c:v>
                </c:pt>
                <c:pt idx="4984">
                  <c:v>76.2</c:v>
                </c:pt>
                <c:pt idx="4985">
                  <c:v>76.2</c:v>
                </c:pt>
                <c:pt idx="4986">
                  <c:v>76.2</c:v>
                </c:pt>
                <c:pt idx="4987">
                  <c:v>76.2</c:v>
                </c:pt>
                <c:pt idx="4988">
                  <c:v>76.099999999999994</c:v>
                </c:pt>
                <c:pt idx="4989">
                  <c:v>76.099999999999994</c:v>
                </c:pt>
                <c:pt idx="4990">
                  <c:v>76.099999999999994</c:v>
                </c:pt>
                <c:pt idx="4991">
                  <c:v>76.099999999999994</c:v>
                </c:pt>
                <c:pt idx="4992">
                  <c:v>76</c:v>
                </c:pt>
                <c:pt idx="4993">
                  <c:v>76</c:v>
                </c:pt>
                <c:pt idx="4994">
                  <c:v>76</c:v>
                </c:pt>
                <c:pt idx="4995">
                  <c:v>76</c:v>
                </c:pt>
                <c:pt idx="4996">
                  <c:v>76</c:v>
                </c:pt>
                <c:pt idx="4997">
                  <c:v>76</c:v>
                </c:pt>
                <c:pt idx="4998">
                  <c:v>76</c:v>
                </c:pt>
                <c:pt idx="4999">
                  <c:v>76</c:v>
                </c:pt>
                <c:pt idx="5000">
                  <c:v>76</c:v>
                </c:pt>
                <c:pt idx="5001">
                  <c:v>76</c:v>
                </c:pt>
                <c:pt idx="5002">
                  <c:v>76</c:v>
                </c:pt>
                <c:pt idx="5003">
                  <c:v>76</c:v>
                </c:pt>
                <c:pt idx="5004">
                  <c:v>75.900000000000006</c:v>
                </c:pt>
                <c:pt idx="5005">
                  <c:v>75.900000000000006</c:v>
                </c:pt>
                <c:pt idx="5006">
                  <c:v>75.900000000000006</c:v>
                </c:pt>
                <c:pt idx="5007">
                  <c:v>75.900000000000006</c:v>
                </c:pt>
                <c:pt idx="5008">
                  <c:v>75.900000000000006</c:v>
                </c:pt>
                <c:pt idx="5009">
                  <c:v>75.8</c:v>
                </c:pt>
                <c:pt idx="5010">
                  <c:v>75.7</c:v>
                </c:pt>
                <c:pt idx="5011">
                  <c:v>75.7</c:v>
                </c:pt>
                <c:pt idx="5012">
                  <c:v>75.7</c:v>
                </c:pt>
                <c:pt idx="5013">
                  <c:v>75.7</c:v>
                </c:pt>
                <c:pt idx="5014">
                  <c:v>75.7</c:v>
                </c:pt>
                <c:pt idx="5015">
                  <c:v>75.7</c:v>
                </c:pt>
                <c:pt idx="5016">
                  <c:v>75.599999999999994</c:v>
                </c:pt>
                <c:pt idx="5017">
                  <c:v>75.599999999999994</c:v>
                </c:pt>
                <c:pt idx="5018">
                  <c:v>75.599999999999994</c:v>
                </c:pt>
                <c:pt idx="5019">
                  <c:v>75.599999999999994</c:v>
                </c:pt>
                <c:pt idx="5020">
                  <c:v>75.599999999999994</c:v>
                </c:pt>
                <c:pt idx="5021">
                  <c:v>75.5</c:v>
                </c:pt>
                <c:pt idx="5022">
                  <c:v>75.5</c:v>
                </c:pt>
                <c:pt idx="5023">
                  <c:v>75.5</c:v>
                </c:pt>
                <c:pt idx="5024">
                  <c:v>75.5</c:v>
                </c:pt>
                <c:pt idx="5025">
                  <c:v>75.5</c:v>
                </c:pt>
                <c:pt idx="5026">
                  <c:v>75.5</c:v>
                </c:pt>
                <c:pt idx="5027">
                  <c:v>75.5</c:v>
                </c:pt>
                <c:pt idx="5028">
                  <c:v>75.400000000000006</c:v>
                </c:pt>
                <c:pt idx="5029">
                  <c:v>75.400000000000006</c:v>
                </c:pt>
                <c:pt idx="5030">
                  <c:v>75.400000000000006</c:v>
                </c:pt>
                <c:pt idx="5031">
                  <c:v>75.400000000000006</c:v>
                </c:pt>
                <c:pt idx="5032">
                  <c:v>75.3</c:v>
                </c:pt>
                <c:pt idx="5033">
                  <c:v>75.3</c:v>
                </c:pt>
                <c:pt idx="5034">
                  <c:v>75.3</c:v>
                </c:pt>
                <c:pt idx="5035">
                  <c:v>75.2</c:v>
                </c:pt>
                <c:pt idx="5036">
                  <c:v>75.2</c:v>
                </c:pt>
                <c:pt idx="5037">
                  <c:v>75.2</c:v>
                </c:pt>
                <c:pt idx="5038">
                  <c:v>75.2</c:v>
                </c:pt>
                <c:pt idx="5039">
                  <c:v>75.2</c:v>
                </c:pt>
                <c:pt idx="5040">
                  <c:v>75.099999999999994</c:v>
                </c:pt>
                <c:pt idx="5041">
                  <c:v>75.099999999999994</c:v>
                </c:pt>
                <c:pt idx="5042">
                  <c:v>75.099999999999994</c:v>
                </c:pt>
                <c:pt idx="5043">
                  <c:v>75</c:v>
                </c:pt>
                <c:pt idx="5044">
                  <c:v>75</c:v>
                </c:pt>
                <c:pt idx="5045">
                  <c:v>75</c:v>
                </c:pt>
                <c:pt idx="5046">
                  <c:v>75</c:v>
                </c:pt>
                <c:pt idx="5047">
                  <c:v>75</c:v>
                </c:pt>
                <c:pt idx="5048">
                  <c:v>75</c:v>
                </c:pt>
                <c:pt idx="5049">
                  <c:v>75</c:v>
                </c:pt>
                <c:pt idx="5050">
                  <c:v>75</c:v>
                </c:pt>
                <c:pt idx="5051">
                  <c:v>75</c:v>
                </c:pt>
                <c:pt idx="5052">
                  <c:v>75</c:v>
                </c:pt>
                <c:pt idx="5053">
                  <c:v>75</c:v>
                </c:pt>
                <c:pt idx="5054">
                  <c:v>75</c:v>
                </c:pt>
                <c:pt idx="5055">
                  <c:v>75</c:v>
                </c:pt>
                <c:pt idx="5056">
                  <c:v>75</c:v>
                </c:pt>
                <c:pt idx="5057">
                  <c:v>75</c:v>
                </c:pt>
                <c:pt idx="5058">
                  <c:v>74.900000000000006</c:v>
                </c:pt>
                <c:pt idx="5059">
                  <c:v>74.900000000000006</c:v>
                </c:pt>
                <c:pt idx="5060">
                  <c:v>74.900000000000006</c:v>
                </c:pt>
                <c:pt idx="5061">
                  <c:v>74.900000000000006</c:v>
                </c:pt>
                <c:pt idx="5062">
                  <c:v>74.8</c:v>
                </c:pt>
                <c:pt idx="5063">
                  <c:v>74.8</c:v>
                </c:pt>
                <c:pt idx="5064">
                  <c:v>74.8</c:v>
                </c:pt>
                <c:pt idx="5065">
                  <c:v>74.8</c:v>
                </c:pt>
                <c:pt idx="5066">
                  <c:v>74.8</c:v>
                </c:pt>
                <c:pt idx="5067">
                  <c:v>74.8</c:v>
                </c:pt>
                <c:pt idx="5068">
                  <c:v>74.7</c:v>
                </c:pt>
                <c:pt idx="5069">
                  <c:v>74.7</c:v>
                </c:pt>
                <c:pt idx="5070">
                  <c:v>74.7</c:v>
                </c:pt>
                <c:pt idx="5071">
                  <c:v>74.7</c:v>
                </c:pt>
                <c:pt idx="5072">
                  <c:v>74.7</c:v>
                </c:pt>
                <c:pt idx="5073">
                  <c:v>74.7</c:v>
                </c:pt>
                <c:pt idx="5074">
                  <c:v>74.7</c:v>
                </c:pt>
                <c:pt idx="5075">
                  <c:v>74.7</c:v>
                </c:pt>
                <c:pt idx="5076">
                  <c:v>74.7</c:v>
                </c:pt>
                <c:pt idx="5077">
                  <c:v>74.7</c:v>
                </c:pt>
                <c:pt idx="5078">
                  <c:v>74.7</c:v>
                </c:pt>
                <c:pt idx="5079">
                  <c:v>74.7</c:v>
                </c:pt>
                <c:pt idx="5080">
                  <c:v>74.599999999999994</c:v>
                </c:pt>
                <c:pt idx="5081">
                  <c:v>74.599999999999994</c:v>
                </c:pt>
                <c:pt idx="5082">
                  <c:v>74.5</c:v>
                </c:pt>
                <c:pt idx="5083">
                  <c:v>74.5</c:v>
                </c:pt>
                <c:pt idx="5084">
                  <c:v>74.5</c:v>
                </c:pt>
                <c:pt idx="5085">
                  <c:v>74.5</c:v>
                </c:pt>
                <c:pt idx="5086">
                  <c:v>74.400000000000006</c:v>
                </c:pt>
                <c:pt idx="5087">
                  <c:v>74.400000000000006</c:v>
                </c:pt>
                <c:pt idx="5088">
                  <c:v>74.400000000000006</c:v>
                </c:pt>
                <c:pt idx="5089">
                  <c:v>74.400000000000006</c:v>
                </c:pt>
                <c:pt idx="5090">
                  <c:v>74.400000000000006</c:v>
                </c:pt>
                <c:pt idx="5091">
                  <c:v>74.400000000000006</c:v>
                </c:pt>
                <c:pt idx="5092">
                  <c:v>74.3</c:v>
                </c:pt>
                <c:pt idx="5093">
                  <c:v>74.3</c:v>
                </c:pt>
                <c:pt idx="5094">
                  <c:v>74.3</c:v>
                </c:pt>
                <c:pt idx="5095">
                  <c:v>74.3</c:v>
                </c:pt>
                <c:pt idx="5096">
                  <c:v>74.2</c:v>
                </c:pt>
                <c:pt idx="5097">
                  <c:v>74.2</c:v>
                </c:pt>
                <c:pt idx="5098">
                  <c:v>74.2</c:v>
                </c:pt>
                <c:pt idx="5099">
                  <c:v>74.2</c:v>
                </c:pt>
                <c:pt idx="5100">
                  <c:v>74.2</c:v>
                </c:pt>
                <c:pt idx="5101">
                  <c:v>74.2</c:v>
                </c:pt>
                <c:pt idx="5102">
                  <c:v>74.2</c:v>
                </c:pt>
                <c:pt idx="5103">
                  <c:v>74.099999999999994</c:v>
                </c:pt>
                <c:pt idx="5104">
                  <c:v>74.099999999999994</c:v>
                </c:pt>
                <c:pt idx="5105">
                  <c:v>74.099999999999994</c:v>
                </c:pt>
                <c:pt idx="5106">
                  <c:v>74</c:v>
                </c:pt>
                <c:pt idx="5107">
                  <c:v>74</c:v>
                </c:pt>
                <c:pt idx="5108">
                  <c:v>74</c:v>
                </c:pt>
                <c:pt idx="5109">
                  <c:v>74</c:v>
                </c:pt>
                <c:pt idx="5110">
                  <c:v>74</c:v>
                </c:pt>
                <c:pt idx="5111">
                  <c:v>73.900000000000006</c:v>
                </c:pt>
                <c:pt idx="5112">
                  <c:v>73.900000000000006</c:v>
                </c:pt>
                <c:pt idx="5113">
                  <c:v>73.900000000000006</c:v>
                </c:pt>
                <c:pt idx="5114">
                  <c:v>73.900000000000006</c:v>
                </c:pt>
                <c:pt idx="5115">
                  <c:v>73.8</c:v>
                </c:pt>
                <c:pt idx="5116">
                  <c:v>73.8</c:v>
                </c:pt>
                <c:pt idx="5117">
                  <c:v>73.7</c:v>
                </c:pt>
                <c:pt idx="5118">
                  <c:v>73.7</c:v>
                </c:pt>
                <c:pt idx="5119">
                  <c:v>73.7</c:v>
                </c:pt>
                <c:pt idx="5120">
                  <c:v>73.599999999999994</c:v>
                </c:pt>
                <c:pt idx="5121">
                  <c:v>73.599999999999994</c:v>
                </c:pt>
                <c:pt idx="5122">
                  <c:v>73.599999999999994</c:v>
                </c:pt>
                <c:pt idx="5123">
                  <c:v>73.599999999999994</c:v>
                </c:pt>
                <c:pt idx="5124">
                  <c:v>73.599999999999994</c:v>
                </c:pt>
                <c:pt idx="5125">
                  <c:v>73.599999999999994</c:v>
                </c:pt>
                <c:pt idx="5126">
                  <c:v>73.599999999999994</c:v>
                </c:pt>
                <c:pt idx="5127">
                  <c:v>73.5</c:v>
                </c:pt>
                <c:pt idx="5128">
                  <c:v>73.5</c:v>
                </c:pt>
                <c:pt idx="5129">
                  <c:v>73.5</c:v>
                </c:pt>
                <c:pt idx="5130">
                  <c:v>73.5</c:v>
                </c:pt>
                <c:pt idx="5131">
                  <c:v>73.400000000000006</c:v>
                </c:pt>
                <c:pt idx="5132">
                  <c:v>73.400000000000006</c:v>
                </c:pt>
                <c:pt idx="5133">
                  <c:v>73.400000000000006</c:v>
                </c:pt>
                <c:pt idx="5134">
                  <c:v>73.400000000000006</c:v>
                </c:pt>
                <c:pt idx="5135">
                  <c:v>73.400000000000006</c:v>
                </c:pt>
                <c:pt idx="5136">
                  <c:v>73.3</c:v>
                </c:pt>
                <c:pt idx="5137">
                  <c:v>73.3</c:v>
                </c:pt>
                <c:pt idx="5138">
                  <c:v>73.3</c:v>
                </c:pt>
                <c:pt idx="5139">
                  <c:v>73.3</c:v>
                </c:pt>
                <c:pt idx="5140">
                  <c:v>73.3</c:v>
                </c:pt>
                <c:pt idx="5141">
                  <c:v>73.3</c:v>
                </c:pt>
                <c:pt idx="5142">
                  <c:v>73.3</c:v>
                </c:pt>
                <c:pt idx="5143">
                  <c:v>73.3</c:v>
                </c:pt>
                <c:pt idx="5144">
                  <c:v>73.3</c:v>
                </c:pt>
                <c:pt idx="5145">
                  <c:v>73.2</c:v>
                </c:pt>
                <c:pt idx="5146">
                  <c:v>73.2</c:v>
                </c:pt>
                <c:pt idx="5147">
                  <c:v>73.2</c:v>
                </c:pt>
                <c:pt idx="5148">
                  <c:v>73.2</c:v>
                </c:pt>
                <c:pt idx="5149">
                  <c:v>73.2</c:v>
                </c:pt>
                <c:pt idx="5150">
                  <c:v>73.2</c:v>
                </c:pt>
                <c:pt idx="5151">
                  <c:v>73.2</c:v>
                </c:pt>
                <c:pt idx="5152">
                  <c:v>73.099999999999994</c:v>
                </c:pt>
                <c:pt idx="5153">
                  <c:v>73.099999999999994</c:v>
                </c:pt>
                <c:pt idx="5154">
                  <c:v>73.099999999999994</c:v>
                </c:pt>
                <c:pt idx="5155">
                  <c:v>73.099999999999994</c:v>
                </c:pt>
                <c:pt idx="5156">
                  <c:v>73.099999999999994</c:v>
                </c:pt>
                <c:pt idx="5157">
                  <c:v>73.099999999999994</c:v>
                </c:pt>
                <c:pt idx="5158">
                  <c:v>73</c:v>
                </c:pt>
                <c:pt idx="5159">
                  <c:v>73</c:v>
                </c:pt>
                <c:pt idx="5160">
                  <c:v>73</c:v>
                </c:pt>
                <c:pt idx="5161">
                  <c:v>73</c:v>
                </c:pt>
                <c:pt idx="5162">
                  <c:v>73</c:v>
                </c:pt>
                <c:pt idx="5163">
                  <c:v>73</c:v>
                </c:pt>
                <c:pt idx="5164">
                  <c:v>73</c:v>
                </c:pt>
                <c:pt idx="5165">
                  <c:v>73</c:v>
                </c:pt>
                <c:pt idx="5166">
                  <c:v>73</c:v>
                </c:pt>
                <c:pt idx="5167">
                  <c:v>73</c:v>
                </c:pt>
                <c:pt idx="5168">
                  <c:v>73</c:v>
                </c:pt>
                <c:pt idx="5169">
                  <c:v>73</c:v>
                </c:pt>
                <c:pt idx="5170">
                  <c:v>73</c:v>
                </c:pt>
                <c:pt idx="5171">
                  <c:v>73</c:v>
                </c:pt>
                <c:pt idx="5172">
                  <c:v>73</c:v>
                </c:pt>
                <c:pt idx="5173">
                  <c:v>73</c:v>
                </c:pt>
                <c:pt idx="5174">
                  <c:v>72.900000000000006</c:v>
                </c:pt>
                <c:pt idx="5175">
                  <c:v>72.900000000000006</c:v>
                </c:pt>
                <c:pt idx="5176">
                  <c:v>72.900000000000006</c:v>
                </c:pt>
                <c:pt idx="5177">
                  <c:v>72.8</c:v>
                </c:pt>
                <c:pt idx="5178">
                  <c:v>72.8</c:v>
                </c:pt>
                <c:pt idx="5179">
                  <c:v>72.8</c:v>
                </c:pt>
                <c:pt idx="5180">
                  <c:v>72.8</c:v>
                </c:pt>
                <c:pt idx="5181">
                  <c:v>72.8</c:v>
                </c:pt>
                <c:pt idx="5182">
                  <c:v>72.8</c:v>
                </c:pt>
                <c:pt idx="5183">
                  <c:v>72.8</c:v>
                </c:pt>
                <c:pt idx="5184">
                  <c:v>72.8</c:v>
                </c:pt>
                <c:pt idx="5185">
                  <c:v>72.7</c:v>
                </c:pt>
                <c:pt idx="5186">
                  <c:v>72.7</c:v>
                </c:pt>
                <c:pt idx="5187">
                  <c:v>72.7</c:v>
                </c:pt>
                <c:pt idx="5188">
                  <c:v>72.5</c:v>
                </c:pt>
                <c:pt idx="5189">
                  <c:v>72.5</c:v>
                </c:pt>
                <c:pt idx="5190">
                  <c:v>72.5</c:v>
                </c:pt>
                <c:pt idx="5191">
                  <c:v>72.400000000000006</c:v>
                </c:pt>
                <c:pt idx="5192">
                  <c:v>72.400000000000006</c:v>
                </c:pt>
                <c:pt idx="5193">
                  <c:v>72.400000000000006</c:v>
                </c:pt>
                <c:pt idx="5194">
                  <c:v>72.400000000000006</c:v>
                </c:pt>
                <c:pt idx="5195">
                  <c:v>72.400000000000006</c:v>
                </c:pt>
                <c:pt idx="5196">
                  <c:v>72.3</c:v>
                </c:pt>
                <c:pt idx="5197">
                  <c:v>72.3</c:v>
                </c:pt>
                <c:pt idx="5198">
                  <c:v>72.3</c:v>
                </c:pt>
                <c:pt idx="5199">
                  <c:v>72.3</c:v>
                </c:pt>
                <c:pt idx="5200">
                  <c:v>72.3</c:v>
                </c:pt>
                <c:pt idx="5201">
                  <c:v>72.3</c:v>
                </c:pt>
                <c:pt idx="5202">
                  <c:v>72.2</c:v>
                </c:pt>
                <c:pt idx="5203">
                  <c:v>72.2</c:v>
                </c:pt>
                <c:pt idx="5204">
                  <c:v>72.2</c:v>
                </c:pt>
                <c:pt idx="5205">
                  <c:v>72.2</c:v>
                </c:pt>
                <c:pt idx="5206">
                  <c:v>72.2</c:v>
                </c:pt>
                <c:pt idx="5207">
                  <c:v>72.2</c:v>
                </c:pt>
                <c:pt idx="5208">
                  <c:v>72.099999999999994</c:v>
                </c:pt>
                <c:pt idx="5209">
                  <c:v>72.099999999999994</c:v>
                </c:pt>
                <c:pt idx="5210">
                  <c:v>72.099999999999994</c:v>
                </c:pt>
                <c:pt idx="5211">
                  <c:v>72</c:v>
                </c:pt>
                <c:pt idx="5212">
                  <c:v>72</c:v>
                </c:pt>
                <c:pt idx="5213">
                  <c:v>72</c:v>
                </c:pt>
                <c:pt idx="5214">
                  <c:v>72</c:v>
                </c:pt>
                <c:pt idx="5215">
                  <c:v>72</c:v>
                </c:pt>
                <c:pt idx="5216">
                  <c:v>72</c:v>
                </c:pt>
                <c:pt idx="5217">
                  <c:v>71.900000000000006</c:v>
                </c:pt>
                <c:pt idx="5218">
                  <c:v>71.900000000000006</c:v>
                </c:pt>
                <c:pt idx="5219">
                  <c:v>71.8</c:v>
                </c:pt>
                <c:pt idx="5220">
                  <c:v>71.8</c:v>
                </c:pt>
                <c:pt idx="5221">
                  <c:v>71.8</c:v>
                </c:pt>
                <c:pt idx="5222">
                  <c:v>71.8</c:v>
                </c:pt>
                <c:pt idx="5223">
                  <c:v>71.8</c:v>
                </c:pt>
                <c:pt idx="5224">
                  <c:v>71.7</c:v>
                </c:pt>
                <c:pt idx="5225">
                  <c:v>71.7</c:v>
                </c:pt>
                <c:pt idx="5226">
                  <c:v>71.7</c:v>
                </c:pt>
                <c:pt idx="5227">
                  <c:v>71.7</c:v>
                </c:pt>
                <c:pt idx="5228">
                  <c:v>71.7</c:v>
                </c:pt>
                <c:pt idx="5229">
                  <c:v>71.7</c:v>
                </c:pt>
                <c:pt idx="5230">
                  <c:v>71.599999999999994</c:v>
                </c:pt>
                <c:pt idx="5231">
                  <c:v>71.599999999999994</c:v>
                </c:pt>
                <c:pt idx="5232">
                  <c:v>71.599999999999994</c:v>
                </c:pt>
                <c:pt idx="5233">
                  <c:v>71.599999999999994</c:v>
                </c:pt>
                <c:pt idx="5234">
                  <c:v>71.599999999999994</c:v>
                </c:pt>
                <c:pt idx="5235">
                  <c:v>71.599999999999994</c:v>
                </c:pt>
                <c:pt idx="5236">
                  <c:v>71.5</c:v>
                </c:pt>
                <c:pt idx="5237">
                  <c:v>71.5</c:v>
                </c:pt>
                <c:pt idx="5238">
                  <c:v>71.5</c:v>
                </c:pt>
                <c:pt idx="5239">
                  <c:v>71.5</c:v>
                </c:pt>
                <c:pt idx="5240">
                  <c:v>71.5</c:v>
                </c:pt>
                <c:pt idx="5241">
                  <c:v>71.5</c:v>
                </c:pt>
                <c:pt idx="5242">
                  <c:v>71.400000000000006</c:v>
                </c:pt>
                <c:pt idx="5243">
                  <c:v>71.3</c:v>
                </c:pt>
                <c:pt idx="5244">
                  <c:v>71.3</c:v>
                </c:pt>
                <c:pt idx="5245">
                  <c:v>71.3</c:v>
                </c:pt>
                <c:pt idx="5246">
                  <c:v>71.2</c:v>
                </c:pt>
                <c:pt idx="5247">
                  <c:v>71.2</c:v>
                </c:pt>
                <c:pt idx="5248">
                  <c:v>71.099999999999994</c:v>
                </c:pt>
                <c:pt idx="5249">
                  <c:v>71.099999999999994</c:v>
                </c:pt>
                <c:pt idx="5250">
                  <c:v>71.099999999999994</c:v>
                </c:pt>
                <c:pt idx="5251">
                  <c:v>71</c:v>
                </c:pt>
                <c:pt idx="5252">
                  <c:v>71</c:v>
                </c:pt>
                <c:pt idx="5253">
                  <c:v>71</c:v>
                </c:pt>
                <c:pt idx="5254">
                  <c:v>71</c:v>
                </c:pt>
                <c:pt idx="5255">
                  <c:v>71</c:v>
                </c:pt>
                <c:pt idx="5256">
                  <c:v>71</c:v>
                </c:pt>
                <c:pt idx="5257">
                  <c:v>71</c:v>
                </c:pt>
                <c:pt idx="5258">
                  <c:v>71</c:v>
                </c:pt>
                <c:pt idx="5259">
                  <c:v>71</c:v>
                </c:pt>
                <c:pt idx="5260">
                  <c:v>71</c:v>
                </c:pt>
                <c:pt idx="5261">
                  <c:v>71</c:v>
                </c:pt>
                <c:pt idx="5262">
                  <c:v>70.900000000000006</c:v>
                </c:pt>
                <c:pt idx="5263">
                  <c:v>70.900000000000006</c:v>
                </c:pt>
                <c:pt idx="5264">
                  <c:v>70.900000000000006</c:v>
                </c:pt>
                <c:pt idx="5265">
                  <c:v>70.900000000000006</c:v>
                </c:pt>
                <c:pt idx="5266">
                  <c:v>70.900000000000006</c:v>
                </c:pt>
                <c:pt idx="5267">
                  <c:v>70.8</c:v>
                </c:pt>
                <c:pt idx="5268">
                  <c:v>70.8</c:v>
                </c:pt>
                <c:pt idx="5269">
                  <c:v>70.8</c:v>
                </c:pt>
                <c:pt idx="5270">
                  <c:v>70.8</c:v>
                </c:pt>
                <c:pt idx="5271">
                  <c:v>70.7</c:v>
                </c:pt>
                <c:pt idx="5272">
                  <c:v>70.599999999999994</c:v>
                </c:pt>
                <c:pt idx="5273">
                  <c:v>70.599999999999994</c:v>
                </c:pt>
                <c:pt idx="5274">
                  <c:v>70.599999999999994</c:v>
                </c:pt>
                <c:pt idx="5275">
                  <c:v>70.5</c:v>
                </c:pt>
                <c:pt idx="5276">
                  <c:v>70.5</c:v>
                </c:pt>
                <c:pt idx="5277">
                  <c:v>70.400000000000006</c:v>
                </c:pt>
                <c:pt idx="5278">
                  <c:v>70.400000000000006</c:v>
                </c:pt>
                <c:pt idx="5279">
                  <c:v>70.400000000000006</c:v>
                </c:pt>
                <c:pt idx="5280">
                  <c:v>70.3</c:v>
                </c:pt>
                <c:pt idx="5281">
                  <c:v>70.3</c:v>
                </c:pt>
                <c:pt idx="5282">
                  <c:v>70.3</c:v>
                </c:pt>
                <c:pt idx="5283">
                  <c:v>70.3</c:v>
                </c:pt>
                <c:pt idx="5284">
                  <c:v>70.3</c:v>
                </c:pt>
                <c:pt idx="5285">
                  <c:v>70.3</c:v>
                </c:pt>
                <c:pt idx="5286">
                  <c:v>70.2</c:v>
                </c:pt>
                <c:pt idx="5287">
                  <c:v>70.2</c:v>
                </c:pt>
                <c:pt idx="5288">
                  <c:v>70.2</c:v>
                </c:pt>
                <c:pt idx="5289">
                  <c:v>70.2</c:v>
                </c:pt>
                <c:pt idx="5290">
                  <c:v>70.099999999999994</c:v>
                </c:pt>
                <c:pt idx="5291">
                  <c:v>70.099999999999994</c:v>
                </c:pt>
                <c:pt idx="5292">
                  <c:v>70.099999999999994</c:v>
                </c:pt>
                <c:pt idx="5293">
                  <c:v>70.099999999999994</c:v>
                </c:pt>
                <c:pt idx="5294">
                  <c:v>70.099999999999994</c:v>
                </c:pt>
                <c:pt idx="5295">
                  <c:v>70.099999999999994</c:v>
                </c:pt>
                <c:pt idx="5296">
                  <c:v>70.099999999999994</c:v>
                </c:pt>
                <c:pt idx="5297">
                  <c:v>70</c:v>
                </c:pt>
                <c:pt idx="5298">
                  <c:v>70</c:v>
                </c:pt>
                <c:pt idx="5299">
                  <c:v>70</c:v>
                </c:pt>
                <c:pt idx="5300">
                  <c:v>70</c:v>
                </c:pt>
                <c:pt idx="5301">
                  <c:v>70</c:v>
                </c:pt>
                <c:pt idx="5302">
                  <c:v>70</c:v>
                </c:pt>
                <c:pt idx="5303">
                  <c:v>70</c:v>
                </c:pt>
                <c:pt idx="5304">
                  <c:v>70</c:v>
                </c:pt>
                <c:pt idx="5305">
                  <c:v>70</c:v>
                </c:pt>
                <c:pt idx="5306">
                  <c:v>70</c:v>
                </c:pt>
                <c:pt idx="5307">
                  <c:v>70</c:v>
                </c:pt>
                <c:pt idx="5308">
                  <c:v>70</c:v>
                </c:pt>
                <c:pt idx="5309">
                  <c:v>70</c:v>
                </c:pt>
                <c:pt idx="5310">
                  <c:v>70</c:v>
                </c:pt>
                <c:pt idx="5311">
                  <c:v>70</c:v>
                </c:pt>
                <c:pt idx="5312">
                  <c:v>70</c:v>
                </c:pt>
                <c:pt idx="5313">
                  <c:v>69.900000000000006</c:v>
                </c:pt>
                <c:pt idx="5314">
                  <c:v>69.900000000000006</c:v>
                </c:pt>
                <c:pt idx="5315">
                  <c:v>69.900000000000006</c:v>
                </c:pt>
                <c:pt idx="5316">
                  <c:v>69.900000000000006</c:v>
                </c:pt>
                <c:pt idx="5317">
                  <c:v>69.900000000000006</c:v>
                </c:pt>
                <c:pt idx="5318">
                  <c:v>69.8</c:v>
                </c:pt>
                <c:pt idx="5319">
                  <c:v>69.8</c:v>
                </c:pt>
                <c:pt idx="5320">
                  <c:v>69.8</c:v>
                </c:pt>
                <c:pt idx="5321">
                  <c:v>69.7</c:v>
                </c:pt>
                <c:pt idx="5322">
                  <c:v>69.7</c:v>
                </c:pt>
                <c:pt idx="5323">
                  <c:v>69.599999999999994</c:v>
                </c:pt>
                <c:pt idx="5324">
                  <c:v>69.599999999999994</c:v>
                </c:pt>
                <c:pt idx="5325">
                  <c:v>69.599999999999994</c:v>
                </c:pt>
                <c:pt idx="5326">
                  <c:v>69.599999999999994</c:v>
                </c:pt>
                <c:pt idx="5327">
                  <c:v>69.599999999999994</c:v>
                </c:pt>
                <c:pt idx="5328">
                  <c:v>69.599999999999994</c:v>
                </c:pt>
                <c:pt idx="5329">
                  <c:v>69.599999999999994</c:v>
                </c:pt>
                <c:pt idx="5330">
                  <c:v>69.5</c:v>
                </c:pt>
                <c:pt idx="5331">
                  <c:v>69.5</c:v>
                </c:pt>
                <c:pt idx="5332">
                  <c:v>69.5</c:v>
                </c:pt>
                <c:pt idx="5333">
                  <c:v>69.5</c:v>
                </c:pt>
                <c:pt idx="5334">
                  <c:v>69.5</c:v>
                </c:pt>
                <c:pt idx="5335">
                  <c:v>69.400000000000006</c:v>
                </c:pt>
                <c:pt idx="5336">
                  <c:v>69.400000000000006</c:v>
                </c:pt>
                <c:pt idx="5337">
                  <c:v>69.400000000000006</c:v>
                </c:pt>
                <c:pt idx="5338">
                  <c:v>69.400000000000006</c:v>
                </c:pt>
                <c:pt idx="5339">
                  <c:v>69.400000000000006</c:v>
                </c:pt>
                <c:pt idx="5340">
                  <c:v>69.3</c:v>
                </c:pt>
                <c:pt idx="5341">
                  <c:v>69.3</c:v>
                </c:pt>
                <c:pt idx="5342">
                  <c:v>69.3</c:v>
                </c:pt>
                <c:pt idx="5343">
                  <c:v>69.3</c:v>
                </c:pt>
                <c:pt idx="5344">
                  <c:v>69.3</c:v>
                </c:pt>
                <c:pt idx="5345">
                  <c:v>69.2</c:v>
                </c:pt>
                <c:pt idx="5346">
                  <c:v>69.2</c:v>
                </c:pt>
                <c:pt idx="5347">
                  <c:v>69.2</c:v>
                </c:pt>
                <c:pt idx="5348">
                  <c:v>69.2</c:v>
                </c:pt>
                <c:pt idx="5349">
                  <c:v>69.2</c:v>
                </c:pt>
                <c:pt idx="5350">
                  <c:v>69.099999999999994</c:v>
                </c:pt>
                <c:pt idx="5351">
                  <c:v>69.099999999999994</c:v>
                </c:pt>
                <c:pt idx="5352">
                  <c:v>69.099999999999994</c:v>
                </c:pt>
                <c:pt idx="5353">
                  <c:v>69.099999999999994</c:v>
                </c:pt>
                <c:pt idx="5354">
                  <c:v>69</c:v>
                </c:pt>
                <c:pt idx="5355">
                  <c:v>69</c:v>
                </c:pt>
                <c:pt idx="5356">
                  <c:v>69</c:v>
                </c:pt>
                <c:pt idx="5357">
                  <c:v>69</c:v>
                </c:pt>
                <c:pt idx="5358">
                  <c:v>69</c:v>
                </c:pt>
                <c:pt idx="5359">
                  <c:v>69</c:v>
                </c:pt>
                <c:pt idx="5360">
                  <c:v>69</c:v>
                </c:pt>
                <c:pt idx="5361">
                  <c:v>69</c:v>
                </c:pt>
                <c:pt idx="5362">
                  <c:v>69</c:v>
                </c:pt>
                <c:pt idx="5363">
                  <c:v>69</c:v>
                </c:pt>
                <c:pt idx="5364">
                  <c:v>68.900000000000006</c:v>
                </c:pt>
                <c:pt idx="5365">
                  <c:v>68.900000000000006</c:v>
                </c:pt>
                <c:pt idx="5366">
                  <c:v>68.900000000000006</c:v>
                </c:pt>
                <c:pt idx="5367">
                  <c:v>68.900000000000006</c:v>
                </c:pt>
                <c:pt idx="5368">
                  <c:v>68.8</c:v>
                </c:pt>
                <c:pt idx="5369">
                  <c:v>68.8</c:v>
                </c:pt>
                <c:pt idx="5370">
                  <c:v>68.7</c:v>
                </c:pt>
                <c:pt idx="5371">
                  <c:v>68.7</c:v>
                </c:pt>
                <c:pt idx="5372">
                  <c:v>68.7</c:v>
                </c:pt>
                <c:pt idx="5373">
                  <c:v>68.7</c:v>
                </c:pt>
                <c:pt idx="5374">
                  <c:v>68.599999999999994</c:v>
                </c:pt>
                <c:pt idx="5375">
                  <c:v>68.599999999999994</c:v>
                </c:pt>
                <c:pt idx="5376">
                  <c:v>68.599999999999994</c:v>
                </c:pt>
                <c:pt idx="5377">
                  <c:v>68.599999999999994</c:v>
                </c:pt>
                <c:pt idx="5378">
                  <c:v>68.599999999999994</c:v>
                </c:pt>
                <c:pt idx="5379">
                  <c:v>68.599999999999994</c:v>
                </c:pt>
                <c:pt idx="5380">
                  <c:v>68.599999999999994</c:v>
                </c:pt>
                <c:pt idx="5381">
                  <c:v>68.599999999999994</c:v>
                </c:pt>
                <c:pt idx="5382">
                  <c:v>68.5</c:v>
                </c:pt>
                <c:pt idx="5383">
                  <c:v>68.5</c:v>
                </c:pt>
                <c:pt idx="5384">
                  <c:v>68.5</c:v>
                </c:pt>
                <c:pt idx="5385">
                  <c:v>68.5</c:v>
                </c:pt>
                <c:pt idx="5386">
                  <c:v>68.5</c:v>
                </c:pt>
                <c:pt idx="5387">
                  <c:v>68.5</c:v>
                </c:pt>
                <c:pt idx="5388">
                  <c:v>68.5</c:v>
                </c:pt>
                <c:pt idx="5389">
                  <c:v>68.400000000000006</c:v>
                </c:pt>
                <c:pt idx="5390">
                  <c:v>68.400000000000006</c:v>
                </c:pt>
                <c:pt idx="5391">
                  <c:v>68.400000000000006</c:v>
                </c:pt>
                <c:pt idx="5392">
                  <c:v>68.400000000000006</c:v>
                </c:pt>
                <c:pt idx="5393">
                  <c:v>68.3</c:v>
                </c:pt>
                <c:pt idx="5394">
                  <c:v>68.3</c:v>
                </c:pt>
                <c:pt idx="5395">
                  <c:v>68.3</c:v>
                </c:pt>
                <c:pt idx="5396">
                  <c:v>68.3</c:v>
                </c:pt>
                <c:pt idx="5397">
                  <c:v>68.3</c:v>
                </c:pt>
                <c:pt idx="5398">
                  <c:v>68.3</c:v>
                </c:pt>
                <c:pt idx="5399">
                  <c:v>68.3</c:v>
                </c:pt>
                <c:pt idx="5400">
                  <c:v>68.2</c:v>
                </c:pt>
                <c:pt idx="5401">
                  <c:v>68.2</c:v>
                </c:pt>
                <c:pt idx="5402">
                  <c:v>68.2</c:v>
                </c:pt>
                <c:pt idx="5403">
                  <c:v>68.2</c:v>
                </c:pt>
                <c:pt idx="5404">
                  <c:v>68.2</c:v>
                </c:pt>
                <c:pt idx="5405">
                  <c:v>68.2</c:v>
                </c:pt>
                <c:pt idx="5406">
                  <c:v>68.2</c:v>
                </c:pt>
                <c:pt idx="5407">
                  <c:v>68.2</c:v>
                </c:pt>
                <c:pt idx="5408">
                  <c:v>68.099999999999994</c:v>
                </c:pt>
                <c:pt idx="5409">
                  <c:v>68.099999999999994</c:v>
                </c:pt>
                <c:pt idx="5410">
                  <c:v>68.099999999999994</c:v>
                </c:pt>
                <c:pt idx="5411">
                  <c:v>68.099999999999994</c:v>
                </c:pt>
                <c:pt idx="5412">
                  <c:v>68.099999999999994</c:v>
                </c:pt>
                <c:pt idx="5413">
                  <c:v>68.099999999999994</c:v>
                </c:pt>
                <c:pt idx="5414">
                  <c:v>68.099999999999994</c:v>
                </c:pt>
                <c:pt idx="5415">
                  <c:v>68.099999999999994</c:v>
                </c:pt>
                <c:pt idx="5416">
                  <c:v>68.099999999999994</c:v>
                </c:pt>
                <c:pt idx="5417">
                  <c:v>68</c:v>
                </c:pt>
                <c:pt idx="5418">
                  <c:v>68</c:v>
                </c:pt>
                <c:pt idx="5419">
                  <c:v>68</c:v>
                </c:pt>
                <c:pt idx="5420">
                  <c:v>68</c:v>
                </c:pt>
                <c:pt idx="5421">
                  <c:v>68</c:v>
                </c:pt>
                <c:pt idx="5422">
                  <c:v>68</c:v>
                </c:pt>
                <c:pt idx="5423">
                  <c:v>68</c:v>
                </c:pt>
                <c:pt idx="5424">
                  <c:v>68</c:v>
                </c:pt>
                <c:pt idx="5425">
                  <c:v>68</c:v>
                </c:pt>
                <c:pt idx="5426">
                  <c:v>68</c:v>
                </c:pt>
                <c:pt idx="5427">
                  <c:v>68</c:v>
                </c:pt>
                <c:pt idx="5428">
                  <c:v>68</c:v>
                </c:pt>
                <c:pt idx="5429">
                  <c:v>68</c:v>
                </c:pt>
                <c:pt idx="5430">
                  <c:v>68</c:v>
                </c:pt>
                <c:pt idx="5431">
                  <c:v>68</c:v>
                </c:pt>
                <c:pt idx="5432">
                  <c:v>68</c:v>
                </c:pt>
                <c:pt idx="5433">
                  <c:v>67.900000000000006</c:v>
                </c:pt>
                <c:pt idx="5434">
                  <c:v>67.900000000000006</c:v>
                </c:pt>
                <c:pt idx="5435">
                  <c:v>67.900000000000006</c:v>
                </c:pt>
                <c:pt idx="5436">
                  <c:v>67.900000000000006</c:v>
                </c:pt>
                <c:pt idx="5437">
                  <c:v>67.900000000000006</c:v>
                </c:pt>
                <c:pt idx="5438">
                  <c:v>67.8</c:v>
                </c:pt>
                <c:pt idx="5439">
                  <c:v>67.8</c:v>
                </c:pt>
                <c:pt idx="5440">
                  <c:v>67.8</c:v>
                </c:pt>
                <c:pt idx="5441">
                  <c:v>67.8</c:v>
                </c:pt>
                <c:pt idx="5442">
                  <c:v>67.8</c:v>
                </c:pt>
                <c:pt idx="5443">
                  <c:v>67.8</c:v>
                </c:pt>
                <c:pt idx="5444">
                  <c:v>67.8</c:v>
                </c:pt>
                <c:pt idx="5445">
                  <c:v>67.8</c:v>
                </c:pt>
                <c:pt idx="5446">
                  <c:v>67.7</c:v>
                </c:pt>
                <c:pt idx="5447">
                  <c:v>67.7</c:v>
                </c:pt>
                <c:pt idx="5448">
                  <c:v>67.7</c:v>
                </c:pt>
                <c:pt idx="5449">
                  <c:v>67.7</c:v>
                </c:pt>
                <c:pt idx="5450">
                  <c:v>67.7</c:v>
                </c:pt>
                <c:pt idx="5451">
                  <c:v>67.599999999999994</c:v>
                </c:pt>
                <c:pt idx="5452">
                  <c:v>67.599999999999994</c:v>
                </c:pt>
                <c:pt idx="5453">
                  <c:v>67.599999999999994</c:v>
                </c:pt>
                <c:pt idx="5454">
                  <c:v>67.599999999999994</c:v>
                </c:pt>
                <c:pt idx="5455">
                  <c:v>67.5</c:v>
                </c:pt>
                <c:pt idx="5456">
                  <c:v>67.5</c:v>
                </c:pt>
                <c:pt idx="5457">
                  <c:v>67.5</c:v>
                </c:pt>
                <c:pt idx="5458">
                  <c:v>67.400000000000006</c:v>
                </c:pt>
                <c:pt idx="5459">
                  <c:v>67.400000000000006</c:v>
                </c:pt>
                <c:pt idx="5460">
                  <c:v>67.400000000000006</c:v>
                </c:pt>
                <c:pt idx="5461">
                  <c:v>67.3</c:v>
                </c:pt>
                <c:pt idx="5462">
                  <c:v>67.3</c:v>
                </c:pt>
                <c:pt idx="5463">
                  <c:v>67.3</c:v>
                </c:pt>
                <c:pt idx="5464">
                  <c:v>67.3</c:v>
                </c:pt>
                <c:pt idx="5465">
                  <c:v>67.2</c:v>
                </c:pt>
                <c:pt idx="5466">
                  <c:v>67.2</c:v>
                </c:pt>
                <c:pt idx="5467">
                  <c:v>67.2</c:v>
                </c:pt>
                <c:pt idx="5468">
                  <c:v>67.2</c:v>
                </c:pt>
                <c:pt idx="5469">
                  <c:v>67.2</c:v>
                </c:pt>
                <c:pt idx="5470">
                  <c:v>67.2</c:v>
                </c:pt>
                <c:pt idx="5471">
                  <c:v>67.2</c:v>
                </c:pt>
                <c:pt idx="5472">
                  <c:v>67.2</c:v>
                </c:pt>
                <c:pt idx="5473">
                  <c:v>67.099999999999994</c:v>
                </c:pt>
                <c:pt idx="5474">
                  <c:v>67.099999999999994</c:v>
                </c:pt>
                <c:pt idx="5475">
                  <c:v>67.099999999999994</c:v>
                </c:pt>
                <c:pt idx="5476">
                  <c:v>67.099999999999994</c:v>
                </c:pt>
                <c:pt idx="5477">
                  <c:v>67.099999999999994</c:v>
                </c:pt>
                <c:pt idx="5478">
                  <c:v>67.099999999999994</c:v>
                </c:pt>
                <c:pt idx="5479">
                  <c:v>67.099999999999994</c:v>
                </c:pt>
                <c:pt idx="5480">
                  <c:v>67.099999999999994</c:v>
                </c:pt>
                <c:pt idx="5481">
                  <c:v>67.099999999999994</c:v>
                </c:pt>
                <c:pt idx="5482">
                  <c:v>67.099999999999994</c:v>
                </c:pt>
                <c:pt idx="5483">
                  <c:v>67.099999999999994</c:v>
                </c:pt>
                <c:pt idx="5484">
                  <c:v>67</c:v>
                </c:pt>
                <c:pt idx="5485">
                  <c:v>67</c:v>
                </c:pt>
                <c:pt idx="5486">
                  <c:v>67</c:v>
                </c:pt>
                <c:pt idx="5487">
                  <c:v>67</c:v>
                </c:pt>
                <c:pt idx="5488">
                  <c:v>67</c:v>
                </c:pt>
                <c:pt idx="5489">
                  <c:v>67</c:v>
                </c:pt>
                <c:pt idx="5490">
                  <c:v>67</c:v>
                </c:pt>
                <c:pt idx="5491">
                  <c:v>67</c:v>
                </c:pt>
                <c:pt idx="5492">
                  <c:v>67</c:v>
                </c:pt>
                <c:pt idx="5493">
                  <c:v>67</c:v>
                </c:pt>
                <c:pt idx="5494">
                  <c:v>67</c:v>
                </c:pt>
                <c:pt idx="5495">
                  <c:v>67</c:v>
                </c:pt>
                <c:pt idx="5496">
                  <c:v>67</c:v>
                </c:pt>
                <c:pt idx="5497">
                  <c:v>67</c:v>
                </c:pt>
                <c:pt idx="5498">
                  <c:v>67</c:v>
                </c:pt>
                <c:pt idx="5499">
                  <c:v>67</c:v>
                </c:pt>
                <c:pt idx="5500">
                  <c:v>67</c:v>
                </c:pt>
                <c:pt idx="5501">
                  <c:v>67</c:v>
                </c:pt>
                <c:pt idx="5502">
                  <c:v>67</c:v>
                </c:pt>
                <c:pt idx="5503">
                  <c:v>67</c:v>
                </c:pt>
                <c:pt idx="5504">
                  <c:v>66.900000000000006</c:v>
                </c:pt>
                <c:pt idx="5505">
                  <c:v>66.900000000000006</c:v>
                </c:pt>
                <c:pt idx="5506">
                  <c:v>66.900000000000006</c:v>
                </c:pt>
                <c:pt idx="5507">
                  <c:v>66.900000000000006</c:v>
                </c:pt>
                <c:pt idx="5508">
                  <c:v>66.8</c:v>
                </c:pt>
                <c:pt idx="5509">
                  <c:v>66.8</c:v>
                </c:pt>
                <c:pt idx="5510">
                  <c:v>66.7</c:v>
                </c:pt>
                <c:pt idx="5511">
                  <c:v>66.7</c:v>
                </c:pt>
                <c:pt idx="5512">
                  <c:v>66.7</c:v>
                </c:pt>
                <c:pt idx="5513">
                  <c:v>66.7</c:v>
                </c:pt>
                <c:pt idx="5514">
                  <c:v>66.7</c:v>
                </c:pt>
                <c:pt idx="5515">
                  <c:v>66.7</c:v>
                </c:pt>
                <c:pt idx="5516">
                  <c:v>66.7</c:v>
                </c:pt>
                <c:pt idx="5517">
                  <c:v>66.599999999999994</c:v>
                </c:pt>
                <c:pt idx="5518">
                  <c:v>66.599999999999994</c:v>
                </c:pt>
                <c:pt idx="5519">
                  <c:v>66.5</c:v>
                </c:pt>
                <c:pt idx="5520">
                  <c:v>66.5</c:v>
                </c:pt>
                <c:pt idx="5521">
                  <c:v>66.5</c:v>
                </c:pt>
                <c:pt idx="5522">
                  <c:v>66.400000000000006</c:v>
                </c:pt>
                <c:pt idx="5523">
                  <c:v>66.400000000000006</c:v>
                </c:pt>
                <c:pt idx="5524">
                  <c:v>66.400000000000006</c:v>
                </c:pt>
                <c:pt idx="5525">
                  <c:v>66.400000000000006</c:v>
                </c:pt>
                <c:pt idx="5526">
                  <c:v>66.400000000000006</c:v>
                </c:pt>
                <c:pt idx="5527">
                  <c:v>66.400000000000006</c:v>
                </c:pt>
                <c:pt idx="5528">
                  <c:v>66.400000000000006</c:v>
                </c:pt>
                <c:pt idx="5529">
                  <c:v>66.400000000000006</c:v>
                </c:pt>
                <c:pt idx="5530">
                  <c:v>66.400000000000006</c:v>
                </c:pt>
                <c:pt idx="5531">
                  <c:v>66.400000000000006</c:v>
                </c:pt>
                <c:pt idx="5532">
                  <c:v>66.400000000000006</c:v>
                </c:pt>
                <c:pt idx="5533">
                  <c:v>66.3</c:v>
                </c:pt>
                <c:pt idx="5534">
                  <c:v>66.3</c:v>
                </c:pt>
                <c:pt idx="5535">
                  <c:v>66.3</c:v>
                </c:pt>
                <c:pt idx="5536">
                  <c:v>66.3</c:v>
                </c:pt>
                <c:pt idx="5537">
                  <c:v>66.2</c:v>
                </c:pt>
                <c:pt idx="5538">
                  <c:v>66.2</c:v>
                </c:pt>
                <c:pt idx="5539">
                  <c:v>66.2</c:v>
                </c:pt>
                <c:pt idx="5540">
                  <c:v>66.2</c:v>
                </c:pt>
                <c:pt idx="5541">
                  <c:v>66.2</c:v>
                </c:pt>
                <c:pt idx="5542">
                  <c:v>66.2</c:v>
                </c:pt>
                <c:pt idx="5543">
                  <c:v>66.2</c:v>
                </c:pt>
                <c:pt idx="5544">
                  <c:v>66.2</c:v>
                </c:pt>
                <c:pt idx="5545">
                  <c:v>66.099999999999994</c:v>
                </c:pt>
                <c:pt idx="5546">
                  <c:v>66.099999999999994</c:v>
                </c:pt>
                <c:pt idx="5547">
                  <c:v>66.099999999999994</c:v>
                </c:pt>
                <c:pt idx="5548">
                  <c:v>66.099999999999994</c:v>
                </c:pt>
                <c:pt idx="5549">
                  <c:v>66.099999999999994</c:v>
                </c:pt>
                <c:pt idx="5550">
                  <c:v>66.099999999999994</c:v>
                </c:pt>
                <c:pt idx="5551">
                  <c:v>66</c:v>
                </c:pt>
                <c:pt idx="5552">
                  <c:v>66</c:v>
                </c:pt>
                <c:pt idx="5553">
                  <c:v>66</c:v>
                </c:pt>
                <c:pt idx="5554">
                  <c:v>66</c:v>
                </c:pt>
                <c:pt idx="5555">
                  <c:v>66</c:v>
                </c:pt>
                <c:pt idx="5556">
                  <c:v>66</c:v>
                </c:pt>
                <c:pt idx="5557">
                  <c:v>66</c:v>
                </c:pt>
                <c:pt idx="5558">
                  <c:v>66</c:v>
                </c:pt>
                <c:pt idx="5559">
                  <c:v>66</c:v>
                </c:pt>
                <c:pt idx="5560">
                  <c:v>65.900000000000006</c:v>
                </c:pt>
                <c:pt idx="5561">
                  <c:v>65.900000000000006</c:v>
                </c:pt>
                <c:pt idx="5562">
                  <c:v>65.900000000000006</c:v>
                </c:pt>
                <c:pt idx="5563">
                  <c:v>65.900000000000006</c:v>
                </c:pt>
                <c:pt idx="5564">
                  <c:v>65.900000000000006</c:v>
                </c:pt>
                <c:pt idx="5565">
                  <c:v>65.8</c:v>
                </c:pt>
                <c:pt idx="5566">
                  <c:v>65.8</c:v>
                </c:pt>
                <c:pt idx="5567">
                  <c:v>65.8</c:v>
                </c:pt>
                <c:pt idx="5568">
                  <c:v>65.8</c:v>
                </c:pt>
                <c:pt idx="5569">
                  <c:v>65.8</c:v>
                </c:pt>
                <c:pt idx="5570">
                  <c:v>65.8</c:v>
                </c:pt>
                <c:pt idx="5571">
                  <c:v>65.8</c:v>
                </c:pt>
                <c:pt idx="5572">
                  <c:v>65.8</c:v>
                </c:pt>
                <c:pt idx="5573">
                  <c:v>65.7</c:v>
                </c:pt>
                <c:pt idx="5574">
                  <c:v>65.7</c:v>
                </c:pt>
                <c:pt idx="5575">
                  <c:v>65.7</c:v>
                </c:pt>
                <c:pt idx="5576">
                  <c:v>65.7</c:v>
                </c:pt>
                <c:pt idx="5577">
                  <c:v>65.599999999999994</c:v>
                </c:pt>
                <c:pt idx="5578">
                  <c:v>65.599999999999994</c:v>
                </c:pt>
                <c:pt idx="5579">
                  <c:v>65.599999999999994</c:v>
                </c:pt>
                <c:pt idx="5580">
                  <c:v>65.599999999999994</c:v>
                </c:pt>
                <c:pt idx="5581">
                  <c:v>65.5</c:v>
                </c:pt>
                <c:pt idx="5582">
                  <c:v>65.5</c:v>
                </c:pt>
                <c:pt idx="5583">
                  <c:v>65.5</c:v>
                </c:pt>
                <c:pt idx="5584">
                  <c:v>65.5</c:v>
                </c:pt>
                <c:pt idx="5585">
                  <c:v>65.5</c:v>
                </c:pt>
                <c:pt idx="5586">
                  <c:v>65.5</c:v>
                </c:pt>
                <c:pt idx="5587">
                  <c:v>65.5</c:v>
                </c:pt>
                <c:pt idx="5588">
                  <c:v>65.400000000000006</c:v>
                </c:pt>
                <c:pt idx="5589">
                  <c:v>65.400000000000006</c:v>
                </c:pt>
                <c:pt idx="5590">
                  <c:v>65.400000000000006</c:v>
                </c:pt>
                <c:pt idx="5591">
                  <c:v>65.400000000000006</c:v>
                </c:pt>
                <c:pt idx="5592">
                  <c:v>65.3</c:v>
                </c:pt>
                <c:pt idx="5593">
                  <c:v>65.3</c:v>
                </c:pt>
                <c:pt idx="5594">
                  <c:v>65.3</c:v>
                </c:pt>
                <c:pt idx="5595">
                  <c:v>65.3</c:v>
                </c:pt>
                <c:pt idx="5596">
                  <c:v>65.3</c:v>
                </c:pt>
                <c:pt idx="5597">
                  <c:v>65.2</c:v>
                </c:pt>
                <c:pt idx="5598">
                  <c:v>65.2</c:v>
                </c:pt>
                <c:pt idx="5599">
                  <c:v>65.2</c:v>
                </c:pt>
                <c:pt idx="5600">
                  <c:v>65.2</c:v>
                </c:pt>
                <c:pt idx="5601">
                  <c:v>65.2</c:v>
                </c:pt>
                <c:pt idx="5602">
                  <c:v>65.099999999999994</c:v>
                </c:pt>
                <c:pt idx="5603">
                  <c:v>65.099999999999994</c:v>
                </c:pt>
                <c:pt idx="5604">
                  <c:v>65.099999999999994</c:v>
                </c:pt>
                <c:pt idx="5605">
                  <c:v>65.099999999999994</c:v>
                </c:pt>
                <c:pt idx="5606">
                  <c:v>65.099999999999994</c:v>
                </c:pt>
                <c:pt idx="5607">
                  <c:v>65.099999999999994</c:v>
                </c:pt>
                <c:pt idx="5608">
                  <c:v>65.099999999999994</c:v>
                </c:pt>
                <c:pt idx="5609">
                  <c:v>65</c:v>
                </c:pt>
                <c:pt idx="5610">
                  <c:v>65</c:v>
                </c:pt>
                <c:pt idx="5611">
                  <c:v>65</c:v>
                </c:pt>
                <c:pt idx="5612">
                  <c:v>65</c:v>
                </c:pt>
                <c:pt idx="5613">
                  <c:v>65</c:v>
                </c:pt>
                <c:pt idx="5614">
                  <c:v>65</c:v>
                </c:pt>
                <c:pt idx="5615">
                  <c:v>65</c:v>
                </c:pt>
                <c:pt idx="5616">
                  <c:v>65</c:v>
                </c:pt>
                <c:pt idx="5617">
                  <c:v>65</c:v>
                </c:pt>
                <c:pt idx="5618">
                  <c:v>65</c:v>
                </c:pt>
                <c:pt idx="5619">
                  <c:v>65</c:v>
                </c:pt>
                <c:pt idx="5620">
                  <c:v>65</c:v>
                </c:pt>
                <c:pt idx="5621">
                  <c:v>64.900000000000006</c:v>
                </c:pt>
                <c:pt idx="5622">
                  <c:v>64.900000000000006</c:v>
                </c:pt>
                <c:pt idx="5623">
                  <c:v>64.900000000000006</c:v>
                </c:pt>
                <c:pt idx="5624">
                  <c:v>64.900000000000006</c:v>
                </c:pt>
                <c:pt idx="5625">
                  <c:v>64.8</c:v>
                </c:pt>
                <c:pt idx="5626">
                  <c:v>64.8</c:v>
                </c:pt>
                <c:pt idx="5627">
                  <c:v>64.8</c:v>
                </c:pt>
                <c:pt idx="5628">
                  <c:v>64.8</c:v>
                </c:pt>
                <c:pt idx="5629">
                  <c:v>64.7</c:v>
                </c:pt>
                <c:pt idx="5630">
                  <c:v>64.7</c:v>
                </c:pt>
                <c:pt idx="5631">
                  <c:v>64.7</c:v>
                </c:pt>
                <c:pt idx="5632">
                  <c:v>64.7</c:v>
                </c:pt>
                <c:pt idx="5633">
                  <c:v>64.7</c:v>
                </c:pt>
                <c:pt idx="5634">
                  <c:v>64.599999999999994</c:v>
                </c:pt>
                <c:pt idx="5635">
                  <c:v>64.599999999999994</c:v>
                </c:pt>
                <c:pt idx="5636">
                  <c:v>64.599999999999994</c:v>
                </c:pt>
                <c:pt idx="5637">
                  <c:v>64.5</c:v>
                </c:pt>
                <c:pt idx="5638">
                  <c:v>64.5</c:v>
                </c:pt>
                <c:pt idx="5639">
                  <c:v>64.5</c:v>
                </c:pt>
                <c:pt idx="5640">
                  <c:v>64.5</c:v>
                </c:pt>
                <c:pt idx="5641">
                  <c:v>64.5</c:v>
                </c:pt>
                <c:pt idx="5642">
                  <c:v>64.5</c:v>
                </c:pt>
                <c:pt idx="5643">
                  <c:v>64.400000000000006</c:v>
                </c:pt>
                <c:pt idx="5644">
                  <c:v>64.400000000000006</c:v>
                </c:pt>
                <c:pt idx="5645">
                  <c:v>64.400000000000006</c:v>
                </c:pt>
                <c:pt idx="5646">
                  <c:v>64.400000000000006</c:v>
                </c:pt>
                <c:pt idx="5647">
                  <c:v>64.400000000000006</c:v>
                </c:pt>
                <c:pt idx="5648">
                  <c:v>64.3</c:v>
                </c:pt>
                <c:pt idx="5649">
                  <c:v>64.3</c:v>
                </c:pt>
                <c:pt idx="5650">
                  <c:v>64.2</c:v>
                </c:pt>
                <c:pt idx="5651">
                  <c:v>64.2</c:v>
                </c:pt>
                <c:pt idx="5652">
                  <c:v>64.2</c:v>
                </c:pt>
                <c:pt idx="5653">
                  <c:v>64.099999999999994</c:v>
                </c:pt>
                <c:pt idx="5654">
                  <c:v>64.099999999999994</c:v>
                </c:pt>
                <c:pt idx="5655">
                  <c:v>64.099999999999994</c:v>
                </c:pt>
                <c:pt idx="5656">
                  <c:v>64.099999999999994</c:v>
                </c:pt>
                <c:pt idx="5657">
                  <c:v>64.099999999999994</c:v>
                </c:pt>
                <c:pt idx="5658">
                  <c:v>64.099999999999994</c:v>
                </c:pt>
                <c:pt idx="5659">
                  <c:v>64.099999999999994</c:v>
                </c:pt>
                <c:pt idx="5660">
                  <c:v>64</c:v>
                </c:pt>
                <c:pt idx="5661">
                  <c:v>64</c:v>
                </c:pt>
                <c:pt idx="5662">
                  <c:v>64</c:v>
                </c:pt>
                <c:pt idx="5663">
                  <c:v>64</c:v>
                </c:pt>
                <c:pt idx="5664">
                  <c:v>64</c:v>
                </c:pt>
                <c:pt idx="5665">
                  <c:v>64</c:v>
                </c:pt>
                <c:pt idx="5666">
                  <c:v>64</c:v>
                </c:pt>
                <c:pt idx="5667">
                  <c:v>64</c:v>
                </c:pt>
                <c:pt idx="5668">
                  <c:v>64</c:v>
                </c:pt>
                <c:pt idx="5669">
                  <c:v>63.9</c:v>
                </c:pt>
                <c:pt idx="5670">
                  <c:v>63.9</c:v>
                </c:pt>
                <c:pt idx="5671">
                  <c:v>63.9</c:v>
                </c:pt>
                <c:pt idx="5672">
                  <c:v>63.9</c:v>
                </c:pt>
                <c:pt idx="5673">
                  <c:v>63.9</c:v>
                </c:pt>
                <c:pt idx="5674">
                  <c:v>63.9</c:v>
                </c:pt>
                <c:pt idx="5675">
                  <c:v>63.9</c:v>
                </c:pt>
                <c:pt idx="5676">
                  <c:v>63.9</c:v>
                </c:pt>
                <c:pt idx="5677">
                  <c:v>63.8</c:v>
                </c:pt>
                <c:pt idx="5678">
                  <c:v>63.8</c:v>
                </c:pt>
                <c:pt idx="5679">
                  <c:v>63.8</c:v>
                </c:pt>
                <c:pt idx="5680">
                  <c:v>63.8</c:v>
                </c:pt>
                <c:pt idx="5681">
                  <c:v>63.8</c:v>
                </c:pt>
                <c:pt idx="5682">
                  <c:v>63.7</c:v>
                </c:pt>
                <c:pt idx="5683">
                  <c:v>63.7</c:v>
                </c:pt>
                <c:pt idx="5684">
                  <c:v>63.7</c:v>
                </c:pt>
                <c:pt idx="5685">
                  <c:v>63.7</c:v>
                </c:pt>
                <c:pt idx="5686">
                  <c:v>63.6</c:v>
                </c:pt>
                <c:pt idx="5687">
                  <c:v>63.6</c:v>
                </c:pt>
                <c:pt idx="5688">
                  <c:v>63.6</c:v>
                </c:pt>
                <c:pt idx="5689">
                  <c:v>63.6</c:v>
                </c:pt>
                <c:pt idx="5690">
                  <c:v>63.5</c:v>
                </c:pt>
                <c:pt idx="5691">
                  <c:v>63.5</c:v>
                </c:pt>
                <c:pt idx="5692">
                  <c:v>63.5</c:v>
                </c:pt>
                <c:pt idx="5693">
                  <c:v>63.4</c:v>
                </c:pt>
                <c:pt idx="5694">
                  <c:v>63.4</c:v>
                </c:pt>
                <c:pt idx="5695">
                  <c:v>63.4</c:v>
                </c:pt>
                <c:pt idx="5696">
                  <c:v>63.4</c:v>
                </c:pt>
                <c:pt idx="5697">
                  <c:v>63.4</c:v>
                </c:pt>
                <c:pt idx="5698">
                  <c:v>63.4</c:v>
                </c:pt>
                <c:pt idx="5699">
                  <c:v>63.4</c:v>
                </c:pt>
                <c:pt idx="5700">
                  <c:v>63.3</c:v>
                </c:pt>
                <c:pt idx="5701">
                  <c:v>63.3</c:v>
                </c:pt>
                <c:pt idx="5702">
                  <c:v>63.3</c:v>
                </c:pt>
                <c:pt idx="5703">
                  <c:v>63.3</c:v>
                </c:pt>
                <c:pt idx="5704">
                  <c:v>63.3</c:v>
                </c:pt>
                <c:pt idx="5705">
                  <c:v>63.3</c:v>
                </c:pt>
                <c:pt idx="5706">
                  <c:v>63.3</c:v>
                </c:pt>
                <c:pt idx="5707">
                  <c:v>63.3</c:v>
                </c:pt>
                <c:pt idx="5708">
                  <c:v>63.2</c:v>
                </c:pt>
                <c:pt idx="5709">
                  <c:v>63.2</c:v>
                </c:pt>
                <c:pt idx="5710">
                  <c:v>63.2</c:v>
                </c:pt>
                <c:pt idx="5711">
                  <c:v>63.2</c:v>
                </c:pt>
                <c:pt idx="5712">
                  <c:v>63.1</c:v>
                </c:pt>
                <c:pt idx="5713">
                  <c:v>63.1</c:v>
                </c:pt>
                <c:pt idx="5714">
                  <c:v>63.1</c:v>
                </c:pt>
                <c:pt idx="5715">
                  <c:v>63.1</c:v>
                </c:pt>
                <c:pt idx="5716">
                  <c:v>63.1</c:v>
                </c:pt>
                <c:pt idx="5717">
                  <c:v>63</c:v>
                </c:pt>
                <c:pt idx="5718">
                  <c:v>63</c:v>
                </c:pt>
                <c:pt idx="5719">
                  <c:v>63</c:v>
                </c:pt>
                <c:pt idx="5720">
                  <c:v>63</c:v>
                </c:pt>
                <c:pt idx="5721">
                  <c:v>63</c:v>
                </c:pt>
                <c:pt idx="5722">
                  <c:v>63</c:v>
                </c:pt>
                <c:pt idx="5723">
                  <c:v>63</c:v>
                </c:pt>
                <c:pt idx="5724">
                  <c:v>63</c:v>
                </c:pt>
                <c:pt idx="5725">
                  <c:v>63</c:v>
                </c:pt>
                <c:pt idx="5726">
                  <c:v>62.9</c:v>
                </c:pt>
                <c:pt idx="5727">
                  <c:v>62.9</c:v>
                </c:pt>
                <c:pt idx="5728">
                  <c:v>62.9</c:v>
                </c:pt>
                <c:pt idx="5729">
                  <c:v>62.9</c:v>
                </c:pt>
                <c:pt idx="5730">
                  <c:v>62.9</c:v>
                </c:pt>
                <c:pt idx="5731">
                  <c:v>62.9</c:v>
                </c:pt>
                <c:pt idx="5732">
                  <c:v>62.8</c:v>
                </c:pt>
                <c:pt idx="5733">
                  <c:v>62.8</c:v>
                </c:pt>
                <c:pt idx="5734">
                  <c:v>62.8</c:v>
                </c:pt>
                <c:pt idx="5735">
                  <c:v>62.8</c:v>
                </c:pt>
                <c:pt idx="5736">
                  <c:v>62.8</c:v>
                </c:pt>
                <c:pt idx="5737">
                  <c:v>62.8</c:v>
                </c:pt>
                <c:pt idx="5738">
                  <c:v>62.8</c:v>
                </c:pt>
                <c:pt idx="5739">
                  <c:v>62.7</c:v>
                </c:pt>
                <c:pt idx="5740">
                  <c:v>62.7</c:v>
                </c:pt>
                <c:pt idx="5741">
                  <c:v>62.7</c:v>
                </c:pt>
                <c:pt idx="5742">
                  <c:v>62.7</c:v>
                </c:pt>
                <c:pt idx="5743">
                  <c:v>62.7</c:v>
                </c:pt>
                <c:pt idx="5744">
                  <c:v>62.7</c:v>
                </c:pt>
                <c:pt idx="5745">
                  <c:v>62.7</c:v>
                </c:pt>
                <c:pt idx="5746">
                  <c:v>62.7</c:v>
                </c:pt>
                <c:pt idx="5747">
                  <c:v>62.7</c:v>
                </c:pt>
                <c:pt idx="5748">
                  <c:v>62.7</c:v>
                </c:pt>
                <c:pt idx="5749">
                  <c:v>62.7</c:v>
                </c:pt>
                <c:pt idx="5750">
                  <c:v>62.6</c:v>
                </c:pt>
                <c:pt idx="5751">
                  <c:v>62.6</c:v>
                </c:pt>
                <c:pt idx="5752">
                  <c:v>62.6</c:v>
                </c:pt>
                <c:pt idx="5753">
                  <c:v>62.6</c:v>
                </c:pt>
                <c:pt idx="5754">
                  <c:v>62.6</c:v>
                </c:pt>
                <c:pt idx="5755">
                  <c:v>62.6</c:v>
                </c:pt>
                <c:pt idx="5756">
                  <c:v>62.5</c:v>
                </c:pt>
                <c:pt idx="5757">
                  <c:v>62.5</c:v>
                </c:pt>
                <c:pt idx="5758">
                  <c:v>62.5</c:v>
                </c:pt>
                <c:pt idx="5759">
                  <c:v>62.5</c:v>
                </c:pt>
                <c:pt idx="5760">
                  <c:v>62.4</c:v>
                </c:pt>
                <c:pt idx="5761">
                  <c:v>62.4</c:v>
                </c:pt>
                <c:pt idx="5762">
                  <c:v>62.4</c:v>
                </c:pt>
                <c:pt idx="5763">
                  <c:v>62.4</c:v>
                </c:pt>
                <c:pt idx="5764">
                  <c:v>62.4</c:v>
                </c:pt>
                <c:pt idx="5765">
                  <c:v>62.4</c:v>
                </c:pt>
                <c:pt idx="5766">
                  <c:v>62.3</c:v>
                </c:pt>
                <c:pt idx="5767">
                  <c:v>62.3</c:v>
                </c:pt>
                <c:pt idx="5768">
                  <c:v>62.3</c:v>
                </c:pt>
                <c:pt idx="5769">
                  <c:v>62.3</c:v>
                </c:pt>
                <c:pt idx="5770">
                  <c:v>62.3</c:v>
                </c:pt>
                <c:pt idx="5771">
                  <c:v>62.3</c:v>
                </c:pt>
                <c:pt idx="5772">
                  <c:v>62.3</c:v>
                </c:pt>
                <c:pt idx="5773">
                  <c:v>62.3</c:v>
                </c:pt>
                <c:pt idx="5774">
                  <c:v>62.2</c:v>
                </c:pt>
                <c:pt idx="5775">
                  <c:v>62.1</c:v>
                </c:pt>
                <c:pt idx="5776">
                  <c:v>62</c:v>
                </c:pt>
                <c:pt idx="5777">
                  <c:v>62</c:v>
                </c:pt>
                <c:pt idx="5778">
                  <c:v>62</c:v>
                </c:pt>
                <c:pt idx="5779">
                  <c:v>62</c:v>
                </c:pt>
                <c:pt idx="5780">
                  <c:v>62</c:v>
                </c:pt>
                <c:pt idx="5781">
                  <c:v>62</c:v>
                </c:pt>
                <c:pt idx="5782">
                  <c:v>62</c:v>
                </c:pt>
                <c:pt idx="5783">
                  <c:v>62</c:v>
                </c:pt>
                <c:pt idx="5784">
                  <c:v>62</c:v>
                </c:pt>
                <c:pt idx="5785">
                  <c:v>62</c:v>
                </c:pt>
                <c:pt idx="5786">
                  <c:v>62</c:v>
                </c:pt>
                <c:pt idx="5787">
                  <c:v>62</c:v>
                </c:pt>
                <c:pt idx="5788">
                  <c:v>62</c:v>
                </c:pt>
                <c:pt idx="5789">
                  <c:v>62</c:v>
                </c:pt>
                <c:pt idx="5790">
                  <c:v>62</c:v>
                </c:pt>
                <c:pt idx="5791">
                  <c:v>61.9</c:v>
                </c:pt>
                <c:pt idx="5792">
                  <c:v>61.9</c:v>
                </c:pt>
                <c:pt idx="5793">
                  <c:v>61.9</c:v>
                </c:pt>
                <c:pt idx="5794">
                  <c:v>61.9</c:v>
                </c:pt>
                <c:pt idx="5795">
                  <c:v>61.9</c:v>
                </c:pt>
                <c:pt idx="5796">
                  <c:v>61.9</c:v>
                </c:pt>
                <c:pt idx="5797">
                  <c:v>61.9</c:v>
                </c:pt>
                <c:pt idx="5798">
                  <c:v>61.8</c:v>
                </c:pt>
                <c:pt idx="5799">
                  <c:v>61.8</c:v>
                </c:pt>
                <c:pt idx="5800">
                  <c:v>61.8</c:v>
                </c:pt>
                <c:pt idx="5801">
                  <c:v>61.7</c:v>
                </c:pt>
                <c:pt idx="5802">
                  <c:v>61.7</c:v>
                </c:pt>
                <c:pt idx="5803">
                  <c:v>61.7</c:v>
                </c:pt>
                <c:pt idx="5804">
                  <c:v>61.7</c:v>
                </c:pt>
                <c:pt idx="5805">
                  <c:v>61.7</c:v>
                </c:pt>
                <c:pt idx="5806">
                  <c:v>61.7</c:v>
                </c:pt>
                <c:pt idx="5807">
                  <c:v>61.6</c:v>
                </c:pt>
                <c:pt idx="5808">
                  <c:v>61.6</c:v>
                </c:pt>
                <c:pt idx="5809">
                  <c:v>61.6</c:v>
                </c:pt>
                <c:pt idx="5810">
                  <c:v>61.6</c:v>
                </c:pt>
                <c:pt idx="5811">
                  <c:v>61.6</c:v>
                </c:pt>
                <c:pt idx="5812">
                  <c:v>61.6</c:v>
                </c:pt>
                <c:pt idx="5813">
                  <c:v>61.6</c:v>
                </c:pt>
                <c:pt idx="5814">
                  <c:v>61.5</c:v>
                </c:pt>
                <c:pt idx="5815">
                  <c:v>61.5</c:v>
                </c:pt>
                <c:pt idx="5816">
                  <c:v>61.5</c:v>
                </c:pt>
                <c:pt idx="5817">
                  <c:v>61.5</c:v>
                </c:pt>
                <c:pt idx="5818">
                  <c:v>61.5</c:v>
                </c:pt>
                <c:pt idx="5819">
                  <c:v>61.5</c:v>
                </c:pt>
                <c:pt idx="5820">
                  <c:v>61.5</c:v>
                </c:pt>
                <c:pt idx="5821">
                  <c:v>61.5</c:v>
                </c:pt>
                <c:pt idx="5822">
                  <c:v>61.4</c:v>
                </c:pt>
                <c:pt idx="5823">
                  <c:v>61.4</c:v>
                </c:pt>
                <c:pt idx="5824">
                  <c:v>61.4</c:v>
                </c:pt>
                <c:pt idx="5825">
                  <c:v>61.4</c:v>
                </c:pt>
                <c:pt idx="5826">
                  <c:v>61.4</c:v>
                </c:pt>
                <c:pt idx="5827">
                  <c:v>61.4</c:v>
                </c:pt>
                <c:pt idx="5828">
                  <c:v>61.3</c:v>
                </c:pt>
                <c:pt idx="5829">
                  <c:v>61.3</c:v>
                </c:pt>
                <c:pt idx="5830">
                  <c:v>61.3</c:v>
                </c:pt>
                <c:pt idx="5831">
                  <c:v>61.3</c:v>
                </c:pt>
                <c:pt idx="5832">
                  <c:v>61.3</c:v>
                </c:pt>
                <c:pt idx="5833">
                  <c:v>61.3</c:v>
                </c:pt>
                <c:pt idx="5834">
                  <c:v>61.3</c:v>
                </c:pt>
                <c:pt idx="5835">
                  <c:v>61.2</c:v>
                </c:pt>
                <c:pt idx="5836">
                  <c:v>61.2</c:v>
                </c:pt>
                <c:pt idx="5837">
                  <c:v>61.2</c:v>
                </c:pt>
                <c:pt idx="5838">
                  <c:v>61.1</c:v>
                </c:pt>
                <c:pt idx="5839">
                  <c:v>61.1</c:v>
                </c:pt>
                <c:pt idx="5840">
                  <c:v>61.1</c:v>
                </c:pt>
                <c:pt idx="5841">
                  <c:v>61.1</c:v>
                </c:pt>
                <c:pt idx="5842">
                  <c:v>61.1</c:v>
                </c:pt>
                <c:pt idx="5843">
                  <c:v>61.1</c:v>
                </c:pt>
                <c:pt idx="5844">
                  <c:v>61.1</c:v>
                </c:pt>
                <c:pt idx="5845">
                  <c:v>61</c:v>
                </c:pt>
                <c:pt idx="5846">
                  <c:v>61</c:v>
                </c:pt>
                <c:pt idx="5847">
                  <c:v>61</c:v>
                </c:pt>
                <c:pt idx="5848">
                  <c:v>61</c:v>
                </c:pt>
                <c:pt idx="5849">
                  <c:v>61</c:v>
                </c:pt>
                <c:pt idx="5850">
                  <c:v>61</c:v>
                </c:pt>
                <c:pt idx="5851">
                  <c:v>61</c:v>
                </c:pt>
                <c:pt idx="5852">
                  <c:v>61</c:v>
                </c:pt>
                <c:pt idx="5853">
                  <c:v>61</c:v>
                </c:pt>
                <c:pt idx="5854">
                  <c:v>61</c:v>
                </c:pt>
                <c:pt idx="5855">
                  <c:v>61</c:v>
                </c:pt>
                <c:pt idx="5856">
                  <c:v>61</c:v>
                </c:pt>
                <c:pt idx="5857">
                  <c:v>61</c:v>
                </c:pt>
                <c:pt idx="5858">
                  <c:v>60.9</c:v>
                </c:pt>
                <c:pt idx="5859">
                  <c:v>60.9</c:v>
                </c:pt>
                <c:pt idx="5860">
                  <c:v>60.9</c:v>
                </c:pt>
                <c:pt idx="5861">
                  <c:v>60.9</c:v>
                </c:pt>
                <c:pt idx="5862">
                  <c:v>60.9</c:v>
                </c:pt>
                <c:pt idx="5863">
                  <c:v>60.9</c:v>
                </c:pt>
                <c:pt idx="5864">
                  <c:v>60.9</c:v>
                </c:pt>
                <c:pt idx="5865">
                  <c:v>60.9</c:v>
                </c:pt>
                <c:pt idx="5866">
                  <c:v>60.8</c:v>
                </c:pt>
                <c:pt idx="5867">
                  <c:v>60.8</c:v>
                </c:pt>
                <c:pt idx="5868">
                  <c:v>60.8</c:v>
                </c:pt>
                <c:pt idx="5869">
                  <c:v>60.8</c:v>
                </c:pt>
                <c:pt idx="5870">
                  <c:v>60.8</c:v>
                </c:pt>
                <c:pt idx="5871">
                  <c:v>60.8</c:v>
                </c:pt>
                <c:pt idx="5872">
                  <c:v>60.8</c:v>
                </c:pt>
                <c:pt idx="5873">
                  <c:v>60.8</c:v>
                </c:pt>
                <c:pt idx="5874">
                  <c:v>60.8</c:v>
                </c:pt>
                <c:pt idx="5875">
                  <c:v>60.7</c:v>
                </c:pt>
                <c:pt idx="5876">
                  <c:v>60.7</c:v>
                </c:pt>
                <c:pt idx="5877">
                  <c:v>60.7</c:v>
                </c:pt>
                <c:pt idx="5878">
                  <c:v>60.7</c:v>
                </c:pt>
                <c:pt idx="5879">
                  <c:v>60.6</c:v>
                </c:pt>
                <c:pt idx="5880">
                  <c:v>60.6</c:v>
                </c:pt>
                <c:pt idx="5881">
                  <c:v>60.6</c:v>
                </c:pt>
                <c:pt idx="5882">
                  <c:v>60.6</c:v>
                </c:pt>
                <c:pt idx="5883">
                  <c:v>60.6</c:v>
                </c:pt>
                <c:pt idx="5884">
                  <c:v>60.6</c:v>
                </c:pt>
                <c:pt idx="5885">
                  <c:v>60.6</c:v>
                </c:pt>
                <c:pt idx="5886">
                  <c:v>60.6</c:v>
                </c:pt>
                <c:pt idx="5887">
                  <c:v>60.6</c:v>
                </c:pt>
                <c:pt idx="5888">
                  <c:v>60.5</c:v>
                </c:pt>
                <c:pt idx="5889">
                  <c:v>60.5</c:v>
                </c:pt>
                <c:pt idx="5890">
                  <c:v>60.5</c:v>
                </c:pt>
                <c:pt idx="5891">
                  <c:v>60.5</c:v>
                </c:pt>
                <c:pt idx="5892">
                  <c:v>60.5</c:v>
                </c:pt>
                <c:pt idx="5893">
                  <c:v>60.5</c:v>
                </c:pt>
                <c:pt idx="5894">
                  <c:v>60.5</c:v>
                </c:pt>
                <c:pt idx="5895">
                  <c:v>60.5</c:v>
                </c:pt>
                <c:pt idx="5896">
                  <c:v>60.4</c:v>
                </c:pt>
                <c:pt idx="5897">
                  <c:v>60.4</c:v>
                </c:pt>
                <c:pt idx="5898">
                  <c:v>60.4</c:v>
                </c:pt>
                <c:pt idx="5899">
                  <c:v>60.4</c:v>
                </c:pt>
                <c:pt idx="5900">
                  <c:v>60.4</c:v>
                </c:pt>
                <c:pt idx="5901">
                  <c:v>60.3</c:v>
                </c:pt>
                <c:pt idx="5902">
                  <c:v>60.3</c:v>
                </c:pt>
                <c:pt idx="5903">
                  <c:v>60.3</c:v>
                </c:pt>
                <c:pt idx="5904">
                  <c:v>60.3</c:v>
                </c:pt>
                <c:pt idx="5905">
                  <c:v>60.3</c:v>
                </c:pt>
                <c:pt idx="5906">
                  <c:v>60.2</c:v>
                </c:pt>
                <c:pt idx="5907">
                  <c:v>60.2</c:v>
                </c:pt>
                <c:pt idx="5908">
                  <c:v>60.2</c:v>
                </c:pt>
                <c:pt idx="5909">
                  <c:v>60.2</c:v>
                </c:pt>
                <c:pt idx="5910">
                  <c:v>60.2</c:v>
                </c:pt>
                <c:pt idx="5911">
                  <c:v>60.2</c:v>
                </c:pt>
                <c:pt idx="5912">
                  <c:v>60.2</c:v>
                </c:pt>
                <c:pt idx="5913">
                  <c:v>60.1</c:v>
                </c:pt>
                <c:pt idx="5914">
                  <c:v>60</c:v>
                </c:pt>
                <c:pt idx="5915">
                  <c:v>60</c:v>
                </c:pt>
                <c:pt idx="5916">
                  <c:v>60</c:v>
                </c:pt>
                <c:pt idx="5917">
                  <c:v>60</c:v>
                </c:pt>
                <c:pt idx="5918">
                  <c:v>60</c:v>
                </c:pt>
                <c:pt idx="5919">
                  <c:v>60</c:v>
                </c:pt>
                <c:pt idx="5920">
                  <c:v>60</c:v>
                </c:pt>
                <c:pt idx="5921">
                  <c:v>60</c:v>
                </c:pt>
                <c:pt idx="5922">
                  <c:v>60</c:v>
                </c:pt>
                <c:pt idx="5923">
                  <c:v>60</c:v>
                </c:pt>
                <c:pt idx="5924">
                  <c:v>60</c:v>
                </c:pt>
                <c:pt idx="5925">
                  <c:v>60</c:v>
                </c:pt>
                <c:pt idx="5926">
                  <c:v>60</c:v>
                </c:pt>
                <c:pt idx="5927">
                  <c:v>60</c:v>
                </c:pt>
                <c:pt idx="5928">
                  <c:v>60</c:v>
                </c:pt>
                <c:pt idx="5929">
                  <c:v>60</c:v>
                </c:pt>
                <c:pt idx="5930">
                  <c:v>60</c:v>
                </c:pt>
                <c:pt idx="5931">
                  <c:v>60</c:v>
                </c:pt>
                <c:pt idx="5932">
                  <c:v>60</c:v>
                </c:pt>
                <c:pt idx="5933">
                  <c:v>59.9</c:v>
                </c:pt>
                <c:pt idx="5934">
                  <c:v>59.9</c:v>
                </c:pt>
                <c:pt idx="5935">
                  <c:v>59.9</c:v>
                </c:pt>
                <c:pt idx="5936">
                  <c:v>59.9</c:v>
                </c:pt>
                <c:pt idx="5937">
                  <c:v>59.8</c:v>
                </c:pt>
                <c:pt idx="5938">
                  <c:v>59.8</c:v>
                </c:pt>
                <c:pt idx="5939">
                  <c:v>59.8</c:v>
                </c:pt>
                <c:pt idx="5940">
                  <c:v>59.8</c:v>
                </c:pt>
                <c:pt idx="5941">
                  <c:v>59.8</c:v>
                </c:pt>
                <c:pt idx="5942">
                  <c:v>59.8</c:v>
                </c:pt>
                <c:pt idx="5943">
                  <c:v>59.8</c:v>
                </c:pt>
                <c:pt idx="5944">
                  <c:v>59.8</c:v>
                </c:pt>
                <c:pt idx="5945">
                  <c:v>59.7</c:v>
                </c:pt>
                <c:pt idx="5946">
                  <c:v>59.7</c:v>
                </c:pt>
                <c:pt idx="5947">
                  <c:v>59.7</c:v>
                </c:pt>
                <c:pt idx="5948">
                  <c:v>59.6</c:v>
                </c:pt>
                <c:pt idx="5949">
                  <c:v>59.6</c:v>
                </c:pt>
                <c:pt idx="5950">
                  <c:v>59.6</c:v>
                </c:pt>
                <c:pt idx="5951">
                  <c:v>59.6</c:v>
                </c:pt>
                <c:pt idx="5952">
                  <c:v>59.5</c:v>
                </c:pt>
                <c:pt idx="5953">
                  <c:v>59.5</c:v>
                </c:pt>
                <c:pt idx="5954">
                  <c:v>59.5</c:v>
                </c:pt>
                <c:pt idx="5955">
                  <c:v>59.5</c:v>
                </c:pt>
                <c:pt idx="5956">
                  <c:v>59.5</c:v>
                </c:pt>
                <c:pt idx="5957">
                  <c:v>59.5</c:v>
                </c:pt>
                <c:pt idx="5958">
                  <c:v>59.5</c:v>
                </c:pt>
                <c:pt idx="5959">
                  <c:v>59.5</c:v>
                </c:pt>
                <c:pt idx="5960">
                  <c:v>59.5</c:v>
                </c:pt>
                <c:pt idx="5961">
                  <c:v>59.5</c:v>
                </c:pt>
                <c:pt idx="5962">
                  <c:v>59.5</c:v>
                </c:pt>
                <c:pt idx="5963">
                  <c:v>59.4</c:v>
                </c:pt>
                <c:pt idx="5964">
                  <c:v>59.4</c:v>
                </c:pt>
                <c:pt idx="5965">
                  <c:v>59.4</c:v>
                </c:pt>
                <c:pt idx="5966">
                  <c:v>59.4</c:v>
                </c:pt>
                <c:pt idx="5967">
                  <c:v>59.3</c:v>
                </c:pt>
                <c:pt idx="5968">
                  <c:v>59.3</c:v>
                </c:pt>
                <c:pt idx="5969">
                  <c:v>59.3</c:v>
                </c:pt>
                <c:pt idx="5970">
                  <c:v>59.2</c:v>
                </c:pt>
                <c:pt idx="5971">
                  <c:v>59.2</c:v>
                </c:pt>
                <c:pt idx="5972">
                  <c:v>59.2</c:v>
                </c:pt>
                <c:pt idx="5973">
                  <c:v>59.2</c:v>
                </c:pt>
                <c:pt idx="5974">
                  <c:v>59.2</c:v>
                </c:pt>
                <c:pt idx="5975">
                  <c:v>59.1</c:v>
                </c:pt>
                <c:pt idx="5976">
                  <c:v>59.1</c:v>
                </c:pt>
                <c:pt idx="5977">
                  <c:v>59.1</c:v>
                </c:pt>
                <c:pt idx="5978">
                  <c:v>59.1</c:v>
                </c:pt>
                <c:pt idx="5979">
                  <c:v>59.1</c:v>
                </c:pt>
                <c:pt idx="5980">
                  <c:v>59.1</c:v>
                </c:pt>
                <c:pt idx="5981">
                  <c:v>59.1</c:v>
                </c:pt>
                <c:pt idx="5982">
                  <c:v>59.1</c:v>
                </c:pt>
                <c:pt idx="5983">
                  <c:v>59</c:v>
                </c:pt>
                <c:pt idx="5984">
                  <c:v>59</c:v>
                </c:pt>
                <c:pt idx="5985">
                  <c:v>59</c:v>
                </c:pt>
                <c:pt idx="5986">
                  <c:v>59</c:v>
                </c:pt>
                <c:pt idx="5987">
                  <c:v>59</c:v>
                </c:pt>
                <c:pt idx="5988">
                  <c:v>59</c:v>
                </c:pt>
                <c:pt idx="5989">
                  <c:v>59</c:v>
                </c:pt>
                <c:pt idx="5990">
                  <c:v>58.9</c:v>
                </c:pt>
                <c:pt idx="5991">
                  <c:v>58.9</c:v>
                </c:pt>
                <c:pt idx="5992">
                  <c:v>58.9</c:v>
                </c:pt>
                <c:pt idx="5993">
                  <c:v>58.9</c:v>
                </c:pt>
                <c:pt idx="5994">
                  <c:v>58.9</c:v>
                </c:pt>
                <c:pt idx="5995">
                  <c:v>58.9</c:v>
                </c:pt>
                <c:pt idx="5996">
                  <c:v>58.8</c:v>
                </c:pt>
                <c:pt idx="5997">
                  <c:v>58.8</c:v>
                </c:pt>
                <c:pt idx="5998">
                  <c:v>58.8</c:v>
                </c:pt>
                <c:pt idx="5999">
                  <c:v>58.8</c:v>
                </c:pt>
                <c:pt idx="6000">
                  <c:v>58.7</c:v>
                </c:pt>
                <c:pt idx="6001">
                  <c:v>58.7</c:v>
                </c:pt>
                <c:pt idx="6002">
                  <c:v>58.7</c:v>
                </c:pt>
                <c:pt idx="6003">
                  <c:v>58.7</c:v>
                </c:pt>
                <c:pt idx="6004">
                  <c:v>58.7</c:v>
                </c:pt>
                <c:pt idx="6005">
                  <c:v>58.7</c:v>
                </c:pt>
                <c:pt idx="6006">
                  <c:v>58.7</c:v>
                </c:pt>
                <c:pt idx="6007">
                  <c:v>58.6</c:v>
                </c:pt>
                <c:pt idx="6008">
                  <c:v>58.6</c:v>
                </c:pt>
                <c:pt idx="6009">
                  <c:v>58.6</c:v>
                </c:pt>
                <c:pt idx="6010">
                  <c:v>58.6</c:v>
                </c:pt>
                <c:pt idx="6011">
                  <c:v>58.6</c:v>
                </c:pt>
                <c:pt idx="6012">
                  <c:v>58.5</c:v>
                </c:pt>
                <c:pt idx="6013">
                  <c:v>58.5</c:v>
                </c:pt>
                <c:pt idx="6014">
                  <c:v>58.5</c:v>
                </c:pt>
                <c:pt idx="6015">
                  <c:v>58.5</c:v>
                </c:pt>
                <c:pt idx="6016">
                  <c:v>58.5</c:v>
                </c:pt>
                <c:pt idx="6017">
                  <c:v>58.5</c:v>
                </c:pt>
                <c:pt idx="6018">
                  <c:v>58.5</c:v>
                </c:pt>
                <c:pt idx="6019">
                  <c:v>58.5</c:v>
                </c:pt>
                <c:pt idx="6020">
                  <c:v>58.4</c:v>
                </c:pt>
                <c:pt idx="6021">
                  <c:v>58.4</c:v>
                </c:pt>
                <c:pt idx="6022">
                  <c:v>58.4</c:v>
                </c:pt>
                <c:pt idx="6023">
                  <c:v>58.4</c:v>
                </c:pt>
                <c:pt idx="6024">
                  <c:v>58.4</c:v>
                </c:pt>
                <c:pt idx="6025">
                  <c:v>58.4</c:v>
                </c:pt>
                <c:pt idx="6026">
                  <c:v>58.3</c:v>
                </c:pt>
                <c:pt idx="6027">
                  <c:v>58.3</c:v>
                </c:pt>
                <c:pt idx="6028">
                  <c:v>58.3</c:v>
                </c:pt>
                <c:pt idx="6029">
                  <c:v>58.3</c:v>
                </c:pt>
                <c:pt idx="6030">
                  <c:v>58.2</c:v>
                </c:pt>
                <c:pt idx="6031">
                  <c:v>58.2</c:v>
                </c:pt>
                <c:pt idx="6032">
                  <c:v>58.2</c:v>
                </c:pt>
                <c:pt idx="6033">
                  <c:v>58.2</c:v>
                </c:pt>
                <c:pt idx="6034">
                  <c:v>58.2</c:v>
                </c:pt>
                <c:pt idx="6035">
                  <c:v>58.2</c:v>
                </c:pt>
                <c:pt idx="6036">
                  <c:v>58.2</c:v>
                </c:pt>
                <c:pt idx="6037">
                  <c:v>58.1</c:v>
                </c:pt>
                <c:pt idx="6038">
                  <c:v>58.1</c:v>
                </c:pt>
                <c:pt idx="6039">
                  <c:v>58.1</c:v>
                </c:pt>
                <c:pt idx="6040">
                  <c:v>58.1</c:v>
                </c:pt>
                <c:pt idx="6041">
                  <c:v>58.1</c:v>
                </c:pt>
                <c:pt idx="6042">
                  <c:v>58.1</c:v>
                </c:pt>
                <c:pt idx="6043">
                  <c:v>58</c:v>
                </c:pt>
                <c:pt idx="6044">
                  <c:v>58</c:v>
                </c:pt>
                <c:pt idx="6045">
                  <c:v>58</c:v>
                </c:pt>
                <c:pt idx="6046">
                  <c:v>58</c:v>
                </c:pt>
                <c:pt idx="6047">
                  <c:v>58</c:v>
                </c:pt>
                <c:pt idx="6048">
                  <c:v>58</c:v>
                </c:pt>
                <c:pt idx="6049">
                  <c:v>58</c:v>
                </c:pt>
                <c:pt idx="6050">
                  <c:v>58</c:v>
                </c:pt>
                <c:pt idx="6051">
                  <c:v>58</c:v>
                </c:pt>
                <c:pt idx="6052">
                  <c:v>58</c:v>
                </c:pt>
                <c:pt idx="6053">
                  <c:v>58</c:v>
                </c:pt>
                <c:pt idx="6054">
                  <c:v>57.9</c:v>
                </c:pt>
                <c:pt idx="6055">
                  <c:v>57.9</c:v>
                </c:pt>
                <c:pt idx="6056">
                  <c:v>57.9</c:v>
                </c:pt>
                <c:pt idx="6057">
                  <c:v>57.9</c:v>
                </c:pt>
                <c:pt idx="6058">
                  <c:v>57.9</c:v>
                </c:pt>
                <c:pt idx="6059">
                  <c:v>57.9</c:v>
                </c:pt>
                <c:pt idx="6060">
                  <c:v>57.8</c:v>
                </c:pt>
                <c:pt idx="6061">
                  <c:v>57.8</c:v>
                </c:pt>
                <c:pt idx="6062">
                  <c:v>57.8</c:v>
                </c:pt>
                <c:pt idx="6063">
                  <c:v>57.8</c:v>
                </c:pt>
                <c:pt idx="6064">
                  <c:v>57.8</c:v>
                </c:pt>
                <c:pt idx="6065">
                  <c:v>57.8</c:v>
                </c:pt>
                <c:pt idx="6066">
                  <c:v>57.8</c:v>
                </c:pt>
                <c:pt idx="6067">
                  <c:v>57.7</c:v>
                </c:pt>
                <c:pt idx="6068">
                  <c:v>57.7</c:v>
                </c:pt>
                <c:pt idx="6069">
                  <c:v>57.7</c:v>
                </c:pt>
                <c:pt idx="6070">
                  <c:v>57.7</c:v>
                </c:pt>
                <c:pt idx="6071">
                  <c:v>57.7</c:v>
                </c:pt>
                <c:pt idx="6072">
                  <c:v>57.6</c:v>
                </c:pt>
                <c:pt idx="6073">
                  <c:v>57.6</c:v>
                </c:pt>
                <c:pt idx="6074">
                  <c:v>57.6</c:v>
                </c:pt>
                <c:pt idx="6075">
                  <c:v>57.6</c:v>
                </c:pt>
                <c:pt idx="6076">
                  <c:v>57.6</c:v>
                </c:pt>
                <c:pt idx="6077">
                  <c:v>57.6</c:v>
                </c:pt>
                <c:pt idx="6078">
                  <c:v>57.6</c:v>
                </c:pt>
                <c:pt idx="6079">
                  <c:v>57.6</c:v>
                </c:pt>
                <c:pt idx="6080">
                  <c:v>57.5</c:v>
                </c:pt>
                <c:pt idx="6081">
                  <c:v>57.5</c:v>
                </c:pt>
                <c:pt idx="6082">
                  <c:v>57.5</c:v>
                </c:pt>
                <c:pt idx="6083">
                  <c:v>57.5</c:v>
                </c:pt>
                <c:pt idx="6084">
                  <c:v>57.5</c:v>
                </c:pt>
                <c:pt idx="6085">
                  <c:v>57.5</c:v>
                </c:pt>
                <c:pt idx="6086">
                  <c:v>57.4</c:v>
                </c:pt>
                <c:pt idx="6087">
                  <c:v>57.4</c:v>
                </c:pt>
                <c:pt idx="6088">
                  <c:v>57.4</c:v>
                </c:pt>
                <c:pt idx="6089">
                  <c:v>57.4</c:v>
                </c:pt>
                <c:pt idx="6090">
                  <c:v>57.4</c:v>
                </c:pt>
                <c:pt idx="6091">
                  <c:v>57.4</c:v>
                </c:pt>
                <c:pt idx="6092">
                  <c:v>57.3</c:v>
                </c:pt>
                <c:pt idx="6093">
                  <c:v>57.3</c:v>
                </c:pt>
                <c:pt idx="6094">
                  <c:v>57.3</c:v>
                </c:pt>
                <c:pt idx="6095">
                  <c:v>57.3</c:v>
                </c:pt>
                <c:pt idx="6096">
                  <c:v>57.3</c:v>
                </c:pt>
                <c:pt idx="6097">
                  <c:v>57.3</c:v>
                </c:pt>
                <c:pt idx="6098">
                  <c:v>57.3</c:v>
                </c:pt>
                <c:pt idx="6099">
                  <c:v>57.3</c:v>
                </c:pt>
                <c:pt idx="6100">
                  <c:v>57.2</c:v>
                </c:pt>
                <c:pt idx="6101">
                  <c:v>57.1</c:v>
                </c:pt>
                <c:pt idx="6102">
                  <c:v>57.1</c:v>
                </c:pt>
                <c:pt idx="6103">
                  <c:v>57.1</c:v>
                </c:pt>
                <c:pt idx="6104">
                  <c:v>57.1</c:v>
                </c:pt>
                <c:pt idx="6105">
                  <c:v>57.1</c:v>
                </c:pt>
                <c:pt idx="6106">
                  <c:v>57.1</c:v>
                </c:pt>
                <c:pt idx="6107">
                  <c:v>57.1</c:v>
                </c:pt>
                <c:pt idx="6108">
                  <c:v>57</c:v>
                </c:pt>
                <c:pt idx="6109">
                  <c:v>57</c:v>
                </c:pt>
                <c:pt idx="6110">
                  <c:v>57</c:v>
                </c:pt>
                <c:pt idx="6111">
                  <c:v>57</c:v>
                </c:pt>
                <c:pt idx="6112">
                  <c:v>57</c:v>
                </c:pt>
                <c:pt idx="6113">
                  <c:v>57</c:v>
                </c:pt>
                <c:pt idx="6114">
                  <c:v>57</c:v>
                </c:pt>
                <c:pt idx="6115">
                  <c:v>57</c:v>
                </c:pt>
                <c:pt idx="6116">
                  <c:v>57</c:v>
                </c:pt>
                <c:pt idx="6117">
                  <c:v>57</c:v>
                </c:pt>
                <c:pt idx="6118">
                  <c:v>57</c:v>
                </c:pt>
                <c:pt idx="6119">
                  <c:v>57</c:v>
                </c:pt>
                <c:pt idx="6120">
                  <c:v>57</c:v>
                </c:pt>
                <c:pt idx="6121">
                  <c:v>57</c:v>
                </c:pt>
                <c:pt idx="6122">
                  <c:v>57</c:v>
                </c:pt>
                <c:pt idx="6123">
                  <c:v>57</c:v>
                </c:pt>
                <c:pt idx="6124">
                  <c:v>57</c:v>
                </c:pt>
                <c:pt idx="6125">
                  <c:v>57</c:v>
                </c:pt>
                <c:pt idx="6126">
                  <c:v>57</c:v>
                </c:pt>
                <c:pt idx="6127">
                  <c:v>56.9</c:v>
                </c:pt>
                <c:pt idx="6128">
                  <c:v>56.9</c:v>
                </c:pt>
                <c:pt idx="6129">
                  <c:v>56.9</c:v>
                </c:pt>
                <c:pt idx="6130">
                  <c:v>56.9</c:v>
                </c:pt>
                <c:pt idx="6131">
                  <c:v>56.9</c:v>
                </c:pt>
                <c:pt idx="6132">
                  <c:v>56.8</c:v>
                </c:pt>
                <c:pt idx="6133">
                  <c:v>56.8</c:v>
                </c:pt>
                <c:pt idx="6134">
                  <c:v>56.8</c:v>
                </c:pt>
                <c:pt idx="6135">
                  <c:v>56.8</c:v>
                </c:pt>
                <c:pt idx="6136">
                  <c:v>56.8</c:v>
                </c:pt>
                <c:pt idx="6137">
                  <c:v>56.8</c:v>
                </c:pt>
                <c:pt idx="6138">
                  <c:v>56.8</c:v>
                </c:pt>
                <c:pt idx="6139">
                  <c:v>56.7</c:v>
                </c:pt>
                <c:pt idx="6140">
                  <c:v>56.7</c:v>
                </c:pt>
                <c:pt idx="6141">
                  <c:v>56.7</c:v>
                </c:pt>
                <c:pt idx="6142">
                  <c:v>56.7</c:v>
                </c:pt>
                <c:pt idx="6143">
                  <c:v>56.7</c:v>
                </c:pt>
                <c:pt idx="6144">
                  <c:v>56.7</c:v>
                </c:pt>
                <c:pt idx="6145">
                  <c:v>56.7</c:v>
                </c:pt>
                <c:pt idx="6146">
                  <c:v>56.7</c:v>
                </c:pt>
                <c:pt idx="6147">
                  <c:v>56.7</c:v>
                </c:pt>
                <c:pt idx="6148">
                  <c:v>56.6</c:v>
                </c:pt>
                <c:pt idx="6149">
                  <c:v>56.6</c:v>
                </c:pt>
                <c:pt idx="6150">
                  <c:v>56.6</c:v>
                </c:pt>
                <c:pt idx="6151">
                  <c:v>56.6</c:v>
                </c:pt>
                <c:pt idx="6152">
                  <c:v>56.5</c:v>
                </c:pt>
                <c:pt idx="6153">
                  <c:v>56.5</c:v>
                </c:pt>
                <c:pt idx="6154">
                  <c:v>56.5</c:v>
                </c:pt>
                <c:pt idx="6155">
                  <c:v>56.5</c:v>
                </c:pt>
                <c:pt idx="6156">
                  <c:v>56.5</c:v>
                </c:pt>
                <c:pt idx="6157">
                  <c:v>56.5</c:v>
                </c:pt>
                <c:pt idx="6158">
                  <c:v>56.5</c:v>
                </c:pt>
                <c:pt idx="6159">
                  <c:v>56.5</c:v>
                </c:pt>
                <c:pt idx="6160">
                  <c:v>56.5</c:v>
                </c:pt>
                <c:pt idx="6161">
                  <c:v>56.4</c:v>
                </c:pt>
                <c:pt idx="6162">
                  <c:v>56.4</c:v>
                </c:pt>
                <c:pt idx="6163">
                  <c:v>56.4</c:v>
                </c:pt>
                <c:pt idx="6164">
                  <c:v>56.4</c:v>
                </c:pt>
                <c:pt idx="6165">
                  <c:v>56.4</c:v>
                </c:pt>
                <c:pt idx="6166">
                  <c:v>56.4</c:v>
                </c:pt>
                <c:pt idx="6167">
                  <c:v>56.3</c:v>
                </c:pt>
                <c:pt idx="6168">
                  <c:v>56.3</c:v>
                </c:pt>
                <c:pt idx="6169">
                  <c:v>56.3</c:v>
                </c:pt>
                <c:pt idx="6170">
                  <c:v>56.3</c:v>
                </c:pt>
                <c:pt idx="6171">
                  <c:v>56.3</c:v>
                </c:pt>
                <c:pt idx="6172">
                  <c:v>56.3</c:v>
                </c:pt>
                <c:pt idx="6173">
                  <c:v>56.3</c:v>
                </c:pt>
                <c:pt idx="6174">
                  <c:v>56.2</c:v>
                </c:pt>
                <c:pt idx="6175">
                  <c:v>56.2</c:v>
                </c:pt>
                <c:pt idx="6176">
                  <c:v>56.2</c:v>
                </c:pt>
                <c:pt idx="6177">
                  <c:v>56.2</c:v>
                </c:pt>
                <c:pt idx="6178">
                  <c:v>56.2</c:v>
                </c:pt>
                <c:pt idx="6179">
                  <c:v>56.1</c:v>
                </c:pt>
                <c:pt idx="6180">
                  <c:v>56.1</c:v>
                </c:pt>
                <c:pt idx="6181">
                  <c:v>56.1</c:v>
                </c:pt>
                <c:pt idx="6182">
                  <c:v>56.1</c:v>
                </c:pt>
                <c:pt idx="6183">
                  <c:v>56.1</c:v>
                </c:pt>
                <c:pt idx="6184">
                  <c:v>56.1</c:v>
                </c:pt>
                <c:pt idx="6185">
                  <c:v>56.1</c:v>
                </c:pt>
                <c:pt idx="6186">
                  <c:v>56.1</c:v>
                </c:pt>
                <c:pt idx="6187">
                  <c:v>56</c:v>
                </c:pt>
                <c:pt idx="6188">
                  <c:v>56</c:v>
                </c:pt>
                <c:pt idx="6189">
                  <c:v>56</c:v>
                </c:pt>
                <c:pt idx="6190">
                  <c:v>56</c:v>
                </c:pt>
                <c:pt idx="6191">
                  <c:v>56</c:v>
                </c:pt>
                <c:pt idx="6192">
                  <c:v>56</c:v>
                </c:pt>
                <c:pt idx="6193">
                  <c:v>56</c:v>
                </c:pt>
                <c:pt idx="6194">
                  <c:v>56</c:v>
                </c:pt>
                <c:pt idx="6195">
                  <c:v>56</c:v>
                </c:pt>
                <c:pt idx="6196">
                  <c:v>56</c:v>
                </c:pt>
                <c:pt idx="6197">
                  <c:v>56</c:v>
                </c:pt>
                <c:pt idx="6198">
                  <c:v>56</c:v>
                </c:pt>
                <c:pt idx="6199">
                  <c:v>56</c:v>
                </c:pt>
                <c:pt idx="6200">
                  <c:v>56</c:v>
                </c:pt>
                <c:pt idx="6201">
                  <c:v>56</c:v>
                </c:pt>
                <c:pt idx="6202">
                  <c:v>56</c:v>
                </c:pt>
                <c:pt idx="6203">
                  <c:v>56</c:v>
                </c:pt>
                <c:pt idx="6204">
                  <c:v>56</c:v>
                </c:pt>
                <c:pt idx="6205">
                  <c:v>56</c:v>
                </c:pt>
                <c:pt idx="6206">
                  <c:v>56</c:v>
                </c:pt>
                <c:pt idx="6207">
                  <c:v>56</c:v>
                </c:pt>
                <c:pt idx="6208">
                  <c:v>56</c:v>
                </c:pt>
                <c:pt idx="6209">
                  <c:v>56</c:v>
                </c:pt>
                <c:pt idx="6210">
                  <c:v>55.9</c:v>
                </c:pt>
                <c:pt idx="6211">
                  <c:v>55.9</c:v>
                </c:pt>
                <c:pt idx="6212">
                  <c:v>55.9</c:v>
                </c:pt>
                <c:pt idx="6213">
                  <c:v>55.9</c:v>
                </c:pt>
                <c:pt idx="6214">
                  <c:v>55.9</c:v>
                </c:pt>
                <c:pt idx="6215">
                  <c:v>55.9</c:v>
                </c:pt>
                <c:pt idx="6216">
                  <c:v>55.9</c:v>
                </c:pt>
                <c:pt idx="6217">
                  <c:v>55.9</c:v>
                </c:pt>
                <c:pt idx="6218">
                  <c:v>55.9</c:v>
                </c:pt>
                <c:pt idx="6219">
                  <c:v>55.9</c:v>
                </c:pt>
                <c:pt idx="6220">
                  <c:v>55.8</c:v>
                </c:pt>
                <c:pt idx="6221">
                  <c:v>55.8</c:v>
                </c:pt>
                <c:pt idx="6222">
                  <c:v>55.8</c:v>
                </c:pt>
                <c:pt idx="6223">
                  <c:v>55.8</c:v>
                </c:pt>
                <c:pt idx="6224">
                  <c:v>55.8</c:v>
                </c:pt>
                <c:pt idx="6225">
                  <c:v>55.8</c:v>
                </c:pt>
                <c:pt idx="6226">
                  <c:v>55.8</c:v>
                </c:pt>
                <c:pt idx="6227">
                  <c:v>55.8</c:v>
                </c:pt>
                <c:pt idx="6228">
                  <c:v>55.8</c:v>
                </c:pt>
                <c:pt idx="6229">
                  <c:v>55.8</c:v>
                </c:pt>
                <c:pt idx="6230">
                  <c:v>55.8</c:v>
                </c:pt>
                <c:pt idx="6231">
                  <c:v>55.7</c:v>
                </c:pt>
                <c:pt idx="6232">
                  <c:v>55.7</c:v>
                </c:pt>
                <c:pt idx="6233">
                  <c:v>55.7</c:v>
                </c:pt>
                <c:pt idx="6234">
                  <c:v>55.7</c:v>
                </c:pt>
                <c:pt idx="6235">
                  <c:v>55.7</c:v>
                </c:pt>
                <c:pt idx="6236">
                  <c:v>55.7</c:v>
                </c:pt>
                <c:pt idx="6237">
                  <c:v>55.7</c:v>
                </c:pt>
                <c:pt idx="6238">
                  <c:v>55.6</c:v>
                </c:pt>
                <c:pt idx="6239">
                  <c:v>55.6</c:v>
                </c:pt>
                <c:pt idx="6240">
                  <c:v>55.6</c:v>
                </c:pt>
                <c:pt idx="6241">
                  <c:v>55.6</c:v>
                </c:pt>
                <c:pt idx="6242">
                  <c:v>55.6</c:v>
                </c:pt>
                <c:pt idx="6243">
                  <c:v>55.6</c:v>
                </c:pt>
                <c:pt idx="6244">
                  <c:v>55.6</c:v>
                </c:pt>
                <c:pt idx="6245">
                  <c:v>55.5</c:v>
                </c:pt>
                <c:pt idx="6246">
                  <c:v>55.5</c:v>
                </c:pt>
                <c:pt idx="6247">
                  <c:v>55.5</c:v>
                </c:pt>
                <c:pt idx="6248">
                  <c:v>55.5</c:v>
                </c:pt>
                <c:pt idx="6249">
                  <c:v>55.5</c:v>
                </c:pt>
                <c:pt idx="6250">
                  <c:v>55.5</c:v>
                </c:pt>
                <c:pt idx="6251">
                  <c:v>55.5</c:v>
                </c:pt>
                <c:pt idx="6252">
                  <c:v>55.5</c:v>
                </c:pt>
                <c:pt idx="6253">
                  <c:v>55.5</c:v>
                </c:pt>
                <c:pt idx="6254">
                  <c:v>55.5</c:v>
                </c:pt>
                <c:pt idx="6255">
                  <c:v>55.5</c:v>
                </c:pt>
                <c:pt idx="6256">
                  <c:v>55.5</c:v>
                </c:pt>
                <c:pt idx="6257">
                  <c:v>55.4</c:v>
                </c:pt>
                <c:pt idx="6258">
                  <c:v>55.4</c:v>
                </c:pt>
                <c:pt idx="6259">
                  <c:v>55.4</c:v>
                </c:pt>
                <c:pt idx="6260">
                  <c:v>55.4</c:v>
                </c:pt>
                <c:pt idx="6261">
                  <c:v>55.4</c:v>
                </c:pt>
                <c:pt idx="6262">
                  <c:v>55.4</c:v>
                </c:pt>
                <c:pt idx="6263">
                  <c:v>55.4</c:v>
                </c:pt>
                <c:pt idx="6264">
                  <c:v>55.3</c:v>
                </c:pt>
                <c:pt idx="6265">
                  <c:v>55.3</c:v>
                </c:pt>
                <c:pt idx="6266">
                  <c:v>55.3</c:v>
                </c:pt>
                <c:pt idx="6267">
                  <c:v>55.3</c:v>
                </c:pt>
                <c:pt idx="6268">
                  <c:v>55.2</c:v>
                </c:pt>
                <c:pt idx="6269">
                  <c:v>55.2</c:v>
                </c:pt>
                <c:pt idx="6270">
                  <c:v>55.2</c:v>
                </c:pt>
                <c:pt idx="6271">
                  <c:v>55.1</c:v>
                </c:pt>
                <c:pt idx="6272">
                  <c:v>55.1</c:v>
                </c:pt>
                <c:pt idx="6273">
                  <c:v>55.1</c:v>
                </c:pt>
                <c:pt idx="6274">
                  <c:v>55.1</c:v>
                </c:pt>
                <c:pt idx="6275">
                  <c:v>55.1</c:v>
                </c:pt>
                <c:pt idx="6276">
                  <c:v>55.1</c:v>
                </c:pt>
                <c:pt idx="6277">
                  <c:v>55.1</c:v>
                </c:pt>
                <c:pt idx="6278">
                  <c:v>55.1</c:v>
                </c:pt>
                <c:pt idx="6279">
                  <c:v>55.1</c:v>
                </c:pt>
                <c:pt idx="6280">
                  <c:v>55.1</c:v>
                </c:pt>
                <c:pt idx="6281">
                  <c:v>55.1</c:v>
                </c:pt>
                <c:pt idx="6282">
                  <c:v>55.1</c:v>
                </c:pt>
                <c:pt idx="6283">
                  <c:v>55.1</c:v>
                </c:pt>
                <c:pt idx="6284">
                  <c:v>55.1</c:v>
                </c:pt>
                <c:pt idx="6285">
                  <c:v>55.1</c:v>
                </c:pt>
                <c:pt idx="6286">
                  <c:v>55</c:v>
                </c:pt>
                <c:pt idx="6287">
                  <c:v>55</c:v>
                </c:pt>
                <c:pt idx="6288">
                  <c:v>55</c:v>
                </c:pt>
                <c:pt idx="6289">
                  <c:v>55</c:v>
                </c:pt>
                <c:pt idx="6290">
                  <c:v>55</c:v>
                </c:pt>
                <c:pt idx="6291">
                  <c:v>55</c:v>
                </c:pt>
                <c:pt idx="6292">
                  <c:v>55</c:v>
                </c:pt>
                <c:pt idx="6293">
                  <c:v>55</c:v>
                </c:pt>
                <c:pt idx="6294">
                  <c:v>55</c:v>
                </c:pt>
                <c:pt idx="6295">
                  <c:v>55</c:v>
                </c:pt>
                <c:pt idx="6296">
                  <c:v>55</c:v>
                </c:pt>
                <c:pt idx="6297">
                  <c:v>55</c:v>
                </c:pt>
                <c:pt idx="6298">
                  <c:v>55</c:v>
                </c:pt>
                <c:pt idx="6299">
                  <c:v>55</c:v>
                </c:pt>
                <c:pt idx="6300">
                  <c:v>55</c:v>
                </c:pt>
                <c:pt idx="6301">
                  <c:v>55</c:v>
                </c:pt>
                <c:pt idx="6302">
                  <c:v>55</c:v>
                </c:pt>
                <c:pt idx="6303">
                  <c:v>55</c:v>
                </c:pt>
                <c:pt idx="6304">
                  <c:v>55</c:v>
                </c:pt>
                <c:pt idx="6305">
                  <c:v>55</c:v>
                </c:pt>
                <c:pt idx="6306">
                  <c:v>55</c:v>
                </c:pt>
                <c:pt idx="6307">
                  <c:v>55</c:v>
                </c:pt>
                <c:pt idx="6308">
                  <c:v>54.9</c:v>
                </c:pt>
                <c:pt idx="6309">
                  <c:v>54.9</c:v>
                </c:pt>
                <c:pt idx="6310">
                  <c:v>54.9</c:v>
                </c:pt>
                <c:pt idx="6311">
                  <c:v>54.9</c:v>
                </c:pt>
                <c:pt idx="6312">
                  <c:v>54.9</c:v>
                </c:pt>
                <c:pt idx="6313">
                  <c:v>54.8</c:v>
                </c:pt>
                <c:pt idx="6314">
                  <c:v>54.8</c:v>
                </c:pt>
                <c:pt idx="6315">
                  <c:v>54.8</c:v>
                </c:pt>
                <c:pt idx="6316">
                  <c:v>54.8</c:v>
                </c:pt>
                <c:pt idx="6317">
                  <c:v>54.8</c:v>
                </c:pt>
                <c:pt idx="6318">
                  <c:v>54.8</c:v>
                </c:pt>
                <c:pt idx="6319">
                  <c:v>54.8</c:v>
                </c:pt>
                <c:pt idx="6320">
                  <c:v>54.7</c:v>
                </c:pt>
                <c:pt idx="6321">
                  <c:v>54.7</c:v>
                </c:pt>
                <c:pt idx="6322">
                  <c:v>54.7</c:v>
                </c:pt>
                <c:pt idx="6323">
                  <c:v>54.7</c:v>
                </c:pt>
                <c:pt idx="6324">
                  <c:v>54.7</c:v>
                </c:pt>
                <c:pt idx="6325">
                  <c:v>54.7</c:v>
                </c:pt>
                <c:pt idx="6326">
                  <c:v>54.7</c:v>
                </c:pt>
                <c:pt idx="6327">
                  <c:v>54.7</c:v>
                </c:pt>
                <c:pt idx="6328">
                  <c:v>54.7</c:v>
                </c:pt>
                <c:pt idx="6329">
                  <c:v>54.7</c:v>
                </c:pt>
                <c:pt idx="6330">
                  <c:v>54.7</c:v>
                </c:pt>
                <c:pt idx="6331">
                  <c:v>54.6</c:v>
                </c:pt>
                <c:pt idx="6332">
                  <c:v>54.6</c:v>
                </c:pt>
                <c:pt idx="6333">
                  <c:v>54.6</c:v>
                </c:pt>
                <c:pt idx="6334">
                  <c:v>54.6</c:v>
                </c:pt>
                <c:pt idx="6335">
                  <c:v>54.6</c:v>
                </c:pt>
                <c:pt idx="6336">
                  <c:v>54.6</c:v>
                </c:pt>
                <c:pt idx="6337">
                  <c:v>54.6</c:v>
                </c:pt>
                <c:pt idx="6338">
                  <c:v>54.6</c:v>
                </c:pt>
                <c:pt idx="6339">
                  <c:v>54.6</c:v>
                </c:pt>
                <c:pt idx="6340">
                  <c:v>54.5</c:v>
                </c:pt>
                <c:pt idx="6341">
                  <c:v>54.5</c:v>
                </c:pt>
                <c:pt idx="6342">
                  <c:v>54.5</c:v>
                </c:pt>
                <c:pt idx="6343">
                  <c:v>54.5</c:v>
                </c:pt>
                <c:pt idx="6344">
                  <c:v>54.5</c:v>
                </c:pt>
                <c:pt idx="6345">
                  <c:v>54.5</c:v>
                </c:pt>
                <c:pt idx="6346">
                  <c:v>54.4</c:v>
                </c:pt>
                <c:pt idx="6347">
                  <c:v>54.4</c:v>
                </c:pt>
                <c:pt idx="6348">
                  <c:v>54.4</c:v>
                </c:pt>
                <c:pt idx="6349">
                  <c:v>54.4</c:v>
                </c:pt>
                <c:pt idx="6350">
                  <c:v>54.4</c:v>
                </c:pt>
                <c:pt idx="6351">
                  <c:v>54.4</c:v>
                </c:pt>
                <c:pt idx="6352">
                  <c:v>54.4</c:v>
                </c:pt>
                <c:pt idx="6353">
                  <c:v>54.4</c:v>
                </c:pt>
                <c:pt idx="6354">
                  <c:v>54.4</c:v>
                </c:pt>
                <c:pt idx="6355">
                  <c:v>54.4</c:v>
                </c:pt>
                <c:pt idx="6356">
                  <c:v>54.3</c:v>
                </c:pt>
                <c:pt idx="6357">
                  <c:v>54.3</c:v>
                </c:pt>
                <c:pt idx="6358">
                  <c:v>54.3</c:v>
                </c:pt>
                <c:pt idx="6359">
                  <c:v>54.3</c:v>
                </c:pt>
                <c:pt idx="6360">
                  <c:v>54.3</c:v>
                </c:pt>
                <c:pt idx="6361">
                  <c:v>54.3</c:v>
                </c:pt>
                <c:pt idx="6362">
                  <c:v>54.2</c:v>
                </c:pt>
                <c:pt idx="6363">
                  <c:v>54.2</c:v>
                </c:pt>
                <c:pt idx="6364">
                  <c:v>54.2</c:v>
                </c:pt>
                <c:pt idx="6365">
                  <c:v>54.2</c:v>
                </c:pt>
                <c:pt idx="6366">
                  <c:v>54.2</c:v>
                </c:pt>
                <c:pt idx="6367">
                  <c:v>54.2</c:v>
                </c:pt>
                <c:pt idx="6368">
                  <c:v>54.2</c:v>
                </c:pt>
                <c:pt idx="6369">
                  <c:v>54.1</c:v>
                </c:pt>
                <c:pt idx="6370">
                  <c:v>54.1</c:v>
                </c:pt>
                <c:pt idx="6371">
                  <c:v>54.1</c:v>
                </c:pt>
                <c:pt idx="6372">
                  <c:v>54</c:v>
                </c:pt>
                <c:pt idx="6373">
                  <c:v>54</c:v>
                </c:pt>
                <c:pt idx="6374">
                  <c:v>54</c:v>
                </c:pt>
                <c:pt idx="6375">
                  <c:v>54</c:v>
                </c:pt>
                <c:pt idx="6376">
                  <c:v>54</c:v>
                </c:pt>
                <c:pt idx="6377">
                  <c:v>54</c:v>
                </c:pt>
                <c:pt idx="6378">
                  <c:v>54</c:v>
                </c:pt>
                <c:pt idx="6379">
                  <c:v>54</c:v>
                </c:pt>
                <c:pt idx="6380">
                  <c:v>54</c:v>
                </c:pt>
                <c:pt idx="6381">
                  <c:v>54</c:v>
                </c:pt>
                <c:pt idx="6382">
                  <c:v>54</c:v>
                </c:pt>
                <c:pt idx="6383">
                  <c:v>54</c:v>
                </c:pt>
                <c:pt idx="6384">
                  <c:v>54</c:v>
                </c:pt>
                <c:pt idx="6385">
                  <c:v>54</c:v>
                </c:pt>
                <c:pt idx="6386">
                  <c:v>54</c:v>
                </c:pt>
                <c:pt idx="6387">
                  <c:v>53.9</c:v>
                </c:pt>
                <c:pt idx="6388">
                  <c:v>53.9</c:v>
                </c:pt>
                <c:pt idx="6389">
                  <c:v>53.9</c:v>
                </c:pt>
                <c:pt idx="6390">
                  <c:v>53.9</c:v>
                </c:pt>
                <c:pt idx="6391">
                  <c:v>53.9</c:v>
                </c:pt>
                <c:pt idx="6392">
                  <c:v>53.8</c:v>
                </c:pt>
                <c:pt idx="6393">
                  <c:v>53.8</c:v>
                </c:pt>
                <c:pt idx="6394">
                  <c:v>53.8</c:v>
                </c:pt>
                <c:pt idx="6395">
                  <c:v>53.8</c:v>
                </c:pt>
                <c:pt idx="6396">
                  <c:v>53.8</c:v>
                </c:pt>
                <c:pt idx="6397">
                  <c:v>53.8</c:v>
                </c:pt>
                <c:pt idx="6398">
                  <c:v>53.8</c:v>
                </c:pt>
                <c:pt idx="6399">
                  <c:v>53.8</c:v>
                </c:pt>
                <c:pt idx="6400">
                  <c:v>53.8</c:v>
                </c:pt>
                <c:pt idx="6401">
                  <c:v>53.8</c:v>
                </c:pt>
                <c:pt idx="6402">
                  <c:v>53.8</c:v>
                </c:pt>
                <c:pt idx="6403">
                  <c:v>53.7</c:v>
                </c:pt>
                <c:pt idx="6404">
                  <c:v>53.7</c:v>
                </c:pt>
                <c:pt idx="6405">
                  <c:v>53.7</c:v>
                </c:pt>
                <c:pt idx="6406">
                  <c:v>53.7</c:v>
                </c:pt>
                <c:pt idx="6407">
                  <c:v>53.7</c:v>
                </c:pt>
                <c:pt idx="6408">
                  <c:v>53.7</c:v>
                </c:pt>
                <c:pt idx="6409">
                  <c:v>53.7</c:v>
                </c:pt>
                <c:pt idx="6410">
                  <c:v>53.7</c:v>
                </c:pt>
                <c:pt idx="6411">
                  <c:v>53.7</c:v>
                </c:pt>
                <c:pt idx="6412">
                  <c:v>53.7</c:v>
                </c:pt>
                <c:pt idx="6413">
                  <c:v>53.6</c:v>
                </c:pt>
                <c:pt idx="6414">
                  <c:v>53.6</c:v>
                </c:pt>
                <c:pt idx="6415">
                  <c:v>53.6</c:v>
                </c:pt>
                <c:pt idx="6416">
                  <c:v>53.6</c:v>
                </c:pt>
                <c:pt idx="6417">
                  <c:v>53.6</c:v>
                </c:pt>
                <c:pt idx="6418">
                  <c:v>53.6</c:v>
                </c:pt>
                <c:pt idx="6419">
                  <c:v>53.6</c:v>
                </c:pt>
                <c:pt idx="6420">
                  <c:v>53.6</c:v>
                </c:pt>
                <c:pt idx="6421">
                  <c:v>53.6</c:v>
                </c:pt>
                <c:pt idx="6422">
                  <c:v>53.6</c:v>
                </c:pt>
                <c:pt idx="6423">
                  <c:v>53.5</c:v>
                </c:pt>
                <c:pt idx="6424">
                  <c:v>53.5</c:v>
                </c:pt>
                <c:pt idx="6425">
                  <c:v>53.5</c:v>
                </c:pt>
                <c:pt idx="6426">
                  <c:v>53.5</c:v>
                </c:pt>
                <c:pt idx="6427">
                  <c:v>53.5</c:v>
                </c:pt>
                <c:pt idx="6428">
                  <c:v>53.5</c:v>
                </c:pt>
                <c:pt idx="6429">
                  <c:v>53.5</c:v>
                </c:pt>
                <c:pt idx="6430">
                  <c:v>53.5</c:v>
                </c:pt>
                <c:pt idx="6431">
                  <c:v>53.4</c:v>
                </c:pt>
                <c:pt idx="6432">
                  <c:v>53.4</c:v>
                </c:pt>
                <c:pt idx="6433">
                  <c:v>53.4</c:v>
                </c:pt>
                <c:pt idx="6434">
                  <c:v>53.4</c:v>
                </c:pt>
                <c:pt idx="6435">
                  <c:v>53.4</c:v>
                </c:pt>
                <c:pt idx="6436">
                  <c:v>53.4</c:v>
                </c:pt>
                <c:pt idx="6437">
                  <c:v>53.4</c:v>
                </c:pt>
                <c:pt idx="6438">
                  <c:v>53.4</c:v>
                </c:pt>
                <c:pt idx="6439">
                  <c:v>53.4</c:v>
                </c:pt>
                <c:pt idx="6440">
                  <c:v>53.4</c:v>
                </c:pt>
                <c:pt idx="6441">
                  <c:v>53.4</c:v>
                </c:pt>
                <c:pt idx="6442">
                  <c:v>53.3</c:v>
                </c:pt>
                <c:pt idx="6443">
                  <c:v>53.3</c:v>
                </c:pt>
                <c:pt idx="6444">
                  <c:v>53.2</c:v>
                </c:pt>
                <c:pt idx="6445">
                  <c:v>53.2</c:v>
                </c:pt>
                <c:pt idx="6446">
                  <c:v>53.2</c:v>
                </c:pt>
                <c:pt idx="6447">
                  <c:v>53.2</c:v>
                </c:pt>
                <c:pt idx="6448">
                  <c:v>53.2</c:v>
                </c:pt>
                <c:pt idx="6449">
                  <c:v>53.2</c:v>
                </c:pt>
                <c:pt idx="6450">
                  <c:v>53.2</c:v>
                </c:pt>
                <c:pt idx="6451">
                  <c:v>53.2</c:v>
                </c:pt>
                <c:pt idx="6452">
                  <c:v>53.1</c:v>
                </c:pt>
                <c:pt idx="6453">
                  <c:v>53.1</c:v>
                </c:pt>
                <c:pt idx="6454">
                  <c:v>53.1</c:v>
                </c:pt>
                <c:pt idx="6455">
                  <c:v>53.1</c:v>
                </c:pt>
                <c:pt idx="6456">
                  <c:v>53.1</c:v>
                </c:pt>
                <c:pt idx="6457">
                  <c:v>53.1</c:v>
                </c:pt>
                <c:pt idx="6458">
                  <c:v>53</c:v>
                </c:pt>
                <c:pt idx="6459">
                  <c:v>53</c:v>
                </c:pt>
                <c:pt idx="6460">
                  <c:v>53</c:v>
                </c:pt>
                <c:pt idx="6461">
                  <c:v>53</c:v>
                </c:pt>
                <c:pt idx="6462">
                  <c:v>53</c:v>
                </c:pt>
                <c:pt idx="6463">
                  <c:v>53</c:v>
                </c:pt>
                <c:pt idx="6464">
                  <c:v>53</c:v>
                </c:pt>
                <c:pt idx="6465">
                  <c:v>53</c:v>
                </c:pt>
                <c:pt idx="6466">
                  <c:v>53</c:v>
                </c:pt>
                <c:pt idx="6467">
                  <c:v>53</c:v>
                </c:pt>
                <c:pt idx="6468">
                  <c:v>53</c:v>
                </c:pt>
                <c:pt idx="6469">
                  <c:v>53</c:v>
                </c:pt>
                <c:pt idx="6470">
                  <c:v>53</c:v>
                </c:pt>
                <c:pt idx="6471">
                  <c:v>53</c:v>
                </c:pt>
                <c:pt idx="6472">
                  <c:v>53</c:v>
                </c:pt>
                <c:pt idx="6473">
                  <c:v>53</c:v>
                </c:pt>
                <c:pt idx="6474">
                  <c:v>52.9</c:v>
                </c:pt>
                <c:pt idx="6475">
                  <c:v>52.9</c:v>
                </c:pt>
                <c:pt idx="6476">
                  <c:v>52.9</c:v>
                </c:pt>
                <c:pt idx="6477">
                  <c:v>52.9</c:v>
                </c:pt>
                <c:pt idx="6478">
                  <c:v>52.9</c:v>
                </c:pt>
                <c:pt idx="6479">
                  <c:v>52.8</c:v>
                </c:pt>
                <c:pt idx="6480">
                  <c:v>52.8</c:v>
                </c:pt>
                <c:pt idx="6481">
                  <c:v>52.8</c:v>
                </c:pt>
                <c:pt idx="6482">
                  <c:v>52.8</c:v>
                </c:pt>
                <c:pt idx="6483">
                  <c:v>52.8</c:v>
                </c:pt>
                <c:pt idx="6484">
                  <c:v>52.8</c:v>
                </c:pt>
                <c:pt idx="6485">
                  <c:v>52.7</c:v>
                </c:pt>
                <c:pt idx="6486">
                  <c:v>52.7</c:v>
                </c:pt>
                <c:pt idx="6487">
                  <c:v>52.7</c:v>
                </c:pt>
                <c:pt idx="6488">
                  <c:v>52.7</c:v>
                </c:pt>
                <c:pt idx="6489">
                  <c:v>52.7</c:v>
                </c:pt>
                <c:pt idx="6490">
                  <c:v>52.7</c:v>
                </c:pt>
                <c:pt idx="6491">
                  <c:v>52.7</c:v>
                </c:pt>
                <c:pt idx="6492">
                  <c:v>52.6</c:v>
                </c:pt>
                <c:pt idx="6493">
                  <c:v>52.6</c:v>
                </c:pt>
                <c:pt idx="6494">
                  <c:v>52.6</c:v>
                </c:pt>
                <c:pt idx="6495">
                  <c:v>52.6</c:v>
                </c:pt>
                <c:pt idx="6496">
                  <c:v>52.6</c:v>
                </c:pt>
                <c:pt idx="6497">
                  <c:v>52.6</c:v>
                </c:pt>
                <c:pt idx="6498">
                  <c:v>52.5</c:v>
                </c:pt>
                <c:pt idx="6499">
                  <c:v>52.5</c:v>
                </c:pt>
                <c:pt idx="6500">
                  <c:v>52.5</c:v>
                </c:pt>
                <c:pt idx="6501">
                  <c:v>52.5</c:v>
                </c:pt>
                <c:pt idx="6502">
                  <c:v>52.5</c:v>
                </c:pt>
                <c:pt idx="6503">
                  <c:v>52.5</c:v>
                </c:pt>
                <c:pt idx="6504">
                  <c:v>52.5</c:v>
                </c:pt>
                <c:pt idx="6505">
                  <c:v>52.4</c:v>
                </c:pt>
                <c:pt idx="6506">
                  <c:v>52.4</c:v>
                </c:pt>
                <c:pt idx="6507">
                  <c:v>52.4</c:v>
                </c:pt>
                <c:pt idx="6508">
                  <c:v>52.4</c:v>
                </c:pt>
                <c:pt idx="6509">
                  <c:v>52.4</c:v>
                </c:pt>
                <c:pt idx="6510">
                  <c:v>52.4</c:v>
                </c:pt>
                <c:pt idx="6511">
                  <c:v>52.4</c:v>
                </c:pt>
                <c:pt idx="6512">
                  <c:v>52.4</c:v>
                </c:pt>
                <c:pt idx="6513">
                  <c:v>52.4</c:v>
                </c:pt>
                <c:pt idx="6514">
                  <c:v>52.4</c:v>
                </c:pt>
                <c:pt idx="6515">
                  <c:v>52.4</c:v>
                </c:pt>
                <c:pt idx="6516">
                  <c:v>52.4</c:v>
                </c:pt>
                <c:pt idx="6517">
                  <c:v>52.4</c:v>
                </c:pt>
                <c:pt idx="6518">
                  <c:v>52.3</c:v>
                </c:pt>
                <c:pt idx="6519">
                  <c:v>52.3</c:v>
                </c:pt>
                <c:pt idx="6520">
                  <c:v>52.3</c:v>
                </c:pt>
                <c:pt idx="6521">
                  <c:v>52.3</c:v>
                </c:pt>
                <c:pt idx="6522">
                  <c:v>52.3</c:v>
                </c:pt>
                <c:pt idx="6523">
                  <c:v>52.2</c:v>
                </c:pt>
                <c:pt idx="6524">
                  <c:v>52.2</c:v>
                </c:pt>
                <c:pt idx="6525">
                  <c:v>52.2</c:v>
                </c:pt>
                <c:pt idx="6526">
                  <c:v>52.2</c:v>
                </c:pt>
                <c:pt idx="6527">
                  <c:v>52.2</c:v>
                </c:pt>
                <c:pt idx="6528">
                  <c:v>52.2</c:v>
                </c:pt>
                <c:pt idx="6529">
                  <c:v>52.2</c:v>
                </c:pt>
                <c:pt idx="6530">
                  <c:v>52.2</c:v>
                </c:pt>
                <c:pt idx="6531">
                  <c:v>52.2</c:v>
                </c:pt>
                <c:pt idx="6532">
                  <c:v>52.2</c:v>
                </c:pt>
                <c:pt idx="6533">
                  <c:v>52.2</c:v>
                </c:pt>
                <c:pt idx="6534">
                  <c:v>52.2</c:v>
                </c:pt>
                <c:pt idx="6535">
                  <c:v>52.1</c:v>
                </c:pt>
                <c:pt idx="6536">
                  <c:v>52.1</c:v>
                </c:pt>
                <c:pt idx="6537">
                  <c:v>52.1</c:v>
                </c:pt>
                <c:pt idx="6538">
                  <c:v>52.1</c:v>
                </c:pt>
                <c:pt idx="6539">
                  <c:v>52.1</c:v>
                </c:pt>
                <c:pt idx="6540">
                  <c:v>52</c:v>
                </c:pt>
                <c:pt idx="6541">
                  <c:v>52</c:v>
                </c:pt>
                <c:pt idx="6542">
                  <c:v>52</c:v>
                </c:pt>
                <c:pt idx="6543">
                  <c:v>52</c:v>
                </c:pt>
                <c:pt idx="6544">
                  <c:v>52</c:v>
                </c:pt>
                <c:pt idx="6545">
                  <c:v>52</c:v>
                </c:pt>
                <c:pt idx="6546">
                  <c:v>52</c:v>
                </c:pt>
                <c:pt idx="6547">
                  <c:v>52</c:v>
                </c:pt>
                <c:pt idx="6548">
                  <c:v>52</c:v>
                </c:pt>
                <c:pt idx="6549">
                  <c:v>52</c:v>
                </c:pt>
                <c:pt idx="6550">
                  <c:v>52</c:v>
                </c:pt>
                <c:pt idx="6551">
                  <c:v>52</c:v>
                </c:pt>
                <c:pt idx="6552">
                  <c:v>52</c:v>
                </c:pt>
                <c:pt idx="6553">
                  <c:v>52</c:v>
                </c:pt>
                <c:pt idx="6554">
                  <c:v>52</c:v>
                </c:pt>
                <c:pt idx="6555">
                  <c:v>52</c:v>
                </c:pt>
                <c:pt idx="6556">
                  <c:v>52</c:v>
                </c:pt>
                <c:pt idx="6557">
                  <c:v>52</c:v>
                </c:pt>
                <c:pt idx="6558">
                  <c:v>52</c:v>
                </c:pt>
                <c:pt idx="6559">
                  <c:v>52</c:v>
                </c:pt>
                <c:pt idx="6560">
                  <c:v>52</c:v>
                </c:pt>
                <c:pt idx="6561">
                  <c:v>51.9</c:v>
                </c:pt>
                <c:pt idx="6562">
                  <c:v>51.9</c:v>
                </c:pt>
                <c:pt idx="6563">
                  <c:v>51.9</c:v>
                </c:pt>
                <c:pt idx="6564">
                  <c:v>51.9</c:v>
                </c:pt>
                <c:pt idx="6565">
                  <c:v>51.9</c:v>
                </c:pt>
                <c:pt idx="6566">
                  <c:v>51.8</c:v>
                </c:pt>
                <c:pt idx="6567">
                  <c:v>51.8</c:v>
                </c:pt>
                <c:pt idx="6568">
                  <c:v>51.8</c:v>
                </c:pt>
                <c:pt idx="6569">
                  <c:v>51.8</c:v>
                </c:pt>
                <c:pt idx="6570">
                  <c:v>51.8</c:v>
                </c:pt>
                <c:pt idx="6571">
                  <c:v>51.8</c:v>
                </c:pt>
                <c:pt idx="6572">
                  <c:v>51.8</c:v>
                </c:pt>
                <c:pt idx="6573">
                  <c:v>51.8</c:v>
                </c:pt>
                <c:pt idx="6574">
                  <c:v>51.8</c:v>
                </c:pt>
                <c:pt idx="6575">
                  <c:v>51.8</c:v>
                </c:pt>
                <c:pt idx="6576">
                  <c:v>51.7</c:v>
                </c:pt>
                <c:pt idx="6577">
                  <c:v>51.7</c:v>
                </c:pt>
                <c:pt idx="6578">
                  <c:v>51.7</c:v>
                </c:pt>
                <c:pt idx="6579">
                  <c:v>51.6</c:v>
                </c:pt>
                <c:pt idx="6580">
                  <c:v>51.6</c:v>
                </c:pt>
                <c:pt idx="6581">
                  <c:v>51.6</c:v>
                </c:pt>
                <c:pt idx="6582">
                  <c:v>51.6</c:v>
                </c:pt>
                <c:pt idx="6583">
                  <c:v>51.6</c:v>
                </c:pt>
                <c:pt idx="6584">
                  <c:v>51.6</c:v>
                </c:pt>
                <c:pt idx="6585">
                  <c:v>51.6</c:v>
                </c:pt>
                <c:pt idx="6586">
                  <c:v>51.6</c:v>
                </c:pt>
                <c:pt idx="6587">
                  <c:v>51.6</c:v>
                </c:pt>
                <c:pt idx="6588">
                  <c:v>51.5</c:v>
                </c:pt>
                <c:pt idx="6589">
                  <c:v>51.5</c:v>
                </c:pt>
                <c:pt idx="6590">
                  <c:v>51.5</c:v>
                </c:pt>
                <c:pt idx="6591">
                  <c:v>51.5</c:v>
                </c:pt>
                <c:pt idx="6592">
                  <c:v>51.5</c:v>
                </c:pt>
                <c:pt idx="6593">
                  <c:v>51.5</c:v>
                </c:pt>
                <c:pt idx="6594">
                  <c:v>51.5</c:v>
                </c:pt>
                <c:pt idx="6595">
                  <c:v>51.5</c:v>
                </c:pt>
                <c:pt idx="6596">
                  <c:v>51.5</c:v>
                </c:pt>
                <c:pt idx="6597">
                  <c:v>51.4</c:v>
                </c:pt>
                <c:pt idx="6598">
                  <c:v>51.4</c:v>
                </c:pt>
                <c:pt idx="6599">
                  <c:v>51.4</c:v>
                </c:pt>
                <c:pt idx="6600">
                  <c:v>51.4</c:v>
                </c:pt>
                <c:pt idx="6601">
                  <c:v>51.4</c:v>
                </c:pt>
                <c:pt idx="6602">
                  <c:v>51.3</c:v>
                </c:pt>
                <c:pt idx="6603">
                  <c:v>51.3</c:v>
                </c:pt>
                <c:pt idx="6604">
                  <c:v>51.3</c:v>
                </c:pt>
                <c:pt idx="6605">
                  <c:v>51.3</c:v>
                </c:pt>
                <c:pt idx="6606">
                  <c:v>51.3</c:v>
                </c:pt>
                <c:pt idx="6607">
                  <c:v>51.3</c:v>
                </c:pt>
                <c:pt idx="6608">
                  <c:v>51.3</c:v>
                </c:pt>
                <c:pt idx="6609">
                  <c:v>51.3</c:v>
                </c:pt>
                <c:pt idx="6610">
                  <c:v>51.3</c:v>
                </c:pt>
                <c:pt idx="6611">
                  <c:v>51.3</c:v>
                </c:pt>
                <c:pt idx="6612">
                  <c:v>51.3</c:v>
                </c:pt>
                <c:pt idx="6613">
                  <c:v>51.3</c:v>
                </c:pt>
                <c:pt idx="6614">
                  <c:v>51.3</c:v>
                </c:pt>
                <c:pt idx="6615">
                  <c:v>51.3</c:v>
                </c:pt>
                <c:pt idx="6616">
                  <c:v>51.3</c:v>
                </c:pt>
                <c:pt idx="6617">
                  <c:v>51.2</c:v>
                </c:pt>
                <c:pt idx="6618">
                  <c:v>51.2</c:v>
                </c:pt>
                <c:pt idx="6619">
                  <c:v>51.2</c:v>
                </c:pt>
                <c:pt idx="6620">
                  <c:v>51.2</c:v>
                </c:pt>
                <c:pt idx="6621">
                  <c:v>51.2</c:v>
                </c:pt>
                <c:pt idx="6622">
                  <c:v>51.2</c:v>
                </c:pt>
                <c:pt idx="6623">
                  <c:v>51.2</c:v>
                </c:pt>
                <c:pt idx="6624">
                  <c:v>51.2</c:v>
                </c:pt>
                <c:pt idx="6625">
                  <c:v>51.2</c:v>
                </c:pt>
                <c:pt idx="6626">
                  <c:v>51.2</c:v>
                </c:pt>
                <c:pt idx="6627">
                  <c:v>51.2</c:v>
                </c:pt>
                <c:pt idx="6628">
                  <c:v>51.2</c:v>
                </c:pt>
                <c:pt idx="6629">
                  <c:v>51.1</c:v>
                </c:pt>
                <c:pt idx="6630">
                  <c:v>51.1</c:v>
                </c:pt>
                <c:pt idx="6631">
                  <c:v>51.1</c:v>
                </c:pt>
                <c:pt idx="6632">
                  <c:v>51.1</c:v>
                </c:pt>
                <c:pt idx="6633">
                  <c:v>51</c:v>
                </c:pt>
                <c:pt idx="6634">
                  <c:v>51</c:v>
                </c:pt>
                <c:pt idx="6635">
                  <c:v>51</c:v>
                </c:pt>
                <c:pt idx="6636">
                  <c:v>51</c:v>
                </c:pt>
                <c:pt idx="6637">
                  <c:v>51</c:v>
                </c:pt>
                <c:pt idx="6638">
                  <c:v>51</c:v>
                </c:pt>
                <c:pt idx="6639">
                  <c:v>51</c:v>
                </c:pt>
                <c:pt idx="6640">
                  <c:v>51</c:v>
                </c:pt>
                <c:pt idx="6641">
                  <c:v>51</c:v>
                </c:pt>
                <c:pt idx="6642">
                  <c:v>51</c:v>
                </c:pt>
                <c:pt idx="6643">
                  <c:v>51</c:v>
                </c:pt>
                <c:pt idx="6644">
                  <c:v>51</c:v>
                </c:pt>
                <c:pt idx="6645">
                  <c:v>51</c:v>
                </c:pt>
                <c:pt idx="6646">
                  <c:v>50.9</c:v>
                </c:pt>
                <c:pt idx="6647">
                  <c:v>50.9</c:v>
                </c:pt>
                <c:pt idx="6648">
                  <c:v>50.9</c:v>
                </c:pt>
                <c:pt idx="6649">
                  <c:v>50.9</c:v>
                </c:pt>
                <c:pt idx="6650">
                  <c:v>50.9</c:v>
                </c:pt>
                <c:pt idx="6651">
                  <c:v>50.9</c:v>
                </c:pt>
                <c:pt idx="6652">
                  <c:v>50.9</c:v>
                </c:pt>
                <c:pt idx="6653">
                  <c:v>50.9</c:v>
                </c:pt>
                <c:pt idx="6654">
                  <c:v>50.9</c:v>
                </c:pt>
                <c:pt idx="6655">
                  <c:v>50.9</c:v>
                </c:pt>
                <c:pt idx="6656">
                  <c:v>50.9</c:v>
                </c:pt>
                <c:pt idx="6657">
                  <c:v>50.8</c:v>
                </c:pt>
                <c:pt idx="6658">
                  <c:v>50.8</c:v>
                </c:pt>
                <c:pt idx="6659">
                  <c:v>50.8</c:v>
                </c:pt>
                <c:pt idx="6660">
                  <c:v>50.8</c:v>
                </c:pt>
                <c:pt idx="6661">
                  <c:v>50.7</c:v>
                </c:pt>
                <c:pt idx="6662">
                  <c:v>50.7</c:v>
                </c:pt>
                <c:pt idx="6663">
                  <c:v>50.7</c:v>
                </c:pt>
                <c:pt idx="6664">
                  <c:v>50.7</c:v>
                </c:pt>
                <c:pt idx="6665">
                  <c:v>50.7</c:v>
                </c:pt>
                <c:pt idx="6666">
                  <c:v>50.7</c:v>
                </c:pt>
                <c:pt idx="6667">
                  <c:v>50.7</c:v>
                </c:pt>
                <c:pt idx="6668">
                  <c:v>50.7</c:v>
                </c:pt>
                <c:pt idx="6669">
                  <c:v>50.7</c:v>
                </c:pt>
                <c:pt idx="6670">
                  <c:v>50.7</c:v>
                </c:pt>
                <c:pt idx="6671">
                  <c:v>50.7</c:v>
                </c:pt>
                <c:pt idx="6672">
                  <c:v>50.7</c:v>
                </c:pt>
                <c:pt idx="6673">
                  <c:v>50.6</c:v>
                </c:pt>
                <c:pt idx="6674">
                  <c:v>50.6</c:v>
                </c:pt>
                <c:pt idx="6675">
                  <c:v>50.6</c:v>
                </c:pt>
                <c:pt idx="6676">
                  <c:v>50.6</c:v>
                </c:pt>
                <c:pt idx="6677">
                  <c:v>50.6</c:v>
                </c:pt>
                <c:pt idx="6678">
                  <c:v>50.6</c:v>
                </c:pt>
                <c:pt idx="6679">
                  <c:v>50.6</c:v>
                </c:pt>
                <c:pt idx="6680">
                  <c:v>50.6</c:v>
                </c:pt>
                <c:pt idx="6681">
                  <c:v>50.6</c:v>
                </c:pt>
                <c:pt idx="6682">
                  <c:v>50.6</c:v>
                </c:pt>
                <c:pt idx="6683">
                  <c:v>50.5</c:v>
                </c:pt>
                <c:pt idx="6684">
                  <c:v>50.5</c:v>
                </c:pt>
                <c:pt idx="6685">
                  <c:v>50.5</c:v>
                </c:pt>
                <c:pt idx="6686">
                  <c:v>50.5</c:v>
                </c:pt>
                <c:pt idx="6687">
                  <c:v>50.5</c:v>
                </c:pt>
                <c:pt idx="6688">
                  <c:v>50.5</c:v>
                </c:pt>
                <c:pt idx="6689">
                  <c:v>50.5</c:v>
                </c:pt>
                <c:pt idx="6690">
                  <c:v>50.4</c:v>
                </c:pt>
                <c:pt idx="6691">
                  <c:v>50.4</c:v>
                </c:pt>
                <c:pt idx="6692">
                  <c:v>50.4</c:v>
                </c:pt>
                <c:pt idx="6693">
                  <c:v>50.3</c:v>
                </c:pt>
                <c:pt idx="6694">
                  <c:v>50.3</c:v>
                </c:pt>
                <c:pt idx="6695">
                  <c:v>50.3</c:v>
                </c:pt>
                <c:pt idx="6696">
                  <c:v>50.3</c:v>
                </c:pt>
                <c:pt idx="6697">
                  <c:v>50.3</c:v>
                </c:pt>
                <c:pt idx="6698">
                  <c:v>50.3</c:v>
                </c:pt>
                <c:pt idx="6699">
                  <c:v>50.2</c:v>
                </c:pt>
                <c:pt idx="6700">
                  <c:v>50.2</c:v>
                </c:pt>
                <c:pt idx="6701">
                  <c:v>50.2</c:v>
                </c:pt>
                <c:pt idx="6702">
                  <c:v>50.2</c:v>
                </c:pt>
                <c:pt idx="6703">
                  <c:v>50.2</c:v>
                </c:pt>
                <c:pt idx="6704">
                  <c:v>50.2</c:v>
                </c:pt>
                <c:pt idx="6705">
                  <c:v>50.2</c:v>
                </c:pt>
                <c:pt idx="6706">
                  <c:v>50.2</c:v>
                </c:pt>
                <c:pt idx="6707">
                  <c:v>50.2</c:v>
                </c:pt>
                <c:pt idx="6708">
                  <c:v>50.2</c:v>
                </c:pt>
                <c:pt idx="6709">
                  <c:v>50.2</c:v>
                </c:pt>
                <c:pt idx="6710">
                  <c:v>50.2</c:v>
                </c:pt>
                <c:pt idx="6711">
                  <c:v>50.2</c:v>
                </c:pt>
                <c:pt idx="6712">
                  <c:v>50.1</c:v>
                </c:pt>
                <c:pt idx="6713">
                  <c:v>50.1</c:v>
                </c:pt>
                <c:pt idx="6714">
                  <c:v>50.1</c:v>
                </c:pt>
                <c:pt idx="6715">
                  <c:v>50.1</c:v>
                </c:pt>
                <c:pt idx="6716">
                  <c:v>50.1</c:v>
                </c:pt>
                <c:pt idx="6717">
                  <c:v>50.1</c:v>
                </c:pt>
                <c:pt idx="6718">
                  <c:v>50.1</c:v>
                </c:pt>
                <c:pt idx="6719">
                  <c:v>50.1</c:v>
                </c:pt>
                <c:pt idx="6720">
                  <c:v>50</c:v>
                </c:pt>
                <c:pt idx="6721">
                  <c:v>50</c:v>
                </c:pt>
                <c:pt idx="6722">
                  <c:v>50</c:v>
                </c:pt>
                <c:pt idx="6723">
                  <c:v>50</c:v>
                </c:pt>
                <c:pt idx="6724">
                  <c:v>50</c:v>
                </c:pt>
                <c:pt idx="6725">
                  <c:v>50</c:v>
                </c:pt>
                <c:pt idx="6726">
                  <c:v>50</c:v>
                </c:pt>
                <c:pt idx="6727">
                  <c:v>50</c:v>
                </c:pt>
                <c:pt idx="6728">
                  <c:v>50</c:v>
                </c:pt>
                <c:pt idx="6729">
                  <c:v>50</c:v>
                </c:pt>
                <c:pt idx="6730">
                  <c:v>50</c:v>
                </c:pt>
                <c:pt idx="6731">
                  <c:v>50</c:v>
                </c:pt>
                <c:pt idx="6732">
                  <c:v>50</c:v>
                </c:pt>
                <c:pt idx="6733">
                  <c:v>50</c:v>
                </c:pt>
                <c:pt idx="6734">
                  <c:v>50</c:v>
                </c:pt>
                <c:pt idx="6735">
                  <c:v>50</c:v>
                </c:pt>
                <c:pt idx="6736">
                  <c:v>50</c:v>
                </c:pt>
                <c:pt idx="6737">
                  <c:v>50</c:v>
                </c:pt>
                <c:pt idx="6738">
                  <c:v>50</c:v>
                </c:pt>
                <c:pt idx="6739">
                  <c:v>50</c:v>
                </c:pt>
                <c:pt idx="6740">
                  <c:v>50</c:v>
                </c:pt>
                <c:pt idx="6741">
                  <c:v>50</c:v>
                </c:pt>
                <c:pt idx="6742">
                  <c:v>49.9</c:v>
                </c:pt>
                <c:pt idx="6743">
                  <c:v>49.9</c:v>
                </c:pt>
                <c:pt idx="6744">
                  <c:v>49.9</c:v>
                </c:pt>
                <c:pt idx="6745">
                  <c:v>49.9</c:v>
                </c:pt>
                <c:pt idx="6746">
                  <c:v>49.9</c:v>
                </c:pt>
                <c:pt idx="6747">
                  <c:v>49.9</c:v>
                </c:pt>
                <c:pt idx="6748">
                  <c:v>49.9</c:v>
                </c:pt>
                <c:pt idx="6749">
                  <c:v>49.9</c:v>
                </c:pt>
                <c:pt idx="6750">
                  <c:v>49.8</c:v>
                </c:pt>
                <c:pt idx="6751">
                  <c:v>49.8</c:v>
                </c:pt>
                <c:pt idx="6752">
                  <c:v>49.8</c:v>
                </c:pt>
                <c:pt idx="6753">
                  <c:v>49.8</c:v>
                </c:pt>
                <c:pt idx="6754">
                  <c:v>49.8</c:v>
                </c:pt>
                <c:pt idx="6755">
                  <c:v>49.7</c:v>
                </c:pt>
                <c:pt idx="6756">
                  <c:v>49.7</c:v>
                </c:pt>
                <c:pt idx="6757">
                  <c:v>49.7</c:v>
                </c:pt>
                <c:pt idx="6758">
                  <c:v>49.7</c:v>
                </c:pt>
                <c:pt idx="6759">
                  <c:v>49.6</c:v>
                </c:pt>
                <c:pt idx="6760">
                  <c:v>49.6</c:v>
                </c:pt>
                <c:pt idx="6761">
                  <c:v>49.6</c:v>
                </c:pt>
                <c:pt idx="6762">
                  <c:v>49.6</c:v>
                </c:pt>
                <c:pt idx="6763">
                  <c:v>49.6</c:v>
                </c:pt>
                <c:pt idx="6764">
                  <c:v>49.6</c:v>
                </c:pt>
                <c:pt idx="6765">
                  <c:v>49.6</c:v>
                </c:pt>
                <c:pt idx="6766">
                  <c:v>49.5</c:v>
                </c:pt>
                <c:pt idx="6767">
                  <c:v>49.5</c:v>
                </c:pt>
                <c:pt idx="6768">
                  <c:v>49.5</c:v>
                </c:pt>
                <c:pt idx="6769">
                  <c:v>49.5</c:v>
                </c:pt>
                <c:pt idx="6770">
                  <c:v>49.5</c:v>
                </c:pt>
                <c:pt idx="6771">
                  <c:v>49.5</c:v>
                </c:pt>
                <c:pt idx="6772">
                  <c:v>49.5</c:v>
                </c:pt>
                <c:pt idx="6773">
                  <c:v>49.5</c:v>
                </c:pt>
                <c:pt idx="6774">
                  <c:v>49.5</c:v>
                </c:pt>
                <c:pt idx="6775">
                  <c:v>49.4</c:v>
                </c:pt>
                <c:pt idx="6776">
                  <c:v>49.4</c:v>
                </c:pt>
                <c:pt idx="6777">
                  <c:v>49.4</c:v>
                </c:pt>
                <c:pt idx="6778">
                  <c:v>49.4</c:v>
                </c:pt>
                <c:pt idx="6779">
                  <c:v>49.4</c:v>
                </c:pt>
                <c:pt idx="6780">
                  <c:v>49.4</c:v>
                </c:pt>
                <c:pt idx="6781">
                  <c:v>49.4</c:v>
                </c:pt>
                <c:pt idx="6782">
                  <c:v>49.3</c:v>
                </c:pt>
                <c:pt idx="6783">
                  <c:v>49.3</c:v>
                </c:pt>
                <c:pt idx="6784">
                  <c:v>49.3</c:v>
                </c:pt>
                <c:pt idx="6785">
                  <c:v>49.3</c:v>
                </c:pt>
                <c:pt idx="6786">
                  <c:v>49.3</c:v>
                </c:pt>
                <c:pt idx="6787">
                  <c:v>49.3</c:v>
                </c:pt>
                <c:pt idx="6788">
                  <c:v>49.3</c:v>
                </c:pt>
                <c:pt idx="6789">
                  <c:v>49.3</c:v>
                </c:pt>
                <c:pt idx="6790">
                  <c:v>49.3</c:v>
                </c:pt>
                <c:pt idx="6791">
                  <c:v>49.2</c:v>
                </c:pt>
                <c:pt idx="6792">
                  <c:v>49.2</c:v>
                </c:pt>
                <c:pt idx="6793">
                  <c:v>49.2</c:v>
                </c:pt>
                <c:pt idx="6794">
                  <c:v>49.2</c:v>
                </c:pt>
                <c:pt idx="6795">
                  <c:v>49.2</c:v>
                </c:pt>
                <c:pt idx="6796">
                  <c:v>49.2</c:v>
                </c:pt>
                <c:pt idx="6797">
                  <c:v>49.2</c:v>
                </c:pt>
                <c:pt idx="6798">
                  <c:v>49.1</c:v>
                </c:pt>
                <c:pt idx="6799">
                  <c:v>49.1</c:v>
                </c:pt>
                <c:pt idx="6800">
                  <c:v>49.1</c:v>
                </c:pt>
                <c:pt idx="6801">
                  <c:v>49.1</c:v>
                </c:pt>
                <c:pt idx="6802">
                  <c:v>49.1</c:v>
                </c:pt>
                <c:pt idx="6803">
                  <c:v>49.1</c:v>
                </c:pt>
                <c:pt idx="6804">
                  <c:v>49</c:v>
                </c:pt>
                <c:pt idx="6805">
                  <c:v>49</c:v>
                </c:pt>
                <c:pt idx="6806">
                  <c:v>49</c:v>
                </c:pt>
                <c:pt idx="6807">
                  <c:v>49</c:v>
                </c:pt>
                <c:pt idx="6808">
                  <c:v>49</c:v>
                </c:pt>
                <c:pt idx="6809">
                  <c:v>49</c:v>
                </c:pt>
                <c:pt idx="6810">
                  <c:v>49</c:v>
                </c:pt>
                <c:pt idx="6811">
                  <c:v>49</c:v>
                </c:pt>
                <c:pt idx="6812">
                  <c:v>49</c:v>
                </c:pt>
                <c:pt idx="6813">
                  <c:v>49</c:v>
                </c:pt>
                <c:pt idx="6814">
                  <c:v>49</c:v>
                </c:pt>
                <c:pt idx="6815">
                  <c:v>49</c:v>
                </c:pt>
                <c:pt idx="6816">
                  <c:v>49</c:v>
                </c:pt>
                <c:pt idx="6817">
                  <c:v>48.9</c:v>
                </c:pt>
                <c:pt idx="6818">
                  <c:v>48.9</c:v>
                </c:pt>
                <c:pt idx="6819">
                  <c:v>48.9</c:v>
                </c:pt>
                <c:pt idx="6820">
                  <c:v>48.9</c:v>
                </c:pt>
                <c:pt idx="6821">
                  <c:v>48.9</c:v>
                </c:pt>
                <c:pt idx="6822">
                  <c:v>48.9</c:v>
                </c:pt>
                <c:pt idx="6823">
                  <c:v>48.9</c:v>
                </c:pt>
                <c:pt idx="6824">
                  <c:v>48.9</c:v>
                </c:pt>
                <c:pt idx="6825">
                  <c:v>48.9</c:v>
                </c:pt>
                <c:pt idx="6826">
                  <c:v>48.9</c:v>
                </c:pt>
                <c:pt idx="6827">
                  <c:v>48.9</c:v>
                </c:pt>
                <c:pt idx="6828">
                  <c:v>48.9</c:v>
                </c:pt>
                <c:pt idx="6829">
                  <c:v>48.8</c:v>
                </c:pt>
                <c:pt idx="6830">
                  <c:v>48.8</c:v>
                </c:pt>
                <c:pt idx="6831">
                  <c:v>48.8</c:v>
                </c:pt>
                <c:pt idx="6832">
                  <c:v>48.8</c:v>
                </c:pt>
                <c:pt idx="6833">
                  <c:v>48.8</c:v>
                </c:pt>
                <c:pt idx="6834">
                  <c:v>48.8</c:v>
                </c:pt>
                <c:pt idx="6835">
                  <c:v>48.8</c:v>
                </c:pt>
                <c:pt idx="6836">
                  <c:v>48.8</c:v>
                </c:pt>
                <c:pt idx="6837">
                  <c:v>48.7</c:v>
                </c:pt>
                <c:pt idx="6838">
                  <c:v>48.7</c:v>
                </c:pt>
                <c:pt idx="6839">
                  <c:v>48.7</c:v>
                </c:pt>
                <c:pt idx="6840">
                  <c:v>48.6</c:v>
                </c:pt>
                <c:pt idx="6841">
                  <c:v>48.6</c:v>
                </c:pt>
                <c:pt idx="6842">
                  <c:v>48.6</c:v>
                </c:pt>
                <c:pt idx="6843">
                  <c:v>48.6</c:v>
                </c:pt>
                <c:pt idx="6844">
                  <c:v>48.6</c:v>
                </c:pt>
                <c:pt idx="6845">
                  <c:v>48.6</c:v>
                </c:pt>
                <c:pt idx="6846">
                  <c:v>48.5</c:v>
                </c:pt>
                <c:pt idx="6847">
                  <c:v>48.5</c:v>
                </c:pt>
                <c:pt idx="6848">
                  <c:v>48.5</c:v>
                </c:pt>
                <c:pt idx="6849">
                  <c:v>48.5</c:v>
                </c:pt>
                <c:pt idx="6850">
                  <c:v>48.5</c:v>
                </c:pt>
                <c:pt idx="6851">
                  <c:v>48.5</c:v>
                </c:pt>
                <c:pt idx="6852">
                  <c:v>48.5</c:v>
                </c:pt>
                <c:pt idx="6853">
                  <c:v>48.5</c:v>
                </c:pt>
                <c:pt idx="6854">
                  <c:v>48.5</c:v>
                </c:pt>
                <c:pt idx="6855">
                  <c:v>48.4</c:v>
                </c:pt>
                <c:pt idx="6856">
                  <c:v>48.4</c:v>
                </c:pt>
                <c:pt idx="6857">
                  <c:v>48.4</c:v>
                </c:pt>
                <c:pt idx="6858">
                  <c:v>48.4</c:v>
                </c:pt>
                <c:pt idx="6859">
                  <c:v>48.4</c:v>
                </c:pt>
                <c:pt idx="6860">
                  <c:v>48.4</c:v>
                </c:pt>
                <c:pt idx="6861">
                  <c:v>48.4</c:v>
                </c:pt>
                <c:pt idx="6862">
                  <c:v>48.4</c:v>
                </c:pt>
                <c:pt idx="6863">
                  <c:v>48.4</c:v>
                </c:pt>
                <c:pt idx="6864">
                  <c:v>48.4</c:v>
                </c:pt>
                <c:pt idx="6865">
                  <c:v>48.4</c:v>
                </c:pt>
                <c:pt idx="6866">
                  <c:v>48.4</c:v>
                </c:pt>
                <c:pt idx="6867">
                  <c:v>48.3</c:v>
                </c:pt>
                <c:pt idx="6868">
                  <c:v>48.3</c:v>
                </c:pt>
                <c:pt idx="6869">
                  <c:v>48.3</c:v>
                </c:pt>
                <c:pt idx="6870">
                  <c:v>48.3</c:v>
                </c:pt>
                <c:pt idx="6871">
                  <c:v>48.3</c:v>
                </c:pt>
                <c:pt idx="6872">
                  <c:v>48.2</c:v>
                </c:pt>
                <c:pt idx="6873">
                  <c:v>48.2</c:v>
                </c:pt>
                <c:pt idx="6874">
                  <c:v>48.2</c:v>
                </c:pt>
                <c:pt idx="6875">
                  <c:v>48.2</c:v>
                </c:pt>
                <c:pt idx="6876">
                  <c:v>48.2</c:v>
                </c:pt>
                <c:pt idx="6877">
                  <c:v>48.1</c:v>
                </c:pt>
                <c:pt idx="6878">
                  <c:v>48.1</c:v>
                </c:pt>
                <c:pt idx="6879">
                  <c:v>48.1</c:v>
                </c:pt>
                <c:pt idx="6880">
                  <c:v>48.1</c:v>
                </c:pt>
                <c:pt idx="6881">
                  <c:v>48.1</c:v>
                </c:pt>
                <c:pt idx="6882">
                  <c:v>48.1</c:v>
                </c:pt>
                <c:pt idx="6883">
                  <c:v>48.1</c:v>
                </c:pt>
                <c:pt idx="6884">
                  <c:v>48.1</c:v>
                </c:pt>
                <c:pt idx="6885">
                  <c:v>48</c:v>
                </c:pt>
                <c:pt idx="6886">
                  <c:v>48</c:v>
                </c:pt>
                <c:pt idx="6887">
                  <c:v>48</c:v>
                </c:pt>
                <c:pt idx="6888">
                  <c:v>48</c:v>
                </c:pt>
                <c:pt idx="6889">
                  <c:v>48</c:v>
                </c:pt>
                <c:pt idx="6890">
                  <c:v>48</c:v>
                </c:pt>
                <c:pt idx="6891">
                  <c:v>48</c:v>
                </c:pt>
                <c:pt idx="6892">
                  <c:v>48</c:v>
                </c:pt>
                <c:pt idx="6893">
                  <c:v>48</c:v>
                </c:pt>
                <c:pt idx="6894">
                  <c:v>48</c:v>
                </c:pt>
                <c:pt idx="6895">
                  <c:v>48</c:v>
                </c:pt>
                <c:pt idx="6896">
                  <c:v>48</c:v>
                </c:pt>
                <c:pt idx="6897">
                  <c:v>48</c:v>
                </c:pt>
                <c:pt idx="6898">
                  <c:v>47.9</c:v>
                </c:pt>
                <c:pt idx="6899">
                  <c:v>47.9</c:v>
                </c:pt>
                <c:pt idx="6900">
                  <c:v>47.9</c:v>
                </c:pt>
                <c:pt idx="6901">
                  <c:v>47.9</c:v>
                </c:pt>
                <c:pt idx="6902">
                  <c:v>47.9</c:v>
                </c:pt>
                <c:pt idx="6903">
                  <c:v>47.9</c:v>
                </c:pt>
                <c:pt idx="6904">
                  <c:v>47.9</c:v>
                </c:pt>
                <c:pt idx="6905">
                  <c:v>47.9</c:v>
                </c:pt>
                <c:pt idx="6906">
                  <c:v>47.9</c:v>
                </c:pt>
                <c:pt idx="6907">
                  <c:v>47.8</c:v>
                </c:pt>
                <c:pt idx="6908">
                  <c:v>47.8</c:v>
                </c:pt>
                <c:pt idx="6909">
                  <c:v>47.8</c:v>
                </c:pt>
                <c:pt idx="6910">
                  <c:v>47.8</c:v>
                </c:pt>
                <c:pt idx="6911">
                  <c:v>47.8</c:v>
                </c:pt>
                <c:pt idx="6912">
                  <c:v>47.8</c:v>
                </c:pt>
                <c:pt idx="6913">
                  <c:v>47.7</c:v>
                </c:pt>
                <c:pt idx="6914">
                  <c:v>47.7</c:v>
                </c:pt>
                <c:pt idx="6915">
                  <c:v>47.7</c:v>
                </c:pt>
                <c:pt idx="6916">
                  <c:v>47.7</c:v>
                </c:pt>
                <c:pt idx="6917">
                  <c:v>47.7</c:v>
                </c:pt>
                <c:pt idx="6918">
                  <c:v>47.7</c:v>
                </c:pt>
                <c:pt idx="6919">
                  <c:v>47.7</c:v>
                </c:pt>
                <c:pt idx="6920">
                  <c:v>47.7</c:v>
                </c:pt>
                <c:pt idx="6921">
                  <c:v>47.7</c:v>
                </c:pt>
                <c:pt idx="6922">
                  <c:v>47.6</c:v>
                </c:pt>
                <c:pt idx="6923">
                  <c:v>47.6</c:v>
                </c:pt>
                <c:pt idx="6924">
                  <c:v>47.6</c:v>
                </c:pt>
                <c:pt idx="6925">
                  <c:v>47.6</c:v>
                </c:pt>
                <c:pt idx="6926">
                  <c:v>47.6</c:v>
                </c:pt>
                <c:pt idx="6927">
                  <c:v>47.6</c:v>
                </c:pt>
                <c:pt idx="6928">
                  <c:v>47.5</c:v>
                </c:pt>
                <c:pt idx="6929">
                  <c:v>47.5</c:v>
                </c:pt>
                <c:pt idx="6930">
                  <c:v>47.5</c:v>
                </c:pt>
                <c:pt idx="6931">
                  <c:v>47.5</c:v>
                </c:pt>
                <c:pt idx="6932">
                  <c:v>47.5</c:v>
                </c:pt>
                <c:pt idx="6933">
                  <c:v>47.5</c:v>
                </c:pt>
                <c:pt idx="6934">
                  <c:v>47.5</c:v>
                </c:pt>
                <c:pt idx="6935">
                  <c:v>47.5</c:v>
                </c:pt>
                <c:pt idx="6936">
                  <c:v>47.5</c:v>
                </c:pt>
                <c:pt idx="6937">
                  <c:v>47.5</c:v>
                </c:pt>
                <c:pt idx="6938">
                  <c:v>47.5</c:v>
                </c:pt>
                <c:pt idx="6939">
                  <c:v>47.5</c:v>
                </c:pt>
                <c:pt idx="6940">
                  <c:v>47.5</c:v>
                </c:pt>
                <c:pt idx="6941">
                  <c:v>47.5</c:v>
                </c:pt>
                <c:pt idx="6942">
                  <c:v>47.4</c:v>
                </c:pt>
                <c:pt idx="6943">
                  <c:v>47.4</c:v>
                </c:pt>
                <c:pt idx="6944">
                  <c:v>47.4</c:v>
                </c:pt>
                <c:pt idx="6945">
                  <c:v>47.4</c:v>
                </c:pt>
                <c:pt idx="6946">
                  <c:v>47.4</c:v>
                </c:pt>
                <c:pt idx="6947">
                  <c:v>47.4</c:v>
                </c:pt>
                <c:pt idx="6948">
                  <c:v>47.4</c:v>
                </c:pt>
                <c:pt idx="6949">
                  <c:v>47.4</c:v>
                </c:pt>
                <c:pt idx="6950">
                  <c:v>47.4</c:v>
                </c:pt>
                <c:pt idx="6951">
                  <c:v>47.4</c:v>
                </c:pt>
                <c:pt idx="6952">
                  <c:v>47.4</c:v>
                </c:pt>
                <c:pt idx="6953">
                  <c:v>47.4</c:v>
                </c:pt>
                <c:pt idx="6954">
                  <c:v>47.4</c:v>
                </c:pt>
                <c:pt idx="6955">
                  <c:v>47.4</c:v>
                </c:pt>
                <c:pt idx="6956">
                  <c:v>47.4</c:v>
                </c:pt>
                <c:pt idx="6957">
                  <c:v>47.3</c:v>
                </c:pt>
                <c:pt idx="6958">
                  <c:v>47.3</c:v>
                </c:pt>
                <c:pt idx="6959">
                  <c:v>47.3</c:v>
                </c:pt>
                <c:pt idx="6960">
                  <c:v>47.3</c:v>
                </c:pt>
                <c:pt idx="6961">
                  <c:v>47.3</c:v>
                </c:pt>
                <c:pt idx="6962">
                  <c:v>47.3</c:v>
                </c:pt>
                <c:pt idx="6963">
                  <c:v>47.3</c:v>
                </c:pt>
                <c:pt idx="6964">
                  <c:v>47.3</c:v>
                </c:pt>
                <c:pt idx="6965">
                  <c:v>47.3</c:v>
                </c:pt>
                <c:pt idx="6966">
                  <c:v>47.3</c:v>
                </c:pt>
                <c:pt idx="6967">
                  <c:v>47.3</c:v>
                </c:pt>
                <c:pt idx="6968">
                  <c:v>47.3</c:v>
                </c:pt>
                <c:pt idx="6969">
                  <c:v>47.3</c:v>
                </c:pt>
                <c:pt idx="6970">
                  <c:v>47.3</c:v>
                </c:pt>
                <c:pt idx="6971">
                  <c:v>47.3</c:v>
                </c:pt>
                <c:pt idx="6972">
                  <c:v>47.2</c:v>
                </c:pt>
                <c:pt idx="6973">
                  <c:v>47.2</c:v>
                </c:pt>
                <c:pt idx="6974">
                  <c:v>47.2</c:v>
                </c:pt>
                <c:pt idx="6975">
                  <c:v>47.2</c:v>
                </c:pt>
                <c:pt idx="6976">
                  <c:v>47.2</c:v>
                </c:pt>
                <c:pt idx="6977">
                  <c:v>47.2</c:v>
                </c:pt>
                <c:pt idx="6978">
                  <c:v>47.2</c:v>
                </c:pt>
                <c:pt idx="6979">
                  <c:v>47.2</c:v>
                </c:pt>
                <c:pt idx="6980">
                  <c:v>47.1</c:v>
                </c:pt>
                <c:pt idx="6981">
                  <c:v>47.1</c:v>
                </c:pt>
                <c:pt idx="6982">
                  <c:v>47.1</c:v>
                </c:pt>
                <c:pt idx="6983">
                  <c:v>47.1</c:v>
                </c:pt>
                <c:pt idx="6984">
                  <c:v>47.1</c:v>
                </c:pt>
                <c:pt idx="6985">
                  <c:v>47.1</c:v>
                </c:pt>
                <c:pt idx="6986">
                  <c:v>47.1</c:v>
                </c:pt>
                <c:pt idx="6987">
                  <c:v>47.1</c:v>
                </c:pt>
                <c:pt idx="6988">
                  <c:v>47.1</c:v>
                </c:pt>
                <c:pt idx="6989">
                  <c:v>47.1</c:v>
                </c:pt>
                <c:pt idx="6990">
                  <c:v>47.1</c:v>
                </c:pt>
                <c:pt idx="6991">
                  <c:v>47.1</c:v>
                </c:pt>
                <c:pt idx="6992">
                  <c:v>47.1</c:v>
                </c:pt>
                <c:pt idx="6993">
                  <c:v>47</c:v>
                </c:pt>
                <c:pt idx="6994">
                  <c:v>47</c:v>
                </c:pt>
                <c:pt idx="6995">
                  <c:v>47</c:v>
                </c:pt>
                <c:pt idx="6996">
                  <c:v>47</c:v>
                </c:pt>
                <c:pt idx="6997">
                  <c:v>47</c:v>
                </c:pt>
                <c:pt idx="6998">
                  <c:v>47</c:v>
                </c:pt>
                <c:pt idx="6999">
                  <c:v>47</c:v>
                </c:pt>
                <c:pt idx="7000">
                  <c:v>47</c:v>
                </c:pt>
                <c:pt idx="7001">
                  <c:v>47</c:v>
                </c:pt>
                <c:pt idx="7002">
                  <c:v>47</c:v>
                </c:pt>
                <c:pt idx="7003">
                  <c:v>46.9</c:v>
                </c:pt>
                <c:pt idx="7004">
                  <c:v>46.9</c:v>
                </c:pt>
                <c:pt idx="7005">
                  <c:v>46.9</c:v>
                </c:pt>
                <c:pt idx="7006">
                  <c:v>46.9</c:v>
                </c:pt>
                <c:pt idx="7007">
                  <c:v>46.9</c:v>
                </c:pt>
                <c:pt idx="7008">
                  <c:v>46.9</c:v>
                </c:pt>
                <c:pt idx="7009">
                  <c:v>46.9</c:v>
                </c:pt>
                <c:pt idx="7010">
                  <c:v>46.9</c:v>
                </c:pt>
                <c:pt idx="7011">
                  <c:v>46.9</c:v>
                </c:pt>
                <c:pt idx="7012">
                  <c:v>46.8</c:v>
                </c:pt>
                <c:pt idx="7013">
                  <c:v>46.8</c:v>
                </c:pt>
                <c:pt idx="7014">
                  <c:v>46.8</c:v>
                </c:pt>
                <c:pt idx="7015">
                  <c:v>46.8</c:v>
                </c:pt>
                <c:pt idx="7016">
                  <c:v>46.8</c:v>
                </c:pt>
                <c:pt idx="7017">
                  <c:v>46.8</c:v>
                </c:pt>
                <c:pt idx="7018">
                  <c:v>46.8</c:v>
                </c:pt>
                <c:pt idx="7019">
                  <c:v>46.8</c:v>
                </c:pt>
                <c:pt idx="7020">
                  <c:v>46.7</c:v>
                </c:pt>
                <c:pt idx="7021">
                  <c:v>46.7</c:v>
                </c:pt>
                <c:pt idx="7022">
                  <c:v>46.7</c:v>
                </c:pt>
                <c:pt idx="7023">
                  <c:v>46.7</c:v>
                </c:pt>
                <c:pt idx="7024">
                  <c:v>46.7</c:v>
                </c:pt>
                <c:pt idx="7025">
                  <c:v>46.7</c:v>
                </c:pt>
                <c:pt idx="7026">
                  <c:v>46.7</c:v>
                </c:pt>
                <c:pt idx="7027">
                  <c:v>46.7</c:v>
                </c:pt>
                <c:pt idx="7028">
                  <c:v>46.7</c:v>
                </c:pt>
                <c:pt idx="7029">
                  <c:v>46.7</c:v>
                </c:pt>
                <c:pt idx="7030">
                  <c:v>46.7</c:v>
                </c:pt>
                <c:pt idx="7031">
                  <c:v>46.6</c:v>
                </c:pt>
                <c:pt idx="7032">
                  <c:v>46.6</c:v>
                </c:pt>
                <c:pt idx="7033">
                  <c:v>46.6</c:v>
                </c:pt>
                <c:pt idx="7034">
                  <c:v>46.6</c:v>
                </c:pt>
                <c:pt idx="7035">
                  <c:v>46.6</c:v>
                </c:pt>
                <c:pt idx="7036">
                  <c:v>46.6</c:v>
                </c:pt>
                <c:pt idx="7037">
                  <c:v>46.6</c:v>
                </c:pt>
                <c:pt idx="7038">
                  <c:v>46.6</c:v>
                </c:pt>
                <c:pt idx="7039">
                  <c:v>46.6</c:v>
                </c:pt>
                <c:pt idx="7040">
                  <c:v>46.6</c:v>
                </c:pt>
                <c:pt idx="7041">
                  <c:v>46.5</c:v>
                </c:pt>
                <c:pt idx="7042">
                  <c:v>46.5</c:v>
                </c:pt>
                <c:pt idx="7043">
                  <c:v>46.5</c:v>
                </c:pt>
                <c:pt idx="7044">
                  <c:v>46.5</c:v>
                </c:pt>
                <c:pt idx="7045">
                  <c:v>46.5</c:v>
                </c:pt>
                <c:pt idx="7046">
                  <c:v>46.5</c:v>
                </c:pt>
                <c:pt idx="7047">
                  <c:v>46.5</c:v>
                </c:pt>
                <c:pt idx="7048">
                  <c:v>46.5</c:v>
                </c:pt>
                <c:pt idx="7049">
                  <c:v>46.4</c:v>
                </c:pt>
                <c:pt idx="7050">
                  <c:v>46.4</c:v>
                </c:pt>
                <c:pt idx="7051">
                  <c:v>46.4</c:v>
                </c:pt>
                <c:pt idx="7052">
                  <c:v>46.4</c:v>
                </c:pt>
                <c:pt idx="7053">
                  <c:v>46.4</c:v>
                </c:pt>
                <c:pt idx="7054">
                  <c:v>46.4</c:v>
                </c:pt>
                <c:pt idx="7055">
                  <c:v>46.3</c:v>
                </c:pt>
                <c:pt idx="7056">
                  <c:v>46.3</c:v>
                </c:pt>
                <c:pt idx="7057">
                  <c:v>46.3</c:v>
                </c:pt>
                <c:pt idx="7058">
                  <c:v>46.3</c:v>
                </c:pt>
                <c:pt idx="7059">
                  <c:v>46.2</c:v>
                </c:pt>
                <c:pt idx="7060">
                  <c:v>46.2</c:v>
                </c:pt>
                <c:pt idx="7061">
                  <c:v>46.2</c:v>
                </c:pt>
                <c:pt idx="7062">
                  <c:v>46.2</c:v>
                </c:pt>
                <c:pt idx="7063">
                  <c:v>46.2</c:v>
                </c:pt>
                <c:pt idx="7064">
                  <c:v>46.2</c:v>
                </c:pt>
                <c:pt idx="7065">
                  <c:v>46.2</c:v>
                </c:pt>
                <c:pt idx="7066">
                  <c:v>46.2</c:v>
                </c:pt>
                <c:pt idx="7067">
                  <c:v>46.2</c:v>
                </c:pt>
                <c:pt idx="7068">
                  <c:v>46.2</c:v>
                </c:pt>
                <c:pt idx="7069">
                  <c:v>46.2</c:v>
                </c:pt>
                <c:pt idx="7070">
                  <c:v>46.2</c:v>
                </c:pt>
                <c:pt idx="7071">
                  <c:v>46.2</c:v>
                </c:pt>
                <c:pt idx="7072">
                  <c:v>46.2</c:v>
                </c:pt>
                <c:pt idx="7073">
                  <c:v>46.2</c:v>
                </c:pt>
                <c:pt idx="7074">
                  <c:v>46.1</c:v>
                </c:pt>
                <c:pt idx="7075">
                  <c:v>46.1</c:v>
                </c:pt>
                <c:pt idx="7076">
                  <c:v>46.1</c:v>
                </c:pt>
                <c:pt idx="7077">
                  <c:v>46.1</c:v>
                </c:pt>
                <c:pt idx="7078">
                  <c:v>46.1</c:v>
                </c:pt>
                <c:pt idx="7079">
                  <c:v>46.1</c:v>
                </c:pt>
                <c:pt idx="7080">
                  <c:v>46.1</c:v>
                </c:pt>
                <c:pt idx="7081">
                  <c:v>46.1</c:v>
                </c:pt>
                <c:pt idx="7082">
                  <c:v>46.1</c:v>
                </c:pt>
                <c:pt idx="7083">
                  <c:v>46.1</c:v>
                </c:pt>
                <c:pt idx="7084">
                  <c:v>46.1</c:v>
                </c:pt>
                <c:pt idx="7085">
                  <c:v>46.1</c:v>
                </c:pt>
                <c:pt idx="7086">
                  <c:v>46</c:v>
                </c:pt>
                <c:pt idx="7087">
                  <c:v>46</c:v>
                </c:pt>
                <c:pt idx="7088">
                  <c:v>46</c:v>
                </c:pt>
                <c:pt idx="7089">
                  <c:v>46</c:v>
                </c:pt>
                <c:pt idx="7090">
                  <c:v>46</c:v>
                </c:pt>
                <c:pt idx="7091">
                  <c:v>46</c:v>
                </c:pt>
                <c:pt idx="7092">
                  <c:v>46</c:v>
                </c:pt>
                <c:pt idx="7093">
                  <c:v>46</c:v>
                </c:pt>
                <c:pt idx="7094">
                  <c:v>46</c:v>
                </c:pt>
                <c:pt idx="7095">
                  <c:v>46</c:v>
                </c:pt>
                <c:pt idx="7096">
                  <c:v>46</c:v>
                </c:pt>
                <c:pt idx="7097">
                  <c:v>46</c:v>
                </c:pt>
                <c:pt idx="7098">
                  <c:v>46</c:v>
                </c:pt>
                <c:pt idx="7099">
                  <c:v>45.9</c:v>
                </c:pt>
                <c:pt idx="7100">
                  <c:v>45.9</c:v>
                </c:pt>
                <c:pt idx="7101">
                  <c:v>45.9</c:v>
                </c:pt>
                <c:pt idx="7102">
                  <c:v>45.9</c:v>
                </c:pt>
                <c:pt idx="7103">
                  <c:v>45.9</c:v>
                </c:pt>
                <c:pt idx="7104">
                  <c:v>45.9</c:v>
                </c:pt>
                <c:pt idx="7105">
                  <c:v>45.9</c:v>
                </c:pt>
                <c:pt idx="7106">
                  <c:v>45.8</c:v>
                </c:pt>
                <c:pt idx="7107">
                  <c:v>45.8</c:v>
                </c:pt>
                <c:pt idx="7108">
                  <c:v>45.8</c:v>
                </c:pt>
                <c:pt idx="7109">
                  <c:v>45.8</c:v>
                </c:pt>
                <c:pt idx="7110">
                  <c:v>45.8</c:v>
                </c:pt>
                <c:pt idx="7111">
                  <c:v>45.8</c:v>
                </c:pt>
                <c:pt idx="7112">
                  <c:v>45.8</c:v>
                </c:pt>
                <c:pt idx="7113">
                  <c:v>45.8</c:v>
                </c:pt>
                <c:pt idx="7114">
                  <c:v>45.8</c:v>
                </c:pt>
                <c:pt idx="7115">
                  <c:v>45.8</c:v>
                </c:pt>
                <c:pt idx="7116">
                  <c:v>45.8</c:v>
                </c:pt>
                <c:pt idx="7117">
                  <c:v>45.8</c:v>
                </c:pt>
                <c:pt idx="7118">
                  <c:v>45.8</c:v>
                </c:pt>
                <c:pt idx="7119">
                  <c:v>45.7</c:v>
                </c:pt>
                <c:pt idx="7120">
                  <c:v>45.7</c:v>
                </c:pt>
                <c:pt idx="7121">
                  <c:v>45.7</c:v>
                </c:pt>
                <c:pt idx="7122">
                  <c:v>45.7</c:v>
                </c:pt>
                <c:pt idx="7123">
                  <c:v>45.7</c:v>
                </c:pt>
                <c:pt idx="7124">
                  <c:v>45.7</c:v>
                </c:pt>
                <c:pt idx="7125">
                  <c:v>45.7</c:v>
                </c:pt>
                <c:pt idx="7126">
                  <c:v>45.6</c:v>
                </c:pt>
                <c:pt idx="7127">
                  <c:v>45.6</c:v>
                </c:pt>
                <c:pt idx="7128">
                  <c:v>45.6</c:v>
                </c:pt>
                <c:pt idx="7129">
                  <c:v>45.6</c:v>
                </c:pt>
                <c:pt idx="7130">
                  <c:v>45.6</c:v>
                </c:pt>
                <c:pt idx="7131">
                  <c:v>45.6</c:v>
                </c:pt>
                <c:pt idx="7132">
                  <c:v>45.6</c:v>
                </c:pt>
                <c:pt idx="7133">
                  <c:v>45.6</c:v>
                </c:pt>
                <c:pt idx="7134">
                  <c:v>45.6</c:v>
                </c:pt>
                <c:pt idx="7135">
                  <c:v>45.6</c:v>
                </c:pt>
                <c:pt idx="7136">
                  <c:v>45.6</c:v>
                </c:pt>
                <c:pt idx="7137">
                  <c:v>45.6</c:v>
                </c:pt>
                <c:pt idx="7138">
                  <c:v>45.6</c:v>
                </c:pt>
                <c:pt idx="7139">
                  <c:v>45.5</c:v>
                </c:pt>
                <c:pt idx="7140">
                  <c:v>45.5</c:v>
                </c:pt>
                <c:pt idx="7141">
                  <c:v>45.5</c:v>
                </c:pt>
                <c:pt idx="7142">
                  <c:v>45.5</c:v>
                </c:pt>
                <c:pt idx="7143">
                  <c:v>45.5</c:v>
                </c:pt>
                <c:pt idx="7144">
                  <c:v>45.5</c:v>
                </c:pt>
                <c:pt idx="7145">
                  <c:v>45.5</c:v>
                </c:pt>
                <c:pt idx="7146">
                  <c:v>45.5</c:v>
                </c:pt>
                <c:pt idx="7147">
                  <c:v>45.5</c:v>
                </c:pt>
                <c:pt idx="7148">
                  <c:v>45.5</c:v>
                </c:pt>
                <c:pt idx="7149">
                  <c:v>45.5</c:v>
                </c:pt>
                <c:pt idx="7150">
                  <c:v>45.5</c:v>
                </c:pt>
                <c:pt idx="7151">
                  <c:v>45.5</c:v>
                </c:pt>
                <c:pt idx="7152">
                  <c:v>45.5</c:v>
                </c:pt>
                <c:pt idx="7153">
                  <c:v>45.4</c:v>
                </c:pt>
                <c:pt idx="7154">
                  <c:v>45.4</c:v>
                </c:pt>
                <c:pt idx="7155">
                  <c:v>45.4</c:v>
                </c:pt>
                <c:pt idx="7156">
                  <c:v>45.4</c:v>
                </c:pt>
                <c:pt idx="7157">
                  <c:v>45.4</c:v>
                </c:pt>
                <c:pt idx="7158">
                  <c:v>45.4</c:v>
                </c:pt>
                <c:pt idx="7159">
                  <c:v>45.4</c:v>
                </c:pt>
                <c:pt idx="7160">
                  <c:v>45.3</c:v>
                </c:pt>
                <c:pt idx="7161">
                  <c:v>45.3</c:v>
                </c:pt>
                <c:pt idx="7162">
                  <c:v>45.3</c:v>
                </c:pt>
                <c:pt idx="7163">
                  <c:v>45.3</c:v>
                </c:pt>
                <c:pt idx="7164">
                  <c:v>45.3</c:v>
                </c:pt>
                <c:pt idx="7165">
                  <c:v>45.3</c:v>
                </c:pt>
                <c:pt idx="7166">
                  <c:v>45.3</c:v>
                </c:pt>
                <c:pt idx="7167">
                  <c:v>45.3</c:v>
                </c:pt>
                <c:pt idx="7168">
                  <c:v>45.3</c:v>
                </c:pt>
                <c:pt idx="7169">
                  <c:v>45.3</c:v>
                </c:pt>
                <c:pt idx="7170">
                  <c:v>45.3</c:v>
                </c:pt>
                <c:pt idx="7171">
                  <c:v>45.3</c:v>
                </c:pt>
                <c:pt idx="7172">
                  <c:v>45.3</c:v>
                </c:pt>
                <c:pt idx="7173">
                  <c:v>45.3</c:v>
                </c:pt>
                <c:pt idx="7174">
                  <c:v>45.3</c:v>
                </c:pt>
                <c:pt idx="7175">
                  <c:v>45.3</c:v>
                </c:pt>
                <c:pt idx="7176">
                  <c:v>45.3</c:v>
                </c:pt>
                <c:pt idx="7177">
                  <c:v>45.3</c:v>
                </c:pt>
                <c:pt idx="7178">
                  <c:v>45.2</c:v>
                </c:pt>
                <c:pt idx="7179">
                  <c:v>45.2</c:v>
                </c:pt>
                <c:pt idx="7180">
                  <c:v>45.2</c:v>
                </c:pt>
                <c:pt idx="7181">
                  <c:v>45.2</c:v>
                </c:pt>
                <c:pt idx="7182">
                  <c:v>45.2</c:v>
                </c:pt>
                <c:pt idx="7183">
                  <c:v>45.2</c:v>
                </c:pt>
                <c:pt idx="7184">
                  <c:v>45.1</c:v>
                </c:pt>
                <c:pt idx="7185">
                  <c:v>45.1</c:v>
                </c:pt>
                <c:pt idx="7186">
                  <c:v>45.1</c:v>
                </c:pt>
                <c:pt idx="7187">
                  <c:v>45.1</c:v>
                </c:pt>
                <c:pt idx="7188">
                  <c:v>45.1</c:v>
                </c:pt>
                <c:pt idx="7189">
                  <c:v>45.1</c:v>
                </c:pt>
                <c:pt idx="7190">
                  <c:v>45.1</c:v>
                </c:pt>
                <c:pt idx="7191">
                  <c:v>45.1</c:v>
                </c:pt>
                <c:pt idx="7192">
                  <c:v>45.1</c:v>
                </c:pt>
                <c:pt idx="7193">
                  <c:v>45</c:v>
                </c:pt>
                <c:pt idx="7194">
                  <c:v>45</c:v>
                </c:pt>
                <c:pt idx="7195">
                  <c:v>45</c:v>
                </c:pt>
                <c:pt idx="7196">
                  <c:v>45</c:v>
                </c:pt>
                <c:pt idx="7197">
                  <c:v>45</c:v>
                </c:pt>
                <c:pt idx="7198">
                  <c:v>45</c:v>
                </c:pt>
                <c:pt idx="7199">
                  <c:v>45</c:v>
                </c:pt>
                <c:pt idx="7200">
                  <c:v>45</c:v>
                </c:pt>
                <c:pt idx="7201">
                  <c:v>45</c:v>
                </c:pt>
                <c:pt idx="7202">
                  <c:v>45</c:v>
                </c:pt>
                <c:pt idx="7203">
                  <c:v>45</c:v>
                </c:pt>
                <c:pt idx="7204">
                  <c:v>45</c:v>
                </c:pt>
                <c:pt idx="7205">
                  <c:v>45</c:v>
                </c:pt>
                <c:pt idx="7206">
                  <c:v>45</c:v>
                </c:pt>
                <c:pt idx="7207">
                  <c:v>45</c:v>
                </c:pt>
                <c:pt idx="7208">
                  <c:v>45</c:v>
                </c:pt>
                <c:pt idx="7209">
                  <c:v>45</c:v>
                </c:pt>
                <c:pt idx="7210">
                  <c:v>45</c:v>
                </c:pt>
                <c:pt idx="7211">
                  <c:v>45</c:v>
                </c:pt>
                <c:pt idx="7212">
                  <c:v>45</c:v>
                </c:pt>
                <c:pt idx="7213">
                  <c:v>45</c:v>
                </c:pt>
                <c:pt idx="7214">
                  <c:v>45</c:v>
                </c:pt>
                <c:pt idx="7215">
                  <c:v>45</c:v>
                </c:pt>
                <c:pt idx="7216">
                  <c:v>44.9</c:v>
                </c:pt>
                <c:pt idx="7217">
                  <c:v>44.9</c:v>
                </c:pt>
                <c:pt idx="7218">
                  <c:v>44.9</c:v>
                </c:pt>
                <c:pt idx="7219">
                  <c:v>44.9</c:v>
                </c:pt>
                <c:pt idx="7220">
                  <c:v>44.9</c:v>
                </c:pt>
                <c:pt idx="7221">
                  <c:v>44.9</c:v>
                </c:pt>
                <c:pt idx="7222">
                  <c:v>44.9</c:v>
                </c:pt>
                <c:pt idx="7223">
                  <c:v>44.9</c:v>
                </c:pt>
                <c:pt idx="7224">
                  <c:v>44.9</c:v>
                </c:pt>
                <c:pt idx="7225">
                  <c:v>44.9</c:v>
                </c:pt>
                <c:pt idx="7226">
                  <c:v>44.9</c:v>
                </c:pt>
                <c:pt idx="7227">
                  <c:v>44.8</c:v>
                </c:pt>
                <c:pt idx="7228">
                  <c:v>44.8</c:v>
                </c:pt>
                <c:pt idx="7229">
                  <c:v>44.8</c:v>
                </c:pt>
                <c:pt idx="7230">
                  <c:v>44.8</c:v>
                </c:pt>
                <c:pt idx="7231">
                  <c:v>44.8</c:v>
                </c:pt>
                <c:pt idx="7232">
                  <c:v>44.8</c:v>
                </c:pt>
                <c:pt idx="7233">
                  <c:v>44.8</c:v>
                </c:pt>
                <c:pt idx="7234">
                  <c:v>44.8</c:v>
                </c:pt>
                <c:pt idx="7235">
                  <c:v>44.8</c:v>
                </c:pt>
                <c:pt idx="7236">
                  <c:v>44.8</c:v>
                </c:pt>
                <c:pt idx="7237">
                  <c:v>44.8</c:v>
                </c:pt>
                <c:pt idx="7238">
                  <c:v>44.7</c:v>
                </c:pt>
                <c:pt idx="7239">
                  <c:v>44.7</c:v>
                </c:pt>
                <c:pt idx="7240">
                  <c:v>44.7</c:v>
                </c:pt>
                <c:pt idx="7241">
                  <c:v>44.7</c:v>
                </c:pt>
                <c:pt idx="7242">
                  <c:v>44.7</c:v>
                </c:pt>
                <c:pt idx="7243">
                  <c:v>44.7</c:v>
                </c:pt>
                <c:pt idx="7244">
                  <c:v>44.7</c:v>
                </c:pt>
                <c:pt idx="7245">
                  <c:v>44.7</c:v>
                </c:pt>
                <c:pt idx="7246">
                  <c:v>44.7</c:v>
                </c:pt>
                <c:pt idx="7247">
                  <c:v>44.6</c:v>
                </c:pt>
                <c:pt idx="7248">
                  <c:v>44.6</c:v>
                </c:pt>
                <c:pt idx="7249">
                  <c:v>44.6</c:v>
                </c:pt>
                <c:pt idx="7250">
                  <c:v>44.6</c:v>
                </c:pt>
                <c:pt idx="7251">
                  <c:v>44.6</c:v>
                </c:pt>
                <c:pt idx="7252">
                  <c:v>44.6</c:v>
                </c:pt>
                <c:pt idx="7253">
                  <c:v>44.6</c:v>
                </c:pt>
                <c:pt idx="7254">
                  <c:v>44.6</c:v>
                </c:pt>
                <c:pt idx="7255">
                  <c:v>44.6</c:v>
                </c:pt>
                <c:pt idx="7256">
                  <c:v>44.6</c:v>
                </c:pt>
                <c:pt idx="7257">
                  <c:v>44.6</c:v>
                </c:pt>
                <c:pt idx="7258">
                  <c:v>44.6</c:v>
                </c:pt>
                <c:pt idx="7259">
                  <c:v>44.6</c:v>
                </c:pt>
                <c:pt idx="7260">
                  <c:v>44.6</c:v>
                </c:pt>
                <c:pt idx="7261">
                  <c:v>44.6</c:v>
                </c:pt>
                <c:pt idx="7262">
                  <c:v>44.5</c:v>
                </c:pt>
                <c:pt idx="7263">
                  <c:v>44.5</c:v>
                </c:pt>
                <c:pt idx="7264">
                  <c:v>44.5</c:v>
                </c:pt>
                <c:pt idx="7265">
                  <c:v>44.5</c:v>
                </c:pt>
                <c:pt idx="7266">
                  <c:v>44.5</c:v>
                </c:pt>
                <c:pt idx="7267">
                  <c:v>44.5</c:v>
                </c:pt>
                <c:pt idx="7268">
                  <c:v>44.5</c:v>
                </c:pt>
                <c:pt idx="7269">
                  <c:v>44.5</c:v>
                </c:pt>
                <c:pt idx="7270">
                  <c:v>44.5</c:v>
                </c:pt>
                <c:pt idx="7271">
                  <c:v>44.5</c:v>
                </c:pt>
                <c:pt idx="7272">
                  <c:v>44.5</c:v>
                </c:pt>
                <c:pt idx="7273">
                  <c:v>44.5</c:v>
                </c:pt>
                <c:pt idx="7274">
                  <c:v>44.5</c:v>
                </c:pt>
                <c:pt idx="7275">
                  <c:v>44.5</c:v>
                </c:pt>
                <c:pt idx="7276">
                  <c:v>44.4</c:v>
                </c:pt>
                <c:pt idx="7277">
                  <c:v>44.4</c:v>
                </c:pt>
                <c:pt idx="7278">
                  <c:v>44.4</c:v>
                </c:pt>
                <c:pt idx="7279">
                  <c:v>44.4</c:v>
                </c:pt>
                <c:pt idx="7280">
                  <c:v>44.4</c:v>
                </c:pt>
                <c:pt idx="7281">
                  <c:v>44.4</c:v>
                </c:pt>
                <c:pt idx="7282">
                  <c:v>44.4</c:v>
                </c:pt>
                <c:pt idx="7283">
                  <c:v>44.4</c:v>
                </c:pt>
                <c:pt idx="7284">
                  <c:v>44.4</c:v>
                </c:pt>
                <c:pt idx="7285">
                  <c:v>44.4</c:v>
                </c:pt>
                <c:pt idx="7286">
                  <c:v>44.4</c:v>
                </c:pt>
                <c:pt idx="7287">
                  <c:v>44.4</c:v>
                </c:pt>
                <c:pt idx="7288">
                  <c:v>44.4</c:v>
                </c:pt>
                <c:pt idx="7289">
                  <c:v>44.3</c:v>
                </c:pt>
                <c:pt idx="7290">
                  <c:v>44.3</c:v>
                </c:pt>
                <c:pt idx="7291">
                  <c:v>44.3</c:v>
                </c:pt>
                <c:pt idx="7292">
                  <c:v>44.3</c:v>
                </c:pt>
                <c:pt idx="7293">
                  <c:v>44.3</c:v>
                </c:pt>
                <c:pt idx="7294">
                  <c:v>44.3</c:v>
                </c:pt>
                <c:pt idx="7295">
                  <c:v>44.3</c:v>
                </c:pt>
                <c:pt idx="7296">
                  <c:v>44.3</c:v>
                </c:pt>
                <c:pt idx="7297">
                  <c:v>44.3</c:v>
                </c:pt>
                <c:pt idx="7298">
                  <c:v>44.3</c:v>
                </c:pt>
                <c:pt idx="7299">
                  <c:v>44.3</c:v>
                </c:pt>
                <c:pt idx="7300">
                  <c:v>44.3</c:v>
                </c:pt>
                <c:pt idx="7301">
                  <c:v>44.2</c:v>
                </c:pt>
                <c:pt idx="7302">
                  <c:v>44.2</c:v>
                </c:pt>
                <c:pt idx="7303">
                  <c:v>44.2</c:v>
                </c:pt>
                <c:pt idx="7304">
                  <c:v>44.2</c:v>
                </c:pt>
                <c:pt idx="7305">
                  <c:v>44.2</c:v>
                </c:pt>
                <c:pt idx="7306">
                  <c:v>44.2</c:v>
                </c:pt>
                <c:pt idx="7307">
                  <c:v>44.2</c:v>
                </c:pt>
                <c:pt idx="7308">
                  <c:v>44.1</c:v>
                </c:pt>
                <c:pt idx="7309">
                  <c:v>44.1</c:v>
                </c:pt>
                <c:pt idx="7310">
                  <c:v>44.1</c:v>
                </c:pt>
                <c:pt idx="7311">
                  <c:v>44.1</c:v>
                </c:pt>
                <c:pt idx="7312">
                  <c:v>44.1</c:v>
                </c:pt>
                <c:pt idx="7313">
                  <c:v>44.1</c:v>
                </c:pt>
                <c:pt idx="7314">
                  <c:v>44.1</c:v>
                </c:pt>
                <c:pt idx="7315">
                  <c:v>44.1</c:v>
                </c:pt>
                <c:pt idx="7316">
                  <c:v>44.1</c:v>
                </c:pt>
                <c:pt idx="7317">
                  <c:v>44</c:v>
                </c:pt>
                <c:pt idx="7318">
                  <c:v>44</c:v>
                </c:pt>
                <c:pt idx="7319">
                  <c:v>44</c:v>
                </c:pt>
                <c:pt idx="7320">
                  <c:v>44</c:v>
                </c:pt>
                <c:pt idx="7321">
                  <c:v>44</c:v>
                </c:pt>
                <c:pt idx="7322">
                  <c:v>44</c:v>
                </c:pt>
                <c:pt idx="7323">
                  <c:v>44</c:v>
                </c:pt>
                <c:pt idx="7324">
                  <c:v>44</c:v>
                </c:pt>
                <c:pt idx="7325">
                  <c:v>44</c:v>
                </c:pt>
                <c:pt idx="7326">
                  <c:v>44</c:v>
                </c:pt>
                <c:pt idx="7327">
                  <c:v>44</c:v>
                </c:pt>
                <c:pt idx="7328">
                  <c:v>44</c:v>
                </c:pt>
                <c:pt idx="7329">
                  <c:v>44</c:v>
                </c:pt>
                <c:pt idx="7330">
                  <c:v>44</c:v>
                </c:pt>
                <c:pt idx="7331">
                  <c:v>44</c:v>
                </c:pt>
                <c:pt idx="7332">
                  <c:v>44</c:v>
                </c:pt>
                <c:pt idx="7333">
                  <c:v>44</c:v>
                </c:pt>
                <c:pt idx="7334">
                  <c:v>44</c:v>
                </c:pt>
                <c:pt idx="7335">
                  <c:v>44</c:v>
                </c:pt>
                <c:pt idx="7336">
                  <c:v>44</c:v>
                </c:pt>
                <c:pt idx="7337">
                  <c:v>44</c:v>
                </c:pt>
                <c:pt idx="7338">
                  <c:v>44</c:v>
                </c:pt>
                <c:pt idx="7339">
                  <c:v>44</c:v>
                </c:pt>
                <c:pt idx="7340">
                  <c:v>43.9</c:v>
                </c:pt>
                <c:pt idx="7341">
                  <c:v>43.9</c:v>
                </c:pt>
                <c:pt idx="7342">
                  <c:v>43.9</c:v>
                </c:pt>
                <c:pt idx="7343">
                  <c:v>43.9</c:v>
                </c:pt>
                <c:pt idx="7344">
                  <c:v>43.9</c:v>
                </c:pt>
                <c:pt idx="7345">
                  <c:v>43.9</c:v>
                </c:pt>
                <c:pt idx="7346">
                  <c:v>43.9</c:v>
                </c:pt>
                <c:pt idx="7347">
                  <c:v>43.9</c:v>
                </c:pt>
                <c:pt idx="7348">
                  <c:v>43.9</c:v>
                </c:pt>
                <c:pt idx="7349">
                  <c:v>43.9</c:v>
                </c:pt>
                <c:pt idx="7350">
                  <c:v>43.9</c:v>
                </c:pt>
                <c:pt idx="7351">
                  <c:v>43.8</c:v>
                </c:pt>
                <c:pt idx="7352">
                  <c:v>43.8</c:v>
                </c:pt>
                <c:pt idx="7353">
                  <c:v>43.8</c:v>
                </c:pt>
                <c:pt idx="7354">
                  <c:v>43.8</c:v>
                </c:pt>
                <c:pt idx="7355">
                  <c:v>43.8</c:v>
                </c:pt>
                <c:pt idx="7356">
                  <c:v>43.8</c:v>
                </c:pt>
                <c:pt idx="7357">
                  <c:v>43.8</c:v>
                </c:pt>
                <c:pt idx="7358">
                  <c:v>43.8</c:v>
                </c:pt>
                <c:pt idx="7359">
                  <c:v>43.7</c:v>
                </c:pt>
                <c:pt idx="7360">
                  <c:v>43.7</c:v>
                </c:pt>
                <c:pt idx="7361">
                  <c:v>43.7</c:v>
                </c:pt>
                <c:pt idx="7362">
                  <c:v>43.7</c:v>
                </c:pt>
                <c:pt idx="7363">
                  <c:v>43.7</c:v>
                </c:pt>
                <c:pt idx="7364">
                  <c:v>43.7</c:v>
                </c:pt>
                <c:pt idx="7365">
                  <c:v>43.7</c:v>
                </c:pt>
                <c:pt idx="7366">
                  <c:v>43.7</c:v>
                </c:pt>
                <c:pt idx="7367">
                  <c:v>43.7</c:v>
                </c:pt>
                <c:pt idx="7368">
                  <c:v>43.7</c:v>
                </c:pt>
                <c:pt idx="7369">
                  <c:v>43.7</c:v>
                </c:pt>
                <c:pt idx="7370">
                  <c:v>43.7</c:v>
                </c:pt>
                <c:pt idx="7371">
                  <c:v>43.7</c:v>
                </c:pt>
                <c:pt idx="7372">
                  <c:v>43.7</c:v>
                </c:pt>
                <c:pt idx="7373">
                  <c:v>43.6</c:v>
                </c:pt>
                <c:pt idx="7374">
                  <c:v>43.6</c:v>
                </c:pt>
                <c:pt idx="7375">
                  <c:v>43.6</c:v>
                </c:pt>
                <c:pt idx="7376">
                  <c:v>43.6</c:v>
                </c:pt>
                <c:pt idx="7377">
                  <c:v>43.6</c:v>
                </c:pt>
                <c:pt idx="7378">
                  <c:v>43.6</c:v>
                </c:pt>
                <c:pt idx="7379">
                  <c:v>43.6</c:v>
                </c:pt>
                <c:pt idx="7380">
                  <c:v>43.6</c:v>
                </c:pt>
                <c:pt idx="7381">
                  <c:v>43.6</c:v>
                </c:pt>
                <c:pt idx="7382">
                  <c:v>43.5</c:v>
                </c:pt>
                <c:pt idx="7383">
                  <c:v>43.5</c:v>
                </c:pt>
                <c:pt idx="7384">
                  <c:v>43.5</c:v>
                </c:pt>
                <c:pt idx="7385">
                  <c:v>43.5</c:v>
                </c:pt>
                <c:pt idx="7386">
                  <c:v>43.5</c:v>
                </c:pt>
                <c:pt idx="7387">
                  <c:v>43.5</c:v>
                </c:pt>
                <c:pt idx="7388">
                  <c:v>43.5</c:v>
                </c:pt>
                <c:pt idx="7389">
                  <c:v>43.5</c:v>
                </c:pt>
                <c:pt idx="7390">
                  <c:v>43.5</c:v>
                </c:pt>
                <c:pt idx="7391">
                  <c:v>43.5</c:v>
                </c:pt>
                <c:pt idx="7392">
                  <c:v>43.5</c:v>
                </c:pt>
                <c:pt idx="7393">
                  <c:v>43.5</c:v>
                </c:pt>
                <c:pt idx="7394">
                  <c:v>43.4</c:v>
                </c:pt>
                <c:pt idx="7395">
                  <c:v>43.4</c:v>
                </c:pt>
                <c:pt idx="7396">
                  <c:v>43.4</c:v>
                </c:pt>
                <c:pt idx="7397">
                  <c:v>43.4</c:v>
                </c:pt>
                <c:pt idx="7398">
                  <c:v>43.4</c:v>
                </c:pt>
                <c:pt idx="7399">
                  <c:v>43.4</c:v>
                </c:pt>
                <c:pt idx="7400">
                  <c:v>43.4</c:v>
                </c:pt>
                <c:pt idx="7401">
                  <c:v>43.4</c:v>
                </c:pt>
                <c:pt idx="7402">
                  <c:v>43.4</c:v>
                </c:pt>
                <c:pt idx="7403">
                  <c:v>43.4</c:v>
                </c:pt>
                <c:pt idx="7404">
                  <c:v>43.4</c:v>
                </c:pt>
                <c:pt idx="7405">
                  <c:v>43.4</c:v>
                </c:pt>
                <c:pt idx="7406">
                  <c:v>43.4</c:v>
                </c:pt>
                <c:pt idx="7407">
                  <c:v>43.3</c:v>
                </c:pt>
                <c:pt idx="7408">
                  <c:v>43.3</c:v>
                </c:pt>
                <c:pt idx="7409">
                  <c:v>43.3</c:v>
                </c:pt>
                <c:pt idx="7410">
                  <c:v>43.3</c:v>
                </c:pt>
                <c:pt idx="7411">
                  <c:v>43.3</c:v>
                </c:pt>
                <c:pt idx="7412">
                  <c:v>43.3</c:v>
                </c:pt>
                <c:pt idx="7413">
                  <c:v>43.3</c:v>
                </c:pt>
                <c:pt idx="7414">
                  <c:v>43.2</c:v>
                </c:pt>
                <c:pt idx="7415">
                  <c:v>43.2</c:v>
                </c:pt>
                <c:pt idx="7416">
                  <c:v>43.2</c:v>
                </c:pt>
                <c:pt idx="7417">
                  <c:v>43.2</c:v>
                </c:pt>
                <c:pt idx="7418">
                  <c:v>43.2</c:v>
                </c:pt>
                <c:pt idx="7419">
                  <c:v>43.2</c:v>
                </c:pt>
                <c:pt idx="7420">
                  <c:v>43.2</c:v>
                </c:pt>
                <c:pt idx="7421">
                  <c:v>43.2</c:v>
                </c:pt>
                <c:pt idx="7422">
                  <c:v>43.1</c:v>
                </c:pt>
                <c:pt idx="7423">
                  <c:v>43.1</c:v>
                </c:pt>
                <c:pt idx="7424">
                  <c:v>43.1</c:v>
                </c:pt>
                <c:pt idx="7425">
                  <c:v>43.1</c:v>
                </c:pt>
                <c:pt idx="7426">
                  <c:v>43.1</c:v>
                </c:pt>
                <c:pt idx="7427">
                  <c:v>43.1</c:v>
                </c:pt>
                <c:pt idx="7428">
                  <c:v>43.1</c:v>
                </c:pt>
                <c:pt idx="7429">
                  <c:v>43</c:v>
                </c:pt>
                <c:pt idx="7430">
                  <c:v>43</c:v>
                </c:pt>
                <c:pt idx="7431">
                  <c:v>43</c:v>
                </c:pt>
                <c:pt idx="7432">
                  <c:v>43</c:v>
                </c:pt>
                <c:pt idx="7433">
                  <c:v>43</c:v>
                </c:pt>
                <c:pt idx="7434">
                  <c:v>43</c:v>
                </c:pt>
                <c:pt idx="7435">
                  <c:v>43</c:v>
                </c:pt>
                <c:pt idx="7436">
                  <c:v>43</c:v>
                </c:pt>
                <c:pt idx="7437">
                  <c:v>43</c:v>
                </c:pt>
                <c:pt idx="7438">
                  <c:v>43</c:v>
                </c:pt>
                <c:pt idx="7439">
                  <c:v>43</c:v>
                </c:pt>
                <c:pt idx="7440">
                  <c:v>43</c:v>
                </c:pt>
                <c:pt idx="7441">
                  <c:v>43</c:v>
                </c:pt>
                <c:pt idx="7442">
                  <c:v>43</c:v>
                </c:pt>
                <c:pt idx="7443">
                  <c:v>43</c:v>
                </c:pt>
                <c:pt idx="7444">
                  <c:v>43</c:v>
                </c:pt>
                <c:pt idx="7445">
                  <c:v>43</c:v>
                </c:pt>
                <c:pt idx="7446">
                  <c:v>43</c:v>
                </c:pt>
                <c:pt idx="7447">
                  <c:v>43</c:v>
                </c:pt>
                <c:pt idx="7448">
                  <c:v>42.9</c:v>
                </c:pt>
                <c:pt idx="7449">
                  <c:v>42.9</c:v>
                </c:pt>
                <c:pt idx="7450">
                  <c:v>42.9</c:v>
                </c:pt>
                <c:pt idx="7451">
                  <c:v>42.9</c:v>
                </c:pt>
                <c:pt idx="7452">
                  <c:v>42.9</c:v>
                </c:pt>
                <c:pt idx="7453">
                  <c:v>42.9</c:v>
                </c:pt>
                <c:pt idx="7454">
                  <c:v>42.9</c:v>
                </c:pt>
                <c:pt idx="7455">
                  <c:v>42.9</c:v>
                </c:pt>
                <c:pt idx="7456">
                  <c:v>42.9</c:v>
                </c:pt>
                <c:pt idx="7457">
                  <c:v>42.9</c:v>
                </c:pt>
                <c:pt idx="7458">
                  <c:v>42.9</c:v>
                </c:pt>
                <c:pt idx="7459">
                  <c:v>42.8</c:v>
                </c:pt>
                <c:pt idx="7460">
                  <c:v>42.8</c:v>
                </c:pt>
                <c:pt idx="7461">
                  <c:v>42.8</c:v>
                </c:pt>
                <c:pt idx="7462">
                  <c:v>42.8</c:v>
                </c:pt>
                <c:pt idx="7463">
                  <c:v>42.8</c:v>
                </c:pt>
                <c:pt idx="7464">
                  <c:v>42.8</c:v>
                </c:pt>
                <c:pt idx="7465">
                  <c:v>42.8</c:v>
                </c:pt>
                <c:pt idx="7466">
                  <c:v>42.7</c:v>
                </c:pt>
                <c:pt idx="7467">
                  <c:v>42.7</c:v>
                </c:pt>
                <c:pt idx="7468">
                  <c:v>42.7</c:v>
                </c:pt>
                <c:pt idx="7469">
                  <c:v>42.7</c:v>
                </c:pt>
                <c:pt idx="7470">
                  <c:v>42.7</c:v>
                </c:pt>
                <c:pt idx="7471">
                  <c:v>42.7</c:v>
                </c:pt>
                <c:pt idx="7472">
                  <c:v>42.7</c:v>
                </c:pt>
                <c:pt idx="7473">
                  <c:v>42.7</c:v>
                </c:pt>
                <c:pt idx="7474">
                  <c:v>42.7</c:v>
                </c:pt>
                <c:pt idx="7475">
                  <c:v>42.6</c:v>
                </c:pt>
                <c:pt idx="7476">
                  <c:v>42.6</c:v>
                </c:pt>
                <c:pt idx="7477">
                  <c:v>42.6</c:v>
                </c:pt>
                <c:pt idx="7478">
                  <c:v>42.6</c:v>
                </c:pt>
                <c:pt idx="7479">
                  <c:v>42.6</c:v>
                </c:pt>
                <c:pt idx="7480">
                  <c:v>42.5</c:v>
                </c:pt>
                <c:pt idx="7481">
                  <c:v>42.5</c:v>
                </c:pt>
                <c:pt idx="7482">
                  <c:v>42.5</c:v>
                </c:pt>
                <c:pt idx="7483">
                  <c:v>42.5</c:v>
                </c:pt>
                <c:pt idx="7484">
                  <c:v>42.5</c:v>
                </c:pt>
                <c:pt idx="7485">
                  <c:v>42.5</c:v>
                </c:pt>
                <c:pt idx="7486">
                  <c:v>42.5</c:v>
                </c:pt>
                <c:pt idx="7487">
                  <c:v>42.5</c:v>
                </c:pt>
                <c:pt idx="7488">
                  <c:v>42.5</c:v>
                </c:pt>
                <c:pt idx="7489">
                  <c:v>42.5</c:v>
                </c:pt>
                <c:pt idx="7490">
                  <c:v>42.5</c:v>
                </c:pt>
                <c:pt idx="7491">
                  <c:v>42.5</c:v>
                </c:pt>
                <c:pt idx="7492">
                  <c:v>42.4</c:v>
                </c:pt>
                <c:pt idx="7493">
                  <c:v>42.4</c:v>
                </c:pt>
                <c:pt idx="7494">
                  <c:v>42.4</c:v>
                </c:pt>
                <c:pt idx="7495">
                  <c:v>42.4</c:v>
                </c:pt>
                <c:pt idx="7496">
                  <c:v>42.4</c:v>
                </c:pt>
                <c:pt idx="7497">
                  <c:v>42.4</c:v>
                </c:pt>
                <c:pt idx="7498">
                  <c:v>42.4</c:v>
                </c:pt>
                <c:pt idx="7499">
                  <c:v>42.3</c:v>
                </c:pt>
                <c:pt idx="7500">
                  <c:v>42.3</c:v>
                </c:pt>
                <c:pt idx="7501">
                  <c:v>42.3</c:v>
                </c:pt>
                <c:pt idx="7502">
                  <c:v>42.3</c:v>
                </c:pt>
                <c:pt idx="7503">
                  <c:v>42.3</c:v>
                </c:pt>
                <c:pt idx="7504">
                  <c:v>42.3</c:v>
                </c:pt>
                <c:pt idx="7505">
                  <c:v>42.3</c:v>
                </c:pt>
                <c:pt idx="7506">
                  <c:v>42.3</c:v>
                </c:pt>
                <c:pt idx="7507">
                  <c:v>42.3</c:v>
                </c:pt>
                <c:pt idx="7508">
                  <c:v>42.2</c:v>
                </c:pt>
                <c:pt idx="7509">
                  <c:v>42.2</c:v>
                </c:pt>
                <c:pt idx="7510">
                  <c:v>42.2</c:v>
                </c:pt>
                <c:pt idx="7511">
                  <c:v>42.2</c:v>
                </c:pt>
                <c:pt idx="7512">
                  <c:v>42.2</c:v>
                </c:pt>
                <c:pt idx="7513">
                  <c:v>42.2</c:v>
                </c:pt>
                <c:pt idx="7514">
                  <c:v>42.2</c:v>
                </c:pt>
                <c:pt idx="7515">
                  <c:v>42.2</c:v>
                </c:pt>
                <c:pt idx="7516">
                  <c:v>42.2</c:v>
                </c:pt>
                <c:pt idx="7517">
                  <c:v>42.2</c:v>
                </c:pt>
                <c:pt idx="7518">
                  <c:v>42.1</c:v>
                </c:pt>
                <c:pt idx="7519">
                  <c:v>42.1</c:v>
                </c:pt>
                <c:pt idx="7520">
                  <c:v>42.1</c:v>
                </c:pt>
                <c:pt idx="7521">
                  <c:v>42.1</c:v>
                </c:pt>
                <c:pt idx="7522">
                  <c:v>42.1</c:v>
                </c:pt>
                <c:pt idx="7523">
                  <c:v>42.1</c:v>
                </c:pt>
                <c:pt idx="7524">
                  <c:v>42.1</c:v>
                </c:pt>
                <c:pt idx="7525">
                  <c:v>42.1</c:v>
                </c:pt>
                <c:pt idx="7526">
                  <c:v>42.1</c:v>
                </c:pt>
                <c:pt idx="7527">
                  <c:v>42.1</c:v>
                </c:pt>
                <c:pt idx="7528">
                  <c:v>42</c:v>
                </c:pt>
                <c:pt idx="7529">
                  <c:v>42</c:v>
                </c:pt>
                <c:pt idx="7530">
                  <c:v>42</c:v>
                </c:pt>
                <c:pt idx="7531">
                  <c:v>42</c:v>
                </c:pt>
                <c:pt idx="7532">
                  <c:v>42</c:v>
                </c:pt>
                <c:pt idx="7533">
                  <c:v>42</c:v>
                </c:pt>
                <c:pt idx="7534">
                  <c:v>42</c:v>
                </c:pt>
                <c:pt idx="7535">
                  <c:v>42</c:v>
                </c:pt>
                <c:pt idx="7536">
                  <c:v>42</c:v>
                </c:pt>
                <c:pt idx="7537">
                  <c:v>42</c:v>
                </c:pt>
                <c:pt idx="7538">
                  <c:v>42</c:v>
                </c:pt>
                <c:pt idx="7539">
                  <c:v>41.9</c:v>
                </c:pt>
                <c:pt idx="7540">
                  <c:v>41.9</c:v>
                </c:pt>
                <c:pt idx="7541">
                  <c:v>41.9</c:v>
                </c:pt>
                <c:pt idx="7542">
                  <c:v>41.9</c:v>
                </c:pt>
                <c:pt idx="7543">
                  <c:v>41.9</c:v>
                </c:pt>
                <c:pt idx="7544">
                  <c:v>41.9</c:v>
                </c:pt>
                <c:pt idx="7545">
                  <c:v>41.9</c:v>
                </c:pt>
                <c:pt idx="7546">
                  <c:v>41.8</c:v>
                </c:pt>
                <c:pt idx="7547">
                  <c:v>41.8</c:v>
                </c:pt>
                <c:pt idx="7548">
                  <c:v>41.8</c:v>
                </c:pt>
                <c:pt idx="7549">
                  <c:v>41.8</c:v>
                </c:pt>
                <c:pt idx="7550">
                  <c:v>41.8</c:v>
                </c:pt>
                <c:pt idx="7551">
                  <c:v>41.8</c:v>
                </c:pt>
                <c:pt idx="7552">
                  <c:v>41.8</c:v>
                </c:pt>
                <c:pt idx="7553">
                  <c:v>41.7</c:v>
                </c:pt>
                <c:pt idx="7554">
                  <c:v>41.7</c:v>
                </c:pt>
                <c:pt idx="7555">
                  <c:v>41.7</c:v>
                </c:pt>
                <c:pt idx="7556">
                  <c:v>41.7</c:v>
                </c:pt>
                <c:pt idx="7557">
                  <c:v>41.7</c:v>
                </c:pt>
                <c:pt idx="7558">
                  <c:v>41.7</c:v>
                </c:pt>
                <c:pt idx="7559">
                  <c:v>41.7</c:v>
                </c:pt>
                <c:pt idx="7560">
                  <c:v>41.7</c:v>
                </c:pt>
                <c:pt idx="7561">
                  <c:v>41.7</c:v>
                </c:pt>
                <c:pt idx="7562">
                  <c:v>41.6</c:v>
                </c:pt>
                <c:pt idx="7563">
                  <c:v>41.6</c:v>
                </c:pt>
                <c:pt idx="7564">
                  <c:v>41.6</c:v>
                </c:pt>
                <c:pt idx="7565">
                  <c:v>41.6</c:v>
                </c:pt>
                <c:pt idx="7566">
                  <c:v>41.6</c:v>
                </c:pt>
                <c:pt idx="7567">
                  <c:v>41.6</c:v>
                </c:pt>
                <c:pt idx="7568">
                  <c:v>41.6</c:v>
                </c:pt>
                <c:pt idx="7569">
                  <c:v>41.6</c:v>
                </c:pt>
                <c:pt idx="7570">
                  <c:v>41.6</c:v>
                </c:pt>
                <c:pt idx="7571">
                  <c:v>41.6</c:v>
                </c:pt>
                <c:pt idx="7572">
                  <c:v>41.6</c:v>
                </c:pt>
                <c:pt idx="7573">
                  <c:v>41.6</c:v>
                </c:pt>
                <c:pt idx="7574">
                  <c:v>41.6</c:v>
                </c:pt>
                <c:pt idx="7575">
                  <c:v>41.5</c:v>
                </c:pt>
                <c:pt idx="7576">
                  <c:v>41.5</c:v>
                </c:pt>
                <c:pt idx="7577">
                  <c:v>41.5</c:v>
                </c:pt>
                <c:pt idx="7578">
                  <c:v>41.5</c:v>
                </c:pt>
                <c:pt idx="7579">
                  <c:v>41.5</c:v>
                </c:pt>
                <c:pt idx="7580">
                  <c:v>41.5</c:v>
                </c:pt>
                <c:pt idx="7581">
                  <c:v>41.5</c:v>
                </c:pt>
                <c:pt idx="7582">
                  <c:v>41.5</c:v>
                </c:pt>
                <c:pt idx="7583">
                  <c:v>41.5</c:v>
                </c:pt>
                <c:pt idx="7584">
                  <c:v>41.5</c:v>
                </c:pt>
                <c:pt idx="7585">
                  <c:v>41.4</c:v>
                </c:pt>
                <c:pt idx="7586">
                  <c:v>41.4</c:v>
                </c:pt>
                <c:pt idx="7587">
                  <c:v>41.4</c:v>
                </c:pt>
                <c:pt idx="7588">
                  <c:v>41.4</c:v>
                </c:pt>
                <c:pt idx="7589">
                  <c:v>41.4</c:v>
                </c:pt>
                <c:pt idx="7590">
                  <c:v>41.4</c:v>
                </c:pt>
                <c:pt idx="7591">
                  <c:v>41.4</c:v>
                </c:pt>
                <c:pt idx="7592">
                  <c:v>41.4</c:v>
                </c:pt>
                <c:pt idx="7593">
                  <c:v>41.4</c:v>
                </c:pt>
                <c:pt idx="7594">
                  <c:v>41.4</c:v>
                </c:pt>
                <c:pt idx="7595">
                  <c:v>41.4</c:v>
                </c:pt>
                <c:pt idx="7596">
                  <c:v>41.4</c:v>
                </c:pt>
                <c:pt idx="7597">
                  <c:v>41.3</c:v>
                </c:pt>
                <c:pt idx="7598">
                  <c:v>41.3</c:v>
                </c:pt>
                <c:pt idx="7599">
                  <c:v>41.3</c:v>
                </c:pt>
                <c:pt idx="7600">
                  <c:v>41.3</c:v>
                </c:pt>
                <c:pt idx="7601">
                  <c:v>41.3</c:v>
                </c:pt>
                <c:pt idx="7602">
                  <c:v>41.3</c:v>
                </c:pt>
                <c:pt idx="7603">
                  <c:v>41.3</c:v>
                </c:pt>
                <c:pt idx="7604">
                  <c:v>41.3</c:v>
                </c:pt>
                <c:pt idx="7605">
                  <c:v>41.3</c:v>
                </c:pt>
                <c:pt idx="7606">
                  <c:v>41.2</c:v>
                </c:pt>
                <c:pt idx="7607">
                  <c:v>41.2</c:v>
                </c:pt>
                <c:pt idx="7608">
                  <c:v>41.2</c:v>
                </c:pt>
                <c:pt idx="7609">
                  <c:v>41.2</c:v>
                </c:pt>
                <c:pt idx="7610">
                  <c:v>41.2</c:v>
                </c:pt>
                <c:pt idx="7611">
                  <c:v>41.2</c:v>
                </c:pt>
                <c:pt idx="7612">
                  <c:v>41.2</c:v>
                </c:pt>
                <c:pt idx="7613">
                  <c:v>41.2</c:v>
                </c:pt>
                <c:pt idx="7614">
                  <c:v>41.2</c:v>
                </c:pt>
                <c:pt idx="7615">
                  <c:v>41.2</c:v>
                </c:pt>
                <c:pt idx="7616">
                  <c:v>41.2</c:v>
                </c:pt>
                <c:pt idx="7617">
                  <c:v>41.2</c:v>
                </c:pt>
                <c:pt idx="7618">
                  <c:v>41.2</c:v>
                </c:pt>
                <c:pt idx="7619">
                  <c:v>41.2</c:v>
                </c:pt>
                <c:pt idx="7620">
                  <c:v>41.1</c:v>
                </c:pt>
                <c:pt idx="7621">
                  <c:v>41.1</c:v>
                </c:pt>
                <c:pt idx="7622">
                  <c:v>41.1</c:v>
                </c:pt>
                <c:pt idx="7623">
                  <c:v>41.1</c:v>
                </c:pt>
                <c:pt idx="7624">
                  <c:v>41.1</c:v>
                </c:pt>
                <c:pt idx="7625">
                  <c:v>41.1</c:v>
                </c:pt>
                <c:pt idx="7626">
                  <c:v>41.1</c:v>
                </c:pt>
                <c:pt idx="7627">
                  <c:v>41</c:v>
                </c:pt>
                <c:pt idx="7628">
                  <c:v>41</c:v>
                </c:pt>
                <c:pt idx="7629">
                  <c:v>41</c:v>
                </c:pt>
                <c:pt idx="7630">
                  <c:v>41</c:v>
                </c:pt>
                <c:pt idx="7631">
                  <c:v>41</c:v>
                </c:pt>
                <c:pt idx="7632">
                  <c:v>41</c:v>
                </c:pt>
                <c:pt idx="7633">
                  <c:v>41</c:v>
                </c:pt>
                <c:pt idx="7634">
                  <c:v>41</c:v>
                </c:pt>
                <c:pt idx="7635">
                  <c:v>41</c:v>
                </c:pt>
                <c:pt idx="7636">
                  <c:v>41</c:v>
                </c:pt>
                <c:pt idx="7637">
                  <c:v>41</c:v>
                </c:pt>
                <c:pt idx="7638">
                  <c:v>40.9</c:v>
                </c:pt>
                <c:pt idx="7639">
                  <c:v>40.9</c:v>
                </c:pt>
                <c:pt idx="7640">
                  <c:v>40.9</c:v>
                </c:pt>
                <c:pt idx="7641">
                  <c:v>40.9</c:v>
                </c:pt>
                <c:pt idx="7642">
                  <c:v>40.9</c:v>
                </c:pt>
                <c:pt idx="7643">
                  <c:v>40.799999999999997</c:v>
                </c:pt>
                <c:pt idx="7644">
                  <c:v>40.799999999999997</c:v>
                </c:pt>
                <c:pt idx="7645">
                  <c:v>40.799999999999997</c:v>
                </c:pt>
                <c:pt idx="7646">
                  <c:v>40.799999999999997</c:v>
                </c:pt>
                <c:pt idx="7647">
                  <c:v>40.799999999999997</c:v>
                </c:pt>
                <c:pt idx="7648">
                  <c:v>40.799999999999997</c:v>
                </c:pt>
                <c:pt idx="7649">
                  <c:v>40.799999999999997</c:v>
                </c:pt>
                <c:pt idx="7650">
                  <c:v>40.799999999999997</c:v>
                </c:pt>
                <c:pt idx="7651">
                  <c:v>40.700000000000003</c:v>
                </c:pt>
                <c:pt idx="7652">
                  <c:v>40.700000000000003</c:v>
                </c:pt>
                <c:pt idx="7653">
                  <c:v>40.700000000000003</c:v>
                </c:pt>
                <c:pt idx="7654">
                  <c:v>40.700000000000003</c:v>
                </c:pt>
                <c:pt idx="7655">
                  <c:v>40.700000000000003</c:v>
                </c:pt>
                <c:pt idx="7656">
                  <c:v>40.700000000000003</c:v>
                </c:pt>
                <c:pt idx="7657">
                  <c:v>40.700000000000003</c:v>
                </c:pt>
                <c:pt idx="7658">
                  <c:v>40.6</c:v>
                </c:pt>
                <c:pt idx="7659">
                  <c:v>40.6</c:v>
                </c:pt>
                <c:pt idx="7660">
                  <c:v>40.6</c:v>
                </c:pt>
                <c:pt idx="7661">
                  <c:v>40.6</c:v>
                </c:pt>
                <c:pt idx="7662">
                  <c:v>40.6</c:v>
                </c:pt>
                <c:pt idx="7663">
                  <c:v>40.6</c:v>
                </c:pt>
                <c:pt idx="7664">
                  <c:v>40.6</c:v>
                </c:pt>
                <c:pt idx="7665">
                  <c:v>40.6</c:v>
                </c:pt>
                <c:pt idx="7666">
                  <c:v>40.6</c:v>
                </c:pt>
                <c:pt idx="7667">
                  <c:v>40.6</c:v>
                </c:pt>
                <c:pt idx="7668">
                  <c:v>40.6</c:v>
                </c:pt>
                <c:pt idx="7669">
                  <c:v>40.5</c:v>
                </c:pt>
                <c:pt idx="7670">
                  <c:v>40.5</c:v>
                </c:pt>
                <c:pt idx="7671">
                  <c:v>40.5</c:v>
                </c:pt>
                <c:pt idx="7672">
                  <c:v>40.5</c:v>
                </c:pt>
                <c:pt idx="7673">
                  <c:v>40.5</c:v>
                </c:pt>
                <c:pt idx="7674">
                  <c:v>40.5</c:v>
                </c:pt>
                <c:pt idx="7675">
                  <c:v>40.5</c:v>
                </c:pt>
                <c:pt idx="7676">
                  <c:v>40.5</c:v>
                </c:pt>
                <c:pt idx="7677">
                  <c:v>40.5</c:v>
                </c:pt>
                <c:pt idx="7678">
                  <c:v>40.4</c:v>
                </c:pt>
                <c:pt idx="7679">
                  <c:v>40.4</c:v>
                </c:pt>
                <c:pt idx="7680">
                  <c:v>40.4</c:v>
                </c:pt>
                <c:pt idx="7681">
                  <c:v>40.4</c:v>
                </c:pt>
                <c:pt idx="7682">
                  <c:v>40.4</c:v>
                </c:pt>
                <c:pt idx="7683">
                  <c:v>40.4</c:v>
                </c:pt>
                <c:pt idx="7684">
                  <c:v>40.4</c:v>
                </c:pt>
                <c:pt idx="7685">
                  <c:v>40.4</c:v>
                </c:pt>
                <c:pt idx="7686">
                  <c:v>40.4</c:v>
                </c:pt>
                <c:pt idx="7687">
                  <c:v>40.4</c:v>
                </c:pt>
                <c:pt idx="7688">
                  <c:v>40.299999999999997</c:v>
                </c:pt>
                <c:pt idx="7689">
                  <c:v>40.299999999999997</c:v>
                </c:pt>
                <c:pt idx="7690">
                  <c:v>40.299999999999997</c:v>
                </c:pt>
                <c:pt idx="7691">
                  <c:v>40.299999999999997</c:v>
                </c:pt>
                <c:pt idx="7692">
                  <c:v>40.299999999999997</c:v>
                </c:pt>
                <c:pt idx="7693">
                  <c:v>40.299999999999997</c:v>
                </c:pt>
                <c:pt idx="7694">
                  <c:v>40.200000000000003</c:v>
                </c:pt>
                <c:pt idx="7695">
                  <c:v>40.200000000000003</c:v>
                </c:pt>
                <c:pt idx="7696">
                  <c:v>40.200000000000003</c:v>
                </c:pt>
                <c:pt idx="7697">
                  <c:v>40.200000000000003</c:v>
                </c:pt>
                <c:pt idx="7698">
                  <c:v>40.200000000000003</c:v>
                </c:pt>
                <c:pt idx="7699">
                  <c:v>40.200000000000003</c:v>
                </c:pt>
                <c:pt idx="7700">
                  <c:v>40.200000000000003</c:v>
                </c:pt>
                <c:pt idx="7701">
                  <c:v>40.200000000000003</c:v>
                </c:pt>
                <c:pt idx="7702">
                  <c:v>40.200000000000003</c:v>
                </c:pt>
                <c:pt idx="7703">
                  <c:v>40.200000000000003</c:v>
                </c:pt>
                <c:pt idx="7704">
                  <c:v>40.200000000000003</c:v>
                </c:pt>
                <c:pt idx="7705">
                  <c:v>40.1</c:v>
                </c:pt>
                <c:pt idx="7706">
                  <c:v>40.1</c:v>
                </c:pt>
                <c:pt idx="7707">
                  <c:v>40.1</c:v>
                </c:pt>
                <c:pt idx="7708">
                  <c:v>40.1</c:v>
                </c:pt>
                <c:pt idx="7709">
                  <c:v>40.1</c:v>
                </c:pt>
                <c:pt idx="7710">
                  <c:v>40.1</c:v>
                </c:pt>
                <c:pt idx="7711">
                  <c:v>40.1</c:v>
                </c:pt>
                <c:pt idx="7712">
                  <c:v>40.1</c:v>
                </c:pt>
                <c:pt idx="7713">
                  <c:v>40.1</c:v>
                </c:pt>
                <c:pt idx="7714">
                  <c:v>40</c:v>
                </c:pt>
                <c:pt idx="7715">
                  <c:v>40</c:v>
                </c:pt>
                <c:pt idx="7716">
                  <c:v>40</c:v>
                </c:pt>
                <c:pt idx="7717">
                  <c:v>40</c:v>
                </c:pt>
                <c:pt idx="7718">
                  <c:v>40</c:v>
                </c:pt>
                <c:pt idx="7719">
                  <c:v>40</c:v>
                </c:pt>
                <c:pt idx="7720">
                  <c:v>40</c:v>
                </c:pt>
                <c:pt idx="7721">
                  <c:v>40</c:v>
                </c:pt>
                <c:pt idx="7722">
                  <c:v>40</c:v>
                </c:pt>
                <c:pt idx="7723">
                  <c:v>40</c:v>
                </c:pt>
                <c:pt idx="7724">
                  <c:v>40</c:v>
                </c:pt>
                <c:pt idx="7725">
                  <c:v>40</c:v>
                </c:pt>
                <c:pt idx="7726">
                  <c:v>40</c:v>
                </c:pt>
                <c:pt idx="7727">
                  <c:v>40</c:v>
                </c:pt>
                <c:pt idx="7728">
                  <c:v>40</c:v>
                </c:pt>
                <c:pt idx="7729">
                  <c:v>39.9</c:v>
                </c:pt>
                <c:pt idx="7730">
                  <c:v>39.9</c:v>
                </c:pt>
                <c:pt idx="7731">
                  <c:v>39.9</c:v>
                </c:pt>
                <c:pt idx="7732">
                  <c:v>39.9</c:v>
                </c:pt>
                <c:pt idx="7733">
                  <c:v>39.9</c:v>
                </c:pt>
                <c:pt idx="7734">
                  <c:v>39.9</c:v>
                </c:pt>
                <c:pt idx="7735">
                  <c:v>39.9</c:v>
                </c:pt>
                <c:pt idx="7736">
                  <c:v>39.799999999999997</c:v>
                </c:pt>
                <c:pt idx="7737">
                  <c:v>39.799999999999997</c:v>
                </c:pt>
                <c:pt idx="7738">
                  <c:v>39.799999999999997</c:v>
                </c:pt>
                <c:pt idx="7739">
                  <c:v>39.799999999999997</c:v>
                </c:pt>
                <c:pt idx="7740">
                  <c:v>39.799999999999997</c:v>
                </c:pt>
                <c:pt idx="7741">
                  <c:v>39.799999999999997</c:v>
                </c:pt>
                <c:pt idx="7742">
                  <c:v>39.799999999999997</c:v>
                </c:pt>
                <c:pt idx="7743">
                  <c:v>39.799999999999997</c:v>
                </c:pt>
                <c:pt idx="7744">
                  <c:v>39.700000000000003</c:v>
                </c:pt>
                <c:pt idx="7745">
                  <c:v>39.700000000000003</c:v>
                </c:pt>
                <c:pt idx="7746">
                  <c:v>39.700000000000003</c:v>
                </c:pt>
                <c:pt idx="7747">
                  <c:v>39.700000000000003</c:v>
                </c:pt>
                <c:pt idx="7748">
                  <c:v>39.700000000000003</c:v>
                </c:pt>
                <c:pt idx="7749">
                  <c:v>39.700000000000003</c:v>
                </c:pt>
                <c:pt idx="7750">
                  <c:v>39.700000000000003</c:v>
                </c:pt>
                <c:pt idx="7751">
                  <c:v>39.700000000000003</c:v>
                </c:pt>
                <c:pt idx="7752">
                  <c:v>39.700000000000003</c:v>
                </c:pt>
                <c:pt idx="7753">
                  <c:v>39.700000000000003</c:v>
                </c:pt>
                <c:pt idx="7754">
                  <c:v>39.6</c:v>
                </c:pt>
                <c:pt idx="7755">
                  <c:v>39.6</c:v>
                </c:pt>
                <c:pt idx="7756">
                  <c:v>39.6</c:v>
                </c:pt>
                <c:pt idx="7757">
                  <c:v>39.6</c:v>
                </c:pt>
                <c:pt idx="7758">
                  <c:v>39.6</c:v>
                </c:pt>
                <c:pt idx="7759">
                  <c:v>39.6</c:v>
                </c:pt>
                <c:pt idx="7760">
                  <c:v>39.6</c:v>
                </c:pt>
                <c:pt idx="7761">
                  <c:v>39.5</c:v>
                </c:pt>
                <c:pt idx="7762">
                  <c:v>39.5</c:v>
                </c:pt>
                <c:pt idx="7763">
                  <c:v>39.5</c:v>
                </c:pt>
                <c:pt idx="7764">
                  <c:v>39.5</c:v>
                </c:pt>
                <c:pt idx="7765">
                  <c:v>39.5</c:v>
                </c:pt>
                <c:pt idx="7766">
                  <c:v>39.5</c:v>
                </c:pt>
                <c:pt idx="7767">
                  <c:v>39.5</c:v>
                </c:pt>
                <c:pt idx="7768">
                  <c:v>39.5</c:v>
                </c:pt>
                <c:pt idx="7769">
                  <c:v>39.5</c:v>
                </c:pt>
                <c:pt idx="7770">
                  <c:v>39.5</c:v>
                </c:pt>
                <c:pt idx="7771">
                  <c:v>39.5</c:v>
                </c:pt>
                <c:pt idx="7772">
                  <c:v>39.5</c:v>
                </c:pt>
                <c:pt idx="7773">
                  <c:v>39.4</c:v>
                </c:pt>
                <c:pt idx="7774">
                  <c:v>39.4</c:v>
                </c:pt>
                <c:pt idx="7775">
                  <c:v>39.4</c:v>
                </c:pt>
                <c:pt idx="7776">
                  <c:v>39.4</c:v>
                </c:pt>
                <c:pt idx="7777">
                  <c:v>39.299999999999997</c:v>
                </c:pt>
                <c:pt idx="7778">
                  <c:v>39.299999999999997</c:v>
                </c:pt>
                <c:pt idx="7779">
                  <c:v>39.299999999999997</c:v>
                </c:pt>
                <c:pt idx="7780">
                  <c:v>39.299999999999997</c:v>
                </c:pt>
                <c:pt idx="7781">
                  <c:v>39.299999999999997</c:v>
                </c:pt>
                <c:pt idx="7782">
                  <c:v>39.299999999999997</c:v>
                </c:pt>
                <c:pt idx="7783">
                  <c:v>39.299999999999997</c:v>
                </c:pt>
                <c:pt idx="7784">
                  <c:v>39.200000000000003</c:v>
                </c:pt>
                <c:pt idx="7785">
                  <c:v>39.200000000000003</c:v>
                </c:pt>
                <c:pt idx="7786">
                  <c:v>39.200000000000003</c:v>
                </c:pt>
                <c:pt idx="7787">
                  <c:v>39.1</c:v>
                </c:pt>
                <c:pt idx="7788">
                  <c:v>39.1</c:v>
                </c:pt>
                <c:pt idx="7789">
                  <c:v>39.1</c:v>
                </c:pt>
                <c:pt idx="7790">
                  <c:v>39.1</c:v>
                </c:pt>
                <c:pt idx="7791">
                  <c:v>39.1</c:v>
                </c:pt>
                <c:pt idx="7792">
                  <c:v>39</c:v>
                </c:pt>
                <c:pt idx="7793">
                  <c:v>39</c:v>
                </c:pt>
                <c:pt idx="7794">
                  <c:v>39</c:v>
                </c:pt>
                <c:pt idx="7795">
                  <c:v>39</c:v>
                </c:pt>
                <c:pt idx="7796">
                  <c:v>39</c:v>
                </c:pt>
                <c:pt idx="7797">
                  <c:v>39</c:v>
                </c:pt>
                <c:pt idx="7798">
                  <c:v>39</c:v>
                </c:pt>
                <c:pt idx="7799">
                  <c:v>39</c:v>
                </c:pt>
                <c:pt idx="7800">
                  <c:v>39</c:v>
                </c:pt>
                <c:pt idx="7801">
                  <c:v>39</c:v>
                </c:pt>
                <c:pt idx="7802">
                  <c:v>39</c:v>
                </c:pt>
                <c:pt idx="7803">
                  <c:v>39</c:v>
                </c:pt>
                <c:pt idx="7804">
                  <c:v>39</c:v>
                </c:pt>
                <c:pt idx="7805">
                  <c:v>38.9</c:v>
                </c:pt>
                <c:pt idx="7806">
                  <c:v>38.9</c:v>
                </c:pt>
                <c:pt idx="7807">
                  <c:v>38.9</c:v>
                </c:pt>
                <c:pt idx="7808">
                  <c:v>38.9</c:v>
                </c:pt>
                <c:pt idx="7809">
                  <c:v>38.9</c:v>
                </c:pt>
                <c:pt idx="7810">
                  <c:v>38.9</c:v>
                </c:pt>
                <c:pt idx="7811">
                  <c:v>38.9</c:v>
                </c:pt>
                <c:pt idx="7812">
                  <c:v>38.9</c:v>
                </c:pt>
                <c:pt idx="7813">
                  <c:v>38.9</c:v>
                </c:pt>
                <c:pt idx="7814">
                  <c:v>38.799999999999997</c:v>
                </c:pt>
                <c:pt idx="7815">
                  <c:v>38.799999999999997</c:v>
                </c:pt>
                <c:pt idx="7816">
                  <c:v>38.799999999999997</c:v>
                </c:pt>
                <c:pt idx="7817">
                  <c:v>38.799999999999997</c:v>
                </c:pt>
                <c:pt idx="7818">
                  <c:v>38.799999999999997</c:v>
                </c:pt>
                <c:pt idx="7819">
                  <c:v>38.799999999999997</c:v>
                </c:pt>
                <c:pt idx="7820">
                  <c:v>38.799999999999997</c:v>
                </c:pt>
                <c:pt idx="7821">
                  <c:v>38.799999999999997</c:v>
                </c:pt>
                <c:pt idx="7822">
                  <c:v>38.799999999999997</c:v>
                </c:pt>
                <c:pt idx="7823">
                  <c:v>38.799999999999997</c:v>
                </c:pt>
                <c:pt idx="7824">
                  <c:v>38.799999999999997</c:v>
                </c:pt>
                <c:pt idx="7825">
                  <c:v>38.799999999999997</c:v>
                </c:pt>
                <c:pt idx="7826">
                  <c:v>38.799999999999997</c:v>
                </c:pt>
                <c:pt idx="7827">
                  <c:v>38.700000000000003</c:v>
                </c:pt>
                <c:pt idx="7828">
                  <c:v>38.700000000000003</c:v>
                </c:pt>
                <c:pt idx="7829">
                  <c:v>38.700000000000003</c:v>
                </c:pt>
                <c:pt idx="7830">
                  <c:v>38.700000000000003</c:v>
                </c:pt>
                <c:pt idx="7831">
                  <c:v>38.700000000000003</c:v>
                </c:pt>
                <c:pt idx="7832">
                  <c:v>38.700000000000003</c:v>
                </c:pt>
                <c:pt idx="7833">
                  <c:v>38.700000000000003</c:v>
                </c:pt>
                <c:pt idx="7834">
                  <c:v>38.700000000000003</c:v>
                </c:pt>
                <c:pt idx="7835">
                  <c:v>38.6</c:v>
                </c:pt>
                <c:pt idx="7836">
                  <c:v>38.6</c:v>
                </c:pt>
                <c:pt idx="7837">
                  <c:v>38.6</c:v>
                </c:pt>
                <c:pt idx="7838">
                  <c:v>38.6</c:v>
                </c:pt>
                <c:pt idx="7839">
                  <c:v>38.6</c:v>
                </c:pt>
                <c:pt idx="7840">
                  <c:v>38.6</c:v>
                </c:pt>
                <c:pt idx="7841">
                  <c:v>38.6</c:v>
                </c:pt>
                <c:pt idx="7842">
                  <c:v>38.5</c:v>
                </c:pt>
                <c:pt idx="7843">
                  <c:v>38.5</c:v>
                </c:pt>
                <c:pt idx="7844">
                  <c:v>38.5</c:v>
                </c:pt>
                <c:pt idx="7845">
                  <c:v>38.5</c:v>
                </c:pt>
                <c:pt idx="7846">
                  <c:v>38.4</c:v>
                </c:pt>
                <c:pt idx="7847">
                  <c:v>38.4</c:v>
                </c:pt>
                <c:pt idx="7848">
                  <c:v>38.4</c:v>
                </c:pt>
                <c:pt idx="7849">
                  <c:v>38.4</c:v>
                </c:pt>
                <c:pt idx="7850">
                  <c:v>38.4</c:v>
                </c:pt>
                <c:pt idx="7851">
                  <c:v>38.4</c:v>
                </c:pt>
                <c:pt idx="7852">
                  <c:v>38.4</c:v>
                </c:pt>
                <c:pt idx="7853">
                  <c:v>38.4</c:v>
                </c:pt>
                <c:pt idx="7854">
                  <c:v>38.299999999999997</c:v>
                </c:pt>
                <c:pt idx="7855">
                  <c:v>38.299999999999997</c:v>
                </c:pt>
                <c:pt idx="7856">
                  <c:v>38.299999999999997</c:v>
                </c:pt>
                <c:pt idx="7857">
                  <c:v>38.299999999999997</c:v>
                </c:pt>
                <c:pt idx="7858">
                  <c:v>38.200000000000003</c:v>
                </c:pt>
                <c:pt idx="7859">
                  <c:v>38.200000000000003</c:v>
                </c:pt>
                <c:pt idx="7860">
                  <c:v>38.200000000000003</c:v>
                </c:pt>
                <c:pt idx="7861">
                  <c:v>38.200000000000003</c:v>
                </c:pt>
                <c:pt idx="7862">
                  <c:v>38.200000000000003</c:v>
                </c:pt>
                <c:pt idx="7863">
                  <c:v>38.200000000000003</c:v>
                </c:pt>
                <c:pt idx="7864">
                  <c:v>38.200000000000003</c:v>
                </c:pt>
                <c:pt idx="7865">
                  <c:v>38.1</c:v>
                </c:pt>
                <c:pt idx="7866">
                  <c:v>38.1</c:v>
                </c:pt>
                <c:pt idx="7867">
                  <c:v>38.1</c:v>
                </c:pt>
                <c:pt idx="7868">
                  <c:v>38.1</c:v>
                </c:pt>
                <c:pt idx="7869">
                  <c:v>38.1</c:v>
                </c:pt>
                <c:pt idx="7870">
                  <c:v>38.1</c:v>
                </c:pt>
                <c:pt idx="7871">
                  <c:v>38.1</c:v>
                </c:pt>
                <c:pt idx="7872">
                  <c:v>38</c:v>
                </c:pt>
                <c:pt idx="7873">
                  <c:v>38</c:v>
                </c:pt>
                <c:pt idx="7874">
                  <c:v>38</c:v>
                </c:pt>
                <c:pt idx="7875">
                  <c:v>38</c:v>
                </c:pt>
                <c:pt idx="7876">
                  <c:v>38</c:v>
                </c:pt>
                <c:pt idx="7877">
                  <c:v>38</c:v>
                </c:pt>
                <c:pt idx="7878">
                  <c:v>38</c:v>
                </c:pt>
                <c:pt idx="7879">
                  <c:v>38</c:v>
                </c:pt>
                <c:pt idx="7880">
                  <c:v>38</c:v>
                </c:pt>
                <c:pt idx="7881">
                  <c:v>38</c:v>
                </c:pt>
                <c:pt idx="7882">
                  <c:v>38</c:v>
                </c:pt>
                <c:pt idx="7883">
                  <c:v>38</c:v>
                </c:pt>
                <c:pt idx="7884">
                  <c:v>38</c:v>
                </c:pt>
                <c:pt idx="7885">
                  <c:v>38</c:v>
                </c:pt>
                <c:pt idx="7886">
                  <c:v>38</c:v>
                </c:pt>
                <c:pt idx="7887">
                  <c:v>38</c:v>
                </c:pt>
                <c:pt idx="7888">
                  <c:v>37.9</c:v>
                </c:pt>
                <c:pt idx="7889">
                  <c:v>37.9</c:v>
                </c:pt>
                <c:pt idx="7890">
                  <c:v>37.9</c:v>
                </c:pt>
                <c:pt idx="7891">
                  <c:v>37.9</c:v>
                </c:pt>
                <c:pt idx="7892">
                  <c:v>37.9</c:v>
                </c:pt>
                <c:pt idx="7893">
                  <c:v>37.9</c:v>
                </c:pt>
                <c:pt idx="7894">
                  <c:v>37.799999999999997</c:v>
                </c:pt>
                <c:pt idx="7895">
                  <c:v>37.799999999999997</c:v>
                </c:pt>
                <c:pt idx="7896">
                  <c:v>37.799999999999997</c:v>
                </c:pt>
                <c:pt idx="7897">
                  <c:v>37.799999999999997</c:v>
                </c:pt>
                <c:pt idx="7898">
                  <c:v>37.799999999999997</c:v>
                </c:pt>
                <c:pt idx="7899">
                  <c:v>37.799999999999997</c:v>
                </c:pt>
                <c:pt idx="7900">
                  <c:v>37.799999999999997</c:v>
                </c:pt>
                <c:pt idx="7901">
                  <c:v>37.799999999999997</c:v>
                </c:pt>
                <c:pt idx="7902">
                  <c:v>37.799999999999997</c:v>
                </c:pt>
                <c:pt idx="7903">
                  <c:v>37.799999999999997</c:v>
                </c:pt>
                <c:pt idx="7904">
                  <c:v>37.799999999999997</c:v>
                </c:pt>
                <c:pt idx="7905">
                  <c:v>37.700000000000003</c:v>
                </c:pt>
                <c:pt idx="7906">
                  <c:v>37.700000000000003</c:v>
                </c:pt>
                <c:pt idx="7907">
                  <c:v>37.700000000000003</c:v>
                </c:pt>
                <c:pt idx="7908">
                  <c:v>37.700000000000003</c:v>
                </c:pt>
                <c:pt idx="7909">
                  <c:v>37.6</c:v>
                </c:pt>
                <c:pt idx="7910">
                  <c:v>37.6</c:v>
                </c:pt>
                <c:pt idx="7911">
                  <c:v>37.6</c:v>
                </c:pt>
                <c:pt idx="7912">
                  <c:v>37.6</c:v>
                </c:pt>
                <c:pt idx="7913">
                  <c:v>37.6</c:v>
                </c:pt>
                <c:pt idx="7914">
                  <c:v>37.6</c:v>
                </c:pt>
                <c:pt idx="7915">
                  <c:v>37.6</c:v>
                </c:pt>
                <c:pt idx="7916">
                  <c:v>37.6</c:v>
                </c:pt>
                <c:pt idx="7917">
                  <c:v>37.6</c:v>
                </c:pt>
                <c:pt idx="7918">
                  <c:v>37.6</c:v>
                </c:pt>
                <c:pt idx="7919">
                  <c:v>37.5</c:v>
                </c:pt>
                <c:pt idx="7920">
                  <c:v>37.5</c:v>
                </c:pt>
                <c:pt idx="7921">
                  <c:v>37.5</c:v>
                </c:pt>
                <c:pt idx="7922">
                  <c:v>37.5</c:v>
                </c:pt>
                <c:pt idx="7923">
                  <c:v>37.5</c:v>
                </c:pt>
                <c:pt idx="7924">
                  <c:v>37.5</c:v>
                </c:pt>
                <c:pt idx="7925">
                  <c:v>37.4</c:v>
                </c:pt>
                <c:pt idx="7926">
                  <c:v>37.4</c:v>
                </c:pt>
                <c:pt idx="7927">
                  <c:v>37.4</c:v>
                </c:pt>
                <c:pt idx="7928">
                  <c:v>37.4</c:v>
                </c:pt>
                <c:pt idx="7929">
                  <c:v>37.4</c:v>
                </c:pt>
                <c:pt idx="7930">
                  <c:v>37.4</c:v>
                </c:pt>
                <c:pt idx="7931">
                  <c:v>37.4</c:v>
                </c:pt>
                <c:pt idx="7932">
                  <c:v>37.299999999999997</c:v>
                </c:pt>
                <c:pt idx="7933">
                  <c:v>37.299999999999997</c:v>
                </c:pt>
                <c:pt idx="7934">
                  <c:v>37.299999999999997</c:v>
                </c:pt>
                <c:pt idx="7935">
                  <c:v>37.299999999999997</c:v>
                </c:pt>
                <c:pt idx="7936">
                  <c:v>37.299999999999997</c:v>
                </c:pt>
                <c:pt idx="7937">
                  <c:v>37.299999999999997</c:v>
                </c:pt>
                <c:pt idx="7938">
                  <c:v>37.200000000000003</c:v>
                </c:pt>
                <c:pt idx="7939">
                  <c:v>37.200000000000003</c:v>
                </c:pt>
                <c:pt idx="7940">
                  <c:v>37.200000000000003</c:v>
                </c:pt>
                <c:pt idx="7941">
                  <c:v>37.200000000000003</c:v>
                </c:pt>
                <c:pt idx="7942">
                  <c:v>37.200000000000003</c:v>
                </c:pt>
                <c:pt idx="7943">
                  <c:v>37.200000000000003</c:v>
                </c:pt>
                <c:pt idx="7944">
                  <c:v>37.200000000000003</c:v>
                </c:pt>
                <c:pt idx="7945">
                  <c:v>37.200000000000003</c:v>
                </c:pt>
                <c:pt idx="7946">
                  <c:v>37.200000000000003</c:v>
                </c:pt>
                <c:pt idx="7947">
                  <c:v>37.1</c:v>
                </c:pt>
                <c:pt idx="7948">
                  <c:v>37.1</c:v>
                </c:pt>
                <c:pt idx="7949">
                  <c:v>37.1</c:v>
                </c:pt>
                <c:pt idx="7950">
                  <c:v>37.1</c:v>
                </c:pt>
                <c:pt idx="7951">
                  <c:v>37</c:v>
                </c:pt>
                <c:pt idx="7952">
                  <c:v>37</c:v>
                </c:pt>
                <c:pt idx="7953">
                  <c:v>37</c:v>
                </c:pt>
                <c:pt idx="7954">
                  <c:v>37</c:v>
                </c:pt>
                <c:pt idx="7955">
                  <c:v>37</c:v>
                </c:pt>
                <c:pt idx="7956">
                  <c:v>37</c:v>
                </c:pt>
                <c:pt idx="7957">
                  <c:v>37</c:v>
                </c:pt>
                <c:pt idx="7958">
                  <c:v>37</c:v>
                </c:pt>
                <c:pt idx="7959">
                  <c:v>37</c:v>
                </c:pt>
                <c:pt idx="7960">
                  <c:v>37</c:v>
                </c:pt>
                <c:pt idx="7961">
                  <c:v>37</c:v>
                </c:pt>
                <c:pt idx="7962">
                  <c:v>37</c:v>
                </c:pt>
                <c:pt idx="7963">
                  <c:v>37</c:v>
                </c:pt>
                <c:pt idx="7964">
                  <c:v>36.9</c:v>
                </c:pt>
                <c:pt idx="7965">
                  <c:v>36.9</c:v>
                </c:pt>
                <c:pt idx="7966">
                  <c:v>36.9</c:v>
                </c:pt>
                <c:pt idx="7967">
                  <c:v>36.9</c:v>
                </c:pt>
                <c:pt idx="7968">
                  <c:v>36.9</c:v>
                </c:pt>
                <c:pt idx="7969">
                  <c:v>36.9</c:v>
                </c:pt>
                <c:pt idx="7970">
                  <c:v>36.9</c:v>
                </c:pt>
                <c:pt idx="7971">
                  <c:v>36.799999999999997</c:v>
                </c:pt>
                <c:pt idx="7972">
                  <c:v>36.799999999999997</c:v>
                </c:pt>
                <c:pt idx="7973">
                  <c:v>36.799999999999997</c:v>
                </c:pt>
                <c:pt idx="7974">
                  <c:v>36.799999999999997</c:v>
                </c:pt>
                <c:pt idx="7975">
                  <c:v>36.700000000000003</c:v>
                </c:pt>
                <c:pt idx="7976">
                  <c:v>36.700000000000003</c:v>
                </c:pt>
                <c:pt idx="7977">
                  <c:v>36.700000000000003</c:v>
                </c:pt>
                <c:pt idx="7978">
                  <c:v>36.700000000000003</c:v>
                </c:pt>
                <c:pt idx="7979">
                  <c:v>36.700000000000003</c:v>
                </c:pt>
                <c:pt idx="7980">
                  <c:v>36.700000000000003</c:v>
                </c:pt>
                <c:pt idx="7981">
                  <c:v>36.700000000000003</c:v>
                </c:pt>
                <c:pt idx="7982">
                  <c:v>36.6</c:v>
                </c:pt>
                <c:pt idx="7983">
                  <c:v>36.6</c:v>
                </c:pt>
                <c:pt idx="7984">
                  <c:v>36.6</c:v>
                </c:pt>
                <c:pt idx="7985">
                  <c:v>36.6</c:v>
                </c:pt>
                <c:pt idx="7986">
                  <c:v>36.6</c:v>
                </c:pt>
                <c:pt idx="7987">
                  <c:v>36.6</c:v>
                </c:pt>
                <c:pt idx="7988">
                  <c:v>36.6</c:v>
                </c:pt>
                <c:pt idx="7989">
                  <c:v>36.4</c:v>
                </c:pt>
                <c:pt idx="7990">
                  <c:v>36.4</c:v>
                </c:pt>
                <c:pt idx="7991">
                  <c:v>36.4</c:v>
                </c:pt>
                <c:pt idx="7992">
                  <c:v>36.4</c:v>
                </c:pt>
                <c:pt idx="7993">
                  <c:v>36.4</c:v>
                </c:pt>
                <c:pt idx="7994">
                  <c:v>36.4</c:v>
                </c:pt>
                <c:pt idx="7995">
                  <c:v>36.4</c:v>
                </c:pt>
                <c:pt idx="7996">
                  <c:v>36.299999999999997</c:v>
                </c:pt>
                <c:pt idx="7997">
                  <c:v>36.299999999999997</c:v>
                </c:pt>
                <c:pt idx="7998">
                  <c:v>36.299999999999997</c:v>
                </c:pt>
                <c:pt idx="7999">
                  <c:v>36.299999999999997</c:v>
                </c:pt>
                <c:pt idx="8000">
                  <c:v>36.200000000000003</c:v>
                </c:pt>
                <c:pt idx="8001">
                  <c:v>36.200000000000003</c:v>
                </c:pt>
                <c:pt idx="8002">
                  <c:v>36.200000000000003</c:v>
                </c:pt>
                <c:pt idx="8003">
                  <c:v>36.200000000000003</c:v>
                </c:pt>
                <c:pt idx="8004">
                  <c:v>36.200000000000003</c:v>
                </c:pt>
                <c:pt idx="8005">
                  <c:v>36.200000000000003</c:v>
                </c:pt>
                <c:pt idx="8006">
                  <c:v>36.200000000000003</c:v>
                </c:pt>
                <c:pt idx="8007">
                  <c:v>36.200000000000003</c:v>
                </c:pt>
                <c:pt idx="8008">
                  <c:v>36.1</c:v>
                </c:pt>
                <c:pt idx="8009">
                  <c:v>36.1</c:v>
                </c:pt>
                <c:pt idx="8010">
                  <c:v>36.1</c:v>
                </c:pt>
                <c:pt idx="8011">
                  <c:v>36.1</c:v>
                </c:pt>
                <c:pt idx="8012">
                  <c:v>36.1</c:v>
                </c:pt>
                <c:pt idx="8013">
                  <c:v>36.1</c:v>
                </c:pt>
                <c:pt idx="8014">
                  <c:v>36.1</c:v>
                </c:pt>
                <c:pt idx="8015">
                  <c:v>36</c:v>
                </c:pt>
                <c:pt idx="8016">
                  <c:v>36</c:v>
                </c:pt>
                <c:pt idx="8017">
                  <c:v>36</c:v>
                </c:pt>
                <c:pt idx="8018">
                  <c:v>36</c:v>
                </c:pt>
                <c:pt idx="8019">
                  <c:v>36</c:v>
                </c:pt>
                <c:pt idx="8020">
                  <c:v>36</c:v>
                </c:pt>
                <c:pt idx="8021">
                  <c:v>36</c:v>
                </c:pt>
                <c:pt idx="8022">
                  <c:v>36</c:v>
                </c:pt>
                <c:pt idx="8023">
                  <c:v>36</c:v>
                </c:pt>
                <c:pt idx="8024">
                  <c:v>36</c:v>
                </c:pt>
                <c:pt idx="8025">
                  <c:v>36</c:v>
                </c:pt>
                <c:pt idx="8026">
                  <c:v>36</c:v>
                </c:pt>
                <c:pt idx="8027">
                  <c:v>35.9</c:v>
                </c:pt>
                <c:pt idx="8028">
                  <c:v>35.9</c:v>
                </c:pt>
                <c:pt idx="8029">
                  <c:v>35.9</c:v>
                </c:pt>
                <c:pt idx="8030">
                  <c:v>35.9</c:v>
                </c:pt>
                <c:pt idx="8031">
                  <c:v>35.9</c:v>
                </c:pt>
                <c:pt idx="8032">
                  <c:v>35.9</c:v>
                </c:pt>
                <c:pt idx="8033">
                  <c:v>35.9</c:v>
                </c:pt>
                <c:pt idx="8034">
                  <c:v>35.9</c:v>
                </c:pt>
                <c:pt idx="8035">
                  <c:v>35.9</c:v>
                </c:pt>
                <c:pt idx="8036">
                  <c:v>35.799999999999997</c:v>
                </c:pt>
                <c:pt idx="8037">
                  <c:v>35.799999999999997</c:v>
                </c:pt>
                <c:pt idx="8038">
                  <c:v>35.799999999999997</c:v>
                </c:pt>
                <c:pt idx="8039">
                  <c:v>35.799999999999997</c:v>
                </c:pt>
                <c:pt idx="8040">
                  <c:v>35.700000000000003</c:v>
                </c:pt>
                <c:pt idx="8041">
                  <c:v>35.700000000000003</c:v>
                </c:pt>
                <c:pt idx="8042">
                  <c:v>35.700000000000003</c:v>
                </c:pt>
                <c:pt idx="8043">
                  <c:v>35.700000000000003</c:v>
                </c:pt>
                <c:pt idx="8044">
                  <c:v>35.700000000000003</c:v>
                </c:pt>
                <c:pt idx="8045">
                  <c:v>35.6</c:v>
                </c:pt>
                <c:pt idx="8046">
                  <c:v>35.6</c:v>
                </c:pt>
                <c:pt idx="8047">
                  <c:v>35.6</c:v>
                </c:pt>
                <c:pt idx="8048">
                  <c:v>35.6</c:v>
                </c:pt>
                <c:pt idx="8049">
                  <c:v>35.6</c:v>
                </c:pt>
                <c:pt idx="8050">
                  <c:v>35.6</c:v>
                </c:pt>
                <c:pt idx="8051">
                  <c:v>35.6</c:v>
                </c:pt>
                <c:pt idx="8052">
                  <c:v>35.6</c:v>
                </c:pt>
                <c:pt idx="8053">
                  <c:v>35.5</c:v>
                </c:pt>
                <c:pt idx="8054">
                  <c:v>35.5</c:v>
                </c:pt>
                <c:pt idx="8055">
                  <c:v>35.5</c:v>
                </c:pt>
                <c:pt idx="8056">
                  <c:v>35.4</c:v>
                </c:pt>
                <c:pt idx="8057">
                  <c:v>35.4</c:v>
                </c:pt>
                <c:pt idx="8058">
                  <c:v>35.4</c:v>
                </c:pt>
                <c:pt idx="8059">
                  <c:v>35.4</c:v>
                </c:pt>
                <c:pt idx="8060">
                  <c:v>35.4</c:v>
                </c:pt>
                <c:pt idx="8061">
                  <c:v>35.4</c:v>
                </c:pt>
                <c:pt idx="8062">
                  <c:v>35.299999999999997</c:v>
                </c:pt>
                <c:pt idx="8063">
                  <c:v>35.299999999999997</c:v>
                </c:pt>
                <c:pt idx="8064">
                  <c:v>35.299999999999997</c:v>
                </c:pt>
                <c:pt idx="8065">
                  <c:v>35.299999999999997</c:v>
                </c:pt>
                <c:pt idx="8066">
                  <c:v>35.299999999999997</c:v>
                </c:pt>
                <c:pt idx="8067">
                  <c:v>35.299999999999997</c:v>
                </c:pt>
                <c:pt idx="8068">
                  <c:v>35.299999999999997</c:v>
                </c:pt>
                <c:pt idx="8069">
                  <c:v>35.200000000000003</c:v>
                </c:pt>
                <c:pt idx="8070">
                  <c:v>35.200000000000003</c:v>
                </c:pt>
                <c:pt idx="8071">
                  <c:v>35.200000000000003</c:v>
                </c:pt>
                <c:pt idx="8072">
                  <c:v>35.200000000000003</c:v>
                </c:pt>
                <c:pt idx="8073">
                  <c:v>35.200000000000003</c:v>
                </c:pt>
                <c:pt idx="8074">
                  <c:v>35.1</c:v>
                </c:pt>
                <c:pt idx="8075">
                  <c:v>35.1</c:v>
                </c:pt>
                <c:pt idx="8076">
                  <c:v>35.1</c:v>
                </c:pt>
                <c:pt idx="8077">
                  <c:v>35.1</c:v>
                </c:pt>
                <c:pt idx="8078">
                  <c:v>35</c:v>
                </c:pt>
                <c:pt idx="8079">
                  <c:v>35</c:v>
                </c:pt>
                <c:pt idx="8080">
                  <c:v>35</c:v>
                </c:pt>
                <c:pt idx="8081">
                  <c:v>35</c:v>
                </c:pt>
                <c:pt idx="8082">
                  <c:v>35</c:v>
                </c:pt>
                <c:pt idx="8083">
                  <c:v>35</c:v>
                </c:pt>
                <c:pt idx="8084">
                  <c:v>35</c:v>
                </c:pt>
                <c:pt idx="8085">
                  <c:v>35</c:v>
                </c:pt>
                <c:pt idx="8086">
                  <c:v>34.9</c:v>
                </c:pt>
                <c:pt idx="8087">
                  <c:v>34.9</c:v>
                </c:pt>
                <c:pt idx="8088">
                  <c:v>34.9</c:v>
                </c:pt>
                <c:pt idx="8089">
                  <c:v>34.9</c:v>
                </c:pt>
                <c:pt idx="8090">
                  <c:v>34.799999999999997</c:v>
                </c:pt>
                <c:pt idx="8091">
                  <c:v>34.799999999999997</c:v>
                </c:pt>
                <c:pt idx="8092">
                  <c:v>34.799999999999997</c:v>
                </c:pt>
                <c:pt idx="8093">
                  <c:v>34.799999999999997</c:v>
                </c:pt>
                <c:pt idx="8094">
                  <c:v>34.799999999999997</c:v>
                </c:pt>
                <c:pt idx="8095">
                  <c:v>34.799999999999997</c:v>
                </c:pt>
                <c:pt idx="8096">
                  <c:v>34.799999999999997</c:v>
                </c:pt>
                <c:pt idx="8097">
                  <c:v>34.700000000000003</c:v>
                </c:pt>
                <c:pt idx="8098">
                  <c:v>34.700000000000003</c:v>
                </c:pt>
                <c:pt idx="8099">
                  <c:v>34.700000000000003</c:v>
                </c:pt>
                <c:pt idx="8100">
                  <c:v>34.6</c:v>
                </c:pt>
                <c:pt idx="8101">
                  <c:v>34.6</c:v>
                </c:pt>
                <c:pt idx="8102">
                  <c:v>34.5</c:v>
                </c:pt>
                <c:pt idx="8103">
                  <c:v>34.5</c:v>
                </c:pt>
                <c:pt idx="8104">
                  <c:v>34.5</c:v>
                </c:pt>
                <c:pt idx="8105">
                  <c:v>34.5</c:v>
                </c:pt>
                <c:pt idx="8106">
                  <c:v>34.4</c:v>
                </c:pt>
                <c:pt idx="8107">
                  <c:v>34.4</c:v>
                </c:pt>
                <c:pt idx="8108">
                  <c:v>34.4</c:v>
                </c:pt>
                <c:pt idx="8109">
                  <c:v>34.4</c:v>
                </c:pt>
                <c:pt idx="8110">
                  <c:v>34.299999999999997</c:v>
                </c:pt>
                <c:pt idx="8111">
                  <c:v>34.299999999999997</c:v>
                </c:pt>
                <c:pt idx="8112">
                  <c:v>34.299999999999997</c:v>
                </c:pt>
                <c:pt idx="8113">
                  <c:v>34.299999999999997</c:v>
                </c:pt>
                <c:pt idx="8114">
                  <c:v>34.299999999999997</c:v>
                </c:pt>
                <c:pt idx="8115">
                  <c:v>34.299999999999997</c:v>
                </c:pt>
                <c:pt idx="8116">
                  <c:v>34.299999999999997</c:v>
                </c:pt>
                <c:pt idx="8117">
                  <c:v>34.200000000000003</c:v>
                </c:pt>
                <c:pt idx="8118">
                  <c:v>34.200000000000003</c:v>
                </c:pt>
                <c:pt idx="8119">
                  <c:v>34.200000000000003</c:v>
                </c:pt>
                <c:pt idx="8120">
                  <c:v>34.200000000000003</c:v>
                </c:pt>
                <c:pt idx="8121">
                  <c:v>34.200000000000003</c:v>
                </c:pt>
                <c:pt idx="8122">
                  <c:v>34.200000000000003</c:v>
                </c:pt>
                <c:pt idx="8123">
                  <c:v>34.1</c:v>
                </c:pt>
                <c:pt idx="8124">
                  <c:v>34.1</c:v>
                </c:pt>
                <c:pt idx="8125">
                  <c:v>34.1</c:v>
                </c:pt>
                <c:pt idx="8126">
                  <c:v>34.1</c:v>
                </c:pt>
                <c:pt idx="8127">
                  <c:v>34</c:v>
                </c:pt>
                <c:pt idx="8128">
                  <c:v>34</c:v>
                </c:pt>
                <c:pt idx="8129">
                  <c:v>34</c:v>
                </c:pt>
                <c:pt idx="8130">
                  <c:v>34</c:v>
                </c:pt>
                <c:pt idx="8131">
                  <c:v>34</c:v>
                </c:pt>
                <c:pt idx="8132">
                  <c:v>34</c:v>
                </c:pt>
                <c:pt idx="8133">
                  <c:v>34</c:v>
                </c:pt>
                <c:pt idx="8134">
                  <c:v>34</c:v>
                </c:pt>
                <c:pt idx="8135">
                  <c:v>34</c:v>
                </c:pt>
                <c:pt idx="8136">
                  <c:v>33.9</c:v>
                </c:pt>
                <c:pt idx="8137">
                  <c:v>33.9</c:v>
                </c:pt>
                <c:pt idx="8138">
                  <c:v>33.700000000000003</c:v>
                </c:pt>
                <c:pt idx="8139">
                  <c:v>33.700000000000003</c:v>
                </c:pt>
                <c:pt idx="8140">
                  <c:v>33.700000000000003</c:v>
                </c:pt>
                <c:pt idx="8141">
                  <c:v>33.700000000000003</c:v>
                </c:pt>
                <c:pt idx="8142">
                  <c:v>33.700000000000003</c:v>
                </c:pt>
                <c:pt idx="8143">
                  <c:v>33.700000000000003</c:v>
                </c:pt>
                <c:pt idx="8144">
                  <c:v>33.6</c:v>
                </c:pt>
                <c:pt idx="8145">
                  <c:v>33.6</c:v>
                </c:pt>
                <c:pt idx="8146">
                  <c:v>33.6</c:v>
                </c:pt>
                <c:pt idx="8147">
                  <c:v>33.6</c:v>
                </c:pt>
                <c:pt idx="8148">
                  <c:v>33.6</c:v>
                </c:pt>
                <c:pt idx="8149">
                  <c:v>33.5</c:v>
                </c:pt>
                <c:pt idx="8150">
                  <c:v>33.5</c:v>
                </c:pt>
                <c:pt idx="8151">
                  <c:v>33.5</c:v>
                </c:pt>
                <c:pt idx="8152">
                  <c:v>33.5</c:v>
                </c:pt>
                <c:pt idx="8153">
                  <c:v>33.4</c:v>
                </c:pt>
                <c:pt idx="8154">
                  <c:v>33.4</c:v>
                </c:pt>
                <c:pt idx="8155">
                  <c:v>33.4</c:v>
                </c:pt>
                <c:pt idx="8156">
                  <c:v>33.4</c:v>
                </c:pt>
                <c:pt idx="8157">
                  <c:v>33.4</c:v>
                </c:pt>
                <c:pt idx="8158">
                  <c:v>33.4</c:v>
                </c:pt>
                <c:pt idx="8159">
                  <c:v>33.299999999999997</c:v>
                </c:pt>
                <c:pt idx="8160">
                  <c:v>33.299999999999997</c:v>
                </c:pt>
                <c:pt idx="8161">
                  <c:v>33.299999999999997</c:v>
                </c:pt>
                <c:pt idx="8162">
                  <c:v>33.299999999999997</c:v>
                </c:pt>
                <c:pt idx="8163">
                  <c:v>33.200000000000003</c:v>
                </c:pt>
                <c:pt idx="8164">
                  <c:v>33.1</c:v>
                </c:pt>
                <c:pt idx="8165">
                  <c:v>33.1</c:v>
                </c:pt>
                <c:pt idx="8166">
                  <c:v>33.1</c:v>
                </c:pt>
                <c:pt idx="8167">
                  <c:v>33</c:v>
                </c:pt>
                <c:pt idx="8168">
                  <c:v>33</c:v>
                </c:pt>
                <c:pt idx="8169">
                  <c:v>33</c:v>
                </c:pt>
                <c:pt idx="8170">
                  <c:v>33</c:v>
                </c:pt>
                <c:pt idx="8171">
                  <c:v>33</c:v>
                </c:pt>
                <c:pt idx="8172">
                  <c:v>33</c:v>
                </c:pt>
                <c:pt idx="8173">
                  <c:v>33</c:v>
                </c:pt>
                <c:pt idx="8174">
                  <c:v>33</c:v>
                </c:pt>
                <c:pt idx="8175">
                  <c:v>33</c:v>
                </c:pt>
                <c:pt idx="8176">
                  <c:v>33</c:v>
                </c:pt>
                <c:pt idx="8177">
                  <c:v>33</c:v>
                </c:pt>
                <c:pt idx="8178">
                  <c:v>32.9</c:v>
                </c:pt>
                <c:pt idx="8179">
                  <c:v>32.9</c:v>
                </c:pt>
                <c:pt idx="8180">
                  <c:v>32.9</c:v>
                </c:pt>
                <c:pt idx="8181">
                  <c:v>32.9</c:v>
                </c:pt>
                <c:pt idx="8182">
                  <c:v>32.799999999999997</c:v>
                </c:pt>
                <c:pt idx="8183">
                  <c:v>32.799999999999997</c:v>
                </c:pt>
                <c:pt idx="8184">
                  <c:v>32.799999999999997</c:v>
                </c:pt>
                <c:pt idx="8185">
                  <c:v>32.700000000000003</c:v>
                </c:pt>
                <c:pt idx="8186">
                  <c:v>32.700000000000003</c:v>
                </c:pt>
                <c:pt idx="8187">
                  <c:v>32.6</c:v>
                </c:pt>
                <c:pt idx="8188">
                  <c:v>32.6</c:v>
                </c:pt>
                <c:pt idx="8189">
                  <c:v>32.5</c:v>
                </c:pt>
                <c:pt idx="8190">
                  <c:v>32.5</c:v>
                </c:pt>
                <c:pt idx="8191">
                  <c:v>32.5</c:v>
                </c:pt>
                <c:pt idx="8192">
                  <c:v>32.5</c:v>
                </c:pt>
                <c:pt idx="8193">
                  <c:v>32.4</c:v>
                </c:pt>
                <c:pt idx="8194">
                  <c:v>32.4</c:v>
                </c:pt>
                <c:pt idx="8195">
                  <c:v>32.299999999999997</c:v>
                </c:pt>
                <c:pt idx="8196">
                  <c:v>32.299999999999997</c:v>
                </c:pt>
                <c:pt idx="8197">
                  <c:v>32.200000000000003</c:v>
                </c:pt>
                <c:pt idx="8198">
                  <c:v>32.200000000000003</c:v>
                </c:pt>
                <c:pt idx="8199">
                  <c:v>32.200000000000003</c:v>
                </c:pt>
                <c:pt idx="8200">
                  <c:v>32.1</c:v>
                </c:pt>
                <c:pt idx="8201">
                  <c:v>32</c:v>
                </c:pt>
                <c:pt idx="8202">
                  <c:v>32</c:v>
                </c:pt>
                <c:pt idx="8203">
                  <c:v>32</c:v>
                </c:pt>
                <c:pt idx="8204">
                  <c:v>32</c:v>
                </c:pt>
                <c:pt idx="8205">
                  <c:v>32</c:v>
                </c:pt>
                <c:pt idx="8206">
                  <c:v>32</c:v>
                </c:pt>
                <c:pt idx="8207">
                  <c:v>32</c:v>
                </c:pt>
                <c:pt idx="8208">
                  <c:v>32</c:v>
                </c:pt>
                <c:pt idx="8209">
                  <c:v>32</c:v>
                </c:pt>
                <c:pt idx="8210">
                  <c:v>32</c:v>
                </c:pt>
                <c:pt idx="8211">
                  <c:v>32</c:v>
                </c:pt>
                <c:pt idx="8212">
                  <c:v>31.9</c:v>
                </c:pt>
                <c:pt idx="8213">
                  <c:v>31.8</c:v>
                </c:pt>
                <c:pt idx="8214">
                  <c:v>31.7</c:v>
                </c:pt>
                <c:pt idx="8215">
                  <c:v>31.7</c:v>
                </c:pt>
                <c:pt idx="8216">
                  <c:v>31.6</c:v>
                </c:pt>
                <c:pt idx="8217">
                  <c:v>31.6</c:v>
                </c:pt>
                <c:pt idx="8218">
                  <c:v>31.6</c:v>
                </c:pt>
                <c:pt idx="8219">
                  <c:v>31.5</c:v>
                </c:pt>
                <c:pt idx="8220">
                  <c:v>31.5</c:v>
                </c:pt>
                <c:pt idx="8221">
                  <c:v>31.5</c:v>
                </c:pt>
                <c:pt idx="8222">
                  <c:v>31.5</c:v>
                </c:pt>
                <c:pt idx="8223">
                  <c:v>31.5</c:v>
                </c:pt>
                <c:pt idx="8224">
                  <c:v>31.4</c:v>
                </c:pt>
                <c:pt idx="8225">
                  <c:v>31.4</c:v>
                </c:pt>
                <c:pt idx="8226">
                  <c:v>31.4</c:v>
                </c:pt>
                <c:pt idx="8227">
                  <c:v>31.3</c:v>
                </c:pt>
                <c:pt idx="8228">
                  <c:v>31.3</c:v>
                </c:pt>
                <c:pt idx="8229">
                  <c:v>31.3</c:v>
                </c:pt>
                <c:pt idx="8230">
                  <c:v>31.2</c:v>
                </c:pt>
                <c:pt idx="8231">
                  <c:v>31.1</c:v>
                </c:pt>
                <c:pt idx="8232">
                  <c:v>31.1</c:v>
                </c:pt>
                <c:pt idx="8233">
                  <c:v>31.1</c:v>
                </c:pt>
                <c:pt idx="8234">
                  <c:v>31.1</c:v>
                </c:pt>
                <c:pt idx="8235">
                  <c:v>31</c:v>
                </c:pt>
                <c:pt idx="8236">
                  <c:v>31</c:v>
                </c:pt>
                <c:pt idx="8237">
                  <c:v>31</c:v>
                </c:pt>
                <c:pt idx="8238">
                  <c:v>31</c:v>
                </c:pt>
                <c:pt idx="8239">
                  <c:v>31</c:v>
                </c:pt>
                <c:pt idx="8240">
                  <c:v>31</c:v>
                </c:pt>
                <c:pt idx="8241">
                  <c:v>31</c:v>
                </c:pt>
                <c:pt idx="8242">
                  <c:v>31</c:v>
                </c:pt>
                <c:pt idx="8243">
                  <c:v>30.8</c:v>
                </c:pt>
                <c:pt idx="8244">
                  <c:v>30.8</c:v>
                </c:pt>
                <c:pt idx="8245">
                  <c:v>30.8</c:v>
                </c:pt>
                <c:pt idx="8246">
                  <c:v>30.7</c:v>
                </c:pt>
                <c:pt idx="8247">
                  <c:v>30.7</c:v>
                </c:pt>
                <c:pt idx="8248">
                  <c:v>30.7</c:v>
                </c:pt>
                <c:pt idx="8249">
                  <c:v>30.7</c:v>
                </c:pt>
                <c:pt idx="8250">
                  <c:v>30.6</c:v>
                </c:pt>
                <c:pt idx="8251">
                  <c:v>30.6</c:v>
                </c:pt>
                <c:pt idx="8252">
                  <c:v>30.5</c:v>
                </c:pt>
                <c:pt idx="8253">
                  <c:v>30.5</c:v>
                </c:pt>
                <c:pt idx="8254">
                  <c:v>30.5</c:v>
                </c:pt>
                <c:pt idx="8255">
                  <c:v>30.5</c:v>
                </c:pt>
                <c:pt idx="8256">
                  <c:v>30.4</c:v>
                </c:pt>
                <c:pt idx="8257">
                  <c:v>30.4</c:v>
                </c:pt>
                <c:pt idx="8258">
                  <c:v>30.4</c:v>
                </c:pt>
                <c:pt idx="8259">
                  <c:v>30.4</c:v>
                </c:pt>
                <c:pt idx="8260">
                  <c:v>30.4</c:v>
                </c:pt>
                <c:pt idx="8261">
                  <c:v>30.3</c:v>
                </c:pt>
                <c:pt idx="8262">
                  <c:v>30.3</c:v>
                </c:pt>
                <c:pt idx="8263">
                  <c:v>30.3</c:v>
                </c:pt>
                <c:pt idx="8264">
                  <c:v>30.2</c:v>
                </c:pt>
                <c:pt idx="8265">
                  <c:v>30.1</c:v>
                </c:pt>
                <c:pt idx="8266">
                  <c:v>30.1</c:v>
                </c:pt>
                <c:pt idx="8267">
                  <c:v>30.1</c:v>
                </c:pt>
                <c:pt idx="8268">
                  <c:v>30.1</c:v>
                </c:pt>
                <c:pt idx="8269">
                  <c:v>30.1</c:v>
                </c:pt>
                <c:pt idx="8270">
                  <c:v>30</c:v>
                </c:pt>
                <c:pt idx="8271">
                  <c:v>30</c:v>
                </c:pt>
                <c:pt idx="8272">
                  <c:v>30</c:v>
                </c:pt>
                <c:pt idx="8273">
                  <c:v>30</c:v>
                </c:pt>
                <c:pt idx="8274">
                  <c:v>30</c:v>
                </c:pt>
                <c:pt idx="8275">
                  <c:v>30</c:v>
                </c:pt>
                <c:pt idx="8276">
                  <c:v>30</c:v>
                </c:pt>
                <c:pt idx="8277">
                  <c:v>30</c:v>
                </c:pt>
                <c:pt idx="8278">
                  <c:v>29.9</c:v>
                </c:pt>
                <c:pt idx="8279">
                  <c:v>29.9</c:v>
                </c:pt>
                <c:pt idx="8280">
                  <c:v>29.8</c:v>
                </c:pt>
                <c:pt idx="8281">
                  <c:v>29.8</c:v>
                </c:pt>
                <c:pt idx="8282">
                  <c:v>29.7</c:v>
                </c:pt>
                <c:pt idx="8283">
                  <c:v>29.7</c:v>
                </c:pt>
                <c:pt idx="8284">
                  <c:v>29.7</c:v>
                </c:pt>
                <c:pt idx="8285">
                  <c:v>29.7</c:v>
                </c:pt>
                <c:pt idx="8286">
                  <c:v>29.7</c:v>
                </c:pt>
                <c:pt idx="8287">
                  <c:v>29.7</c:v>
                </c:pt>
                <c:pt idx="8288">
                  <c:v>29.7</c:v>
                </c:pt>
                <c:pt idx="8289">
                  <c:v>29.7</c:v>
                </c:pt>
                <c:pt idx="8290">
                  <c:v>29.6</c:v>
                </c:pt>
                <c:pt idx="8291">
                  <c:v>29.6</c:v>
                </c:pt>
                <c:pt idx="8292">
                  <c:v>29.6</c:v>
                </c:pt>
                <c:pt idx="8293">
                  <c:v>29.6</c:v>
                </c:pt>
                <c:pt idx="8294">
                  <c:v>29.6</c:v>
                </c:pt>
                <c:pt idx="8295">
                  <c:v>29.6</c:v>
                </c:pt>
                <c:pt idx="8296">
                  <c:v>29.5</c:v>
                </c:pt>
                <c:pt idx="8297">
                  <c:v>29.4</c:v>
                </c:pt>
                <c:pt idx="8298">
                  <c:v>29.4</c:v>
                </c:pt>
                <c:pt idx="8299">
                  <c:v>29.4</c:v>
                </c:pt>
                <c:pt idx="8300">
                  <c:v>29.3</c:v>
                </c:pt>
                <c:pt idx="8301">
                  <c:v>29.3</c:v>
                </c:pt>
                <c:pt idx="8302">
                  <c:v>29.3</c:v>
                </c:pt>
                <c:pt idx="8303">
                  <c:v>29.1</c:v>
                </c:pt>
                <c:pt idx="8304">
                  <c:v>29.1</c:v>
                </c:pt>
                <c:pt idx="8305">
                  <c:v>29</c:v>
                </c:pt>
                <c:pt idx="8306">
                  <c:v>29</c:v>
                </c:pt>
                <c:pt idx="8307">
                  <c:v>29</c:v>
                </c:pt>
                <c:pt idx="8308">
                  <c:v>29</c:v>
                </c:pt>
                <c:pt idx="8309">
                  <c:v>29</c:v>
                </c:pt>
                <c:pt idx="8310">
                  <c:v>28.9</c:v>
                </c:pt>
                <c:pt idx="8311">
                  <c:v>28.9</c:v>
                </c:pt>
                <c:pt idx="8312">
                  <c:v>28.9</c:v>
                </c:pt>
                <c:pt idx="8313">
                  <c:v>28.9</c:v>
                </c:pt>
                <c:pt idx="8314">
                  <c:v>28.8</c:v>
                </c:pt>
                <c:pt idx="8315">
                  <c:v>28.8</c:v>
                </c:pt>
                <c:pt idx="8316">
                  <c:v>28.7</c:v>
                </c:pt>
                <c:pt idx="8317">
                  <c:v>28.7</c:v>
                </c:pt>
                <c:pt idx="8318">
                  <c:v>28.7</c:v>
                </c:pt>
                <c:pt idx="8319">
                  <c:v>28.7</c:v>
                </c:pt>
                <c:pt idx="8320">
                  <c:v>28.7</c:v>
                </c:pt>
                <c:pt idx="8321">
                  <c:v>28.7</c:v>
                </c:pt>
                <c:pt idx="8322">
                  <c:v>28.7</c:v>
                </c:pt>
                <c:pt idx="8323">
                  <c:v>28.6</c:v>
                </c:pt>
                <c:pt idx="8324">
                  <c:v>28.5</c:v>
                </c:pt>
                <c:pt idx="8325">
                  <c:v>28.5</c:v>
                </c:pt>
                <c:pt idx="8326">
                  <c:v>28.5</c:v>
                </c:pt>
                <c:pt idx="8327">
                  <c:v>28.5</c:v>
                </c:pt>
                <c:pt idx="8328">
                  <c:v>28.4</c:v>
                </c:pt>
                <c:pt idx="8329">
                  <c:v>28.4</c:v>
                </c:pt>
                <c:pt idx="8330">
                  <c:v>28.2</c:v>
                </c:pt>
                <c:pt idx="8331">
                  <c:v>28.2</c:v>
                </c:pt>
                <c:pt idx="8332">
                  <c:v>28.2</c:v>
                </c:pt>
                <c:pt idx="8333">
                  <c:v>28.2</c:v>
                </c:pt>
                <c:pt idx="8334">
                  <c:v>28.1</c:v>
                </c:pt>
                <c:pt idx="8335">
                  <c:v>28.1</c:v>
                </c:pt>
                <c:pt idx="8336">
                  <c:v>28</c:v>
                </c:pt>
                <c:pt idx="8337">
                  <c:v>28</c:v>
                </c:pt>
                <c:pt idx="8338">
                  <c:v>28</c:v>
                </c:pt>
                <c:pt idx="8339">
                  <c:v>28</c:v>
                </c:pt>
                <c:pt idx="8340">
                  <c:v>28</c:v>
                </c:pt>
                <c:pt idx="8341">
                  <c:v>28</c:v>
                </c:pt>
                <c:pt idx="8342">
                  <c:v>28</c:v>
                </c:pt>
                <c:pt idx="8343">
                  <c:v>28</c:v>
                </c:pt>
                <c:pt idx="8344">
                  <c:v>28</c:v>
                </c:pt>
                <c:pt idx="8345">
                  <c:v>27.9</c:v>
                </c:pt>
                <c:pt idx="8346">
                  <c:v>27.9</c:v>
                </c:pt>
                <c:pt idx="8347">
                  <c:v>27.9</c:v>
                </c:pt>
                <c:pt idx="8348">
                  <c:v>27.9</c:v>
                </c:pt>
                <c:pt idx="8349">
                  <c:v>27.9</c:v>
                </c:pt>
                <c:pt idx="8350">
                  <c:v>27.8</c:v>
                </c:pt>
                <c:pt idx="8351">
                  <c:v>27.8</c:v>
                </c:pt>
                <c:pt idx="8352">
                  <c:v>27.8</c:v>
                </c:pt>
                <c:pt idx="8353">
                  <c:v>27.7</c:v>
                </c:pt>
                <c:pt idx="8354">
                  <c:v>27.7</c:v>
                </c:pt>
                <c:pt idx="8355">
                  <c:v>27.6</c:v>
                </c:pt>
                <c:pt idx="8356">
                  <c:v>27.6</c:v>
                </c:pt>
                <c:pt idx="8357">
                  <c:v>27.6</c:v>
                </c:pt>
                <c:pt idx="8358">
                  <c:v>27.5</c:v>
                </c:pt>
                <c:pt idx="8359">
                  <c:v>27.5</c:v>
                </c:pt>
                <c:pt idx="8360">
                  <c:v>27.5</c:v>
                </c:pt>
                <c:pt idx="8361">
                  <c:v>27.5</c:v>
                </c:pt>
                <c:pt idx="8362">
                  <c:v>27.4</c:v>
                </c:pt>
                <c:pt idx="8363">
                  <c:v>27.3</c:v>
                </c:pt>
                <c:pt idx="8364">
                  <c:v>27.2</c:v>
                </c:pt>
                <c:pt idx="8365">
                  <c:v>27.2</c:v>
                </c:pt>
                <c:pt idx="8366">
                  <c:v>27.1</c:v>
                </c:pt>
                <c:pt idx="8367">
                  <c:v>27.1</c:v>
                </c:pt>
                <c:pt idx="8368">
                  <c:v>27</c:v>
                </c:pt>
                <c:pt idx="8369">
                  <c:v>27</c:v>
                </c:pt>
                <c:pt idx="8370">
                  <c:v>27</c:v>
                </c:pt>
                <c:pt idx="8371">
                  <c:v>27</c:v>
                </c:pt>
                <c:pt idx="8372">
                  <c:v>27</c:v>
                </c:pt>
                <c:pt idx="8373">
                  <c:v>27</c:v>
                </c:pt>
                <c:pt idx="8374">
                  <c:v>27</c:v>
                </c:pt>
                <c:pt idx="8375">
                  <c:v>27</c:v>
                </c:pt>
                <c:pt idx="8376">
                  <c:v>27</c:v>
                </c:pt>
                <c:pt idx="8377">
                  <c:v>27</c:v>
                </c:pt>
                <c:pt idx="8378">
                  <c:v>27</c:v>
                </c:pt>
                <c:pt idx="8379">
                  <c:v>26.9</c:v>
                </c:pt>
                <c:pt idx="8380">
                  <c:v>26.9</c:v>
                </c:pt>
                <c:pt idx="8381">
                  <c:v>26.9</c:v>
                </c:pt>
                <c:pt idx="8382">
                  <c:v>26.9</c:v>
                </c:pt>
                <c:pt idx="8383">
                  <c:v>26.8</c:v>
                </c:pt>
                <c:pt idx="8384">
                  <c:v>26.8</c:v>
                </c:pt>
                <c:pt idx="8385">
                  <c:v>26.8</c:v>
                </c:pt>
                <c:pt idx="8386">
                  <c:v>26.8</c:v>
                </c:pt>
                <c:pt idx="8387">
                  <c:v>26.7</c:v>
                </c:pt>
                <c:pt idx="8388">
                  <c:v>26.6</c:v>
                </c:pt>
                <c:pt idx="8389">
                  <c:v>26.6</c:v>
                </c:pt>
                <c:pt idx="8390">
                  <c:v>26.6</c:v>
                </c:pt>
                <c:pt idx="8391">
                  <c:v>26.6</c:v>
                </c:pt>
                <c:pt idx="8392">
                  <c:v>26.6</c:v>
                </c:pt>
                <c:pt idx="8393">
                  <c:v>26.6</c:v>
                </c:pt>
                <c:pt idx="8394">
                  <c:v>26.5</c:v>
                </c:pt>
                <c:pt idx="8395">
                  <c:v>26.5</c:v>
                </c:pt>
                <c:pt idx="8396">
                  <c:v>26.5</c:v>
                </c:pt>
                <c:pt idx="8397">
                  <c:v>26.4</c:v>
                </c:pt>
                <c:pt idx="8398">
                  <c:v>26.4</c:v>
                </c:pt>
                <c:pt idx="8399">
                  <c:v>26.4</c:v>
                </c:pt>
                <c:pt idx="8400">
                  <c:v>26.3</c:v>
                </c:pt>
                <c:pt idx="8401">
                  <c:v>26.3</c:v>
                </c:pt>
                <c:pt idx="8402">
                  <c:v>26.2</c:v>
                </c:pt>
                <c:pt idx="8403">
                  <c:v>26.2</c:v>
                </c:pt>
                <c:pt idx="8404">
                  <c:v>26.2</c:v>
                </c:pt>
                <c:pt idx="8405">
                  <c:v>26.2</c:v>
                </c:pt>
                <c:pt idx="8406">
                  <c:v>26.1</c:v>
                </c:pt>
                <c:pt idx="8407">
                  <c:v>26.1</c:v>
                </c:pt>
                <c:pt idx="8408">
                  <c:v>26.1</c:v>
                </c:pt>
                <c:pt idx="8409">
                  <c:v>26</c:v>
                </c:pt>
                <c:pt idx="8410">
                  <c:v>26</c:v>
                </c:pt>
                <c:pt idx="8411">
                  <c:v>26</c:v>
                </c:pt>
                <c:pt idx="8412">
                  <c:v>26</c:v>
                </c:pt>
                <c:pt idx="8413">
                  <c:v>26</c:v>
                </c:pt>
                <c:pt idx="8414">
                  <c:v>26</c:v>
                </c:pt>
                <c:pt idx="8415">
                  <c:v>26</c:v>
                </c:pt>
                <c:pt idx="8416">
                  <c:v>26</c:v>
                </c:pt>
                <c:pt idx="8417">
                  <c:v>26</c:v>
                </c:pt>
                <c:pt idx="8418">
                  <c:v>26</c:v>
                </c:pt>
                <c:pt idx="8419">
                  <c:v>26</c:v>
                </c:pt>
                <c:pt idx="8420">
                  <c:v>26</c:v>
                </c:pt>
                <c:pt idx="8421">
                  <c:v>26</c:v>
                </c:pt>
                <c:pt idx="8422">
                  <c:v>26</c:v>
                </c:pt>
                <c:pt idx="8423">
                  <c:v>26</c:v>
                </c:pt>
                <c:pt idx="8424">
                  <c:v>26</c:v>
                </c:pt>
                <c:pt idx="8425">
                  <c:v>25.9</c:v>
                </c:pt>
                <c:pt idx="8426">
                  <c:v>25.8</c:v>
                </c:pt>
                <c:pt idx="8427">
                  <c:v>25.8</c:v>
                </c:pt>
                <c:pt idx="8428">
                  <c:v>25.7</c:v>
                </c:pt>
                <c:pt idx="8429">
                  <c:v>25.7</c:v>
                </c:pt>
                <c:pt idx="8430">
                  <c:v>25.6</c:v>
                </c:pt>
                <c:pt idx="8431">
                  <c:v>25.6</c:v>
                </c:pt>
                <c:pt idx="8432">
                  <c:v>25.5</c:v>
                </c:pt>
                <c:pt idx="8433">
                  <c:v>25.5</c:v>
                </c:pt>
                <c:pt idx="8434">
                  <c:v>25.2</c:v>
                </c:pt>
                <c:pt idx="8435">
                  <c:v>25.1</c:v>
                </c:pt>
                <c:pt idx="8436">
                  <c:v>25.1</c:v>
                </c:pt>
                <c:pt idx="8437">
                  <c:v>25.1</c:v>
                </c:pt>
                <c:pt idx="8438">
                  <c:v>25</c:v>
                </c:pt>
                <c:pt idx="8439">
                  <c:v>25</c:v>
                </c:pt>
                <c:pt idx="8440">
                  <c:v>25</c:v>
                </c:pt>
                <c:pt idx="8441">
                  <c:v>25</c:v>
                </c:pt>
                <c:pt idx="8442">
                  <c:v>25</c:v>
                </c:pt>
                <c:pt idx="8443">
                  <c:v>25</c:v>
                </c:pt>
                <c:pt idx="8444">
                  <c:v>24.9</c:v>
                </c:pt>
                <c:pt idx="8445">
                  <c:v>24.9</c:v>
                </c:pt>
                <c:pt idx="8446">
                  <c:v>24.8</c:v>
                </c:pt>
                <c:pt idx="8447">
                  <c:v>24.6</c:v>
                </c:pt>
                <c:pt idx="8448">
                  <c:v>24.6</c:v>
                </c:pt>
                <c:pt idx="8449">
                  <c:v>24.5</c:v>
                </c:pt>
                <c:pt idx="8450">
                  <c:v>24.5</c:v>
                </c:pt>
                <c:pt idx="8451">
                  <c:v>24.5</c:v>
                </c:pt>
                <c:pt idx="8452">
                  <c:v>24.4</c:v>
                </c:pt>
                <c:pt idx="8453">
                  <c:v>24.4</c:v>
                </c:pt>
                <c:pt idx="8454">
                  <c:v>24.4</c:v>
                </c:pt>
                <c:pt idx="8455">
                  <c:v>24.4</c:v>
                </c:pt>
                <c:pt idx="8456">
                  <c:v>24.3</c:v>
                </c:pt>
                <c:pt idx="8457">
                  <c:v>24.3</c:v>
                </c:pt>
                <c:pt idx="8458">
                  <c:v>24.3</c:v>
                </c:pt>
                <c:pt idx="8459">
                  <c:v>24.2</c:v>
                </c:pt>
                <c:pt idx="8460">
                  <c:v>24.2</c:v>
                </c:pt>
                <c:pt idx="8461">
                  <c:v>24.2</c:v>
                </c:pt>
                <c:pt idx="8462">
                  <c:v>24.1</c:v>
                </c:pt>
                <c:pt idx="8463">
                  <c:v>24.1</c:v>
                </c:pt>
                <c:pt idx="8464">
                  <c:v>24.1</c:v>
                </c:pt>
                <c:pt idx="8465">
                  <c:v>24.1</c:v>
                </c:pt>
                <c:pt idx="8466">
                  <c:v>24.1</c:v>
                </c:pt>
                <c:pt idx="8467">
                  <c:v>24</c:v>
                </c:pt>
                <c:pt idx="8468">
                  <c:v>24</c:v>
                </c:pt>
                <c:pt idx="8469">
                  <c:v>24</c:v>
                </c:pt>
                <c:pt idx="8470">
                  <c:v>24</c:v>
                </c:pt>
                <c:pt idx="8471">
                  <c:v>24</c:v>
                </c:pt>
                <c:pt idx="8472">
                  <c:v>24</c:v>
                </c:pt>
                <c:pt idx="8473">
                  <c:v>24</c:v>
                </c:pt>
                <c:pt idx="8474">
                  <c:v>24</c:v>
                </c:pt>
                <c:pt idx="8475">
                  <c:v>24</c:v>
                </c:pt>
                <c:pt idx="8476">
                  <c:v>23.9</c:v>
                </c:pt>
                <c:pt idx="8477">
                  <c:v>23.9</c:v>
                </c:pt>
                <c:pt idx="8478">
                  <c:v>23.7</c:v>
                </c:pt>
                <c:pt idx="8479">
                  <c:v>23.6</c:v>
                </c:pt>
                <c:pt idx="8480">
                  <c:v>23.6</c:v>
                </c:pt>
                <c:pt idx="8481">
                  <c:v>23.6</c:v>
                </c:pt>
                <c:pt idx="8482">
                  <c:v>23.6</c:v>
                </c:pt>
                <c:pt idx="8483">
                  <c:v>23.5</c:v>
                </c:pt>
                <c:pt idx="8484">
                  <c:v>23.5</c:v>
                </c:pt>
                <c:pt idx="8485">
                  <c:v>23.5</c:v>
                </c:pt>
                <c:pt idx="8486">
                  <c:v>23.4</c:v>
                </c:pt>
                <c:pt idx="8487">
                  <c:v>23.4</c:v>
                </c:pt>
                <c:pt idx="8488">
                  <c:v>23.3</c:v>
                </c:pt>
                <c:pt idx="8489">
                  <c:v>23.3</c:v>
                </c:pt>
                <c:pt idx="8490">
                  <c:v>23.3</c:v>
                </c:pt>
                <c:pt idx="8491">
                  <c:v>23.2</c:v>
                </c:pt>
                <c:pt idx="8492">
                  <c:v>23.2</c:v>
                </c:pt>
                <c:pt idx="8493">
                  <c:v>23.2</c:v>
                </c:pt>
                <c:pt idx="8494">
                  <c:v>23.2</c:v>
                </c:pt>
                <c:pt idx="8495">
                  <c:v>23.1</c:v>
                </c:pt>
                <c:pt idx="8496">
                  <c:v>23.1</c:v>
                </c:pt>
                <c:pt idx="8497">
                  <c:v>23.1</c:v>
                </c:pt>
                <c:pt idx="8498">
                  <c:v>23</c:v>
                </c:pt>
                <c:pt idx="8499">
                  <c:v>23</c:v>
                </c:pt>
                <c:pt idx="8500">
                  <c:v>23</c:v>
                </c:pt>
                <c:pt idx="8501">
                  <c:v>23</c:v>
                </c:pt>
                <c:pt idx="8502">
                  <c:v>23</c:v>
                </c:pt>
                <c:pt idx="8503">
                  <c:v>23</c:v>
                </c:pt>
                <c:pt idx="8504">
                  <c:v>23</c:v>
                </c:pt>
                <c:pt idx="8505">
                  <c:v>23</c:v>
                </c:pt>
                <c:pt idx="8506">
                  <c:v>23</c:v>
                </c:pt>
                <c:pt idx="8507">
                  <c:v>23</c:v>
                </c:pt>
                <c:pt idx="8508">
                  <c:v>23</c:v>
                </c:pt>
                <c:pt idx="8509">
                  <c:v>22.9</c:v>
                </c:pt>
                <c:pt idx="8510">
                  <c:v>22.9</c:v>
                </c:pt>
                <c:pt idx="8511">
                  <c:v>22.8</c:v>
                </c:pt>
                <c:pt idx="8512">
                  <c:v>22.6</c:v>
                </c:pt>
                <c:pt idx="8513">
                  <c:v>22.6</c:v>
                </c:pt>
                <c:pt idx="8514">
                  <c:v>22.5</c:v>
                </c:pt>
                <c:pt idx="8515">
                  <c:v>22.5</c:v>
                </c:pt>
                <c:pt idx="8516">
                  <c:v>22.3</c:v>
                </c:pt>
                <c:pt idx="8517">
                  <c:v>22.3</c:v>
                </c:pt>
                <c:pt idx="8518">
                  <c:v>22.3</c:v>
                </c:pt>
                <c:pt idx="8519">
                  <c:v>22.3</c:v>
                </c:pt>
                <c:pt idx="8520">
                  <c:v>22.2</c:v>
                </c:pt>
                <c:pt idx="8521">
                  <c:v>22.2</c:v>
                </c:pt>
                <c:pt idx="8522">
                  <c:v>22.2</c:v>
                </c:pt>
                <c:pt idx="8523">
                  <c:v>22.2</c:v>
                </c:pt>
                <c:pt idx="8524">
                  <c:v>22</c:v>
                </c:pt>
                <c:pt idx="8525">
                  <c:v>22</c:v>
                </c:pt>
                <c:pt idx="8526">
                  <c:v>22</c:v>
                </c:pt>
                <c:pt idx="8527">
                  <c:v>22</c:v>
                </c:pt>
                <c:pt idx="8528">
                  <c:v>22</c:v>
                </c:pt>
                <c:pt idx="8529">
                  <c:v>22</c:v>
                </c:pt>
                <c:pt idx="8530">
                  <c:v>22</c:v>
                </c:pt>
                <c:pt idx="8531">
                  <c:v>22</c:v>
                </c:pt>
                <c:pt idx="8532">
                  <c:v>22</c:v>
                </c:pt>
                <c:pt idx="8533">
                  <c:v>22</c:v>
                </c:pt>
                <c:pt idx="8534">
                  <c:v>21.9</c:v>
                </c:pt>
                <c:pt idx="8535">
                  <c:v>21.9</c:v>
                </c:pt>
                <c:pt idx="8536">
                  <c:v>21.9</c:v>
                </c:pt>
                <c:pt idx="8537">
                  <c:v>21.9</c:v>
                </c:pt>
                <c:pt idx="8538">
                  <c:v>21.8</c:v>
                </c:pt>
                <c:pt idx="8539">
                  <c:v>21.8</c:v>
                </c:pt>
                <c:pt idx="8540">
                  <c:v>21.8</c:v>
                </c:pt>
                <c:pt idx="8541">
                  <c:v>21.8</c:v>
                </c:pt>
                <c:pt idx="8542">
                  <c:v>21.8</c:v>
                </c:pt>
                <c:pt idx="8543">
                  <c:v>21.8</c:v>
                </c:pt>
                <c:pt idx="8544">
                  <c:v>21.7</c:v>
                </c:pt>
                <c:pt idx="8545">
                  <c:v>21.7</c:v>
                </c:pt>
                <c:pt idx="8546">
                  <c:v>21.7</c:v>
                </c:pt>
                <c:pt idx="8547">
                  <c:v>21.6</c:v>
                </c:pt>
                <c:pt idx="8548">
                  <c:v>21.5</c:v>
                </c:pt>
                <c:pt idx="8549">
                  <c:v>21.5</c:v>
                </c:pt>
                <c:pt idx="8550">
                  <c:v>21.4</c:v>
                </c:pt>
                <c:pt idx="8551">
                  <c:v>21.4</c:v>
                </c:pt>
                <c:pt idx="8552">
                  <c:v>21.3</c:v>
                </c:pt>
                <c:pt idx="8553">
                  <c:v>21.3</c:v>
                </c:pt>
                <c:pt idx="8554">
                  <c:v>21.3</c:v>
                </c:pt>
                <c:pt idx="8555">
                  <c:v>21.2</c:v>
                </c:pt>
                <c:pt idx="8556">
                  <c:v>21.2</c:v>
                </c:pt>
                <c:pt idx="8557">
                  <c:v>21.2</c:v>
                </c:pt>
                <c:pt idx="8558">
                  <c:v>21.2</c:v>
                </c:pt>
                <c:pt idx="8559">
                  <c:v>21.1</c:v>
                </c:pt>
                <c:pt idx="8560">
                  <c:v>21.1</c:v>
                </c:pt>
                <c:pt idx="8561">
                  <c:v>21.1</c:v>
                </c:pt>
                <c:pt idx="8562">
                  <c:v>21</c:v>
                </c:pt>
                <c:pt idx="8563">
                  <c:v>21</c:v>
                </c:pt>
                <c:pt idx="8564">
                  <c:v>21</c:v>
                </c:pt>
                <c:pt idx="8565">
                  <c:v>21</c:v>
                </c:pt>
                <c:pt idx="8566">
                  <c:v>21</c:v>
                </c:pt>
                <c:pt idx="8567">
                  <c:v>21</c:v>
                </c:pt>
                <c:pt idx="8568">
                  <c:v>21</c:v>
                </c:pt>
                <c:pt idx="8569">
                  <c:v>21</c:v>
                </c:pt>
                <c:pt idx="8570">
                  <c:v>20.9</c:v>
                </c:pt>
                <c:pt idx="8571">
                  <c:v>20.9</c:v>
                </c:pt>
                <c:pt idx="8572">
                  <c:v>20.8</c:v>
                </c:pt>
                <c:pt idx="8573">
                  <c:v>20.8</c:v>
                </c:pt>
                <c:pt idx="8574">
                  <c:v>20.8</c:v>
                </c:pt>
                <c:pt idx="8575">
                  <c:v>20.8</c:v>
                </c:pt>
                <c:pt idx="8576">
                  <c:v>20.7</c:v>
                </c:pt>
                <c:pt idx="8577">
                  <c:v>20.7</c:v>
                </c:pt>
                <c:pt idx="8578">
                  <c:v>20.7</c:v>
                </c:pt>
                <c:pt idx="8579">
                  <c:v>20.7</c:v>
                </c:pt>
                <c:pt idx="8580">
                  <c:v>20.6</c:v>
                </c:pt>
                <c:pt idx="8581">
                  <c:v>20.6</c:v>
                </c:pt>
                <c:pt idx="8582">
                  <c:v>20.5</c:v>
                </c:pt>
                <c:pt idx="8583">
                  <c:v>20.5</c:v>
                </c:pt>
                <c:pt idx="8584">
                  <c:v>20.5</c:v>
                </c:pt>
                <c:pt idx="8585">
                  <c:v>20.399999999999999</c:v>
                </c:pt>
                <c:pt idx="8586">
                  <c:v>20.399999999999999</c:v>
                </c:pt>
                <c:pt idx="8587">
                  <c:v>20.399999999999999</c:v>
                </c:pt>
                <c:pt idx="8588">
                  <c:v>20.399999999999999</c:v>
                </c:pt>
                <c:pt idx="8589">
                  <c:v>20.3</c:v>
                </c:pt>
                <c:pt idx="8590">
                  <c:v>20.3</c:v>
                </c:pt>
                <c:pt idx="8591">
                  <c:v>20.3</c:v>
                </c:pt>
                <c:pt idx="8592">
                  <c:v>20.2</c:v>
                </c:pt>
                <c:pt idx="8593">
                  <c:v>20.2</c:v>
                </c:pt>
                <c:pt idx="8594">
                  <c:v>20.2</c:v>
                </c:pt>
                <c:pt idx="8595">
                  <c:v>20.2</c:v>
                </c:pt>
                <c:pt idx="8596">
                  <c:v>20.100000000000001</c:v>
                </c:pt>
                <c:pt idx="8597">
                  <c:v>20</c:v>
                </c:pt>
                <c:pt idx="8598">
                  <c:v>20</c:v>
                </c:pt>
                <c:pt idx="8599">
                  <c:v>20</c:v>
                </c:pt>
                <c:pt idx="8600">
                  <c:v>20</c:v>
                </c:pt>
                <c:pt idx="8601">
                  <c:v>20</c:v>
                </c:pt>
                <c:pt idx="8602">
                  <c:v>20</c:v>
                </c:pt>
                <c:pt idx="8603">
                  <c:v>20</c:v>
                </c:pt>
                <c:pt idx="8604">
                  <c:v>20</c:v>
                </c:pt>
                <c:pt idx="8605">
                  <c:v>19.899999999999999</c:v>
                </c:pt>
                <c:pt idx="8606">
                  <c:v>19.899999999999999</c:v>
                </c:pt>
                <c:pt idx="8607">
                  <c:v>19.8</c:v>
                </c:pt>
                <c:pt idx="8608">
                  <c:v>19.8</c:v>
                </c:pt>
                <c:pt idx="8609">
                  <c:v>19.8</c:v>
                </c:pt>
                <c:pt idx="8610">
                  <c:v>19.8</c:v>
                </c:pt>
                <c:pt idx="8611">
                  <c:v>19.7</c:v>
                </c:pt>
                <c:pt idx="8612">
                  <c:v>19.600000000000001</c:v>
                </c:pt>
                <c:pt idx="8613">
                  <c:v>19.600000000000001</c:v>
                </c:pt>
                <c:pt idx="8614">
                  <c:v>19.600000000000001</c:v>
                </c:pt>
                <c:pt idx="8615">
                  <c:v>19.5</c:v>
                </c:pt>
                <c:pt idx="8616">
                  <c:v>19.5</c:v>
                </c:pt>
                <c:pt idx="8617">
                  <c:v>19.5</c:v>
                </c:pt>
                <c:pt idx="8618">
                  <c:v>19.5</c:v>
                </c:pt>
                <c:pt idx="8619">
                  <c:v>19.5</c:v>
                </c:pt>
                <c:pt idx="8620">
                  <c:v>19.399999999999999</c:v>
                </c:pt>
                <c:pt idx="8621">
                  <c:v>19.399999999999999</c:v>
                </c:pt>
                <c:pt idx="8622">
                  <c:v>19.399999999999999</c:v>
                </c:pt>
                <c:pt idx="8623">
                  <c:v>19.399999999999999</c:v>
                </c:pt>
                <c:pt idx="8624">
                  <c:v>19.399999999999999</c:v>
                </c:pt>
                <c:pt idx="8625">
                  <c:v>19.399999999999999</c:v>
                </c:pt>
                <c:pt idx="8626">
                  <c:v>19.399999999999999</c:v>
                </c:pt>
                <c:pt idx="8627">
                  <c:v>19.399999999999999</c:v>
                </c:pt>
                <c:pt idx="8628">
                  <c:v>19.3</c:v>
                </c:pt>
                <c:pt idx="8629">
                  <c:v>19.2</c:v>
                </c:pt>
                <c:pt idx="8630">
                  <c:v>19.2</c:v>
                </c:pt>
                <c:pt idx="8631">
                  <c:v>19.2</c:v>
                </c:pt>
                <c:pt idx="8632">
                  <c:v>19.100000000000001</c:v>
                </c:pt>
                <c:pt idx="8633">
                  <c:v>19</c:v>
                </c:pt>
                <c:pt idx="8634">
                  <c:v>19</c:v>
                </c:pt>
                <c:pt idx="8635">
                  <c:v>19</c:v>
                </c:pt>
                <c:pt idx="8636">
                  <c:v>19</c:v>
                </c:pt>
                <c:pt idx="8637">
                  <c:v>19</c:v>
                </c:pt>
                <c:pt idx="8638">
                  <c:v>19</c:v>
                </c:pt>
                <c:pt idx="8639">
                  <c:v>19</c:v>
                </c:pt>
                <c:pt idx="8640">
                  <c:v>19</c:v>
                </c:pt>
                <c:pt idx="8641">
                  <c:v>19</c:v>
                </c:pt>
                <c:pt idx="8642">
                  <c:v>19</c:v>
                </c:pt>
                <c:pt idx="8643">
                  <c:v>19</c:v>
                </c:pt>
                <c:pt idx="8644">
                  <c:v>18.899999999999999</c:v>
                </c:pt>
                <c:pt idx="8645">
                  <c:v>18.899999999999999</c:v>
                </c:pt>
                <c:pt idx="8646">
                  <c:v>18.899999999999999</c:v>
                </c:pt>
                <c:pt idx="8647">
                  <c:v>18.899999999999999</c:v>
                </c:pt>
                <c:pt idx="8648">
                  <c:v>18.899999999999999</c:v>
                </c:pt>
                <c:pt idx="8649">
                  <c:v>18.899999999999999</c:v>
                </c:pt>
                <c:pt idx="8650">
                  <c:v>18.8</c:v>
                </c:pt>
                <c:pt idx="8651">
                  <c:v>18.8</c:v>
                </c:pt>
                <c:pt idx="8652">
                  <c:v>18.8</c:v>
                </c:pt>
                <c:pt idx="8653">
                  <c:v>18.7</c:v>
                </c:pt>
                <c:pt idx="8654">
                  <c:v>18.7</c:v>
                </c:pt>
                <c:pt idx="8655">
                  <c:v>18.7</c:v>
                </c:pt>
                <c:pt idx="8656">
                  <c:v>18.7</c:v>
                </c:pt>
                <c:pt idx="8657">
                  <c:v>18.7</c:v>
                </c:pt>
                <c:pt idx="8658">
                  <c:v>18.600000000000001</c:v>
                </c:pt>
                <c:pt idx="8659">
                  <c:v>18.600000000000001</c:v>
                </c:pt>
                <c:pt idx="8660">
                  <c:v>18.600000000000001</c:v>
                </c:pt>
                <c:pt idx="8661">
                  <c:v>18.600000000000001</c:v>
                </c:pt>
                <c:pt idx="8662">
                  <c:v>18.5</c:v>
                </c:pt>
                <c:pt idx="8663">
                  <c:v>18.5</c:v>
                </c:pt>
                <c:pt idx="8664">
                  <c:v>18.5</c:v>
                </c:pt>
                <c:pt idx="8665">
                  <c:v>18.399999999999999</c:v>
                </c:pt>
                <c:pt idx="8666">
                  <c:v>18.399999999999999</c:v>
                </c:pt>
                <c:pt idx="8667">
                  <c:v>18.399999999999999</c:v>
                </c:pt>
                <c:pt idx="8668">
                  <c:v>18.399999999999999</c:v>
                </c:pt>
                <c:pt idx="8669">
                  <c:v>18.399999999999999</c:v>
                </c:pt>
                <c:pt idx="8670">
                  <c:v>18.3</c:v>
                </c:pt>
                <c:pt idx="8671">
                  <c:v>18.3</c:v>
                </c:pt>
                <c:pt idx="8672">
                  <c:v>18.3</c:v>
                </c:pt>
                <c:pt idx="8673">
                  <c:v>18.100000000000001</c:v>
                </c:pt>
                <c:pt idx="8674">
                  <c:v>18.100000000000001</c:v>
                </c:pt>
                <c:pt idx="8675">
                  <c:v>18</c:v>
                </c:pt>
                <c:pt idx="8676">
                  <c:v>18</c:v>
                </c:pt>
                <c:pt idx="8677">
                  <c:v>18</c:v>
                </c:pt>
                <c:pt idx="8678">
                  <c:v>18</c:v>
                </c:pt>
                <c:pt idx="8679">
                  <c:v>18</c:v>
                </c:pt>
                <c:pt idx="8680">
                  <c:v>18</c:v>
                </c:pt>
                <c:pt idx="8681">
                  <c:v>18</c:v>
                </c:pt>
                <c:pt idx="8682">
                  <c:v>18</c:v>
                </c:pt>
                <c:pt idx="8683">
                  <c:v>18</c:v>
                </c:pt>
                <c:pt idx="8684">
                  <c:v>18</c:v>
                </c:pt>
                <c:pt idx="8685">
                  <c:v>17.8</c:v>
                </c:pt>
                <c:pt idx="8686">
                  <c:v>17.8</c:v>
                </c:pt>
                <c:pt idx="8687">
                  <c:v>17.8</c:v>
                </c:pt>
                <c:pt idx="8688">
                  <c:v>17.8</c:v>
                </c:pt>
                <c:pt idx="8689">
                  <c:v>17.8</c:v>
                </c:pt>
                <c:pt idx="8690">
                  <c:v>17.8</c:v>
                </c:pt>
                <c:pt idx="8691">
                  <c:v>17.7</c:v>
                </c:pt>
                <c:pt idx="8692">
                  <c:v>17.7</c:v>
                </c:pt>
                <c:pt idx="8693">
                  <c:v>17.7</c:v>
                </c:pt>
                <c:pt idx="8694">
                  <c:v>17.600000000000001</c:v>
                </c:pt>
                <c:pt idx="8695">
                  <c:v>17.600000000000001</c:v>
                </c:pt>
                <c:pt idx="8696">
                  <c:v>17.600000000000001</c:v>
                </c:pt>
                <c:pt idx="8697">
                  <c:v>17.600000000000001</c:v>
                </c:pt>
                <c:pt idx="8698">
                  <c:v>17.600000000000001</c:v>
                </c:pt>
                <c:pt idx="8699">
                  <c:v>17.5</c:v>
                </c:pt>
                <c:pt idx="8700">
                  <c:v>17.5</c:v>
                </c:pt>
                <c:pt idx="8701">
                  <c:v>17.399999999999999</c:v>
                </c:pt>
                <c:pt idx="8702">
                  <c:v>17.399999999999999</c:v>
                </c:pt>
                <c:pt idx="8703">
                  <c:v>17.3</c:v>
                </c:pt>
                <c:pt idx="8704">
                  <c:v>17.2</c:v>
                </c:pt>
                <c:pt idx="8705">
                  <c:v>17.2</c:v>
                </c:pt>
                <c:pt idx="8706">
                  <c:v>17.100000000000001</c:v>
                </c:pt>
                <c:pt idx="8707">
                  <c:v>17.100000000000001</c:v>
                </c:pt>
                <c:pt idx="8708">
                  <c:v>17</c:v>
                </c:pt>
                <c:pt idx="8709">
                  <c:v>17</c:v>
                </c:pt>
                <c:pt idx="8710">
                  <c:v>17</c:v>
                </c:pt>
                <c:pt idx="8711">
                  <c:v>17</c:v>
                </c:pt>
                <c:pt idx="8712">
                  <c:v>17</c:v>
                </c:pt>
                <c:pt idx="8713">
                  <c:v>17</c:v>
                </c:pt>
                <c:pt idx="8714">
                  <c:v>17</c:v>
                </c:pt>
                <c:pt idx="8715">
                  <c:v>17</c:v>
                </c:pt>
                <c:pt idx="8716">
                  <c:v>17</c:v>
                </c:pt>
                <c:pt idx="8717">
                  <c:v>17</c:v>
                </c:pt>
                <c:pt idx="8718">
                  <c:v>17</c:v>
                </c:pt>
                <c:pt idx="8719">
                  <c:v>17</c:v>
                </c:pt>
                <c:pt idx="8720">
                  <c:v>17</c:v>
                </c:pt>
                <c:pt idx="8721">
                  <c:v>17</c:v>
                </c:pt>
                <c:pt idx="8722">
                  <c:v>17</c:v>
                </c:pt>
                <c:pt idx="8723">
                  <c:v>16.899999999999999</c:v>
                </c:pt>
                <c:pt idx="8724">
                  <c:v>16.899999999999999</c:v>
                </c:pt>
                <c:pt idx="8725">
                  <c:v>16.899999999999999</c:v>
                </c:pt>
                <c:pt idx="8726">
                  <c:v>16.899999999999999</c:v>
                </c:pt>
                <c:pt idx="8727">
                  <c:v>16.899999999999999</c:v>
                </c:pt>
                <c:pt idx="8728">
                  <c:v>16.7</c:v>
                </c:pt>
                <c:pt idx="8729">
                  <c:v>16.7</c:v>
                </c:pt>
                <c:pt idx="8730">
                  <c:v>16.600000000000001</c:v>
                </c:pt>
                <c:pt idx="8731">
                  <c:v>16.600000000000001</c:v>
                </c:pt>
                <c:pt idx="8732">
                  <c:v>16.600000000000001</c:v>
                </c:pt>
                <c:pt idx="8733">
                  <c:v>16.600000000000001</c:v>
                </c:pt>
                <c:pt idx="8734">
                  <c:v>16.5</c:v>
                </c:pt>
                <c:pt idx="8735">
                  <c:v>16.5</c:v>
                </c:pt>
                <c:pt idx="8736">
                  <c:v>16.5</c:v>
                </c:pt>
                <c:pt idx="8737">
                  <c:v>16.399999999999999</c:v>
                </c:pt>
                <c:pt idx="8738">
                  <c:v>16.399999999999999</c:v>
                </c:pt>
                <c:pt idx="8739">
                  <c:v>16.3</c:v>
                </c:pt>
                <c:pt idx="8740">
                  <c:v>16.2</c:v>
                </c:pt>
                <c:pt idx="8741">
                  <c:v>16.2</c:v>
                </c:pt>
                <c:pt idx="8742">
                  <c:v>16.2</c:v>
                </c:pt>
                <c:pt idx="8743">
                  <c:v>16.100000000000001</c:v>
                </c:pt>
                <c:pt idx="8744">
                  <c:v>16.100000000000001</c:v>
                </c:pt>
                <c:pt idx="8745">
                  <c:v>16.100000000000001</c:v>
                </c:pt>
                <c:pt idx="8746">
                  <c:v>16.100000000000001</c:v>
                </c:pt>
                <c:pt idx="8747">
                  <c:v>16</c:v>
                </c:pt>
                <c:pt idx="8748">
                  <c:v>16</c:v>
                </c:pt>
                <c:pt idx="8749">
                  <c:v>16</c:v>
                </c:pt>
                <c:pt idx="8750">
                  <c:v>16</c:v>
                </c:pt>
                <c:pt idx="8751">
                  <c:v>16</c:v>
                </c:pt>
                <c:pt idx="8752">
                  <c:v>16</c:v>
                </c:pt>
                <c:pt idx="8753">
                  <c:v>16</c:v>
                </c:pt>
                <c:pt idx="8754">
                  <c:v>16</c:v>
                </c:pt>
                <c:pt idx="8755">
                  <c:v>16</c:v>
                </c:pt>
                <c:pt idx="8756">
                  <c:v>15.9</c:v>
                </c:pt>
                <c:pt idx="8757">
                  <c:v>15.9</c:v>
                </c:pt>
                <c:pt idx="8758">
                  <c:v>15.9</c:v>
                </c:pt>
                <c:pt idx="8759">
                  <c:v>15.9</c:v>
                </c:pt>
                <c:pt idx="8760">
                  <c:v>15.8</c:v>
                </c:pt>
                <c:pt idx="8761">
                  <c:v>15.8</c:v>
                </c:pt>
                <c:pt idx="8762">
                  <c:v>15.8</c:v>
                </c:pt>
                <c:pt idx="8763">
                  <c:v>15.6</c:v>
                </c:pt>
                <c:pt idx="8764">
                  <c:v>15.5</c:v>
                </c:pt>
                <c:pt idx="8765">
                  <c:v>15.5</c:v>
                </c:pt>
                <c:pt idx="8766">
                  <c:v>15.5</c:v>
                </c:pt>
                <c:pt idx="8767">
                  <c:v>15.4</c:v>
                </c:pt>
                <c:pt idx="8768">
                  <c:v>15.4</c:v>
                </c:pt>
                <c:pt idx="8769">
                  <c:v>15.4</c:v>
                </c:pt>
                <c:pt idx="8770">
                  <c:v>15.4</c:v>
                </c:pt>
                <c:pt idx="8771">
                  <c:v>15.3</c:v>
                </c:pt>
                <c:pt idx="8772">
                  <c:v>15.3</c:v>
                </c:pt>
                <c:pt idx="8773">
                  <c:v>15.3</c:v>
                </c:pt>
                <c:pt idx="8774">
                  <c:v>15.3</c:v>
                </c:pt>
                <c:pt idx="8775">
                  <c:v>15.3</c:v>
                </c:pt>
                <c:pt idx="8776">
                  <c:v>15.2</c:v>
                </c:pt>
                <c:pt idx="8777">
                  <c:v>15.2</c:v>
                </c:pt>
                <c:pt idx="8778">
                  <c:v>15.1</c:v>
                </c:pt>
                <c:pt idx="8779">
                  <c:v>15.1</c:v>
                </c:pt>
                <c:pt idx="8780">
                  <c:v>15</c:v>
                </c:pt>
                <c:pt idx="8781">
                  <c:v>15</c:v>
                </c:pt>
                <c:pt idx="8782">
                  <c:v>15</c:v>
                </c:pt>
                <c:pt idx="8783">
                  <c:v>15</c:v>
                </c:pt>
                <c:pt idx="8784">
                  <c:v>15</c:v>
                </c:pt>
                <c:pt idx="8785">
                  <c:v>15</c:v>
                </c:pt>
                <c:pt idx="8786">
                  <c:v>15</c:v>
                </c:pt>
                <c:pt idx="8787">
                  <c:v>15</c:v>
                </c:pt>
                <c:pt idx="8788">
                  <c:v>15</c:v>
                </c:pt>
                <c:pt idx="8789">
                  <c:v>15</c:v>
                </c:pt>
                <c:pt idx="8790">
                  <c:v>14.9</c:v>
                </c:pt>
                <c:pt idx="8791">
                  <c:v>14.8</c:v>
                </c:pt>
                <c:pt idx="8792">
                  <c:v>14.8</c:v>
                </c:pt>
                <c:pt idx="8793">
                  <c:v>14.8</c:v>
                </c:pt>
                <c:pt idx="8794">
                  <c:v>14.8</c:v>
                </c:pt>
                <c:pt idx="8795">
                  <c:v>14.8</c:v>
                </c:pt>
                <c:pt idx="8796">
                  <c:v>14.5</c:v>
                </c:pt>
                <c:pt idx="8797">
                  <c:v>14.5</c:v>
                </c:pt>
                <c:pt idx="8798">
                  <c:v>14.5</c:v>
                </c:pt>
                <c:pt idx="8799">
                  <c:v>14.4</c:v>
                </c:pt>
                <c:pt idx="8800">
                  <c:v>14.4</c:v>
                </c:pt>
                <c:pt idx="8801">
                  <c:v>14.4</c:v>
                </c:pt>
                <c:pt idx="8802">
                  <c:v>14.4</c:v>
                </c:pt>
                <c:pt idx="8803">
                  <c:v>14.4</c:v>
                </c:pt>
                <c:pt idx="8804">
                  <c:v>14.4</c:v>
                </c:pt>
                <c:pt idx="8805">
                  <c:v>14.3</c:v>
                </c:pt>
                <c:pt idx="8806">
                  <c:v>14.3</c:v>
                </c:pt>
                <c:pt idx="8807">
                  <c:v>14.2</c:v>
                </c:pt>
                <c:pt idx="8808">
                  <c:v>14.2</c:v>
                </c:pt>
                <c:pt idx="8809">
                  <c:v>14.2</c:v>
                </c:pt>
                <c:pt idx="8810">
                  <c:v>14.2</c:v>
                </c:pt>
                <c:pt idx="8811">
                  <c:v>14.2</c:v>
                </c:pt>
                <c:pt idx="8812">
                  <c:v>14.2</c:v>
                </c:pt>
                <c:pt idx="8813">
                  <c:v>14.2</c:v>
                </c:pt>
                <c:pt idx="8814">
                  <c:v>14.1</c:v>
                </c:pt>
                <c:pt idx="8815">
                  <c:v>14.1</c:v>
                </c:pt>
                <c:pt idx="8816">
                  <c:v>14</c:v>
                </c:pt>
                <c:pt idx="8817">
                  <c:v>14</c:v>
                </c:pt>
                <c:pt idx="8818">
                  <c:v>14</c:v>
                </c:pt>
                <c:pt idx="8819">
                  <c:v>14</c:v>
                </c:pt>
                <c:pt idx="8820">
                  <c:v>14</c:v>
                </c:pt>
                <c:pt idx="8821">
                  <c:v>14</c:v>
                </c:pt>
                <c:pt idx="8822">
                  <c:v>14</c:v>
                </c:pt>
                <c:pt idx="8823">
                  <c:v>14</c:v>
                </c:pt>
                <c:pt idx="8824">
                  <c:v>14</c:v>
                </c:pt>
                <c:pt idx="8825">
                  <c:v>14</c:v>
                </c:pt>
                <c:pt idx="8826">
                  <c:v>13.9</c:v>
                </c:pt>
                <c:pt idx="8827">
                  <c:v>13.9</c:v>
                </c:pt>
                <c:pt idx="8828">
                  <c:v>13.8</c:v>
                </c:pt>
                <c:pt idx="8829">
                  <c:v>13.6</c:v>
                </c:pt>
                <c:pt idx="8830">
                  <c:v>13.5</c:v>
                </c:pt>
                <c:pt idx="8831">
                  <c:v>13.4</c:v>
                </c:pt>
                <c:pt idx="8832">
                  <c:v>13.4</c:v>
                </c:pt>
                <c:pt idx="8833">
                  <c:v>13.3</c:v>
                </c:pt>
                <c:pt idx="8834">
                  <c:v>13.3</c:v>
                </c:pt>
                <c:pt idx="8835">
                  <c:v>13.3</c:v>
                </c:pt>
                <c:pt idx="8836">
                  <c:v>13.1</c:v>
                </c:pt>
                <c:pt idx="8837">
                  <c:v>13.1</c:v>
                </c:pt>
                <c:pt idx="8838">
                  <c:v>13.1</c:v>
                </c:pt>
                <c:pt idx="8839">
                  <c:v>13.1</c:v>
                </c:pt>
                <c:pt idx="8840">
                  <c:v>13</c:v>
                </c:pt>
                <c:pt idx="8841">
                  <c:v>13</c:v>
                </c:pt>
                <c:pt idx="8842">
                  <c:v>13</c:v>
                </c:pt>
                <c:pt idx="8843">
                  <c:v>13</c:v>
                </c:pt>
                <c:pt idx="8844">
                  <c:v>13</c:v>
                </c:pt>
                <c:pt idx="8845">
                  <c:v>13</c:v>
                </c:pt>
                <c:pt idx="8846">
                  <c:v>13</c:v>
                </c:pt>
                <c:pt idx="8847">
                  <c:v>12.9</c:v>
                </c:pt>
                <c:pt idx="8848">
                  <c:v>12.9</c:v>
                </c:pt>
                <c:pt idx="8849">
                  <c:v>12.8</c:v>
                </c:pt>
                <c:pt idx="8850">
                  <c:v>12.8</c:v>
                </c:pt>
                <c:pt idx="8851">
                  <c:v>12.7</c:v>
                </c:pt>
                <c:pt idx="8852">
                  <c:v>12.7</c:v>
                </c:pt>
                <c:pt idx="8853">
                  <c:v>12.4</c:v>
                </c:pt>
                <c:pt idx="8854">
                  <c:v>12.4</c:v>
                </c:pt>
                <c:pt idx="8855">
                  <c:v>12.4</c:v>
                </c:pt>
                <c:pt idx="8856">
                  <c:v>12.4</c:v>
                </c:pt>
                <c:pt idx="8857">
                  <c:v>12.4</c:v>
                </c:pt>
                <c:pt idx="8858">
                  <c:v>12.3</c:v>
                </c:pt>
                <c:pt idx="8859">
                  <c:v>12.3</c:v>
                </c:pt>
                <c:pt idx="8860">
                  <c:v>12.2</c:v>
                </c:pt>
                <c:pt idx="8861">
                  <c:v>12.2</c:v>
                </c:pt>
                <c:pt idx="8862">
                  <c:v>12.2</c:v>
                </c:pt>
                <c:pt idx="8863">
                  <c:v>12.2</c:v>
                </c:pt>
                <c:pt idx="8864">
                  <c:v>12.1</c:v>
                </c:pt>
                <c:pt idx="8865">
                  <c:v>12.1</c:v>
                </c:pt>
                <c:pt idx="8866">
                  <c:v>12</c:v>
                </c:pt>
                <c:pt idx="8867">
                  <c:v>12</c:v>
                </c:pt>
                <c:pt idx="8868">
                  <c:v>12</c:v>
                </c:pt>
                <c:pt idx="8869">
                  <c:v>12</c:v>
                </c:pt>
                <c:pt idx="8870">
                  <c:v>12</c:v>
                </c:pt>
                <c:pt idx="8871">
                  <c:v>12</c:v>
                </c:pt>
                <c:pt idx="8872">
                  <c:v>11.9</c:v>
                </c:pt>
                <c:pt idx="8873">
                  <c:v>11.9</c:v>
                </c:pt>
                <c:pt idx="8874">
                  <c:v>11.9</c:v>
                </c:pt>
                <c:pt idx="8875">
                  <c:v>11.9</c:v>
                </c:pt>
                <c:pt idx="8876">
                  <c:v>11.9</c:v>
                </c:pt>
                <c:pt idx="8877">
                  <c:v>11.8</c:v>
                </c:pt>
                <c:pt idx="8878">
                  <c:v>11.8</c:v>
                </c:pt>
                <c:pt idx="8879">
                  <c:v>11.8</c:v>
                </c:pt>
                <c:pt idx="8880">
                  <c:v>11.8</c:v>
                </c:pt>
                <c:pt idx="8881">
                  <c:v>11.7</c:v>
                </c:pt>
                <c:pt idx="8882">
                  <c:v>11.7</c:v>
                </c:pt>
                <c:pt idx="8883">
                  <c:v>11.7</c:v>
                </c:pt>
                <c:pt idx="8884">
                  <c:v>11.7</c:v>
                </c:pt>
                <c:pt idx="8885">
                  <c:v>11.6</c:v>
                </c:pt>
                <c:pt idx="8886">
                  <c:v>11.6</c:v>
                </c:pt>
                <c:pt idx="8887">
                  <c:v>11.6</c:v>
                </c:pt>
                <c:pt idx="8888">
                  <c:v>11.6</c:v>
                </c:pt>
                <c:pt idx="8889">
                  <c:v>11.6</c:v>
                </c:pt>
                <c:pt idx="8890">
                  <c:v>11.5</c:v>
                </c:pt>
                <c:pt idx="8891">
                  <c:v>11.5</c:v>
                </c:pt>
                <c:pt idx="8892">
                  <c:v>11.5</c:v>
                </c:pt>
                <c:pt idx="8893">
                  <c:v>11.5</c:v>
                </c:pt>
                <c:pt idx="8894">
                  <c:v>11.4</c:v>
                </c:pt>
                <c:pt idx="8895">
                  <c:v>11.3</c:v>
                </c:pt>
                <c:pt idx="8896">
                  <c:v>11.3</c:v>
                </c:pt>
                <c:pt idx="8897">
                  <c:v>11.2</c:v>
                </c:pt>
                <c:pt idx="8898">
                  <c:v>11.1</c:v>
                </c:pt>
                <c:pt idx="8899">
                  <c:v>11.1</c:v>
                </c:pt>
                <c:pt idx="8900">
                  <c:v>11</c:v>
                </c:pt>
                <c:pt idx="8901">
                  <c:v>11</c:v>
                </c:pt>
                <c:pt idx="8902">
                  <c:v>11</c:v>
                </c:pt>
                <c:pt idx="8903">
                  <c:v>11</c:v>
                </c:pt>
                <c:pt idx="8904">
                  <c:v>11</c:v>
                </c:pt>
                <c:pt idx="8905">
                  <c:v>11</c:v>
                </c:pt>
                <c:pt idx="8906">
                  <c:v>10.9</c:v>
                </c:pt>
                <c:pt idx="8907">
                  <c:v>10.9</c:v>
                </c:pt>
                <c:pt idx="8908">
                  <c:v>10.9</c:v>
                </c:pt>
                <c:pt idx="8909">
                  <c:v>10.8</c:v>
                </c:pt>
                <c:pt idx="8910">
                  <c:v>10.8</c:v>
                </c:pt>
                <c:pt idx="8911">
                  <c:v>10.8</c:v>
                </c:pt>
                <c:pt idx="8912">
                  <c:v>10.8</c:v>
                </c:pt>
                <c:pt idx="8913">
                  <c:v>10.7</c:v>
                </c:pt>
                <c:pt idx="8914">
                  <c:v>10.7</c:v>
                </c:pt>
                <c:pt idx="8915">
                  <c:v>10.5</c:v>
                </c:pt>
                <c:pt idx="8916">
                  <c:v>10.5</c:v>
                </c:pt>
                <c:pt idx="8917">
                  <c:v>10.5</c:v>
                </c:pt>
                <c:pt idx="8918">
                  <c:v>10.4</c:v>
                </c:pt>
                <c:pt idx="8919">
                  <c:v>10.4</c:v>
                </c:pt>
                <c:pt idx="8920">
                  <c:v>10.199999999999999</c:v>
                </c:pt>
                <c:pt idx="8921">
                  <c:v>10.199999999999999</c:v>
                </c:pt>
                <c:pt idx="8922">
                  <c:v>10.199999999999999</c:v>
                </c:pt>
                <c:pt idx="8923">
                  <c:v>10.1</c:v>
                </c:pt>
                <c:pt idx="8924">
                  <c:v>10.1</c:v>
                </c:pt>
                <c:pt idx="8925">
                  <c:v>10.1</c:v>
                </c:pt>
                <c:pt idx="8926">
                  <c:v>10</c:v>
                </c:pt>
                <c:pt idx="8927">
                  <c:v>10</c:v>
                </c:pt>
                <c:pt idx="8928">
                  <c:v>10</c:v>
                </c:pt>
                <c:pt idx="8929">
                  <c:v>10</c:v>
                </c:pt>
                <c:pt idx="8930">
                  <c:v>10</c:v>
                </c:pt>
                <c:pt idx="8931">
                  <c:v>10</c:v>
                </c:pt>
                <c:pt idx="8932">
                  <c:v>10</c:v>
                </c:pt>
                <c:pt idx="8933">
                  <c:v>10</c:v>
                </c:pt>
                <c:pt idx="8934">
                  <c:v>10</c:v>
                </c:pt>
                <c:pt idx="8935">
                  <c:v>9.9600000000000009</c:v>
                </c:pt>
                <c:pt idx="8936">
                  <c:v>9.92</c:v>
                </c:pt>
                <c:pt idx="8937">
                  <c:v>9.91</c:v>
                </c:pt>
                <c:pt idx="8938">
                  <c:v>9.81</c:v>
                </c:pt>
                <c:pt idx="8939">
                  <c:v>9.8000000000000007</c:v>
                </c:pt>
                <c:pt idx="8940">
                  <c:v>9.77</c:v>
                </c:pt>
                <c:pt idx="8941">
                  <c:v>9.75</c:v>
                </c:pt>
                <c:pt idx="8942">
                  <c:v>9.7200000000000006</c:v>
                </c:pt>
                <c:pt idx="8943">
                  <c:v>9.68</c:v>
                </c:pt>
                <c:pt idx="8944">
                  <c:v>9.64</c:v>
                </c:pt>
                <c:pt idx="8945">
                  <c:v>9.59</c:v>
                </c:pt>
                <c:pt idx="8946">
                  <c:v>9.5399999999999991</c:v>
                </c:pt>
                <c:pt idx="8947">
                  <c:v>9.5</c:v>
                </c:pt>
                <c:pt idx="8948">
                  <c:v>9.5</c:v>
                </c:pt>
                <c:pt idx="8949">
                  <c:v>9.5</c:v>
                </c:pt>
                <c:pt idx="8950">
                  <c:v>9.4</c:v>
                </c:pt>
                <c:pt idx="8951">
                  <c:v>9.4</c:v>
                </c:pt>
                <c:pt idx="8952">
                  <c:v>9.4</c:v>
                </c:pt>
                <c:pt idx="8953">
                  <c:v>9.4</c:v>
                </c:pt>
                <c:pt idx="8954">
                  <c:v>9.3800000000000008</c:v>
                </c:pt>
                <c:pt idx="8955">
                  <c:v>9.36</c:v>
                </c:pt>
                <c:pt idx="8956">
                  <c:v>9.2799999999999994</c:v>
                </c:pt>
                <c:pt idx="8957">
                  <c:v>9.27</c:v>
                </c:pt>
                <c:pt idx="8958">
                  <c:v>9.23</c:v>
                </c:pt>
                <c:pt idx="8959">
                  <c:v>9.17</c:v>
                </c:pt>
                <c:pt idx="8960">
                  <c:v>9.14</c:v>
                </c:pt>
                <c:pt idx="8961">
                  <c:v>9.1</c:v>
                </c:pt>
                <c:pt idx="8962">
                  <c:v>9.01</c:v>
                </c:pt>
                <c:pt idx="8963">
                  <c:v>9.01</c:v>
                </c:pt>
                <c:pt idx="8964">
                  <c:v>9</c:v>
                </c:pt>
                <c:pt idx="8965">
                  <c:v>8.99</c:v>
                </c:pt>
                <c:pt idx="8966">
                  <c:v>8.94</c:v>
                </c:pt>
                <c:pt idx="8967">
                  <c:v>8.9</c:v>
                </c:pt>
                <c:pt idx="8968">
                  <c:v>8.89</c:v>
                </c:pt>
                <c:pt idx="8969">
                  <c:v>8.8800000000000008</c:v>
                </c:pt>
                <c:pt idx="8970">
                  <c:v>8.83</c:v>
                </c:pt>
                <c:pt idx="8971">
                  <c:v>8.8000000000000007</c:v>
                </c:pt>
                <c:pt idx="8972">
                  <c:v>8.8000000000000007</c:v>
                </c:pt>
                <c:pt idx="8973">
                  <c:v>8.77</c:v>
                </c:pt>
                <c:pt idx="8974">
                  <c:v>8.6999999999999993</c:v>
                </c:pt>
                <c:pt idx="8975">
                  <c:v>8.69</c:v>
                </c:pt>
                <c:pt idx="8976">
                  <c:v>8.6</c:v>
                </c:pt>
                <c:pt idx="8977">
                  <c:v>8.59</c:v>
                </c:pt>
                <c:pt idx="8978">
                  <c:v>8.5</c:v>
                </c:pt>
                <c:pt idx="8979">
                  <c:v>8.44</c:v>
                </c:pt>
                <c:pt idx="8980">
                  <c:v>8.39</c:v>
                </c:pt>
                <c:pt idx="8981">
                  <c:v>8.33</c:v>
                </c:pt>
                <c:pt idx="8982">
                  <c:v>8.32</c:v>
                </c:pt>
                <c:pt idx="8983">
                  <c:v>8.3000000000000007</c:v>
                </c:pt>
                <c:pt idx="8984">
                  <c:v>8.2899999999999991</c:v>
                </c:pt>
                <c:pt idx="8985">
                  <c:v>8.2899999999999991</c:v>
                </c:pt>
                <c:pt idx="8986">
                  <c:v>8.2799999999999994</c:v>
                </c:pt>
                <c:pt idx="8987">
                  <c:v>8.27</c:v>
                </c:pt>
                <c:pt idx="8988">
                  <c:v>8.23</c:v>
                </c:pt>
                <c:pt idx="8989">
                  <c:v>8.23</c:v>
                </c:pt>
                <c:pt idx="8990">
                  <c:v>8.2100000000000009</c:v>
                </c:pt>
                <c:pt idx="8991">
                  <c:v>8.17</c:v>
                </c:pt>
                <c:pt idx="8992">
                  <c:v>8.0399999999999991</c:v>
                </c:pt>
                <c:pt idx="8993">
                  <c:v>8.02</c:v>
                </c:pt>
                <c:pt idx="8994">
                  <c:v>8</c:v>
                </c:pt>
                <c:pt idx="8995">
                  <c:v>8</c:v>
                </c:pt>
                <c:pt idx="8996">
                  <c:v>8</c:v>
                </c:pt>
                <c:pt idx="8997">
                  <c:v>8</c:v>
                </c:pt>
                <c:pt idx="8998">
                  <c:v>8</c:v>
                </c:pt>
                <c:pt idx="8999">
                  <c:v>8</c:v>
                </c:pt>
                <c:pt idx="9000">
                  <c:v>7.98</c:v>
                </c:pt>
                <c:pt idx="9001">
                  <c:v>7.98</c:v>
                </c:pt>
                <c:pt idx="9002">
                  <c:v>7.97</c:v>
                </c:pt>
                <c:pt idx="9003">
                  <c:v>7.92</c:v>
                </c:pt>
                <c:pt idx="9004">
                  <c:v>7.91</c:v>
                </c:pt>
                <c:pt idx="9005">
                  <c:v>7.91</c:v>
                </c:pt>
                <c:pt idx="9006">
                  <c:v>7.91</c:v>
                </c:pt>
                <c:pt idx="9007">
                  <c:v>7.85</c:v>
                </c:pt>
                <c:pt idx="9008">
                  <c:v>7.83</c:v>
                </c:pt>
                <c:pt idx="9009">
                  <c:v>7.73</c:v>
                </c:pt>
                <c:pt idx="9010">
                  <c:v>7.7</c:v>
                </c:pt>
                <c:pt idx="9011">
                  <c:v>7.68</c:v>
                </c:pt>
                <c:pt idx="9012">
                  <c:v>7.66</c:v>
                </c:pt>
                <c:pt idx="9013">
                  <c:v>7.62</c:v>
                </c:pt>
                <c:pt idx="9014">
                  <c:v>7.58</c:v>
                </c:pt>
                <c:pt idx="9015">
                  <c:v>7.5</c:v>
                </c:pt>
                <c:pt idx="9016">
                  <c:v>7.47</c:v>
                </c:pt>
                <c:pt idx="9017">
                  <c:v>7.45</c:v>
                </c:pt>
                <c:pt idx="9018">
                  <c:v>7.4</c:v>
                </c:pt>
                <c:pt idx="9019">
                  <c:v>7.4</c:v>
                </c:pt>
                <c:pt idx="9020">
                  <c:v>7.4</c:v>
                </c:pt>
                <c:pt idx="9021">
                  <c:v>7.4</c:v>
                </c:pt>
                <c:pt idx="9022">
                  <c:v>7.38</c:v>
                </c:pt>
                <c:pt idx="9023">
                  <c:v>7.35</c:v>
                </c:pt>
                <c:pt idx="9024">
                  <c:v>7.31</c:v>
                </c:pt>
                <c:pt idx="9025">
                  <c:v>7.31</c:v>
                </c:pt>
                <c:pt idx="9026">
                  <c:v>7.3</c:v>
                </c:pt>
                <c:pt idx="9027">
                  <c:v>7.29</c:v>
                </c:pt>
                <c:pt idx="9028">
                  <c:v>7.23</c:v>
                </c:pt>
                <c:pt idx="9029">
                  <c:v>7.2</c:v>
                </c:pt>
                <c:pt idx="9030">
                  <c:v>7.13</c:v>
                </c:pt>
                <c:pt idx="9031">
                  <c:v>7.11</c:v>
                </c:pt>
                <c:pt idx="9032">
                  <c:v>7.06</c:v>
                </c:pt>
                <c:pt idx="9033">
                  <c:v>7.05</c:v>
                </c:pt>
                <c:pt idx="9034">
                  <c:v>7.03</c:v>
                </c:pt>
                <c:pt idx="9035">
                  <c:v>6.98</c:v>
                </c:pt>
                <c:pt idx="9036">
                  <c:v>6.96</c:v>
                </c:pt>
                <c:pt idx="9037">
                  <c:v>6.9</c:v>
                </c:pt>
                <c:pt idx="9038">
                  <c:v>6.9</c:v>
                </c:pt>
                <c:pt idx="9039">
                  <c:v>6.89</c:v>
                </c:pt>
                <c:pt idx="9040">
                  <c:v>6.87</c:v>
                </c:pt>
                <c:pt idx="9041">
                  <c:v>6.81</c:v>
                </c:pt>
                <c:pt idx="9042">
                  <c:v>6.8</c:v>
                </c:pt>
                <c:pt idx="9043">
                  <c:v>6.8</c:v>
                </c:pt>
                <c:pt idx="9044">
                  <c:v>6.78</c:v>
                </c:pt>
                <c:pt idx="9045">
                  <c:v>6.72</c:v>
                </c:pt>
                <c:pt idx="9046">
                  <c:v>6.7</c:v>
                </c:pt>
                <c:pt idx="9047">
                  <c:v>6.66</c:v>
                </c:pt>
                <c:pt idx="9048">
                  <c:v>6.6</c:v>
                </c:pt>
                <c:pt idx="9049">
                  <c:v>6.52</c:v>
                </c:pt>
                <c:pt idx="9050">
                  <c:v>6.4</c:v>
                </c:pt>
                <c:pt idx="9051">
                  <c:v>6.24</c:v>
                </c:pt>
                <c:pt idx="9052">
                  <c:v>6.2</c:v>
                </c:pt>
                <c:pt idx="9053">
                  <c:v>6.2</c:v>
                </c:pt>
                <c:pt idx="9054">
                  <c:v>6.16</c:v>
                </c:pt>
                <c:pt idx="9055">
                  <c:v>6.14</c:v>
                </c:pt>
                <c:pt idx="9056">
                  <c:v>6.14</c:v>
                </c:pt>
                <c:pt idx="9057">
                  <c:v>6.06</c:v>
                </c:pt>
                <c:pt idx="9058">
                  <c:v>6.03</c:v>
                </c:pt>
                <c:pt idx="9059">
                  <c:v>6</c:v>
                </c:pt>
                <c:pt idx="9060">
                  <c:v>6</c:v>
                </c:pt>
                <c:pt idx="9061">
                  <c:v>6</c:v>
                </c:pt>
                <c:pt idx="9062">
                  <c:v>6</c:v>
                </c:pt>
                <c:pt idx="9063">
                  <c:v>5.9</c:v>
                </c:pt>
                <c:pt idx="9064">
                  <c:v>5.8</c:v>
                </c:pt>
                <c:pt idx="9065">
                  <c:v>5.53</c:v>
                </c:pt>
                <c:pt idx="9066">
                  <c:v>5.4</c:v>
                </c:pt>
                <c:pt idx="9067">
                  <c:v>5.37</c:v>
                </c:pt>
                <c:pt idx="9068">
                  <c:v>5.33</c:v>
                </c:pt>
                <c:pt idx="9069">
                  <c:v>5.3</c:v>
                </c:pt>
                <c:pt idx="9070">
                  <c:v>5.26</c:v>
                </c:pt>
                <c:pt idx="9071">
                  <c:v>5.0999999999999996</c:v>
                </c:pt>
                <c:pt idx="9072">
                  <c:v>5.0999999999999996</c:v>
                </c:pt>
                <c:pt idx="9073">
                  <c:v>5</c:v>
                </c:pt>
                <c:pt idx="9074">
                  <c:v>4.91</c:v>
                </c:pt>
                <c:pt idx="9075">
                  <c:v>4.83</c:v>
                </c:pt>
                <c:pt idx="9076">
                  <c:v>4.8</c:v>
                </c:pt>
                <c:pt idx="9077">
                  <c:v>4.7</c:v>
                </c:pt>
                <c:pt idx="9078">
                  <c:v>4.5999999999999996</c:v>
                </c:pt>
                <c:pt idx="9079">
                  <c:v>4.5999999999999996</c:v>
                </c:pt>
                <c:pt idx="9080">
                  <c:v>4.51</c:v>
                </c:pt>
                <c:pt idx="9081">
                  <c:v>4.49</c:v>
                </c:pt>
                <c:pt idx="9082">
                  <c:v>4.4800000000000004</c:v>
                </c:pt>
                <c:pt idx="9083">
                  <c:v>4.4000000000000004</c:v>
                </c:pt>
                <c:pt idx="9084">
                  <c:v>4.3</c:v>
                </c:pt>
                <c:pt idx="9085">
                  <c:v>4.2300000000000004</c:v>
                </c:pt>
                <c:pt idx="9086">
                  <c:v>4.2</c:v>
                </c:pt>
                <c:pt idx="9087">
                  <c:v>4.2</c:v>
                </c:pt>
                <c:pt idx="9088">
                  <c:v>4.0999999999999996</c:v>
                </c:pt>
                <c:pt idx="9089">
                  <c:v>3.9</c:v>
                </c:pt>
                <c:pt idx="9090">
                  <c:v>3.8</c:v>
                </c:pt>
                <c:pt idx="9091">
                  <c:v>3.6</c:v>
                </c:pt>
                <c:pt idx="9092">
                  <c:v>3.56</c:v>
                </c:pt>
                <c:pt idx="9093">
                  <c:v>3.46</c:v>
                </c:pt>
                <c:pt idx="9094">
                  <c:v>3.31</c:v>
                </c:pt>
                <c:pt idx="9095">
                  <c:v>3.26</c:v>
                </c:pt>
                <c:pt idx="9096">
                  <c:v>3.13</c:v>
                </c:pt>
                <c:pt idx="9097">
                  <c:v>2.9</c:v>
                </c:pt>
                <c:pt idx="9098">
                  <c:v>2.8</c:v>
                </c:pt>
                <c:pt idx="9099">
                  <c:v>2.8</c:v>
                </c:pt>
                <c:pt idx="9100">
                  <c:v>2.7</c:v>
                </c:pt>
                <c:pt idx="9101">
                  <c:v>2.64</c:v>
                </c:pt>
                <c:pt idx="9102">
                  <c:v>2.6</c:v>
                </c:pt>
                <c:pt idx="9103">
                  <c:v>2.39</c:v>
                </c:pt>
                <c:pt idx="9104">
                  <c:v>2.25</c:v>
                </c:pt>
                <c:pt idx="9105">
                  <c:v>2.23</c:v>
                </c:pt>
                <c:pt idx="9106">
                  <c:v>2.2000000000000002</c:v>
                </c:pt>
                <c:pt idx="9107">
                  <c:v>2.19</c:v>
                </c:pt>
                <c:pt idx="9108">
                  <c:v>2.16</c:v>
                </c:pt>
                <c:pt idx="9109">
                  <c:v>2.14</c:v>
                </c:pt>
                <c:pt idx="9110">
                  <c:v>2.06</c:v>
                </c:pt>
                <c:pt idx="9111">
                  <c:v>2.0099999999999998</c:v>
                </c:pt>
                <c:pt idx="9112">
                  <c:v>1.92</c:v>
                </c:pt>
                <c:pt idx="9113">
                  <c:v>1.9</c:v>
                </c:pt>
                <c:pt idx="9114">
                  <c:v>1.84</c:v>
                </c:pt>
                <c:pt idx="9115">
                  <c:v>1.8</c:v>
                </c:pt>
                <c:pt idx="9116">
                  <c:v>1.76</c:v>
                </c:pt>
                <c:pt idx="9117">
                  <c:v>1.7</c:v>
                </c:pt>
                <c:pt idx="9118">
                  <c:v>1.63</c:v>
                </c:pt>
                <c:pt idx="9119">
                  <c:v>1.35</c:v>
                </c:pt>
                <c:pt idx="9120">
                  <c:v>1.07</c:v>
                </c:pt>
                <c:pt idx="9121">
                  <c:v>1.06</c:v>
                </c:pt>
                <c:pt idx="9122">
                  <c:v>0.88</c:v>
                </c:pt>
                <c:pt idx="9123">
                  <c:v>0.57999999999999996</c:v>
                </c:pt>
                <c:pt idx="9124">
                  <c:v>0.56999999999999995</c:v>
                </c:pt>
                <c:pt idx="9125">
                  <c:v>0.56000000000000005</c:v>
                </c:pt>
                <c:pt idx="9126">
                  <c:v>0.56000000000000005</c:v>
                </c:pt>
                <c:pt idx="9127">
                  <c:v>0.55000000000000004</c:v>
                </c:pt>
                <c:pt idx="9128">
                  <c:v>0.41</c:v>
                </c:pt>
                <c:pt idx="9129">
                  <c:v>0.41</c:v>
                </c:pt>
                <c:pt idx="9130">
                  <c:v>0.4</c:v>
                </c:pt>
                <c:pt idx="9131">
                  <c:v>0.3</c:v>
                </c:pt>
              </c:numCache>
            </c:numRef>
          </c:xVal>
          <c:yVal>
            <c:numRef>
              <c:f>'Flow Duration Curve'!$G$6:$G$9137</c:f>
              <c:numCache>
                <c:formatCode>General</c:formatCode>
                <c:ptCount val="9132"/>
                <c:pt idx="0">
                  <c:v>1.0950503723171266E-4</c:v>
                </c:pt>
                <c:pt idx="1">
                  <c:v>2.1901007446342531E-4</c:v>
                </c:pt>
                <c:pt idx="2">
                  <c:v>3.2851511169513798E-4</c:v>
                </c:pt>
                <c:pt idx="3">
                  <c:v>4.3802014892685063E-4</c:v>
                </c:pt>
                <c:pt idx="4">
                  <c:v>5.4752518615856327E-4</c:v>
                </c:pt>
                <c:pt idx="5">
                  <c:v>6.5703022339027597E-4</c:v>
                </c:pt>
                <c:pt idx="6">
                  <c:v>7.6653526062198866E-4</c:v>
                </c:pt>
                <c:pt idx="7">
                  <c:v>8.7604029785370125E-4</c:v>
                </c:pt>
                <c:pt idx="8">
                  <c:v>9.8554533508541384E-4</c:v>
                </c:pt>
                <c:pt idx="9">
                  <c:v>1.0950503723171265E-3</c:v>
                </c:pt>
                <c:pt idx="10">
                  <c:v>1.2045554095488392E-3</c:v>
                </c:pt>
                <c:pt idx="11">
                  <c:v>1.3140604467805519E-3</c:v>
                </c:pt>
                <c:pt idx="12">
                  <c:v>1.4235654840122646E-3</c:v>
                </c:pt>
                <c:pt idx="13">
                  <c:v>1.5330705212439773E-3</c:v>
                </c:pt>
                <c:pt idx="14">
                  <c:v>1.6425755584756898E-3</c:v>
                </c:pt>
                <c:pt idx="15">
                  <c:v>1.7520805957074025E-3</c:v>
                </c:pt>
                <c:pt idx="16">
                  <c:v>1.8615856329391152E-3</c:v>
                </c:pt>
                <c:pt idx="17">
                  <c:v>1.9710906701708277E-3</c:v>
                </c:pt>
                <c:pt idx="18">
                  <c:v>2.0805957074025404E-3</c:v>
                </c:pt>
                <c:pt idx="19">
                  <c:v>2.1901007446342531E-3</c:v>
                </c:pt>
                <c:pt idx="20">
                  <c:v>2.2996057818659658E-3</c:v>
                </c:pt>
                <c:pt idx="21">
                  <c:v>2.4091108190976785E-3</c:v>
                </c:pt>
                <c:pt idx="22">
                  <c:v>2.5186158563293912E-3</c:v>
                </c:pt>
                <c:pt idx="23">
                  <c:v>2.6281208935611039E-3</c:v>
                </c:pt>
                <c:pt idx="24">
                  <c:v>2.7376259307928166E-3</c:v>
                </c:pt>
                <c:pt idx="25">
                  <c:v>2.8471309680245293E-3</c:v>
                </c:pt>
                <c:pt idx="26">
                  <c:v>2.956636005256242E-3</c:v>
                </c:pt>
                <c:pt idx="27">
                  <c:v>3.0661410424879547E-3</c:v>
                </c:pt>
                <c:pt idx="28">
                  <c:v>3.1756460797196669E-3</c:v>
                </c:pt>
                <c:pt idx="29">
                  <c:v>3.2851511169513796E-3</c:v>
                </c:pt>
                <c:pt idx="30">
                  <c:v>3.3946561541830923E-3</c:v>
                </c:pt>
                <c:pt idx="31">
                  <c:v>3.504161191414805E-3</c:v>
                </c:pt>
                <c:pt idx="32">
                  <c:v>3.6136662286465177E-3</c:v>
                </c:pt>
                <c:pt idx="33">
                  <c:v>3.7231712658782304E-3</c:v>
                </c:pt>
                <c:pt idx="34">
                  <c:v>3.8326763031099431E-3</c:v>
                </c:pt>
                <c:pt idx="35">
                  <c:v>3.9421813403416554E-3</c:v>
                </c:pt>
                <c:pt idx="36">
                  <c:v>4.0516863775733681E-3</c:v>
                </c:pt>
                <c:pt idx="37">
                  <c:v>4.1611914148050808E-3</c:v>
                </c:pt>
                <c:pt idx="38">
                  <c:v>4.2706964520367935E-3</c:v>
                </c:pt>
                <c:pt idx="39">
                  <c:v>4.3802014892685062E-3</c:v>
                </c:pt>
                <c:pt idx="40">
                  <c:v>4.4897065265002188E-3</c:v>
                </c:pt>
                <c:pt idx="41">
                  <c:v>4.5992115637319315E-3</c:v>
                </c:pt>
                <c:pt idx="42">
                  <c:v>4.7087166009636442E-3</c:v>
                </c:pt>
                <c:pt idx="43">
                  <c:v>4.8182216381953569E-3</c:v>
                </c:pt>
                <c:pt idx="44">
                  <c:v>4.9277266754270696E-3</c:v>
                </c:pt>
                <c:pt idx="45">
                  <c:v>5.0372317126587823E-3</c:v>
                </c:pt>
                <c:pt idx="46">
                  <c:v>5.146736749890495E-3</c:v>
                </c:pt>
                <c:pt idx="47">
                  <c:v>5.2562417871222077E-3</c:v>
                </c:pt>
                <c:pt idx="48">
                  <c:v>5.3657468243539204E-3</c:v>
                </c:pt>
                <c:pt idx="49">
                  <c:v>5.4752518615856331E-3</c:v>
                </c:pt>
                <c:pt idx="50">
                  <c:v>5.5847568988173458E-3</c:v>
                </c:pt>
                <c:pt idx="51">
                  <c:v>5.6942619360490585E-3</c:v>
                </c:pt>
                <c:pt idx="52">
                  <c:v>5.8037669732807712E-3</c:v>
                </c:pt>
                <c:pt idx="53">
                  <c:v>5.9132720105124839E-3</c:v>
                </c:pt>
                <c:pt idx="54">
                  <c:v>6.0227770477441966E-3</c:v>
                </c:pt>
                <c:pt idx="55">
                  <c:v>6.1322820849759093E-3</c:v>
                </c:pt>
                <c:pt idx="56">
                  <c:v>6.2417871222076211E-3</c:v>
                </c:pt>
                <c:pt idx="57">
                  <c:v>6.3512921594393338E-3</c:v>
                </c:pt>
                <c:pt idx="58">
                  <c:v>6.4607971966710465E-3</c:v>
                </c:pt>
                <c:pt idx="59">
                  <c:v>6.5703022339027592E-3</c:v>
                </c:pt>
                <c:pt idx="60">
                  <c:v>6.6798072711344719E-3</c:v>
                </c:pt>
                <c:pt idx="61">
                  <c:v>6.7893123083661846E-3</c:v>
                </c:pt>
                <c:pt idx="62">
                  <c:v>6.8988173455978973E-3</c:v>
                </c:pt>
                <c:pt idx="63">
                  <c:v>7.00832238282961E-3</c:v>
                </c:pt>
                <c:pt idx="64">
                  <c:v>7.1178274200613227E-3</c:v>
                </c:pt>
                <c:pt idx="65">
                  <c:v>7.2273324572930354E-3</c:v>
                </c:pt>
                <c:pt idx="66">
                  <c:v>7.3368374945247481E-3</c:v>
                </c:pt>
                <c:pt idx="67">
                  <c:v>7.4463425317564608E-3</c:v>
                </c:pt>
                <c:pt idx="68">
                  <c:v>7.5558475689881735E-3</c:v>
                </c:pt>
                <c:pt idx="69">
                  <c:v>7.6653526062198862E-3</c:v>
                </c:pt>
                <c:pt idx="70">
                  <c:v>7.7748576434515989E-3</c:v>
                </c:pt>
                <c:pt idx="71">
                  <c:v>7.8843626806833107E-3</c:v>
                </c:pt>
                <c:pt idx="72">
                  <c:v>7.9938677179150243E-3</c:v>
                </c:pt>
                <c:pt idx="73">
                  <c:v>8.1033727551467361E-3</c:v>
                </c:pt>
                <c:pt idx="74">
                  <c:v>8.2128777923784497E-3</c:v>
                </c:pt>
                <c:pt idx="75">
                  <c:v>8.3223828296101615E-3</c:v>
                </c:pt>
                <c:pt idx="76">
                  <c:v>8.4318878668418751E-3</c:v>
                </c:pt>
                <c:pt idx="77">
                  <c:v>8.5413929040735869E-3</c:v>
                </c:pt>
                <c:pt idx="78">
                  <c:v>8.6508979413053005E-3</c:v>
                </c:pt>
                <c:pt idx="79">
                  <c:v>8.7604029785370123E-3</c:v>
                </c:pt>
                <c:pt idx="80">
                  <c:v>8.8699080157687259E-3</c:v>
                </c:pt>
                <c:pt idx="81">
                  <c:v>8.9794130530004377E-3</c:v>
                </c:pt>
                <c:pt idx="82">
                  <c:v>9.0889180902321513E-3</c:v>
                </c:pt>
                <c:pt idx="83">
                  <c:v>9.1984231274638631E-3</c:v>
                </c:pt>
                <c:pt idx="84">
                  <c:v>9.3079281646955767E-3</c:v>
                </c:pt>
                <c:pt idx="85">
                  <c:v>9.4174332019272885E-3</c:v>
                </c:pt>
                <c:pt idx="86">
                  <c:v>9.5269382391590021E-3</c:v>
                </c:pt>
                <c:pt idx="87">
                  <c:v>9.6364432763907139E-3</c:v>
                </c:pt>
                <c:pt idx="88">
                  <c:v>9.7459483136224274E-3</c:v>
                </c:pt>
                <c:pt idx="89">
                  <c:v>9.8554533508541393E-3</c:v>
                </c:pt>
                <c:pt idx="90">
                  <c:v>9.9649583880858511E-3</c:v>
                </c:pt>
                <c:pt idx="91">
                  <c:v>1.0074463425317565E-2</c:v>
                </c:pt>
                <c:pt idx="92">
                  <c:v>1.0183968462549276E-2</c:v>
                </c:pt>
                <c:pt idx="93">
                  <c:v>1.029347349978099E-2</c:v>
                </c:pt>
                <c:pt idx="94">
                  <c:v>1.0402978537012702E-2</c:v>
                </c:pt>
                <c:pt idx="95">
                  <c:v>1.0512483574244415E-2</c:v>
                </c:pt>
                <c:pt idx="96">
                  <c:v>1.0621988611476127E-2</c:v>
                </c:pt>
                <c:pt idx="97">
                  <c:v>1.0731493648707841E-2</c:v>
                </c:pt>
                <c:pt idx="98">
                  <c:v>1.0840998685939553E-2</c:v>
                </c:pt>
                <c:pt idx="99">
                  <c:v>1.0950503723171266E-2</c:v>
                </c:pt>
                <c:pt idx="100">
                  <c:v>1.1060008760402978E-2</c:v>
                </c:pt>
                <c:pt idx="101">
                  <c:v>1.1169513797634692E-2</c:v>
                </c:pt>
                <c:pt idx="102">
                  <c:v>1.1279018834866403E-2</c:v>
                </c:pt>
                <c:pt idx="103">
                  <c:v>1.1388523872098117E-2</c:v>
                </c:pt>
                <c:pt idx="104">
                  <c:v>1.1498028909329829E-2</c:v>
                </c:pt>
                <c:pt idx="105">
                  <c:v>1.1607533946561542E-2</c:v>
                </c:pt>
                <c:pt idx="106">
                  <c:v>1.1717038983793254E-2</c:v>
                </c:pt>
                <c:pt idx="107">
                  <c:v>1.1826544021024968E-2</c:v>
                </c:pt>
                <c:pt idx="108">
                  <c:v>1.193604905825668E-2</c:v>
                </c:pt>
                <c:pt idx="109">
                  <c:v>1.2045554095488393E-2</c:v>
                </c:pt>
                <c:pt idx="110">
                  <c:v>1.2155059132720105E-2</c:v>
                </c:pt>
                <c:pt idx="111">
                  <c:v>1.2264564169951819E-2</c:v>
                </c:pt>
                <c:pt idx="112">
                  <c:v>1.237406920718353E-2</c:v>
                </c:pt>
                <c:pt idx="113">
                  <c:v>1.2483574244415242E-2</c:v>
                </c:pt>
                <c:pt idx="114">
                  <c:v>1.2593079281646956E-2</c:v>
                </c:pt>
                <c:pt idx="115">
                  <c:v>1.2702584318878668E-2</c:v>
                </c:pt>
                <c:pt idx="116">
                  <c:v>1.2812089356110381E-2</c:v>
                </c:pt>
                <c:pt idx="117">
                  <c:v>1.2921594393342093E-2</c:v>
                </c:pt>
                <c:pt idx="118">
                  <c:v>1.3031099430573807E-2</c:v>
                </c:pt>
                <c:pt idx="119">
                  <c:v>1.3140604467805518E-2</c:v>
                </c:pt>
                <c:pt idx="120">
                  <c:v>1.3250109505037232E-2</c:v>
                </c:pt>
                <c:pt idx="121">
                  <c:v>1.3359614542268944E-2</c:v>
                </c:pt>
                <c:pt idx="122">
                  <c:v>1.3469119579500657E-2</c:v>
                </c:pt>
                <c:pt idx="123">
                  <c:v>1.3578624616732369E-2</c:v>
                </c:pt>
                <c:pt idx="124">
                  <c:v>1.3688129653964083E-2</c:v>
                </c:pt>
                <c:pt idx="125">
                  <c:v>1.3797634691195795E-2</c:v>
                </c:pt>
                <c:pt idx="126">
                  <c:v>1.3907139728427508E-2</c:v>
                </c:pt>
                <c:pt idx="127">
                  <c:v>1.401664476565922E-2</c:v>
                </c:pt>
                <c:pt idx="128">
                  <c:v>1.4126149802890934E-2</c:v>
                </c:pt>
                <c:pt idx="129">
                  <c:v>1.4235654840122645E-2</c:v>
                </c:pt>
                <c:pt idx="130">
                  <c:v>1.4345159877354359E-2</c:v>
                </c:pt>
                <c:pt idx="131">
                  <c:v>1.4454664914586071E-2</c:v>
                </c:pt>
                <c:pt idx="132">
                  <c:v>1.4564169951817784E-2</c:v>
                </c:pt>
                <c:pt idx="133">
                  <c:v>1.4673674989049496E-2</c:v>
                </c:pt>
                <c:pt idx="134">
                  <c:v>1.478318002628121E-2</c:v>
                </c:pt>
                <c:pt idx="135">
                  <c:v>1.4892685063512922E-2</c:v>
                </c:pt>
                <c:pt idx="136">
                  <c:v>1.5002190100744633E-2</c:v>
                </c:pt>
                <c:pt idx="137">
                  <c:v>1.5111695137976347E-2</c:v>
                </c:pt>
                <c:pt idx="138">
                  <c:v>1.5221200175208059E-2</c:v>
                </c:pt>
                <c:pt idx="139">
                  <c:v>1.5330705212439772E-2</c:v>
                </c:pt>
                <c:pt idx="140">
                  <c:v>1.5440210249671484E-2</c:v>
                </c:pt>
                <c:pt idx="141">
                  <c:v>1.5549715286903198E-2</c:v>
                </c:pt>
                <c:pt idx="142">
                  <c:v>1.5659220324134911E-2</c:v>
                </c:pt>
                <c:pt idx="143">
                  <c:v>1.5768725361366621E-2</c:v>
                </c:pt>
                <c:pt idx="144">
                  <c:v>1.5878230398598335E-2</c:v>
                </c:pt>
                <c:pt idx="145">
                  <c:v>1.5987735435830049E-2</c:v>
                </c:pt>
                <c:pt idx="146">
                  <c:v>1.6097240473061762E-2</c:v>
                </c:pt>
                <c:pt idx="147">
                  <c:v>1.6206745510293472E-2</c:v>
                </c:pt>
                <c:pt idx="148">
                  <c:v>1.6316250547525186E-2</c:v>
                </c:pt>
                <c:pt idx="149">
                  <c:v>1.6425755584756899E-2</c:v>
                </c:pt>
                <c:pt idx="150">
                  <c:v>1.6535260621988613E-2</c:v>
                </c:pt>
                <c:pt idx="151">
                  <c:v>1.6644765659220323E-2</c:v>
                </c:pt>
                <c:pt idx="152">
                  <c:v>1.6754270696452037E-2</c:v>
                </c:pt>
                <c:pt idx="153">
                  <c:v>1.686377573368375E-2</c:v>
                </c:pt>
                <c:pt idx="154">
                  <c:v>1.6973280770915464E-2</c:v>
                </c:pt>
                <c:pt idx="155">
                  <c:v>1.7082785808147174E-2</c:v>
                </c:pt>
                <c:pt idx="156">
                  <c:v>1.7192290845378887E-2</c:v>
                </c:pt>
                <c:pt idx="157">
                  <c:v>1.7301795882610601E-2</c:v>
                </c:pt>
                <c:pt idx="158">
                  <c:v>1.7411300919842311E-2</c:v>
                </c:pt>
                <c:pt idx="159">
                  <c:v>1.7520805957074025E-2</c:v>
                </c:pt>
                <c:pt idx="160">
                  <c:v>1.7630310994305738E-2</c:v>
                </c:pt>
                <c:pt idx="161">
                  <c:v>1.7739816031537452E-2</c:v>
                </c:pt>
                <c:pt idx="162">
                  <c:v>1.7849321068769162E-2</c:v>
                </c:pt>
                <c:pt idx="163">
                  <c:v>1.7958826106000875E-2</c:v>
                </c:pt>
                <c:pt idx="164">
                  <c:v>1.8068331143232589E-2</c:v>
                </c:pt>
                <c:pt idx="165">
                  <c:v>1.8177836180464303E-2</c:v>
                </c:pt>
                <c:pt idx="166">
                  <c:v>1.8287341217696013E-2</c:v>
                </c:pt>
                <c:pt idx="167">
                  <c:v>1.8396846254927726E-2</c:v>
                </c:pt>
                <c:pt idx="168">
                  <c:v>1.850635129215944E-2</c:v>
                </c:pt>
                <c:pt idx="169">
                  <c:v>1.8615856329391153E-2</c:v>
                </c:pt>
                <c:pt idx="170">
                  <c:v>1.8725361366622863E-2</c:v>
                </c:pt>
                <c:pt idx="171">
                  <c:v>1.8834866403854577E-2</c:v>
                </c:pt>
                <c:pt idx="172">
                  <c:v>1.8944371441086291E-2</c:v>
                </c:pt>
                <c:pt idx="173">
                  <c:v>1.9053876478318004E-2</c:v>
                </c:pt>
                <c:pt idx="174">
                  <c:v>1.9163381515549714E-2</c:v>
                </c:pt>
                <c:pt idx="175">
                  <c:v>1.9272886552781428E-2</c:v>
                </c:pt>
                <c:pt idx="176">
                  <c:v>1.9382391590013141E-2</c:v>
                </c:pt>
                <c:pt idx="177">
                  <c:v>1.9491896627244855E-2</c:v>
                </c:pt>
                <c:pt idx="178">
                  <c:v>1.9601401664476565E-2</c:v>
                </c:pt>
                <c:pt idx="179">
                  <c:v>1.9710906701708279E-2</c:v>
                </c:pt>
                <c:pt idx="180">
                  <c:v>1.9820411738939992E-2</c:v>
                </c:pt>
                <c:pt idx="181">
                  <c:v>1.9929916776171702E-2</c:v>
                </c:pt>
                <c:pt idx="182">
                  <c:v>2.0039421813403416E-2</c:v>
                </c:pt>
                <c:pt idx="183">
                  <c:v>2.0148926850635129E-2</c:v>
                </c:pt>
                <c:pt idx="184">
                  <c:v>2.0258431887866843E-2</c:v>
                </c:pt>
                <c:pt idx="185">
                  <c:v>2.0367936925098553E-2</c:v>
                </c:pt>
                <c:pt idx="186">
                  <c:v>2.0477441962330267E-2</c:v>
                </c:pt>
                <c:pt idx="187">
                  <c:v>2.058694699956198E-2</c:v>
                </c:pt>
                <c:pt idx="188">
                  <c:v>2.0696452036793694E-2</c:v>
                </c:pt>
                <c:pt idx="189">
                  <c:v>2.0805957074025404E-2</c:v>
                </c:pt>
                <c:pt idx="190">
                  <c:v>2.0915462111257117E-2</c:v>
                </c:pt>
                <c:pt idx="191">
                  <c:v>2.1024967148488831E-2</c:v>
                </c:pt>
                <c:pt idx="192">
                  <c:v>2.1134472185720544E-2</c:v>
                </c:pt>
                <c:pt idx="193">
                  <c:v>2.1243977222952255E-2</c:v>
                </c:pt>
                <c:pt idx="194">
                  <c:v>2.1353482260183968E-2</c:v>
                </c:pt>
                <c:pt idx="195">
                  <c:v>2.1462987297415682E-2</c:v>
                </c:pt>
                <c:pt idx="196">
                  <c:v>2.1572492334647395E-2</c:v>
                </c:pt>
                <c:pt idx="197">
                  <c:v>2.1681997371879105E-2</c:v>
                </c:pt>
                <c:pt idx="198">
                  <c:v>2.1791502409110819E-2</c:v>
                </c:pt>
                <c:pt idx="199">
                  <c:v>2.1901007446342532E-2</c:v>
                </c:pt>
                <c:pt idx="200">
                  <c:v>2.2010512483574246E-2</c:v>
                </c:pt>
                <c:pt idx="201">
                  <c:v>2.2120017520805956E-2</c:v>
                </c:pt>
                <c:pt idx="202">
                  <c:v>2.222952255803767E-2</c:v>
                </c:pt>
                <c:pt idx="203">
                  <c:v>2.2339027595269383E-2</c:v>
                </c:pt>
                <c:pt idx="204">
                  <c:v>2.2448532632501093E-2</c:v>
                </c:pt>
                <c:pt idx="205">
                  <c:v>2.2558037669732807E-2</c:v>
                </c:pt>
                <c:pt idx="206">
                  <c:v>2.2667542706964521E-2</c:v>
                </c:pt>
                <c:pt idx="207">
                  <c:v>2.2777047744196234E-2</c:v>
                </c:pt>
                <c:pt idx="208">
                  <c:v>2.2886552781427944E-2</c:v>
                </c:pt>
                <c:pt idx="209">
                  <c:v>2.2996057818659658E-2</c:v>
                </c:pt>
                <c:pt idx="210">
                  <c:v>2.3105562855891371E-2</c:v>
                </c:pt>
                <c:pt idx="211">
                  <c:v>2.3215067893123085E-2</c:v>
                </c:pt>
                <c:pt idx="212">
                  <c:v>2.3324572930354795E-2</c:v>
                </c:pt>
                <c:pt idx="213">
                  <c:v>2.3434077967586509E-2</c:v>
                </c:pt>
                <c:pt idx="214">
                  <c:v>2.3543583004818222E-2</c:v>
                </c:pt>
                <c:pt idx="215">
                  <c:v>2.3653088042049936E-2</c:v>
                </c:pt>
                <c:pt idx="216">
                  <c:v>2.3762593079281646E-2</c:v>
                </c:pt>
                <c:pt idx="217">
                  <c:v>2.3872098116513359E-2</c:v>
                </c:pt>
                <c:pt idx="218">
                  <c:v>2.3981603153745073E-2</c:v>
                </c:pt>
                <c:pt idx="219">
                  <c:v>2.4091108190976786E-2</c:v>
                </c:pt>
                <c:pt idx="220">
                  <c:v>2.4200613228208497E-2</c:v>
                </c:pt>
                <c:pt idx="221">
                  <c:v>2.431011826544021E-2</c:v>
                </c:pt>
                <c:pt idx="222">
                  <c:v>2.4419623302671924E-2</c:v>
                </c:pt>
                <c:pt idx="223">
                  <c:v>2.4529128339903637E-2</c:v>
                </c:pt>
                <c:pt idx="224">
                  <c:v>2.4638633377135347E-2</c:v>
                </c:pt>
                <c:pt idx="225">
                  <c:v>2.4748138414367061E-2</c:v>
                </c:pt>
                <c:pt idx="226">
                  <c:v>2.4857643451598774E-2</c:v>
                </c:pt>
                <c:pt idx="227">
                  <c:v>2.4967148488830485E-2</c:v>
                </c:pt>
                <c:pt idx="228">
                  <c:v>2.5076653526062198E-2</c:v>
                </c:pt>
                <c:pt idx="229">
                  <c:v>2.5186158563293912E-2</c:v>
                </c:pt>
                <c:pt idx="230">
                  <c:v>2.5295663600525625E-2</c:v>
                </c:pt>
                <c:pt idx="231">
                  <c:v>2.5405168637757335E-2</c:v>
                </c:pt>
                <c:pt idx="232">
                  <c:v>2.5514673674989049E-2</c:v>
                </c:pt>
                <c:pt idx="233">
                  <c:v>2.5624178712220762E-2</c:v>
                </c:pt>
                <c:pt idx="234">
                  <c:v>2.5733683749452476E-2</c:v>
                </c:pt>
                <c:pt idx="235">
                  <c:v>2.5843188786684186E-2</c:v>
                </c:pt>
                <c:pt idx="236">
                  <c:v>2.59526938239159E-2</c:v>
                </c:pt>
                <c:pt idx="237">
                  <c:v>2.6062198861147613E-2</c:v>
                </c:pt>
                <c:pt idx="238">
                  <c:v>2.6171703898379327E-2</c:v>
                </c:pt>
                <c:pt idx="239">
                  <c:v>2.6281208935611037E-2</c:v>
                </c:pt>
                <c:pt idx="240">
                  <c:v>2.639071397284275E-2</c:v>
                </c:pt>
                <c:pt idx="241">
                  <c:v>2.6500219010074464E-2</c:v>
                </c:pt>
                <c:pt idx="242">
                  <c:v>2.6609724047306178E-2</c:v>
                </c:pt>
                <c:pt idx="243">
                  <c:v>2.6719229084537888E-2</c:v>
                </c:pt>
                <c:pt idx="244">
                  <c:v>2.6828734121769601E-2</c:v>
                </c:pt>
                <c:pt idx="245">
                  <c:v>2.6938239159001315E-2</c:v>
                </c:pt>
                <c:pt idx="246">
                  <c:v>2.7047744196233028E-2</c:v>
                </c:pt>
                <c:pt idx="247">
                  <c:v>2.7157249233464738E-2</c:v>
                </c:pt>
                <c:pt idx="248">
                  <c:v>2.7266754270696452E-2</c:v>
                </c:pt>
                <c:pt idx="249">
                  <c:v>2.7376259307928166E-2</c:v>
                </c:pt>
                <c:pt idx="250">
                  <c:v>2.7485764345159876E-2</c:v>
                </c:pt>
                <c:pt idx="251">
                  <c:v>2.7595269382391589E-2</c:v>
                </c:pt>
                <c:pt idx="252">
                  <c:v>2.7704774419623303E-2</c:v>
                </c:pt>
                <c:pt idx="253">
                  <c:v>2.7814279456855016E-2</c:v>
                </c:pt>
                <c:pt idx="254">
                  <c:v>2.7923784494086726E-2</c:v>
                </c:pt>
                <c:pt idx="255">
                  <c:v>2.803328953131844E-2</c:v>
                </c:pt>
                <c:pt idx="256">
                  <c:v>2.8142794568550154E-2</c:v>
                </c:pt>
                <c:pt idx="257">
                  <c:v>2.8252299605781867E-2</c:v>
                </c:pt>
                <c:pt idx="258">
                  <c:v>2.8361804643013577E-2</c:v>
                </c:pt>
                <c:pt idx="259">
                  <c:v>2.8471309680245291E-2</c:v>
                </c:pt>
                <c:pt idx="260">
                  <c:v>2.8580814717477004E-2</c:v>
                </c:pt>
                <c:pt idx="261">
                  <c:v>2.8690319754708718E-2</c:v>
                </c:pt>
                <c:pt idx="262">
                  <c:v>2.8799824791940428E-2</c:v>
                </c:pt>
                <c:pt idx="263">
                  <c:v>2.8909329829172142E-2</c:v>
                </c:pt>
                <c:pt idx="264">
                  <c:v>2.9018834866403855E-2</c:v>
                </c:pt>
                <c:pt idx="265">
                  <c:v>2.9128339903635569E-2</c:v>
                </c:pt>
                <c:pt idx="266">
                  <c:v>2.9237844940867279E-2</c:v>
                </c:pt>
                <c:pt idx="267">
                  <c:v>2.9347349978098992E-2</c:v>
                </c:pt>
                <c:pt idx="268">
                  <c:v>2.9456855015330706E-2</c:v>
                </c:pt>
                <c:pt idx="269">
                  <c:v>2.956636005256242E-2</c:v>
                </c:pt>
                <c:pt idx="270">
                  <c:v>2.967586508979413E-2</c:v>
                </c:pt>
                <c:pt idx="271">
                  <c:v>2.9785370127025843E-2</c:v>
                </c:pt>
                <c:pt idx="272">
                  <c:v>2.9894875164257557E-2</c:v>
                </c:pt>
                <c:pt idx="273">
                  <c:v>3.0004380201489267E-2</c:v>
                </c:pt>
                <c:pt idx="274">
                  <c:v>3.011388523872098E-2</c:v>
                </c:pt>
                <c:pt idx="275">
                  <c:v>3.0223390275952694E-2</c:v>
                </c:pt>
                <c:pt idx="276">
                  <c:v>3.0332895313184408E-2</c:v>
                </c:pt>
                <c:pt idx="277">
                  <c:v>3.0442400350416118E-2</c:v>
                </c:pt>
                <c:pt idx="278">
                  <c:v>3.0551905387647831E-2</c:v>
                </c:pt>
                <c:pt idx="279">
                  <c:v>3.0661410424879545E-2</c:v>
                </c:pt>
                <c:pt idx="280">
                  <c:v>3.0770915462111258E-2</c:v>
                </c:pt>
                <c:pt idx="281">
                  <c:v>3.0880420499342968E-2</c:v>
                </c:pt>
                <c:pt idx="282">
                  <c:v>3.0989925536574682E-2</c:v>
                </c:pt>
                <c:pt idx="283">
                  <c:v>3.1099430573806396E-2</c:v>
                </c:pt>
                <c:pt idx="284">
                  <c:v>3.1208935611038109E-2</c:v>
                </c:pt>
                <c:pt idx="285">
                  <c:v>3.1318440648269823E-2</c:v>
                </c:pt>
                <c:pt idx="286">
                  <c:v>3.1427945685501536E-2</c:v>
                </c:pt>
                <c:pt idx="287">
                  <c:v>3.1537450722733243E-2</c:v>
                </c:pt>
                <c:pt idx="288">
                  <c:v>3.1646955759964956E-2</c:v>
                </c:pt>
                <c:pt idx="289">
                  <c:v>3.175646079719667E-2</c:v>
                </c:pt>
                <c:pt idx="290">
                  <c:v>3.1865965834428384E-2</c:v>
                </c:pt>
                <c:pt idx="291">
                  <c:v>3.1975470871660097E-2</c:v>
                </c:pt>
                <c:pt idx="292">
                  <c:v>3.2084975908891811E-2</c:v>
                </c:pt>
                <c:pt idx="293">
                  <c:v>3.2194480946123524E-2</c:v>
                </c:pt>
                <c:pt idx="294">
                  <c:v>3.2303985983355231E-2</c:v>
                </c:pt>
                <c:pt idx="295">
                  <c:v>3.2413491020586944E-2</c:v>
                </c:pt>
                <c:pt idx="296">
                  <c:v>3.2522996057818658E-2</c:v>
                </c:pt>
                <c:pt idx="297">
                  <c:v>3.2632501095050372E-2</c:v>
                </c:pt>
                <c:pt idx="298">
                  <c:v>3.2742006132282085E-2</c:v>
                </c:pt>
                <c:pt idx="299">
                  <c:v>3.2851511169513799E-2</c:v>
                </c:pt>
                <c:pt idx="300">
                  <c:v>3.2961016206745512E-2</c:v>
                </c:pt>
                <c:pt idx="301">
                  <c:v>3.3070521243977226E-2</c:v>
                </c:pt>
                <c:pt idx="302">
                  <c:v>3.3180026281208932E-2</c:v>
                </c:pt>
                <c:pt idx="303">
                  <c:v>3.3289531318440646E-2</c:v>
                </c:pt>
                <c:pt idx="304">
                  <c:v>3.339903635567236E-2</c:v>
                </c:pt>
                <c:pt idx="305">
                  <c:v>3.3508541392904073E-2</c:v>
                </c:pt>
                <c:pt idx="306">
                  <c:v>3.3618046430135787E-2</c:v>
                </c:pt>
                <c:pt idx="307">
                  <c:v>3.37275514673675E-2</c:v>
                </c:pt>
                <c:pt idx="308">
                  <c:v>3.3837056504599214E-2</c:v>
                </c:pt>
                <c:pt idx="309">
                  <c:v>3.3946561541830927E-2</c:v>
                </c:pt>
                <c:pt idx="310">
                  <c:v>3.4056066579062634E-2</c:v>
                </c:pt>
                <c:pt idx="311">
                  <c:v>3.4165571616294348E-2</c:v>
                </c:pt>
                <c:pt idx="312">
                  <c:v>3.4275076653526061E-2</c:v>
                </c:pt>
                <c:pt idx="313">
                  <c:v>3.4384581690757775E-2</c:v>
                </c:pt>
                <c:pt idx="314">
                  <c:v>3.4494086727989488E-2</c:v>
                </c:pt>
                <c:pt idx="315">
                  <c:v>3.4603591765221202E-2</c:v>
                </c:pt>
                <c:pt idx="316">
                  <c:v>3.4713096802452915E-2</c:v>
                </c:pt>
                <c:pt idx="317">
                  <c:v>3.4822601839684622E-2</c:v>
                </c:pt>
                <c:pt idx="318">
                  <c:v>3.4932106876916336E-2</c:v>
                </c:pt>
                <c:pt idx="319">
                  <c:v>3.5041611914148049E-2</c:v>
                </c:pt>
                <c:pt idx="320">
                  <c:v>3.5151116951379763E-2</c:v>
                </c:pt>
                <c:pt idx="321">
                  <c:v>3.5260621988611476E-2</c:v>
                </c:pt>
                <c:pt idx="322">
                  <c:v>3.537012702584319E-2</c:v>
                </c:pt>
                <c:pt idx="323">
                  <c:v>3.5479632063074903E-2</c:v>
                </c:pt>
                <c:pt idx="324">
                  <c:v>3.5589137100306617E-2</c:v>
                </c:pt>
                <c:pt idx="325">
                  <c:v>3.5698642137538324E-2</c:v>
                </c:pt>
                <c:pt idx="326">
                  <c:v>3.5808147174770037E-2</c:v>
                </c:pt>
                <c:pt idx="327">
                  <c:v>3.5917652212001751E-2</c:v>
                </c:pt>
                <c:pt idx="328">
                  <c:v>3.6027157249233464E-2</c:v>
                </c:pt>
                <c:pt idx="329">
                  <c:v>3.6136662286465178E-2</c:v>
                </c:pt>
                <c:pt idx="330">
                  <c:v>3.6246167323696891E-2</c:v>
                </c:pt>
                <c:pt idx="331">
                  <c:v>3.6355672360928605E-2</c:v>
                </c:pt>
                <c:pt idx="332">
                  <c:v>3.6465177398160319E-2</c:v>
                </c:pt>
                <c:pt idx="333">
                  <c:v>3.6574682435392025E-2</c:v>
                </c:pt>
                <c:pt idx="334">
                  <c:v>3.6684187472623739E-2</c:v>
                </c:pt>
                <c:pt idx="335">
                  <c:v>3.6793692509855452E-2</c:v>
                </c:pt>
                <c:pt idx="336">
                  <c:v>3.6903197547087166E-2</c:v>
                </c:pt>
                <c:pt idx="337">
                  <c:v>3.7012702584318879E-2</c:v>
                </c:pt>
                <c:pt idx="338">
                  <c:v>3.7122207621550593E-2</c:v>
                </c:pt>
                <c:pt idx="339">
                  <c:v>3.7231712658782307E-2</c:v>
                </c:pt>
                <c:pt idx="340">
                  <c:v>3.7341217696014013E-2</c:v>
                </c:pt>
                <c:pt idx="341">
                  <c:v>3.7450722733245727E-2</c:v>
                </c:pt>
                <c:pt idx="342">
                  <c:v>3.756022777047744E-2</c:v>
                </c:pt>
                <c:pt idx="343">
                  <c:v>3.7669732807709154E-2</c:v>
                </c:pt>
                <c:pt idx="344">
                  <c:v>3.7779237844940868E-2</c:v>
                </c:pt>
                <c:pt idx="345">
                  <c:v>3.7888742882172581E-2</c:v>
                </c:pt>
                <c:pt idx="346">
                  <c:v>3.7998247919404295E-2</c:v>
                </c:pt>
                <c:pt idx="347">
                  <c:v>3.8107752956636008E-2</c:v>
                </c:pt>
                <c:pt idx="348">
                  <c:v>3.8217257993867715E-2</c:v>
                </c:pt>
                <c:pt idx="349">
                  <c:v>3.8326763031099428E-2</c:v>
                </c:pt>
                <c:pt idx="350">
                  <c:v>3.8436268068331142E-2</c:v>
                </c:pt>
                <c:pt idx="351">
                  <c:v>3.8545773105562856E-2</c:v>
                </c:pt>
                <c:pt idx="352">
                  <c:v>3.8655278142794569E-2</c:v>
                </c:pt>
                <c:pt idx="353">
                  <c:v>3.8764783180026283E-2</c:v>
                </c:pt>
                <c:pt idx="354">
                  <c:v>3.8874288217257996E-2</c:v>
                </c:pt>
                <c:pt idx="355">
                  <c:v>3.898379325448971E-2</c:v>
                </c:pt>
                <c:pt idx="356">
                  <c:v>3.9093298291721416E-2</c:v>
                </c:pt>
                <c:pt idx="357">
                  <c:v>3.920280332895313E-2</c:v>
                </c:pt>
                <c:pt idx="358">
                  <c:v>3.9312308366184844E-2</c:v>
                </c:pt>
                <c:pt idx="359">
                  <c:v>3.9421813403416557E-2</c:v>
                </c:pt>
                <c:pt idx="360">
                  <c:v>3.9531318440648271E-2</c:v>
                </c:pt>
                <c:pt idx="361">
                  <c:v>3.9640823477879984E-2</c:v>
                </c:pt>
                <c:pt idx="362">
                  <c:v>3.9750328515111698E-2</c:v>
                </c:pt>
                <c:pt idx="363">
                  <c:v>3.9859833552343404E-2</c:v>
                </c:pt>
                <c:pt idx="364">
                  <c:v>3.9969338589575118E-2</c:v>
                </c:pt>
                <c:pt idx="365">
                  <c:v>4.0078843626806832E-2</c:v>
                </c:pt>
                <c:pt idx="366">
                  <c:v>4.0188348664038545E-2</c:v>
                </c:pt>
                <c:pt idx="367">
                  <c:v>4.0297853701270259E-2</c:v>
                </c:pt>
                <c:pt idx="368">
                  <c:v>4.0407358738501972E-2</c:v>
                </c:pt>
                <c:pt idx="369">
                  <c:v>4.0516863775733686E-2</c:v>
                </c:pt>
                <c:pt idx="370">
                  <c:v>4.0626368812965399E-2</c:v>
                </c:pt>
                <c:pt idx="371">
                  <c:v>4.0735873850197106E-2</c:v>
                </c:pt>
                <c:pt idx="372">
                  <c:v>4.084537888742882E-2</c:v>
                </c:pt>
                <c:pt idx="373">
                  <c:v>4.0954883924660533E-2</c:v>
                </c:pt>
                <c:pt idx="374">
                  <c:v>4.1064388961892247E-2</c:v>
                </c:pt>
                <c:pt idx="375">
                  <c:v>4.117389399912396E-2</c:v>
                </c:pt>
                <c:pt idx="376">
                  <c:v>4.1283399036355674E-2</c:v>
                </c:pt>
                <c:pt idx="377">
                  <c:v>4.1392904073587387E-2</c:v>
                </c:pt>
                <c:pt idx="378">
                  <c:v>4.1502409110819101E-2</c:v>
                </c:pt>
                <c:pt idx="379">
                  <c:v>4.1611914148050808E-2</c:v>
                </c:pt>
                <c:pt idx="380">
                  <c:v>4.1721419185282521E-2</c:v>
                </c:pt>
                <c:pt idx="381">
                  <c:v>4.1830924222514235E-2</c:v>
                </c:pt>
                <c:pt idx="382">
                  <c:v>4.1940429259745948E-2</c:v>
                </c:pt>
                <c:pt idx="383">
                  <c:v>4.2049934296977662E-2</c:v>
                </c:pt>
                <c:pt idx="384">
                  <c:v>4.2159439334209375E-2</c:v>
                </c:pt>
                <c:pt idx="385">
                  <c:v>4.2268944371441089E-2</c:v>
                </c:pt>
                <c:pt idx="386">
                  <c:v>4.2378449408672796E-2</c:v>
                </c:pt>
                <c:pt idx="387">
                  <c:v>4.2487954445904509E-2</c:v>
                </c:pt>
                <c:pt idx="388">
                  <c:v>4.2597459483136223E-2</c:v>
                </c:pt>
                <c:pt idx="389">
                  <c:v>4.2706964520367936E-2</c:v>
                </c:pt>
                <c:pt idx="390">
                  <c:v>4.281646955759965E-2</c:v>
                </c:pt>
                <c:pt idx="391">
                  <c:v>4.2925974594831363E-2</c:v>
                </c:pt>
                <c:pt idx="392">
                  <c:v>4.3035479632063077E-2</c:v>
                </c:pt>
                <c:pt idx="393">
                  <c:v>4.3144984669294791E-2</c:v>
                </c:pt>
                <c:pt idx="394">
                  <c:v>4.3254489706526497E-2</c:v>
                </c:pt>
                <c:pt idx="395">
                  <c:v>4.3363994743758211E-2</c:v>
                </c:pt>
                <c:pt idx="396">
                  <c:v>4.3473499780989924E-2</c:v>
                </c:pt>
                <c:pt idx="397">
                  <c:v>4.3583004818221638E-2</c:v>
                </c:pt>
                <c:pt idx="398">
                  <c:v>4.3692509855453351E-2</c:v>
                </c:pt>
                <c:pt idx="399">
                  <c:v>4.3802014892685065E-2</c:v>
                </c:pt>
                <c:pt idx="400">
                  <c:v>4.3911519929916779E-2</c:v>
                </c:pt>
                <c:pt idx="401">
                  <c:v>4.4021024967148492E-2</c:v>
                </c:pt>
                <c:pt idx="402">
                  <c:v>4.4130530004380199E-2</c:v>
                </c:pt>
                <c:pt idx="403">
                  <c:v>4.4240035041611912E-2</c:v>
                </c:pt>
                <c:pt idx="404">
                  <c:v>4.4349540078843626E-2</c:v>
                </c:pt>
                <c:pt idx="405">
                  <c:v>4.4459045116075339E-2</c:v>
                </c:pt>
                <c:pt idx="406">
                  <c:v>4.4568550153307053E-2</c:v>
                </c:pt>
                <c:pt idx="407">
                  <c:v>4.4678055190538767E-2</c:v>
                </c:pt>
                <c:pt idx="408">
                  <c:v>4.478756022777048E-2</c:v>
                </c:pt>
                <c:pt idx="409">
                  <c:v>4.4897065265002187E-2</c:v>
                </c:pt>
                <c:pt idx="410">
                  <c:v>4.50065703022339E-2</c:v>
                </c:pt>
                <c:pt idx="411">
                  <c:v>4.5116075339465614E-2</c:v>
                </c:pt>
                <c:pt idx="412">
                  <c:v>4.5225580376697327E-2</c:v>
                </c:pt>
                <c:pt idx="413">
                  <c:v>4.5335085413929041E-2</c:v>
                </c:pt>
                <c:pt idx="414">
                  <c:v>4.5444590451160755E-2</c:v>
                </c:pt>
                <c:pt idx="415">
                  <c:v>4.5554095488392468E-2</c:v>
                </c:pt>
                <c:pt idx="416">
                  <c:v>4.5663600525624182E-2</c:v>
                </c:pt>
                <c:pt idx="417">
                  <c:v>4.5773105562855888E-2</c:v>
                </c:pt>
                <c:pt idx="418">
                  <c:v>4.5882610600087602E-2</c:v>
                </c:pt>
                <c:pt idx="419">
                  <c:v>4.5992115637319315E-2</c:v>
                </c:pt>
                <c:pt idx="420">
                  <c:v>4.6101620674551029E-2</c:v>
                </c:pt>
                <c:pt idx="421">
                  <c:v>4.6211125711782743E-2</c:v>
                </c:pt>
                <c:pt idx="422">
                  <c:v>4.6320630749014456E-2</c:v>
                </c:pt>
                <c:pt idx="423">
                  <c:v>4.643013578624617E-2</c:v>
                </c:pt>
                <c:pt idx="424">
                  <c:v>4.6539640823477883E-2</c:v>
                </c:pt>
                <c:pt idx="425">
                  <c:v>4.664914586070959E-2</c:v>
                </c:pt>
                <c:pt idx="426">
                  <c:v>4.6758650897941303E-2</c:v>
                </c:pt>
                <c:pt idx="427">
                  <c:v>4.6868155935173017E-2</c:v>
                </c:pt>
                <c:pt idx="428">
                  <c:v>4.6977660972404731E-2</c:v>
                </c:pt>
                <c:pt idx="429">
                  <c:v>4.7087166009636444E-2</c:v>
                </c:pt>
                <c:pt idx="430">
                  <c:v>4.7196671046868158E-2</c:v>
                </c:pt>
                <c:pt idx="431">
                  <c:v>4.7306176084099871E-2</c:v>
                </c:pt>
                <c:pt idx="432">
                  <c:v>4.7415681121331578E-2</c:v>
                </c:pt>
                <c:pt idx="433">
                  <c:v>4.7525186158563291E-2</c:v>
                </c:pt>
                <c:pt idx="434">
                  <c:v>4.7634691195795005E-2</c:v>
                </c:pt>
                <c:pt idx="435">
                  <c:v>4.7744196233026719E-2</c:v>
                </c:pt>
                <c:pt idx="436">
                  <c:v>4.7853701270258432E-2</c:v>
                </c:pt>
                <c:pt idx="437">
                  <c:v>4.7963206307490146E-2</c:v>
                </c:pt>
                <c:pt idx="438">
                  <c:v>4.8072711344721859E-2</c:v>
                </c:pt>
                <c:pt idx="439">
                  <c:v>4.8182216381953573E-2</c:v>
                </c:pt>
                <c:pt idx="440">
                  <c:v>4.8291721419185279E-2</c:v>
                </c:pt>
                <c:pt idx="441">
                  <c:v>4.8401226456416993E-2</c:v>
                </c:pt>
                <c:pt idx="442">
                  <c:v>4.8510731493648707E-2</c:v>
                </c:pt>
                <c:pt idx="443">
                  <c:v>4.862023653088042E-2</c:v>
                </c:pt>
                <c:pt idx="444">
                  <c:v>4.8729741568112134E-2</c:v>
                </c:pt>
                <c:pt idx="445">
                  <c:v>4.8839246605343847E-2</c:v>
                </c:pt>
                <c:pt idx="446">
                  <c:v>4.8948751642575561E-2</c:v>
                </c:pt>
                <c:pt idx="447">
                  <c:v>4.9058256679807274E-2</c:v>
                </c:pt>
                <c:pt idx="448">
                  <c:v>4.9167761717038981E-2</c:v>
                </c:pt>
                <c:pt idx="449">
                  <c:v>4.9277266754270695E-2</c:v>
                </c:pt>
                <c:pt idx="450">
                  <c:v>4.9386771791502408E-2</c:v>
                </c:pt>
                <c:pt idx="451">
                  <c:v>4.9496276828734122E-2</c:v>
                </c:pt>
                <c:pt idx="452">
                  <c:v>4.9605781865965835E-2</c:v>
                </c:pt>
                <c:pt idx="453">
                  <c:v>4.9715286903197549E-2</c:v>
                </c:pt>
                <c:pt idx="454">
                  <c:v>4.9824791940429262E-2</c:v>
                </c:pt>
                <c:pt idx="455">
                  <c:v>4.9934296977660969E-2</c:v>
                </c:pt>
                <c:pt idx="456">
                  <c:v>5.0043802014892683E-2</c:v>
                </c:pt>
                <c:pt idx="457">
                  <c:v>5.0153307052124396E-2</c:v>
                </c:pt>
                <c:pt idx="458">
                  <c:v>5.026281208935611E-2</c:v>
                </c:pt>
                <c:pt idx="459">
                  <c:v>5.0372317126587823E-2</c:v>
                </c:pt>
                <c:pt idx="460">
                  <c:v>5.0481822163819537E-2</c:v>
                </c:pt>
                <c:pt idx="461">
                  <c:v>5.059132720105125E-2</c:v>
                </c:pt>
                <c:pt idx="462">
                  <c:v>5.0700832238282964E-2</c:v>
                </c:pt>
                <c:pt idx="463">
                  <c:v>5.0810337275514671E-2</c:v>
                </c:pt>
                <c:pt idx="464">
                  <c:v>5.0919842312746384E-2</c:v>
                </c:pt>
                <c:pt idx="465">
                  <c:v>5.1029347349978098E-2</c:v>
                </c:pt>
                <c:pt idx="466">
                  <c:v>5.1138852387209811E-2</c:v>
                </c:pt>
                <c:pt idx="467">
                  <c:v>5.1248357424441525E-2</c:v>
                </c:pt>
                <c:pt idx="468">
                  <c:v>5.1357862461673238E-2</c:v>
                </c:pt>
                <c:pt idx="469">
                  <c:v>5.1467367498904952E-2</c:v>
                </c:pt>
                <c:pt idx="470">
                  <c:v>5.1576872536136666E-2</c:v>
                </c:pt>
                <c:pt idx="471">
                  <c:v>5.1686377573368372E-2</c:v>
                </c:pt>
                <c:pt idx="472">
                  <c:v>5.1795882610600086E-2</c:v>
                </c:pt>
                <c:pt idx="473">
                  <c:v>5.1905387647831799E-2</c:v>
                </c:pt>
                <c:pt idx="474">
                  <c:v>5.2014892685063513E-2</c:v>
                </c:pt>
                <c:pt idx="475">
                  <c:v>5.2124397722295226E-2</c:v>
                </c:pt>
                <c:pt idx="476">
                  <c:v>5.223390275952694E-2</c:v>
                </c:pt>
                <c:pt idx="477">
                  <c:v>5.2343407796758654E-2</c:v>
                </c:pt>
                <c:pt idx="478">
                  <c:v>5.245291283399036E-2</c:v>
                </c:pt>
                <c:pt idx="479">
                  <c:v>5.2562417871222074E-2</c:v>
                </c:pt>
                <c:pt idx="480">
                  <c:v>5.2671922908453787E-2</c:v>
                </c:pt>
                <c:pt idx="481">
                  <c:v>5.2781427945685501E-2</c:v>
                </c:pt>
                <c:pt idx="482">
                  <c:v>5.2890932982917215E-2</c:v>
                </c:pt>
                <c:pt idx="483">
                  <c:v>5.3000438020148928E-2</c:v>
                </c:pt>
                <c:pt idx="484">
                  <c:v>5.3109943057380642E-2</c:v>
                </c:pt>
                <c:pt idx="485">
                  <c:v>5.3219448094612355E-2</c:v>
                </c:pt>
                <c:pt idx="486">
                  <c:v>5.3328953131844062E-2</c:v>
                </c:pt>
                <c:pt idx="487">
                  <c:v>5.3438458169075775E-2</c:v>
                </c:pt>
                <c:pt idx="488">
                  <c:v>5.3547963206307489E-2</c:v>
                </c:pt>
                <c:pt idx="489">
                  <c:v>5.3657468243539203E-2</c:v>
                </c:pt>
                <c:pt idx="490">
                  <c:v>5.3766973280770916E-2</c:v>
                </c:pt>
                <c:pt idx="491">
                  <c:v>5.387647831800263E-2</c:v>
                </c:pt>
                <c:pt idx="492">
                  <c:v>5.3985983355234343E-2</c:v>
                </c:pt>
                <c:pt idx="493">
                  <c:v>5.4095488392466057E-2</c:v>
                </c:pt>
                <c:pt idx="494">
                  <c:v>5.4204993429697763E-2</c:v>
                </c:pt>
                <c:pt idx="495">
                  <c:v>5.4314498466929477E-2</c:v>
                </c:pt>
                <c:pt idx="496">
                  <c:v>5.4424003504161191E-2</c:v>
                </c:pt>
                <c:pt idx="497">
                  <c:v>5.4533508541392904E-2</c:v>
                </c:pt>
                <c:pt idx="498">
                  <c:v>5.4643013578624618E-2</c:v>
                </c:pt>
                <c:pt idx="499">
                  <c:v>5.4752518615856331E-2</c:v>
                </c:pt>
                <c:pt idx="500">
                  <c:v>5.4862023653088045E-2</c:v>
                </c:pt>
                <c:pt idx="501">
                  <c:v>5.4971528690319751E-2</c:v>
                </c:pt>
                <c:pt idx="502">
                  <c:v>5.5081033727551465E-2</c:v>
                </c:pt>
                <c:pt idx="503">
                  <c:v>5.5190538764783179E-2</c:v>
                </c:pt>
                <c:pt idx="504">
                  <c:v>5.5300043802014892E-2</c:v>
                </c:pt>
                <c:pt idx="505">
                  <c:v>5.5409548839246606E-2</c:v>
                </c:pt>
                <c:pt idx="506">
                  <c:v>5.5519053876478319E-2</c:v>
                </c:pt>
                <c:pt idx="507">
                  <c:v>5.5628558913710033E-2</c:v>
                </c:pt>
                <c:pt idx="508">
                  <c:v>5.5738063950941746E-2</c:v>
                </c:pt>
                <c:pt idx="509">
                  <c:v>5.5847568988173453E-2</c:v>
                </c:pt>
                <c:pt idx="510">
                  <c:v>5.5957074025405167E-2</c:v>
                </c:pt>
                <c:pt idx="511">
                  <c:v>5.606657906263688E-2</c:v>
                </c:pt>
                <c:pt idx="512">
                  <c:v>5.6176084099868594E-2</c:v>
                </c:pt>
                <c:pt idx="513">
                  <c:v>5.6285589137100307E-2</c:v>
                </c:pt>
                <c:pt idx="514">
                  <c:v>5.6395094174332021E-2</c:v>
                </c:pt>
                <c:pt idx="515">
                  <c:v>5.6504599211563734E-2</c:v>
                </c:pt>
                <c:pt idx="516">
                  <c:v>5.6614104248795448E-2</c:v>
                </c:pt>
                <c:pt idx="517">
                  <c:v>5.6723609286027155E-2</c:v>
                </c:pt>
                <c:pt idx="518">
                  <c:v>5.6833114323258868E-2</c:v>
                </c:pt>
                <c:pt idx="519">
                  <c:v>5.6942619360490582E-2</c:v>
                </c:pt>
                <c:pt idx="520">
                  <c:v>5.7052124397722295E-2</c:v>
                </c:pt>
                <c:pt idx="521">
                  <c:v>5.7161629434954009E-2</c:v>
                </c:pt>
                <c:pt idx="522">
                  <c:v>5.7271134472185722E-2</c:v>
                </c:pt>
                <c:pt idx="523">
                  <c:v>5.7380639509417436E-2</c:v>
                </c:pt>
                <c:pt idx="524">
                  <c:v>5.7490144546649143E-2</c:v>
                </c:pt>
                <c:pt idx="525">
                  <c:v>5.7599649583880856E-2</c:v>
                </c:pt>
                <c:pt idx="526">
                  <c:v>5.770915462111257E-2</c:v>
                </c:pt>
                <c:pt idx="527">
                  <c:v>5.7818659658344283E-2</c:v>
                </c:pt>
                <c:pt idx="528">
                  <c:v>5.7928164695575997E-2</c:v>
                </c:pt>
                <c:pt idx="529">
                  <c:v>5.803766973280771E-2</c:v>
                </c:pt>
                <c:pt idx="530">
                  <c:v>5.8147174770039424E-2</c:v>
                </c:pt>
                <c:pt idx="531">
                  <c:v>5.8256679807271138E-2</c:v>
                </c:pt>
                <c:pt idx="532">
                  <c:v>5.8366184844502844E-2</c:v>
                </c:pt>
                <c:pt idx="533">
                  <c:v>5.8475689881734558E-2</c:v>
                </c:pt>
                <c:pt idx="534">
                  <c:v>5.8585194918966271E-2</c:v>
                </c:pt>
                <c:pt idx="535">
                  <c:v>5.8694699956197985E-2</c:v>
                </c:pt>
                <c:pt idx="536">
                  <c:v>5.8804204993429698E-2</c:v>
                </c:pt>
                <c:pt idx="537">
                  <c:v>5.8913710030661412E-2</c:v>
                </c:pt>
                <c:pt idx="538">
                  <c:v>5.9023215067893126E-2</c:v>
                </c:pt>
                <c:pt idx="539">
                  <c:v>5.9132720105124839E-2</c:v>
                </c:pt>
                <c:pt idx="540">
                  <c:v>5.9242225142356546E-2</c:v>
                </c:pt>
                <c:pt idx="541">
                  <c:v>5.9351730179588259E-2</c:v>
                </c:pt>
                <c:pt idx="542">
                  <c:v>5.9461235216819973E-2</c:v>
                </c:pt>
                <c:pt idx="543">
                  <c:v>5.9570740254051686E-2</c:v>
                </c:pt>
                <c:pt idx="544">
                  <c:v>5.96802452912834E-2</c:v>
                </c:pt>
                <c:pt idx="545">
                  <c:v>5.9789750328515114E-2</c:v>
                </c:pt>
                <c:pt idx="546">
                  <c:v>5.9899255365746827E-2</c:v>
                </c:pt>
                <c:pt idx="547">
                  <c:v>6.0008760402978534E-2</c:v>
                </c:pt>
                <c:pt idx="548">
                  <c:v>6.0118265440210247E-2</c:v>
                </c:pt>
                <c:pt idx="549">
                  <c:v>6.0227770477441961E-2</c:v>
                </c:pt>
                <c:pt idx="550">
                  <c:v>6.0337275514673674E-2</c:v>
                </c:pt>
                <c:pt idx="551">
                  <c:v>6.0446780551905388E-2</c:v>
                </c:pt>
                <c:pt idx="552">
                  <c:v>6.0556285589137102E-2</c:v>
                </c:pt>
                <c:pt idx="553">
                  <c:v>6.0665790626368815E-2</c:v>
                </c:pt>
                <c:pt idx="554">
                  <c:v>6.0775295663600529E-2</c:v>
                </c:pt>
                <c:pt idx="555">
                  <c:v>6.0884800700832235E-2</c:v>
                </c:pt>
                <c:pt idx="556">
                  <c:v>6.0994305738063949E-2</c:v>
                </c:pt>
                <c:pt idx="557">
                  <c:v>6.1103810775295662E-2</c:v>
                </c:pt>
                <c:pt idx="558">
                  <c:v>6.1213315812527376E-2</c:v>
                </c:pt>
                <c:pt idx="559">
                  <c:v>6.132282084975909E-2</c:v>
                </c:pt>
                <c:pt idx="560">
                  <c:v>6.1432325886990803E-2</c:v>
                </c:pt>
                <c:pt idx="561">
                  <c:v>6.1541830924222517E-2</c:v>
                </c:pt>
                <c:pt idx="562">
                  <c:v>6.165133596145423E-2</c:v>
                </c:pt>
                <c:pt idx="563">
                  <c:v>6.1760840998685937E-2</c:v>
                </c:pt>
                <c:pt idx="564">
                  <c:v>6.187034603591765E-2</c:v>
                </c:pt>
                <c:pt idx="565">
                  <c:v>6.1979851073149364E-2</c:v>
                </c:pt>
                <c:pt idx="566">
                  <c:v>6.2089356110381078E-2</c:v>
                </c:pt>
                <c:pt idx="567">
                  <c:v>6.2198861147612791E-2</c:v>
                </c:pt>
                <c:pt idx="568">
                  <c:v>6.2308366184844505E-2</c:v>
                </c:pt>
                <c:pt idx="569">
                  <c:v>6.2417871222076218E-2</c:v>
                </c:pt>
                <c:pt idx="570">
                  <c:v>6.2527376259307932E-2</c:v>
                </c:pt>
                <c:pt idx="571">
                  <c:v>6.2636881296539645E-2</c:v>
                </c:pt>
                <c:pt idx="572">
                  <c:v>6.2746386333771359E-2</c:v>
                </c:pt>
                <c:pt idx="573">
                  <c:v>6.2855891371003073E-2</c:v>
                </c:pt>
                <c:pt idx="574">
                  <c:v>6.2965396408234772E-2</c:v>
                </c:pt>
                <c:pt idx="575">
                  <c:v>6.3074901445466486E-2</c:v>
                </c:pt>
                <c:pt idx="576">
                  <c:v>6.3184406482698199E-2</c:v>
                </c:pt>
                <c:pt idx="577">
                  <c:v>6.3293911519929913E-2</c:v>
                </c:pt>
                <c:pt idx="578">
                  <c:v>6.3403416557161626E-2</c:v>
                </c:pt>
                <c:pt idx="579">
                  <c:v>6.351292159439334E-2</c:v>
                </c:pt>
                <c:pt idx="580">
                  <c:v>6.3622426631625054E-2</c:v>
                </c:pt>
                <c:pt idx="581">
                  <c:v>6.3731931668856767E-2</c:v>
                </c:pt>
                <c:pt idx="582">
                  <c:v>6.3841436706088481E-2</c:v>
                </c:pt>
                <c:pt idx="583">
                  <c:v>6.3950941743320194E-2</c:v>
                </c:pt>
                <c:pt idx="584">
                  <c:v>6.4060446780551908E-2</c:v>
                </c:pt>
                <c:pt idx="585">
                  <c:v>6.4169951817783621E-2</c:v>
                </c:pt>
                <c:pt idx="586">
                  <c:v>6.4279456855015335E-2</c:v>
                </c:pt>
                <c:pt idx="587">
                  <c:v>6.4388961892247049E-2</c:v>
                </c:pt>
                <c:pt idx="588">
                  <c:v>6.4498466929478762E-2</c:v>
                </c:pt>
                <c:pt idx="589">
                  <c:v>6.4607971966710462E-2</c:v>
                </c:pt>
                <c:pt idx="590">
                  <c:v>6.4717477003942175E-2</c:v>
                </c:pt>
                <c:pt idx="591">
                  <c:v>6.4826982041173889E-2</c:v>
                </c:pt>
                <c:pt idx="592">
                  <c:v>6.4936487078405603E-2</c:v>
                </c:pt>
                <c:pt idx="593">
                  <c:v>6.5045992115637316E-2</c:v>
                </c:pt>
                <c:pt idx="594">
                  <c:v>6.515549715286903E-2</c:v>
                </c:pt>
                <c:pt idx="595">
                  <c:v>6.5265002190100743E-2</c:v>
                </c:pt>
                <c:pt idx="596">
                  <c:v>6.5374507227332457E-2</c:v>
                </c:pt>
                <c:pt idx="597">
                  <c:v>6.548401226456417E-2</c:v>
                </c:pt>
                <c:pt idx="598">
                  <c:v>6.5593517301795884E-2</c:v>
                </c:pt>
                <c:pt idx="599">
                  <c:v>6.5703022339027597E-2</c:v>
                </c:pt>
                <c:pt idx="600">
                  <c:v>6.5812527376259311E-2</c:v>
                </c:pt>
                <c:pt idx="601">
                  <c:v>6.5922032413491025E-2</c:v>
                </c:pt>
                <c:pt idx="602">
                  <c:v>6.6031537450722738E-2</c:v>
                </c:pt>
                <c:pt idx="603">
                  <c:v>6.6141042487954452E-2</c:v>
                </c:pt>
                <c:pt idx="604">
                  <c:v>6.6250547525186165E-2</c:v>
                </c:pt>
                <c:pt idx="605">
                  <c:v>6.6360052562417865E-2</c:v>
                </c:pt>
                <c:pt idx="606">
                  <c:v>6.6469557599649579E-2</c:v>
                </c:pt>
                <c:pt idx="607">
                  <c:v>6.6579062636881292E-2</c:v>
                </c:pt>
                <c:pt idx="608">
                  <c:v>6.6688567674113006E-2</c:v>
                </c:pt>
                <c:pt idx="609">
                  <c:v>6.6798072711344719E-2</c:v>
                </c:pt>
                <c:pt idx="610">
                  <c:v>6.6907577748576433E-2</c:v>
                </c:pt>
                <c:pt idx="611">
                  <c:v>6.7017082785808146E-2</c:v>
                </c:pt>
                <c:pt idx="612">
                  <c:v>6.712658782303986E-2</c:v>
                </c:pt>
                <c:pt idx="613">
                  <c:v>6.7236092860271574E-2</c:v>
                </c:pt>
                <c:pt idx="614">
                  <c:v>6.7345597897503287E-2</c:v>
                </c:pt>
                <c:pt idx="615">
                  <c:v>6.7455102934735001E-2</c:v>
                </c:pt>
                <c:pt idx="616">
                  <c:v>6.7564607971966714E-2</c:v>
                </c:pt>
                <c:pt idx="617">
                  <c:v>6.7674113009198428E-2</c:v>
                </c:pt>
                <c:pt idx="618">
                  <c:v>6.7783618046430141E-2</c:v>
                </c:pt>
                <c:pt idx="619">
                  <c:v>6.7893123083661855E-2</c:v>
                </c:pt>
                <c:pt idx="620">
                  <c:v>6.8002628120893555E-2</c:v>
                </c:pt>
                <c:pt idx="621">
                  <c:v>6.8112133158125268E-2</c:v>
                </c:pt>
                <c:pt idx="622">
                  <c:v>6.8221638195356982E-2</c:v>
                </c:pt>
                <c:pt idx="623">
                  <c:v>6.8331143232588695E-2</c:v>
                </c:pt>
                <c:pt idx="624">
                  <c:v>6.8440648269820409E-2</c:v>
                </c:pt>
                <c:pt idx="625">
                  <c:v>6.8550153307052122E-2</c:v>
                </c:pt>
                <c:pt idx="626">
                  <c:v>6.8659658344283836E-2</c:v>
                </c:pt>
                <c:pt idx="627">
                  <c:v>6.876916338151555E-2</c:v>
                </c:pt>
                <c:pt idx="628">
                  <c:v>6.8878668418747263E-2</c:v>
                </c:pt>
                <c:pt idx="629">
                  <c:v>6.8988173455978977E-2</c:v>
                </c:pt>
                <c:pt idx="630">
                  <c:v>6.909767849321069E-2</c:v>
                </c:pt>
                <c:pt idx="631">
                  <c:v>6.9207183530442404E-2</c:v>
                </c:pt>
                <c:pt idx="632">
                  <c:v>6.9316688567674117E-2</c:v>
                </c:pt>
                <c:pt idx="633">
                  <c:v>6.9426193604905831E-2</c:v>
                </c:pt>
                <c:pt idx="634">
                  <c:v>6.9535698642137544E-2</c:v>
                </c:pt>
                <c:pt idx="635">
                  <c:v>6.9645203679369244E-2</c:v>
                </c:pt>
                <c:pt idx="636">
                  <c:v>6.9754708716600958E-2</c:v>
                </c:pt>
                <c:pt idx="637">
                  <c:v>6.9864213753832671E-2</c:v>
                </c:pt>
                <c:pt idx="638">
                  <c:v>6.9973718791064385E-2</c:v>
                </c:pt>
                <c:pt idx="639">
                  <c:v>7.0083223828296098E-2</c:v>
                </c:pt>
                <c:pt idx="640">
                  <c:v>7.0192728865527812E-2</c:v>
                </c:pt>
                <c:pt idx="641">
                  <c:v>7.0302233902759526E-2</c:v>
                </c:pt>
                <c:pt idx="642">
                  <c:v>7.0411738939991239E-2</c:v>
                </c:pt>
                <c:pt idx="643">
                  <c:v>7.0521243977222953E-2</c:v>
                </c:pt>
                <c:pt idx="644">
                  <c:v>7.0630749014454666E-2</c:v>
                </c:pt>
                <c:pt idx="645">
                  <c:v>7.074025405168638E-2</c:v>
                </c:pt>
                <c:pt idx="646">
                  <c:v>7.0849759088918093E-2</c:v>
                </c:pt>
                <c:pt idx="647">
                  <c:v>7.0959264126149807E-2</c:v>
                </c:pt>
                <c:pt idx="648">
                  <c:v>7.1068769163381521E-2</c:v>
                </c:pt>
                <c:pt idx="649">
                  <c:v>7.1178274200613234E-2</c:v>
                </c:pt>
                <c:pt idx="650">
                  <c:v>7.1287779237844948E-2</c:v>
                </c:pt>
                <c:pt idx="651">
                  <c:v>7.1397284275076647E-2</c:v>
                </c:pt>
                <c:pt idx="652">
                  <c:v>7.1506789312308361E-2</c:v>
                </c:pt>
                <c:pt idx="653">
                  <c:v>7.1616294349540074E-2</c:v>
                </c:pt>
                <c:pt idx="654">
                  <c:v>7.1725799386771788E-2</c:v>
                </c:pt>
                <c:pt idx="655">
                  <c:v>7.1835304424003502E-2</c:v>
                </c:pt>
                <c:pt idx="656">
                  <c:v>7.1944809461235215E-2</c:v>
                </c:pt>
                <c:pt idx="657">
                  <c:v>7.2054314498466929E-2</c:v>
                </c:pt>
                <c:pt idx="658">
                  <c:v>7.2163819535698642E-2</c:v>
                </c:pt>
                <c:pt idx="659">
                  <c:v>7.2273324572930356E-2</c:v>
                </c:pt>
                <c:pt idx="660">
                  <c:v>7.2382829610162069E-2</c:v>
                </c:pt>
                <c:pt idx="661">
                  <c:v>7.2492334647393783E-2</c:v>
                </c:pt>
                <c:pt idx="662">
                  <c:v>7.2601839684625497E-2</c:v>
                </c:pt>
                <c:pt idx="663">
                  <c:v>7.271134472185721E-2</c:v>
                </c:pt>
                <c:pt idx="664">
                  <c:v>7.2820849759088924E-2</c:v>
                </c:pt>
                <c:pt idx="665">
                  <c:v>7.2930354796320637E-2</c:v>
                </c:pt>
                <c:pt idx="666">
                  <c:v>7.3039859833552337E-2</c:v>
                </c:pt>
                <c:pt idx="667">
                  <c:v>7.314936487078405E-2</c:v>
                </c:pt>
                <c:pt idx="668">
                  <c:v>7.3258869908015764E-2</c:v>
                </c:pt>
                <c:pt idx="669">
                  <c:v>7.3368374945247478E-2</c:v>
                </c:pt>
                <c:pt idx="670">
                  <c:v>7.3477879982479191E-2</c:v>
                </c:pt>
                <c:pt idx="671">
                  <c:v>7.3587385019710905E-2</c:v>
                </c:pt>
                <c:pt idx="672">
                  <c:v>7.3696890056942618E-2</c:v>
                </c:pt>
                <c:pt idx="673">
                  <c:v>7.3806395094174332E-2</c:v>
                </c:pt>
                <c:pt idx="674">
                  <c:v>7.3915900131406045E-2</c:v>
                </c:pt>
                <c:pt idx="675">
                  <c:v>7.4025405168637759E-2</c:v>
                </c:pt>
                <c:pt idx="676">
                  <c:v>7.4134910205869473E-2</c:v>
                </c:pt>
                <c:pt idx="677">
                  <c:v>7.4244415243101186E-2</c:v>
                </c:pt>
                <c:pt idx="678">
                  <c:v>7.43539202803329E-2</c:v>
                </c:pt>
                <c:pt idx="679">
                  <c:v>7.4463425317564613E-2</c:v>
                </c:pt>
                <c:pt idx="680">
                  <c:v>7.4572930354796327E-2</c:v>
                </c:pt>
                <c:pt idx="681">
                  <c:v>7.4682435392028026E-2</c:v>
                </c:pt>
                <c:pt idx="682">
                  <c:v>7.479194042925974E-2</c:v>
                </c:pt>
                <c:pt idx="683">
                  <c:v>7.4901445466491454E-2</c:v>
                </c:pt>
                <c:pt idx="684">
                  <c:v>7.5010950503723167E-2</c:v>
                </c:pt>
                <c:pt idx="685">
                  <c:v>7.5120455540954881E-2</c:v>
                </c:pt>
                <c:pt idx="686">
                  <c:v>7.5229960578186594E-2</c:v>
                </c:pt>
                <c:pt idx="687">
                  <c:v>7.5339465615418308E-2</c:v>
                </c:pt>
                <c:pt idx="688">
                  <c:v>7.5448970652650021E-2</c:v>
                </c:pt>
                <c:pt idx="689">
                  <c:v>7.5558475689881735E-2</c:v>
                </c:pt>
                <c:pt idx="690">
                  <c:v>7.5667980727113449E-2</c:v>
                </c:pt>
                <c:pt idx="691">
                  <c:v>7.5777485764345162E-2</c:v>
                </c:pt>
                <c:pt idx="692">
                  <c:v>7.5886990801576876E-2</c:v>
                </c:pt>
                <c:pt idx="693">
                  <c:v>7.5996495838808589E-2</c:v>
                </c:pt>
                <c:pt idx="694">
                  <c:v>7.6106000876040303E-2</c:v>
                </c:pt>
                <c:pt idx="695">
                  <c:v>7.6215505913272016E-2</c:v>
                </c:pt>
                <c:pt idx="696">
                  <c:v>7.632501095050373E-2</c:v>
                </c:pt>
                <c:pt idx="697">
                  <c:v>7.643451598773543E-2</c:v>
                </c:pt>
                <c:pt idx="698">
                  <c:v>7.6544021024967143E-2</c:v>
                </c:pt>
                <c:pt idx="699">
                  <c:v>7.6653526062198857E-2</c:v>
                </c:pt>
                <c:pt idx="700">
                  <c:v>7.676303109943057E-2</c:v>
                </c:pt>
                <c:pt idx="701">
                  <c:v>7.6872536136662284E-2</c:v>
                </c:pt>
                <c:pt idx="702">
                  <c:v>7.6982041173893997E-2</c:v>
                </c:pt>
                <c:pt idx="703">
                  <c:v>7.7091546211125711E-2</c:v>
                </c:pt>
                <c:pt idx="704">
                  <c:v>7.7201051248357425E-2</c:v>
                </c:pt>
                <c:pt idx="705">
                  <c:v>7.7310556285589138E-2</c:v>
                </c:pt>
                <c:pt idx="706">
                  <c:v>7.7420061322820852E-2</c:v>
                </c:pt>
                <c:pt idx="707">
                  <c:v>7.7529566360052565E-2</c:v>
                </c:pt>
                <c:pt idx="708">
                  <c:v>7.7639071397284279E-2</c:v>
                </c:pt>
                <c:pt idx="709">
                  <c:v>7.7748576434515992E-2</c:v>
                </c:pt>
                <c:pt idx="710">
                  <c:v>7.7858081471747706E-2</c:v>
                </c:pt>
                <c:pt idx="711">
                  <c:v>7.796758650897942E-2</c:v>
                </c:pt>
                <c:pt idx="712">
                  <c:v>7.8077091546211119E-2</c:v>
                </c:pt>
                <c:pt idx="713">
                  <c:v>7.8186596583442833E-2</c:v>
                </c:pt>
                <c:pt idx="714">
                  <c:v>7.8296101620674546E-2</c:v>
                </c:pt>
                <c:pt idx="715">
                  <c:v>7.840560665790626E-2</c:v>
                </c:pt>
                <c:pt idx="716">
                  <c:v>7.8515111695137974E-2</c:v>
                </c:pt>
                <c:pt idx="717">
                  <c:v>7.8624616732369687E-2</c:v>
                </c:pt>
                <c:pt idx="718">
                  <c:v>7.8734121769601401E-2</c:v>
                </c:pt>
                <c:pt idx="719">
                  <c:v>7.8843626806833114E-2</c:v>
                </c:pt>
                <c:pt idx="720">
                  <c:v>7.8953131844064828E-2</c:v>
                </c:pt>
                <c:pt idx="721">
                  <c:v>7.9062636881296541E-2</c:v>
                </c:pt>
                <c:pt idx="722">
                  <c:v>7.9172141918528255E-2</c:v>
                </c:pt>
                <c:pt idx="723">
                  <c:v>7.9281646955759968E-2</c:v>
                </c:pt>
                <c:pt idx="724">
                  <c:v>7.9391151992991682E-2</c:v>
                </c:pt>
                <c:pt idx="725">
                  <c:v>7.9500657030223396E-2</c:v>
                </c:pt>
                <c:pt idx="726">
                  <c:v>7.9610162067455109E-2</c:v>
                </c:pt>
                <c:pt idx="727">
                  <c:v>7.9719667104686809E-2</c:v>
                </c:pt>
                <c:pt idx="728">
                  <c:v>7.9829172141918522E-2</c:v>
                </c:pt>
                <c:pt idx="729">
                  <c:v>7.9938677179150236E-2</c:v>
                </c:pt>
                <c:pt idx="730">
                  <c:v>8.004818221638195E-2</c:v>
                </c:pt>
                <c:pt idx="731">
                  <c:v>8.0157687253613663E-2</c:v>
                </c:pt>
                <c:pt idx="732">
                  <c:v>8.0267192290845377E-2</c:v>
                </c:pt>
                <c:pt idx="733">
                  <c:v>8.037669732807709E-2</c:v>
                </c:pt>
                <c:pt idx="734">
                  <c:v>8.0486202365308804E-2</c:v>
                </c:pt>
                <c:pt idx="735">
                  <c:v>8.0595707402540517E-2</c:v>
                </c:pt>
                <c:pt idx="736">
                  <c:v>8.0705212439772231E-2</c:v>
                </c:pt>
                <c:pt idx="737">
                  <c:v>8.0814717477003944E-2</c:v>
                </c:pt>
                <c:pt idx="738">
                  <c:v>8.0924222514235658E-2</c:v>
                </c:pt>
                <c:pt idx="739">
                  <c:v>8.1033727551467372E-2</c:v>
                </c:pt>
                <c:pt idx="740">
                  <c:v>8.1143232588699085E-2</c:v>
                </c:pt>
                <c:pt idx="741">
                  <c:v>8.1252737625930799E-2</c:v>
                </c:pt>
                <c:pt idx="742">
                  <c:v>8.1362242663162512E-2</c:v>
                </c:pt>
                <c:pt idx="743">
                  <c:v>8.1471747700394212E-2</c:v>
                </c:pt>
                <c:pt idx="744">
                  <c:v>8.1581252737625926E-2</c:v>
                </c:pt>
                <c:pt idx="745">
                  <c:v>8.1690757774857639E-2</c:v>
                </c:pt>
                <c:pt idx="746">
                  <c:v>8.1800262812089353E-2</c:v>
                </c:pt>
                <c:pt idx="747">
                  <c:v>8.1909767849321066E-2</c:v>
                </c:pt>
                <c:pt idx="748">
                  <c:v>8.201927288655278E-2</c:v>
                </c:pt>
                <c:pt idx="749">
                  <c:v>8.2128777923784493E-2</c:v>
                </c:pt>
                <c:pt idx="750">
                  <c:v>8.2238282961016207E-2</c:v>
                </c:pt>
                <c:pt idx="751">
                  <c:v>8.2347787998247921E-2</c:v>
                </c:pt>
                <c:pt idx="752">
                  <c:v>8.2457293035479634E-2</c:v>
                </c:pt>
                <c:pt idx="753">
                  <c:v>8.2566798072711348E-2</c:v>
                </c:pt>
                <c:pt idx="754">
                  <c:v>8.2676303109943061E-2</c:v>
                </c:pt>
                <c:pt idx="755">
                  <c:v>8.2785808147174775E-2</c:v>
                </c:pt>
                <c:pt idx="756">
                  <c:v>8.2895313184406488E-2</c:v>
                </c:pt>
                <c:pt idx="757">
                  <c:v>8.3004818221638202E-2</c:v>
                </c:pt>
                <c:pt idx="758">
                  <c:v>8.3114323258869902E-2</c:v>
                </c:pt>
                <c:pt idx="759">
                  <c:v>8.3223828296101615E-2</c:v>
                </c:pt>
                <c:pt idx="760">
                  <c:v>8.3333333333333329E-2</c:v>
                </c:pt>
                <c:pt idx="761">
                  <c:v>8.3442838370565042E-2</c:v>
                </c:pt>
                <c:pt idx="762">
                  <c:v>8.3552343407796756E-2</c:v>
                </c:pt>
                <c:pt idx="763">
                  <c:v>8.3661848445028469E-2</c:v>
                </c:pt>
                <c:pt idx="764">
                  <c:v>8.3771353482260183E-2</c:v>
                </c:pt>
                <c:pt idx="765">
                  <c:v>8.3880858519491897E-2</c:v>
                </c:pt>
                <c:pt idx="766">
                  <c:v>8.399036355672361E-2</c:v>
                </c:pt>
                <c:pt idx="767">
                  <c:v>8.4099868593955324E-2</c:v>
                </c:pt>
                <c:pt idx="768">
                  <c:v>8.4209373631187037E-2</c:v>
                </c:pt>
                <c:pt idx="769">
                  <c:v>8.4318878668418751E-2</c:v>
                </c:pt>
                <c:pt idx="770">
                  <c:v>8.4428383705650464E-2</c:v>
                </c:pt>
                <c:pt idx="771">
                  <c:v>8.4537888742882178E-2</c:v>
                </c:pt>
                <c:pt idx="772">
                  <c:v>8.4647393780113891E-2</c:v>
                </c:pt>
                <c:pt idx="773">
                  <c:v>8.4756898817345591E-2</c:v>
                </c:pt>
                <c:pt idx="774">
                  <c:v>8.4866403854577305E-2</c:v>
                </c:pt>
                <c:pt idx="775">
                  <c:v>8.4975908891809018E-2</c:v>
                </c:pt>
                <c:pt idx="776">
                  <c:v>8.5085413929040732E-2</c:v>
                </c:pt>
                <c:pt idx="777">
                  <c:v>8.5194918966272445E-2</c:v>
                </c:pt>
                <c:pt idx="778">
                  <c:v>8.5304424003504159E-2</c:v>
                </c:pt>
                <c:pt idx="779">
                  <c:v>8.5413929040735873E-2</c:v>
                </c:pt>
                <c:pt idx="780">
                  <c:v>8.5523434077967586E-2</c:v>
                </c:pt>
                <c:pt idx="781">
                  <c:v>8.56329391151993E-2</c:v>
                </c:pt>
                <c:pt idx="782">
                  <c:v>8.5742444152431013E-2</c:v>
                </c:pt>
                <c:pt idx="783">
                  <c:v>8.5851949189662727E-2</c:v>
                </c:pt>
                <c:pt idx="784">
                  <c:v>8.596145422689444E-2</c:v>
                </c:pt>
                <c:pt idx="785">
                  <c:v>8.6070959264126154E-2</c:v>
                </c:pt>
                <c:pt idx="786">
                  <c:v>8.6180464301357868E-2</c:v>
                </c:pt>
                <c:pt idx="787">
                  <c:v>8.6289969338589581E-2</c:v>
                </c:pt>
                <c:pt idx="788">
                  <c:v>8.6399474375821295E-2</c:v>
                </c:pt>
                <c:pt idx="789">
                  <c:v>8.6508979413052994E-2</c:v>
                </c:pt>
                <c:pt idx="790">
                  <c:v>8.6618484450284708E-2</c:v>
                </c:pt>
                <c:pt idx="791">
                  <c:v>8.6727989487516421E-2</c:v>
                </c:pt>
                <c:pt idx="792">
                  <c:v>8.6837494524748135E-2</c:v>
                </c:pt>
                <c:pt idx="793">
                  <c:v>8.6946999561979849E-2</c:v>
                </c:pt>
                <c:pt idx="794">
                  <c:v>8.7056504599211562E-2</c:v>
                </c:pt>
                <c:pt idx="795">
                  <c:v>8.7166009636443276E-2</c:v>
                </c:pt>
                <c:pt idx="796">
                  <c:v>8.7275514673674989E-2</c:v>
                </c:pt>
                <c:pt idx="797">
                  <c:v>8.7385019710906703E-2</c:v>
                </c:pt>
                <c:pt idx="798">
                  <c:v>8.7494524748138416E-2</c:v>
                </c:pt>
                <c:pt idx="799">
                  <c:v>8.760402978537013E-2</c:v>
                </c:pt>
                <c:pt idx="800">
                  <c:v>8.7713534822601844E-2</c:v>
                </c:pt>
                <c:pt idx="801">
                  <c:v>8.7823039859833557E-2</c:v>
                </c:pt>
                <c:pt idx="802">
                  <c:v>8.7932544897065271E-2</c:v>
                </c:pt>
                <c:pt idx="803">
                  <c:v>8.8042049934296984E-2</c:v>
                </c:pt>
                <c:pt idx="804">
                  <c:v>8.8151554971528684E-2</c:v>
                </c:pt>
                <c:pt idx="805">
                  <c:v>8.8261060008760397E-2</c:v>
                </c:pt>
                <c:pt idx="806">
                  <c:v>8.8370565045992111E-2</c:v>
                </c:pt>
                <c:pt idx="807">
                  <c:v>8.8480070083223825E-2</c:v>
                </c:pt>
                <c:pt idx="808">
                  <c:v>8.8589575120455538E-2</c:v>
                </c:pt>
                <c:pt idx="809">
                  <c:v>8.8699080157687252E-2</c:v>
                </c:pt>
                <c:pt idx="810">
                  <c:v>8.8808585194918965E-2</c:v>
                </c:pt>
                <c:pt idx="811">
                  <c:v>8.8918090232150679E-2</c:v>
                </c:pt>
                <c:pt idx="812">
                  <c:v>8.9027595269382392E-2</c:v>
                </c:pt>
                <c:pt idx="813">
                  <c:v>8.9137100306614106E-2</c:v>
                </c:pt>
                <c:pt idx="814">
                  <c:v>8.924660534384582E-2</c:v>
                </c:pt>
                <c:pt idx="815">
                  <c:v>8.9356110381077533E-2</c:v>
                </c:pt>
                <c:pt idx="816">
                  <c:v>8.9465615418309247E-2</c:v>
                </c:pt>
                <c:pt idx="817">
                  <c:v>8.957512045554096E-2</c:v>
                </c:pt>
                <c:pt idx="818">
                  <c:v>8.9684625492772674E-2</c:v>
                </c:pt>
                <c:pt idx="819">
                  <c:v>8.9794130530004374E-2</c:v>
                </c:pt>
                <c:pt idx="820">
                  <c:v>8.9903635567236087E-2</c:v>
                </c:pt>
                <c:pt idx="821">
                  <c:v>9.0013140604467801E-2</c:v>
                </c:pt>
                <c:pt idx="822">
                  <c:v>9.0122645641699514E-2</c:v>
                </c:pt>
                <c:pt idx="823">
                  <c:v>9.0232150678931228E-2</c:v>
                </c:pt>
                <c:pt idx="824">
                  <c:v>9.0341655716162941E-2</c:v>
                </c:pt>
                <c:pt idx="825">
                  <c:v>9.0451160753394655E-2</c:v>
                </c:pt>
                <c:pt idx="826">
                  <c:v>9.0560665790626368E-2</c:v>
                </c:pt>
                <c:pt idx="827">
                  <c:v>9.0670170827858082E-2</c:v>
                </c:pt>
                <c:pt idx="828">
                  <c:v>9.0779675865089796E-2</c:v>
                </c:pt>
                <c:pt idx="829">
                  <c:v>9.0889180902321509E-2</c:v>
                </c:pt>
                <c:pt idx="830">
                  <c:v>9.0998685939553223E-2</c:v>
                </c:pt>
                <c:pt idx="831">
                  <c:v>9.1108190976784936E-2</c:v>
                </c:pt>
                <c:pt idx="832">
                  <c:v>9.121769601401665E-2</c:v>
                </c:pt>
                <c:pt idx="833">
                  <c:v>9.1327201051248363E-2</c:v>
                </c:pt>
                <c:pt idx="834">
                  <c:v>9.1436706088480077E-2</c:v>
                </c:pt>
                <c:pt idx="835">
                  <c:v>9.1546211125711777E-2</c:v>
                </c:pt>
                <c:pt idx="836">
                  <c:v>9.165571616294349E-2</c:v>
                </c:pt>
                <c:pt idx="837">
                  <c:v>9.1765221200175204E-2</c:v>
                </c:pt>
                <c:pt idx="838">
                  <c:v>9.1874726237406917E-2</c:v>
                </c:pt>
                <c:pt idx="839">
                  <c:v>9.1984231274638631E-2</c:v>
                </c:pt>
                <c:pt idx="840">
                  <c:v>9.2093736311870344E-2</c:v>
                </c:pt>
                <c:pt idx="841">
                  <c:v>9.2203241349102058E-2</c:v>
                </c:pt>
                <c:pt idx="842">
                  <c:v>9.2312746386333772E-2</c:v>
                </c:pt>
                <c:pt idx="843">
                  <c:v>9.2422251423565485E-2</c:v>
                </c:pt>
                <c:pt idx="844">
                  <c:v>9.2531756460797199E-2</c:v>
                </c:pt>
                <c:pt idx="845">
                  <c:v>9.2641261498028912E-2</c:v>
                </c:pt>
                <c:pt idx="846">
                  <c:v>9.2750766535260626E-2</c:v>
                </c:pt>
                <c:pt idx="847">
                  <c:v>9.2860271572492339E-2</c:v>
                </c:pt>
                <c:pt idx="848">
                  <c:v>9.2969776609724053E-2</c:v>
                </c:pt>
                <c:pt idx="849">
                  <c:v>9.3079281646955767E-2</c:v>
                </c:pt>
                <c:pt idx="850">
                  <c:v>9.3188786684187466E-2</c:v>
                </c:pt>
                <c:pt idx="851">
                  <c:v>9.329829172141918E-2</c:v>
                </c:pt>
                <c:pt idx="852">
                  <c:v>9.3407796758650893E-2</c:v>
                </c:pt>
                <c:pt idx="853">
                  <c:v>9.3517301795882607E-2</c:v>
                </c:pt>
                <c:pt idx="854">
                  <c:v>9.3626806833114321E-2</c:v>
                </c:pt>
                <c:pt idx="855">
                  <c:v>9.3736311870346034E-2</c:v>
                </c:pt>
                <c:pt idx="856">
                  <c:v>9.3845816907577748E-2</c:v>
                </c:pt>
                <c:pt idx="857">
                  <c:v>9.3955321944809461E-2</c:v>
                </c:pt>
                <c:pt idx="858">
                  <c:v>9.4064826982041175E-2</c:v>
                </c:pt>
                <c:pt idx="859">
                  <c:v>9.4174332019272888E-2</c:v>
                </c:pt>
                <c:pt idx="860">
                  <c:v>9.4283837056504602E-2</c:v>
                </c:pt>
                <c:pt idx="861">
                  <c:v>9.4393342093736315E-2</c:v>
                </c:pt>
                <c:pt idx="862">
                  <c:v>9.4502847130968029E-2</c:v>
                </c:pt>
                <c:pt idx="863">
                  <c:v>9.4612352168199743E-2</c:v>
                </c:pt>
                <c:pt idx="864">
                  <c:v>9.4721857205431456E-2</c:v>
                </c:pt>
                <c:pt idx="865">
                  <c:v>9.4831362242663156E-2</c:v>
                </c:pt>
                <c:pt idx="866">
                  <c:v>9.4940867279894869E-2</c:v>
                </c:pt>
                <c:pt idx="867">
                  <c:v>9.5050372317126583E-2</c:v>
                </c:pt>
                <c:pt idx="868">
                  <c:v>9.5159877354358297E-2</c:v>
                </c:pt>
                <c:pt idx="869">
                  <c:v>9.526938239159001E-2</c:v>
                </c:pt>
                <c:pt idx="870">
                  <c:v>9.5378887428821724E-2</c:v>
                </c:pt>
                <c:pt idx="871">
                  <c:v>9.5488392466053437E-2</c:v>
                </c:pt>
                <c:pt idx="872">
                  <c:v>9.5597897503285151E-2</c:v>
                </c:pt>
                <c:pt idx="873">
                  <c:v>9.5707402540516864E-2</c:v>
                </c:pt>
                <c:pt idx="874">
                  <c:v>9.5816907577748578E-2</c:v>
                </c:pt>
                <c:pt idx="875">
                  <c:v>9.5926412614980291E-2</c:v>
                </c:pt>
                <c:pt idx="876">
                  <c:v>9.6035917652212005E-2</c:v>
                </c:pt>
                <c:pt idx="877">
                  <c:v>9.6145422689443719E-2</c:v>
                </c:pt>
                <c:pt idx="878">
                  <c:v>9.6254927726675432E-2</c:v>
                </c:pt>
                <c:pt idx="879">
                  <c:v>9.6364432763907146E-2</c:v>
                </c:pt>
                <c:pt idx="880">
                  <c:v>9.6473937801138859E-2</c:v>
                </c:pt>
                <c:pt idx="881">
                  <c:v>9.6583442838370559E-2</c:v>
                </c:pt>
                <c:pt idx="882">
                  <c:v>9.6692947875602273E-2</c:v>
                </c:pt>
                <c:pt idx="883">
                  <c:v>9.6802452912833986E-2</c:v>
                </c:pt>
                <c:pt idx="884">
                  <c:v>9.69119579500657E-2</c:v>
                </c:pt>
                <c:pt idx="885">
                  <c:v>9.7021462987297413E-2</c:v>
                </c:pt>
                <c:pt idx="886">
                  <c:v>9.7130968024529127E-2</c:v>
                </c:pt>
                <c:pt idx="887">
                  <c:v>9.724047306176084E-2</c:v>
                </c:pt>
                <c:pt idx="888">
                  <c:v>9.7349978098992554E-2</c:v>
                </c:pt>
                <c:pt idx="889">
                  <c:v>9.7459483136224268E-2</c:v>
                </c:pt>
                <c:pt idx="890">
                  <c:v>9.7568988173455981E-2</c:v>
                </c:pt>
                <c:pt idx="891">
                  <c:v>9.7678493210687695E-2</c:v>
                </c:pt>
                <c:pt idx="892">
                  <c:v>9.7787998247919408E-2</c:v>
                </c:pt>
                <c:pt idx="893">
                  <c:v>9.7897503285151122E-2</c:v>
                </c:pt>
                <c:pt idx="894">
                  <c:v>9.8007008322382835E-2</c:v>
                </c:pt>
                <c:pt idx="895">
                  <c:v>9.8116513359614549E-2</c:v>
                </c:pt>
                <c:pt idx="896">
                  <c:v>9.8226018396846249E-2</c:v>
                </c:pt>
                <c:pt idx="897">
                  <c:v>9.8335523434077962E-2</c:v>
                </c:pt>
                <c:pt idx="898">
                  <c:v>9.8445028471309676E-2</c:v>
                </c:pt>
                <c:pt idx="899">
                  <c:v>9.8554533508541389E-2</c:v>
                </c:pt>
                <c:pt idx="900">
                  <c:v>9.8664038545773103E-2</c:v>
                </c:pt>
                <c:pt idx="901">
                  <c:v>9.8773543583004816E-2</c:v>
                </c:pt>
                <c:pt idx="902">
                  <c:v>9.888304862023653E-2</c:v>
                </c:pt>
                <c:pt idx="903">
                  <c:v>9.8992553657468244E-2</c:v>
                </c:pt>
                <c:pt idx="904">
                  <c:v>9.9102058694699957E-2</c:v>
                </c:pt>
                <c:pt idx="905">
                  <c:v>9.9211563731931671E-2</c:v>
                </c:pt>
                <c:pt idx="906">
                  <c:v>9.9321068769163384E-2</c:v>
                </c:pt>
                <c:pt idx="907">
                  <c:v>9.9430573806395098E-2</c:v>
                </c:pt>
                <c:pt idx="908">
                  <c:v>9.9540078843626811E-2</c:v>
                </c:pt>
                <c:pt idx="909">
                  <c:v>9.9649583880858525E-2</c:v>
                </c:pt>
                <c:pt idx="910">
                  <c:v>9.9759088918090238E-2</c:v>
                </c:pt>
                <c:pt idx="911">
                  <c:v>9.9868593955321938E-2</c:v>
                </c:pt>
                <c:pt idx="912">
                  <c:v>9.9978098992553652E-2</c:v>
                </c:pt>
                <c:pt idx="913">
                  <c:v>0.10008760402978537</c:v>
                </c:pt>
                <c:pt idx="914">
                  <c:v>0.10019710906701708</c:v>
                </c:pt>
                <c:pt idx="915">
                  <c:v>0.10030661410424879</c:v>
                </c:pt>
                <c:pt idx="916">
                  <c:v>0.10041611914148051</c:v>
                </c:pt>
                <c:pt idx="917">
                  <c:v>0.10052562417871222</c:v>
                </c:pt>
                <c:pt idx="918">
                  <c:v>0.10063512921594393</c:v>
                </c:pt>
                <c:pt idx="919">
                  <c:v>0.10074463425317565</c:v>
                </c:pt>
                <c:pt idx="920">
                  <c:v>0.10085413929040736</c:v>
                </c:pt>
                <c:pt idx="921">
                  <c:v>0.10096364432763907</c:v>
                </c:pt>
                <c:pt idx="922">
                  <c:v>0.10107314936487079</c:v>
                </c:pt>
                <c:pt idx="923">
                  <c:v>0.1011826544021025</c:v>
                </c:pt>
                <c:pt idx="924">
                  <c:v>0.10129215943933421</c:v>
                </c:pt>
                <c:pt idx="925">
                  <c:v>0.10140166447656593</c:v>
                </c:pt>
                <c:pt idx="926">
                  <c:v>0.10151116951379763</c:v>
                </c:pt>
                <c:pt idx="927">
                  <c:v>0.10162067455102934</c:v>
                </c:pt>
                <c:pt idx="928">
                  <c:v>0.10173017958826105</c:v>
                </c:pt>
                <c:pt idx="929">
                  <c:v>0.10183968462549277</c:v>
                </c:pt>
                <c:pt idx="930">
                  <c:v>0.10194918966272448</c:v>
                </c:pt>
                <c:pt idx="931">
                  <c:v>0.1020586946999562</c:v>
                </c:pt>
                <c:pt idx="932">
                  <c:v>0.10216819973718791</c:v>
                </c:pt>
                <c:pt idx="933">
                  <c:v>0.10227770477441962</c:v>
                </c:pt>
                <c:pt idx="934">
                  <c:v>0.10238720981165134</c:v>
                </c:pt>
                <c:pt idx="935">
                  <c:v>0.10249671484888305</c:v>
                </c:pt>
                <c:pt idx="936">
                  <c:v>0.10260621988611476</c:v>
                </c:pt>
                <c:pt idx="937">
                  <c:v>0.10271572492334648</c:v>
                </c:pt>
                <c:pt idx="938">
                  <c:v>0.10282522996057819</c:v>
                </c:pt>
                <c:pt idx="939">
                  <c:v>0.1029347349978099</c:v>
                </c:pt>
                <c:pt idx="940">
                  <c:v>0.10304424003504162</c:v>
                </c:pt>
                <c:pt idx="941">
                  <c:v>0.10315374507227333</c:v>
                </c:pt>
                <c:pt idx="942">
                  <c:v>0.10326325010950503</c:v>
                </c:pt>
                <c:pt idx="943">
                  <c:v>0.10337275514673674</c:v>
                </c:pt>
                <c:pt idx="944">
                  <c:v>0.10348226018396846</c:v>
                </c:pt>
                <c:pt idx="945">
                  <c:v>0.10359176522120017</c:v>
                </c:pt>
                <c:pt idx="946">
                  <c:v>0.10370127025843189</c:v>
                </c:pt>
                <c:pt idx="947">
                  <c:v>0.1038107752956636</c:v>
                </c:pt>
                <c:pt idx="948">
                  <c:v>0.10392028033289531</c:v>
                </c:pt>
                <c:pt idx="949">
                  <c:v>0.10402978537012703</c:v>
                </c:pt>
                <c:pt idx="950">
                  <c:v>0.10413929040735874</c:v>
                </c:pt>
                <c:pt idx="951">
                  <c:v>0.10424879544459045</c:v>
                </c:pt>
                <c:pt idx="952">
                  <c:v>0.10435830048182217</c:v>
                </c:pt>
                <c:pt idx="953">
                  <c:v>0.10446780551905388</c:v>
                </c:pt>
                <c:pt idx="954">
                  <c:v>0.10457731055628559</c:v>
                </c:pt>
                <c:pt idx="955">
                  <c:v>0.10468681559351731</c:v>
                </c:pt>
                <c:pt idx="956">
                  <c:v>0.10479632063074902</c:v>
                </c:pt>
                <c:pt idx="957">
                  <c:v>0.10490582566798072</c:v>
                </c:pt>
                <c:pt idx="958">
                  <c:v>0.10501533070521243</c:v>
                </c:pt>
                <c:pt idx="959">
                  <c:v>0.10512483574244415</c:v>
                </c:pt>
                <c:pt idx="960">
                  <c:v>0.10523434077967586</c:v>
                </c:pt>
                <c:pt idx="961">
                  <c:v>0.10534384581690757</c:v>
                </c:pt>
                <c:pt idx="962">
                  <c:v>0.10545335085413929</c:v>
                </c:pt>
                <c:pt idx="963">
                  <c:v>0.105562855891371</c:v>
                </c:pt>
                <c:pt idx="964">
                  <c:v>0.10567236092860272</c:v>
                </c:pt>
                <c:pt idx="965">
                  <c:v>0.10578186596583443</c:v>
                </c:pt>
                <c:pt idx="966">
                  <c:v>0.10589137100306614</c:v>
                </c:pt>
                <c:pt idx="967">
                  <c:v>0.10600087604029786</c:v>
                </c:pt>
                <c:pt idx="968">
                  <c:v>0.10611038107752957</c:v>
                </c:pt>
                <c:pt idx="969">
                  <c:v>0.10621988611476128</c:v>
                </c:pt>
                <c:pt idx="970">
                  <c:v>0.106329391151993</c:v>
                </c:pt>
                <c:pt idx="971">
                  <c:v>0.10643889618922471</c:v>
                </c:pt>
                <c:pt idx="972">
                  <c:v>0.10654840122645641</c:v>
                </c:pt>
                <c:pt idx="973">
                  <c:v>0.10665790626368812</c:v>
                </c:pt>
                <c:pt idx="974">
                  <c:v>0.10676741130091984</c:v>
                </c:pt>
                <c:pt idx="975">
                  <c:v>0.10687691633815155</c:v>
                </c:pt>
                <c:pt idx="976">
                  <c:v>0.10698642137538326</c:v>
                </c:pt>
                <c:pt idx="977">
                  <c:v>0.10709592641261498</c:v>
                </c:pt>
                <c:pt idx="978">
                  <c:v>0.10720543144984669</c:v>
                </c:pt>
                <c:pt idx="979">
                  <c:v>0.10731493648707841</c:v>
                </c:pt>
                <c:pt idx="980">
                  <c:v>0.10742444152431012</c:v>
                </c:pt>
                <c:pt idx="981">
                  <c:v>0.10753394656154183</c:v>
                </c:pt>
                <c:pt idx="982">
                  <c:v>0.10764345159877355</c:v>
                </c:pt>
                <c:pt idx="983">
                  <c:v>0.10775295663600526</c:v>
                </c:pt>
                <c:pt idx="984">
                  <c:v>0.10786246167323697</c:v>
                </c:pt>
                <c:pt idx="985">
                  <c:v>0.10797196671046869</c:v>
                </c:pt>
                <c:pt idx="986">
                  <c:v>0.1080814717477004</c:v>
                </c:pt>
                <c:pt idx="987">
                  <c:v>0.10819097678493211</c:v>
                </c:pt>
                <c:pt idx="988">
                  <c:v>0.10830048182216381</c:v>
                </c:pt>
                <c:pt idx="989">
                  <c:v>0.10840998685939553</c:v>
                </c:pt>
                <c:pt idx="990">
                  <c:v>0.10851949189662724</c:v>
                </c:pt>
                <c:pt idx="991">
                  <c:v>0.10862899693385895</c:v>
                </c:pt>
                <c:pt idx="992">
                  <c:v>0.10873850197109067</c:v>
                </c:pt>
                <c:pt idx="993">
                  <c:v>0.10884800700832238</c:v>
                </c:pt>
                <c:pt idx="994">
                  <c:v>0.10895751204555409</c:v>
                </c:pt>
                <c:pt idx="995">
                  <c:v>0.10906701708278581</c:v>
                </c:pt>
                <c:pt idx="996">
                  <c:v>0.10917652212001752</c:v>
                </c:pt>
                <c:pt idx="997">
                  <c:v>0.10928602715724924</c:v>
                </c:pt>
                <c:pt idx="998">
                  <c:v>0.10939553219448095</c:v>
                </c:pt>
                <c:pt idx="999">
                  <c:v>0.10950503723171266</c:v>
                </c:pt>
                <c:pt idx="1000">
                  <c:v>0.10961454226894438</c:v>
                </c:pt>
                <c:pt idx="1001">
                  <c:v>0.10972404730617609</c:v>
                </c:pt>
                <c:pt idx="1002">
                  <c:v>0.1098335523434078</c:v>
                </c:pt>
                <c:pt idx="1003">
                  <c:v>0.1099430573806395</c:v>
                </c:pt>
                <c:pt idx="1004">
                  <c:v>0.11005256241787122</c:v>
                </c:pt>
                <c:pt idx="1005">
                  <c:v>0.11016206745510293</c:v>
                </c:pt>
                <c:pt idx="1006">
                  <c:v>0.11027157249233464</c:v>
                </c:pt>
                <c:pt idx="1007">
                  <c:v>0.11038107752956636</c:v>
                </c:pt>
                <c:pt idx="1008">
                  <c:v>0.11049058256679807</c:v>
                </c:pt>
                <c:pt idx="1009">
                  <c:v>0.11060008760402978</c:v>
                </c:pt>
                <c:pt idx="1010">
                  <c:v>0.1107095926412615</c:v>
                </c:pt>
                <c:pt idx="1011">
                  <c:v>0.11081909767849321</c:v>
                </c:pt>
                <c:pt idx="1012">
                  <c:v>0.11092860271572492</c:v>
                </c:pt>
                <c:pt idx="1013">
                  <c:v>0.11103810775295664</c:v>
                </c:pt>
                <c:pt idx="1014">
                  <c:v>0.11114761279018835</c:v>
                </c:pt>
                <c:pt idx="1015">
                  <c:v>0.11125711782742007</c:v>
                </c:pt>
                <c:pt idx="1016">
                  <c:v>0.11136662286465178</c:v>
                </c:pt>
                <c:pt idx="1017">
                  <c:v>0.11147612790188349</c:v>
                </c:pt>
                <c:pt idx="1018">
                  <c:v>0.11158563293911519</c:v>
                </c:pt>
                <c:pt idx="1019">
                  <c:v>0.11169513797634691</c:v>
                </c:pt>
                <c:pt idx="1020">
                  <c:v>0.11180464301357862</c:v>
                </c:pt>
                <c:pt idx="1021">
                  <c:v>0.11191414805081033</c:v>
                </c:pt>
                <c:pt idx="1022">
                  <c:v>0.11202365308804205</c:v>
                </c:pt>
                <c:pt idx="1023">
                  <c:v>0.11213315812527376</c:v>
                </c:pt>
                <c:pt idx="1024">
                  <c:v>0.11224266316250547</c:v>
                </c:pt>
                <c:pt idx="1025">
                  <c:v>0.11235216819973719</c:v>
                </c:pt>
                <c:pt idx="1026">
                  <c:v>0.1124616732369689</c:v>
                </c:pt>
                <c:pt idx="1027">
                  <c:v>0.11257117827420061</c:v>
                </c:pt>
                <c:pt idx="1028">
                  <c:v>0.11268068331143233</c:v>
                </c:pt>
                <c:pt idx="1029">
                  <c:v>0.11279018834866404</c:v>
                </c:pt>
                <c:pt idx="1030">
                  <c:v>0.11289969338589576</c:v>
                </c:pt>
                <c:pt idx="1031">
                  <c:v>0.11300919842312747</c:v>
                </c:pt>
                <c:pt idx="1032">
                  <c:v>0.11311870346035918</c:v>
                </c:pt>
                <c:pt idx="1033">
                  <c:v>0.1132282084975909</c:v>
                </c:pt>
                <c:pt idx="1034">
                  <c:v>0.1133377135348226</c:v>
                </c:pt>
                <c:pt idx="1035">
                  <c:v>0.11344721857205431</c:v>
                </c:pt>
                <c:pt idx="1036">
                  <c:v>0.11355672360928602</c:v>
                </c:pt>
                <c:pt idx="1037">
                  <c:v>0.11366622864651774</c:v>
                </c:pt>
                <c:pt idx="1038">
                  <c:v>0.11377573368374945</c:v>
                </c:pt>
                <c:pt idx="1039">
                  <c:v>0.11388523872098116</c:v>
                </c:pt>
                <c:pt idx="1040">
                  <c:v>0.11399474375821288</c:v>
                </c:pt>
                <c:pt idx="1041">
                  <c:v>0.11410424879544459</c:v>
                </c:pt>
                <c:pt idx="1042">
                  <c:v>0.1142137538326763</c:v>
                </c:pt>
                <c:pt idx="1043">
                  <c:v>0.11432325886990802</c:v>
                </c:pt>
                <c:pt idx="1044">
                  <c:v>0.11443276390713973</c:v>
                </c:pt>
                <c:pt idx="1045">
                  <c:v>0.11454226894437144</c:v>
                </c:pt>
                <c:pt idx="1046">
                  <c:v>0.11465177398160316</c:v>
                </c:pt>
                <c:pt idx="1047">
                  <c:v>0.11476127901883487</c:v>
                </c:pt>
                <c:pt idx="1048">
                  <c:v>0.11487078405606659</c:v>
                </c:pt>
                <c:pt idx="1049">
                  <c:v>0.11498028909329829</c:v>
                </c:pt>
                <c:pt idx="1050">
                  <c:v>0.11508979413053</c:v>
                </c:pt>
                <c:pt idx="1051">
                  <c:v>0.11519929916776171</c:v>
                </c:pt>
                <c:pt idx="1052">
                  <c:v>0.11530880420499343</c:v>
                </c:pt>
                <c:pt idx="1053">
                  <c:v>0.11541830924222514</c:v>
                </c:pt>
                <c:pt idx="1054">
                  <c:v>0.11552781427945685</c:v>
                </c:pt>
                <c:pt idx="1055">
                  <c:v>0.11563731931668857</c:v>
                </c:pt>
                <c:pt idx="1056">
                  <c:v>0.11574682435392028</c:v>
                </c:pt>
                <c:pt idx="1057">
                  <c:v>0.11585632939115199</c:v>
                </c:pt>
                <c:pt idx="1058">
                  <c:v>0.11596583442838371</c:v>
                </c:pt>
                <c:pt idx="1059">
                  <c:v>0.11607533946561542</c:v>
                </c:pt>
                <c:pt idx="1060">
                  <c:v>0.11618484450284713</c:v>
                </c:pt>
                <c:pt idx="1061">
                  <c:v>0.11629434954007885</c:v>
                </c:pt>
                <c:pt idx="1062">
                  <c:v>0.11640385457731056</c:v>
                </c:pt>
                <c:pt idx="1063">
                  <c:v>0.11651335961454228</c:v>
                </c:pt>
                <c:pt idx="1064">
                  <c:v>0.11662286465177397</c:v>
                </c:pt>
                <c:pt idx="1065">
                  <c:v>0.11673236968900569</c:v>
                </c:pt>
                <c:pt idx="1066">
                  <c:v>0.1168418747262374</c:v>
                </c:pt>
                <c:pt idx="1067">
                  <c:v>0.11695137976346912</c:v>
                </c:pt>
                <c:pt idx="1068">
                  <c:v>0.11706088480070083</c:v>
                </c:pt>
                <c:pt idx="1069">
                  <c:v>0.11717038983793254</c:v>
                </c:pt>
                <c:pt idx="1070">
                  <c:v>0.11727989487516426</c:v>
                </c:pt>
                <c:pt idx="1071">
                  <c:v>0.11738939991239597</c:v>
                </c:pt>
                <c:pt idx="1072">
                  <c:v>0.11749890494962768</c:v>
                </c:pt>
                <c:pt idx="1073">
                  <c:v>0.1176084099868594</c:v>
                </c:pt>
                <c:pt idx="1074">
                  <c:v>0.11771791502409111</c:v>
                </c:pt>
                <c:pt idx="1075">
                  <c:v>0.11782742006132282</c:v>
                </c:pt>
                <c:pt idx="1076">
                  <c:v>0.11793692509855454</c:v>
                </c:pt>
                <c:pt idx="1077">
                  <c:v>0.11804643013578625</c:v>
                </c:pt>
                <c:pt idx="1078">
                  <c:v>0.11815593517301796</c:v>
                </c:pt>
                <c:pt idx="1079">
                  <c:v>0.11826544021024968</c:v>
                </c:pt>
                <c:pt idx="1080">
                  <c:v>0.11837494524748138</c:v>
                </c:pt>
                <c:pt idx="1081">
                  <c:v>0.11848445028471309</c:v>
                </c:pt>
                <c:pt idx="1082">
                  <c:v>0.11859395532194481</c:v>
                </c:pt>
                <c:pt idx="1083">
                  <c:v>0.11870346035917652</c:v>
                </c:pt>
                <c:pt idx="1084">
                  <c:v>0.11881296539640823</c:v>
                </c:pt>
                <c:pt idx="1085">
                  <c:v>0.11892247043363995</c:v>
                </c:pt>
                <c:pt idx="1086">
                  <c:v>0.11903197547087166</c:v>
                </c:pt>
                <c:pt idx="1087">
                  <c:v>0.11914148050810337</c:v>
                </c:pt>
                <c:pt idx="1088">
                  <c:v>0.11925098554533509</c:v>
                </c:pt>
                <c:pt idx="1089">
                  <c:v>0.1193604905825668</c:v>
                </c:pt>
                <c:pt idx="1090">
                  <c:v>0.11946999561979851</c:v>
                </c:pt>
                <c:pt idx="1091">
                  <c:v>0.11957950065703023</c:v>
                </c:pt>
                <c:pt idx="1092">
                  <c:v>0.11968900569426194</c:v>
                </c:pt>
                <c:pt idx="1093">
                  <c:v>0.11979851073149365</c:v>
                </c:pt>
                <c:pt idx="1094">
                  <c:v>0.11990801576872537</c:v>
                </c:pt>
                <c:pt idx="1095">
                  <c:v>0.12001752080595707</c:v>
                </c:pt>
                <c:pt idx="1096">
                  <c:v>0.12012702584318878</c:v>
                </c:pt>
                <c:pt idx="1097">
                  <c:v>0.12023653088042049</c:v>
                </c:pt>
                <c:pt idx="1098">
                  <c:v>0.12034603591765221</c:v>
                </c:pt>
                <c:pt idx="1099">
                  <c:v>0.12045554095488392</c:v>
                </c:pt>
                <c:pt idx="1100">
                  <c:v>0.12056504599211564</c:v>
                </c:pt>
                <c:pt idx="1101">
                  <c:v>0.12067455102934735</c:v>
                </c:pt>
                <c:pt idx="1102">
                  <c:v>0.12078405606657906</c:v>
                </c:pt>
                <c:pt idx="1103">
                  <c:v>0.12089356110381078</c:v>
                </c:pt>
                <c:pt idx="1104">
                  <c:v>0.12100306614104249</c:v>
                </c:pt>
                <c:pt idx="1105">
                  <c:v>0.1211125711782742</c:v>
                </c:pt>
                <c:pt idx="1106">
                  <c:v>0.12122207621550592</c:v>
                </c:pt>
                <c:pt idx="1107">
                  <c:v>0.12133158125273763</c:v>
                </c:pt>
                <c:pt idx="1108">
                  <c:v>0.12144108628996934</c:v>
                </c:pt>
                <c:pt idx="1109">
                  <c:v>0.12155059132720106</c:v>
                </c:pt>
                <c:pt idx="1110">
                  <c:v>0.12166009636443276</c:v>
                </c:pt>
                <c:pt idx="1111">
                  <c:v>0.12176960140166447</c:v>
                </c:pt>
                <c:pt idx="1112">
                  <c:v>0.12187910643889618</c:v>
                </c:pt>
                <c:pt idx="1113">
                  <c:v>0.1219886114761279</c:v>
                </c:pt>
                <c:pt idx="1114">
                  <c:v>0.12209811651335961</c:v>
                </c:pt>
                <c:pt idx="1115">
                  <c:v>0.12220762155059132</c:v>
                </c:pt>
                <c:pt idx="1116">
                  <c:v>0.12231712658782304</c:v>
                </c:pt>
                <c:pt idx="1117">
                  <c:v>0.12242663162505475</c:v>
                </c:pt>
                <c:pt idx="1118">
                  <c:v>0.12253613666228647</c:v>
                </c:pt>
                <c:pt idx="1119">
                  <c:v>0.12264564169951818</c:v>
                </c:pt>
                <c:pt idx="1120">
                  <c:v>0.12275514673674989</c:v>
                </c:pt>
                <c:pt idx="1121">
                  <c:v>0.12286465177398161</c:v>
                </c:pt>
                <c:pt idx="1122">
                  <c:v>0.12297415681121332</c:v>
                </c:pt>
                <c:pt idx="1123">
                  <c:v>0.12308366184844503</c:v>
                </c:pt>
                <c:pt idx="1124">
                  <c:v>0.12319316688567675</c:v>
                </c:pt>
                <c:pt idx="1125">
                  <c:v>0.12330267192290846</c:v>
                </c:pt>
                <c:pt idx="1126">
                  <c:v>0.12341217696014016</c:v>
                </c:pt>
                <c:pt idx="1127">
                  <c:v>0.12352168199737187</c:v>
                </c:pt>
                <c:pt idx="1128">
                  <c:v>0.12363118703460359</c:v>
                </c:pt>
                <c:pt idx="1129">
                  <c:v>0.1237406920718353</c:v>
                </c:pt>
                <c:pt idx="1130">
                  <c:v>0.12385019710906701</c:v>
                </c:pt>
                <c:pt idx="1131">
                  <c:v>0.12395970214629873</c:v>
                </c:pt>
                <c:pt idx="1132">
                  <c:v>0.12406920718353044</c:v>
                </c:pt>
                <c:pt idx="1133">
                  <c:v>0.12417871222076216</c:v>
                </c:pt>
                <c:pt idx="1134">
                  <c:v>0.12428821725799387</c:v>
                </c:pt>
                <c:pt idx="1135">
                  <c:v>0.12439772229522558</c:v>
                </c:pt>
                <c:pt idx="1136">
                  <c:v>0.1245072273324573</c:v>
                </c:pt>
                <c:pt idx="1137">
                  <c:v>0.12461673236968901</c:v>
                </c:pt>
                <c:pt idx="1138">
                  <c:v>0.12472623740692072</c:v>
                </c:pt>
                <c:pt idx="1139">
                  <c:v>0.12483574244415244</c:v>
                </c:pt>
                <c:pt idx="1140">
                  <c:v>0.12494524748138415</c:v>
                </c:pt>
                <c:pt idx="1141">
                  <c:v>0.12505475251861586</c:v>
                </c:pt>
                <c:pt idx="1142">
                  <c:v>0.12516425755584756</c:v>
                </c:pt>
                <c:pt idx="1143">
                  <c:v>0.12527376259307929</c:v>
                </c:pt>
                <c:pt idx="1144">
                  <c:v>0.12538326763031099</c:v>
                </c:pt>
                <c:pt idx="1145">
                  <c:v>0.12549277266754272</c:v>
                </c:pt>
                <c:pt idx="1146">
                  <c:v>0.12560227770477442</c:v>
                </c:pt>
                <c:pt idx="1147">
                  <c:v>0.12571178274200615</c:v>
                </c:pt>
                <c:pt idx="1148">
                  <c:v>0.12582128777923784</c:v>
                </c:pt>
                <c:pt idx="1149">
                  <c:v>0.12593079281646954</c:v>
                </c:pt>
                <c:pt idx="1150">
                  <c:v>0.12604029785370127</c:v>
                </c:pt>
                <c:pt idx="1151">
                  <c:v>0.12614980289093297</c:v>
                </c:pt>
                <c:pt idx="1152">
                  <c:v>0.1262593079281647</c:v>
                </c:pt>
                <c:pt idx="1153">
                  <c:v>0.1263688129653964</c:v>
                </c:pt>
                <c:pt idx="1154">
                  <c:v>0.12647831800262813</c:v>
                </c:pt>
                <c:pt idx="1155">
                  <c:v>0.12658782303985983</c:v>
                </c:pt>
                <c:pt idx="1156">
                  <c:v>0.12669732807709155</c:v>
                </c:pt>
                <c:pt idx="1157">
                  <c:v>0.12680683311432325</c:v>
                </c:pt>
                <c:pt idx="1158">
                  <c:v>0.12691633815155498</c:v>
                </c:pt>
                <c:pt idx="1159">
                  <c:v>0.12702584318878668</c:v>
                </c:pt>
                <c:pt idx="1160">
                  <c:v>0.12713534822601841</c:v>
                </c:pt>
                <c:pt idx="1161">
                  <c:v>0.12724485326325011</c:v>
                </c:pt>
                <c:pt idx="1162">
                  <c:v>0.12735435830048183</c:v>
                </c:pt>
                <c:pt idx="1163">
                  <c:v>0.12746386333771353</c:v>
                </c:pt>
                <c:pt idx="1164">
                  <c:v>0.12757336837494523</c:v>
                </c:pt>
                <c:pt idx="1165">
                  <c:v>0.12768287341217696</c:v>
                </c:pt>
                <c:pt idx="1166">
                  <c:v>0.12779237844940866</c:v>
                </c:pt>
                <c:pt idx="1167">
                  <c:v>0.12790188348664039</c:v>
                </c:pt>
                <c:pt idx="1168">
                  <c:v>0.12801138852387209</c:v>
                </c:pt>
                <c:pt idx="1169">
                  <c:v>0.12812089356110382</c:v>
                </c:pt>
                <c:pt idx="1170">
                  <c:v>0.12823039859833552</c:v>
                </c:pt>
                <c:pt idx="1171">
                  <c:v>0.12833990363556724</c:v>
                </c:pt>
                <c:pt idx="1172">
                  <c:v>0.12844940867279894</c:v>
                </c:pt>
                <c:pt idx="1173">
                  <c:v>0.12855891371003067</c:v>
                </c:pt>
                <c:pt idx="1174">
                  <c:v>0.12866841874726237</c:v>
                </c:pt>
                <c:pt idx="1175">
                  <c:v>0.1287779237844941</c:v>
                </c:pt>
                <c:pt idx="1176">
                  <c:v>0.1288874288217258</c:v>
                </c:pt>
                <c:pt idx="1177">
                  <c:v>0.12899693385895752</c:v>
                </c:pt>
                <c:pt idx="1178">
                  <c:v>0.12910643889618922</c:v>
                </c:pt>
                <c:pt idx="1179">
                  <c:v>0.12921594393342092</c:v>
                </c:pt>
                <c:pt idx="1180">
                  <c:v>0.12932544897065265</c:v>
                </c:pt>
                <c:pt idx="1181">
                  <c:v>0.12943495400788435</c:v>
                </c:pt>
                <c:pt idx="1182">
                  <c:v>0.12954445904511608</c:v>
                </c:pt>
                <c:pt idx="1183">
                  <c:v>0.12965396408234778</c:v>
                </c:pt>
                <c:pt idx="1184">
                  <c:v>0.12976346911957951</c:v>
                </c:pt>
                <c:pt idx="1185">
                  <c:v>0.12987297415681121</c:v>
                </c:pt>
                <c:pt idx="1186">
                  <c:v>0.12998247919404293</c:v>
                </c:pt>
                <c:pt idx="1187">
                  <c:v>0.13009198423127463</c:v>
                </c:pt>
                <c:pt idx="1188">
                  <c:v>0.13020148926850636</c:v>
                </c:pt>
                <c:pt idx="1189">
                  <c:v>0.13031099430573806</c:v>
                </c:pt>
                <c:pt idx="1190">
                  <c:v>0.13042049934296979</c:v>
                </c:pt>
                <c:pt idx="1191">
                  <c:v>0.13053000438020149</c:v>
                </c:pt>
                <c:pt idx="1192">
                  <c:v>0.13063950941743321</c:v>
                </c:pt>
                <c:pt idx="1193">
                  <c:v>0.13074901445466491</c:v>
                </c:pt>
                <c:pt idx="1194">
                  <c:v>0.13085851949189664</c:v>
                </c:pt>
                <c:pt idx="1195">
                  <c:v>0.13096802452912834</c:v>
                </c:pt>
                <c:pt idx="1196">
                  <c:v>0.13107752956636004</c:v>
                </c:pt>
                <c:pt idx="1197">
                  <c:v>0.13118703460359177</c:v>
                </c:pt>
                <c:pt idx="1198">
                  <c:v>0.13129653964082347</c:v>
                </c:pt>
                <c:pt idx="1199">
                  <c:v>0.13140604467805519</c:v>
                </c:pt>
                <c:pt idx="1200">
                  <c:v>0.13151554971528689</c:v>
                </c:pt>
                <c:pt idx="1201">
                  <c:v>0.13162505475251862</c:v>
                </c:pt>
                <c:pt idx="1202">
                  <c:v>0.13173455978975032</c:v>
                </c:pt>
                <c:pt idx="1203">
                  <c:v>0.13184406482698205</c:v>
                </c:pt>
                <c:pt idx="1204">
                  <c:v>0.13195356986421375</c:v>
                </c:pt>
                <c:pt idx="1205">
                  <c:v>0.13206307490144548</c:v>
                </c:pt>
                <c:pt idx="1206">
                  <c:v>0.13217257993867718</c:v>
                </c:pt>
                <c:pt idx="1207">
                  <c:v>0.1322820849759089</c:v>
                </c:pt>
                <c:pt idx="1208">
                  <c:v>0.1323915900131406</c:v>
                </c:pt>
                <c:pt idx="1209">
                  <c:v>0.13250109505037233</c:v>
                </c:pt>
                <c:pt idx="1210">
                  <c:v>0.13261060008760403</c:v>
                </c:pt>
                <c:pt idx="1211">
                  <c:v>0.13272010512483573</c:v>
                </c:pt>
                <c:pt idx="1212">
                  <c:v>0.13282961016206746</c:v>
                </c:pt>
                <c:pt idx="1213">
                  <c:v>0.13293911519929916</c:v>
                </c:pt>
                <c:pt idx="1214">
                  <c:v>0.13304862023653088</c:v>
                </c:pt>
                <c:pt idx="1215">
                  <c:v>0.13315812527376258</c:v>
                </c:pt>
                <c:pt idx="1216">
                  <c:v>0.13326763031099431</c:v>
                </c:pt>
                <c:pt idx="1217">
                  <c:v>0.13337713534822601</c:v>
                </c:pt>
                <c:pt idx="1218">
                  <c:v>0.13348664038545774</c:v>
                </c:pt>
                <c:pt idx="1219">
                  <c:v>0.13359614542268944</c:v>
                </c:pt>
                <c:pt idx="1220">
                  <c:v>0.13370565045992117</c:v>
                </c:pt>
                <c:pt idx="1221">
                  <c:v>0.13381515549715287</c:v>
                </c:pt>
                <c:pt idx="1222">
                  <c:v>0.13392466053438459</c:v>
                </c:pt>
                <c:pt idx="1223">
                  <c:v>0.13403416557161629</c:v>
                </c:pt>
                <c:pt idx="1224">
                  <c:v>0.13414367060884802</c:v>
                </c:pt>
                <c:pt idx="1225">
                  <c:v>0.13425317564607972</c:v>
                </c:pt>
                <c:pt idx="1226">
                  <c:v>0.13436268068331142</c:v>
                </c:pt>
                <c:pt idx="1227">
                  <c:v>0.13447218572054315</c:v>
                </c:pt>
                <c:pt idx="1228">
                  <c:v>0.13458169075777485</c:v>
                </c:pt>
                <c:pt idx="1229">
                  <c:v>0.13469119579500657</c:v>
                </c:pt>
                <c:pt idx="1230">
                  <c:v>0.13480070083223827</c:v>
                </c:pt>
                <c:pt idx="1231">
                  <c:v>0.13491020586947</c:v>
                </c:pt>
                <c:pt idx="1232">
                  <c:v>0.1350197109067017</c:v>
                </c:pt>
                <c:pt idx="1233">
                  <c:v>0.13512921594393343</c:v>
                </c:pt>
                <c:pt idx="1234">
                  <c:v>0.13523872098116513</c:v>
                </c:pt>
                <c:pt idx="1235">
                  <c:v>0.13534822601839686</c:v>
                </c:pt>
                <c:pt idx="1236">
                  <c:v>0.13545773105562856</c:v>
                </c:pt>
                <c:pt idx="1237">
                  <c:v>0.13556723609286028</c:v>
                </c:pt>
                <c:pt idx="1238">
                  <c:v>0.13567674113009198</c:v>
                </c:pt>
                <c:pt idx="1239">
                  <c:v>0.13578624616732371</c:v>
                </c:pt>
                <c:pt idx="1240">
                  <c:v>0.13589575120455541</c:v>
                </c:pt>
                <c:pt idx="1241">
                  <c:v>0.13600525624178711</c:v>
                </c:pt>
                <c:pt idx="1242">
                  <c:v>0.13611476127901884</c:v>
                </c:pt>
                <c:pt idx="1243">
                  <c:v>0.13622426631625054</c:v>
                </c:pt>
                <c:pt idx="1244">
                  <c:v>0.13633377135348226</c:v>
                </c:pt>
                <c:pt idx="1245">
                  <c:v>0.13644327639071396</c:v>
                </c:pt>
                <c:pt idx="1246">
                  <c:v>0.13655278142794569</c:v>
                </c:pt>
                <c:pt idx="1247">
                  <c:v>0.13666228646517739</c:v>
                </c:pt>
                <c:pt idx="1248">
                  <c:v>0.13677179150240912</c:v>
                </c:pt>
                <c:pt idx="1249">
                  <c:v>0.13688129653964082</c:v>
                </c:pt>
                <c:pt idx="1250">
                  <c:v>0.13699080157687255</c:v>
                </c:pt>
                <c:pt idx="1251">
                  <c:v>0.13710030661410424</c:v>
                </c:pt>
                <c:pt idx="1252">
                  <c:v>0.13720981165133597</c:v>
                </c:pt>
                <c:pt idx="1253">
                  <c:v>0.13731931668856767</c:v>
                </c:pt>
                <c:pt idx="1254">
                  <c:v>0.1374288217257994</c:v>
                </c:pt>
                <c:pt idx="1255">
                  <c:v>0.1375383267630311</c:v>
                </c:pt>
                <c:pt idx="1256">
                  <c:v>0.1376478318002628</c:v>
                </c:pt>
                <c:pt idx="1257">
                  <c:v>0.13775733683749453</c:v>
                </c:pt>
                <c:pt idx="1258">
                  <c:v>0.13786684187472623</c:v>
                </c:pt>
                <c:pt idx="1259">
                  <c:v>0.13797634691195795</c:v>
                </c:pt>
                <c:pt idx="1260">
                  <c:v>0.13808585194918965</c:v>
                </c:pt>
                <c:pt idx="1261">
                  <c:v>0.13819535698642138</c:v>
                </c:pt>
                <c:pt idx="1262">
                  <c:v>0.13830486202365308</c:v>
                </c:pt>
                <c:pt idx="1263">
                  <c:v>0.13841436706088481</c:v>
                </c:pt>
                <c:pt idx="1264">
                  <c:v>0.13852387209811651</c:v>
                </c:pt>
                <c:pt idx="1265">
                  <c:v>0.13863337713534823</c:v>
                </c:pt>
                <c:pt idx="1266">
                  <c:v>0.13874288217257993</c:v>
                </c:pt>
                <c:pt idx="1267">
                  <c:v>0.13885238720981166</c:v>
                </c:pt>
                <c:pt idx="1268">
                  <c:v>0.13896189224704336</c:v>
                </c:pt>
                <c:pt idx="1269">
                  <c:v>0.13907139728427509</c:v>
                </c:pt>
                <c:pt idx="1270">
                  <c:v>0.13918090232150679</c:v>
                </c:pt>
                <c:pt idx="1271">
                  <c:v>0.13929040735873849</c:v>
                </c:pt>
                <c:pt idx="1272">
                  <c:v>0.13939991239597022</c:v>
                </c:pt>
                <c:pt idx="1273">
                  <c:v>0.13950941743320192</c:v>
                </c:pt>
                <c:pt idx="1274">
                  <c:v>0.13961892247043364</c:v>
                </c:pt>
                <c:pt idx="1275">
                  <c:v>0.13972842750766534</c:v>
                </c:pt>
                <c:pt idx="1276">
                  <c:v>0.13983793254489707</c:v>
                </c:pt>
                <c:pt idx="1277">
                  <c:v>0.13994743758212877</c:v>
                </c:pt>
                <c:pt idx="1278">
                  <c:v>0.1400569426193605</c:v>
                </c:pt>
                <c:pt idx="1279">
                  <c:v>0.1401664476565922</c:v>
                </c:pt>
                <c:pt idx="1280">
                  <c:v>0.14027595269382392</c:v>
                </c:pt>
                <c:pt idx="1281">
                  <c:v>0.14038545773105562</c:v>
                </c:pt>
                <c:pt idx="1282">
                  <c:v>0.14049496276828735</c:v>
                </c:pt>
                <c:pt idx="1283">
                  <c:v>0.14060446780551905</c:v>
                </c:pt>
                <c:pt idx="1284">
                  <c:v>0.14071397284275078</c:v>
                </c:pt>
                <c:pt idx="1285">
                  <c:v>0.14082347787998248</c:v>
                </c:pt>
                <c:pt idx="1286">
                  <c:v>0.14093298291721421</c:v>
                </c:pt>
                <c:pt idx="1287">
                  <c:v>0.14104248795444591</c:v>
                </c:pt>
                <c:pt idx="1288">
                  <c:v>0.14115199299167761</c:v>
                </c:pt>
                <c:pt idx="1289">
                  <c:v>0.14126149802890933</c:v>
                </c:pt>
                <c:pt idx="1290">
                  <c:v>0.14137100306614103</c:v>
                </c:pt>
                <c:pt idx="1291">
                  <c:v>0.14148050810337276</c:v>
                </c:pt>
                <c:pt idx="1292">
                  <c:v>0.14159001314060446</c:v>
                </c:pt>
                <c:pt idx="1293">
                  <c:v>0.14169951817783619</c:v>
                </c:pt>
                <c:pt idx="1294">
                  <c:v>0.14180902321506789</c:v>
                </c:pt>
                <c:pt idx="1295">
                  <c:v>0.14191852825229961</c:v>
                </c:pt>
                <c:pt idx="1296">
                  <c:v>0.14202803328953131</c:v>
                </c:pt>
                <c:pt idx="1297">
                  <c:v>0.14213753832676304</c:v>
                </c:pt>
                <c:pt idx="1298">
                  <c:v>0.14224704336399474</c:v>
                </c:pt>
                <c:pt idx="1299">
                  <c:v>0.14235654840122647</c:v>
                </c:pt>
                <c:pt idx="1300">
                  <c:v>0.14246605343845817</c:v>
                </c:pt>
                <c:pt idx="1301">
                  <c:v>0.1425755584756899</c:v>
                </c:pt>
                <c:pt idx="1302">
                  <c:v>0.14268506351292159</c:v>
                </c:pt>
                <c:pt idx="1303">
                  <c:v>0.14279456855015329</c:v>
                </c:pt>
                <c:pt idx="1304">
                  <c:v>0.14290407358738502</c:v>
                </c:pt>
                <c:pt idx="1305">
                  <c:v>0.14301357862461672</c:v>
                </c:pt>
                <c:pt idx="1306">
                  <c:v>0.14312308366184845</c:v>
                </c:pt>
                <c:pt idx="1307">
                  <c:v>0.14323258869908015</c:v>
                </c:pt>
                <c:pt idx="1308">
                  <c:v>0.14334209373631188</c:v>
                </c:pt>
                <c:pt idx="1309">
                  <c:v>0.14345159877354358</c:v>
                </c:pt>
                <c:pt idx="1310">
                  <c:v>0.1435611038107753</c:v>
                </c:pt>
                <c:pt idx="1311">
                  <c:v>0.143670608848007</c:v>
                </c:pt>
                <c:pt idx="1312">
                  <c:v>0.14378011388523873</c:v>
                </c:pt>
                <c:pt idx="1313">
                  <c:v>0.14388961892247043</c:v>
                </c:pt>
                <c:pt idx="1314">
                  <c:v>0.14399912395970216</c:v>
                </c:pt>
                <c:pt idx="1315">
                  <c:v>0.14410862899693386</c:v>
                </c:pt>
                <c:pt idx="1316">
                  <c:v>0.14421813403416558</c:v>
                </c:pt>
                <c:pt idx="1317">
                  <c:v>0.14432763907139728</c:v>
                </c:pt>
                <c:pt idx="1318">
                  <c:v>0.14443714410862898</c:v>
                </c:pt>
                <c:pt idx="1319">
                  <c:v>0.14454664914586071</c:v>
                </c:pt>
                <c:pt idx="1320">
                  <c:v>0.14465615418309241</c:v>
                </c:pt>
                <c:pt idx="1321">
                  <c:v>0.14476565922032414</c:v>
                </c:pt>
                <c:pt idx="1322">
                  <c:v>0.14487516425755584</c:v>
                </c:pt>
                <c:pt idx="1323">
                  <c:v>0.14498466929478757</c:v>
                </c:pt>
                <c:pt idx="1324">
                  <c:v>0.14509417433201927</c:v>
                </c:pt>
                <c:pt idx="1325">
                  <c:v>0.14520367936925099</c:v>
                </c:pt>
                <c:pt idx="1326">
                  <c:v>0.14531318440648269</c:v>
                </c:pt>
                <c:pt idx="1327">
                  <c:v>0.14542268944371442</c:v>
                </c:pt>
                <c:pt idx="1328">
                  <c:v>0.14553219448094612</c:v>
                </c:pt>
                <c:pt idx="1329">
                  <c:v>0.14564169951817785</c:v>
                </c:pt>
                <c:pt idx="1330">
                  <c:v>0.14575120455540955</c:v>
                </c:pt>
                <c:pt idx="1331">
                  <c:v>0.14586070959264127</c:v>
                </c:pt>
                <c:pt idx="1332">
                  <c:v>0.14597021462987297</c:v>
                </c:pt>
                <c:pt idx="1333">
                  <c:v>0.14607971966710467</c:v>
                </c:pt>
                <c:pt idx="1334">
                  <c:v>0.1461892247043364</c:v>
                </c:pt>
                <c:pt idx="1335">
                  <c:v>0.1462987297415681</c:v>
                </c:pt>
                <c:pt idx="1336">
                  <c:v>0.14640823477879983</c:v>
                </c:pt>
                <c:pt idx="1337">
                  <c:v>0.14651773981603153</c:v>
                </c:pt>
                <c:pt idx="1338">
                  <c:v>0.14662724485326326</c:v>
                </c:pt>
                <c:pt idx="1339">
                  <c:v>0.14673674989049496</c:v>
                </c:pt>
                <c:pt idx="1340">
                  <c:v>0.14684625492772668</c:v>
                </c:pt>
                <c:pt idx="1341">
                  <c:v>0.14695575996495838</c:v>
                </c:pt>
                <c:pt idx="1342">
                  <c:v>0.14706526500219011</c:v>
                </c:pt>
                <c:pt idx="1343">
                  <c:v>0.14717477003942181</c:v>
                </c:pt>
                <c:pt idx="1344">
                  <c:v>0.14728427507665354</c:v>
                </c:pt>
                <c:pt idx="1345">
                  <c:v>0.14739378011388524</c:v>
                </c:pt>
                <c:pt idx="1346">
                  <c:v>0.14750328515111696</c:v>
                </c:pt>
                <c:pt idx="1347">
                  <c:v>0.14761279018834866</c:v>
                </c:pt>
                <c:pt idx="1348">
                  <c:v>0.14772229522558036</c:v>
                </c:pt>
                <c:pt idx="1349">
                  <c:v>0.14783180026281209</c:v>
                </c:pt>
                <c:pt idx="1350">
                  <c:v>0.14794130530004379</c:v>
                </c:pt>
                <c:pt idx="1351">
                  <c:v>0.14805081033727552</c:v>
                </c:pt>
                <c:pt idx="1352">
                  <c:v>0.14816031537450722</c:v>
                </c:pt>
                <c:pt idx="1353">
                  <c:v>0.14826982041173895</c:v>
                </c:pt>
                <c:pt idx="1354">
                  <c:v>0.14837932544897064</c:v>
                </c:pt>
                <c:pt idx="1355">
                  <c:v>0.14848883048620237</c:v>
                </c:pt>
                <c:pt idx="1356">
                  <c:v>0.14859833552343407</c:v>
                </c:pt>
                <c:pt idx="1357">
                  <c:v>0.1487078405606658</c:v>
                </c:pt>
                <c:pt idx="1358">
                  <c:v>0.1488173455978975</c:v>
                </c:pt>
                <c:pt idx="1359">
                  <c:v>0.14892685063512923</c:v>
                </c:pt>
                <c:pt idx="1360">
                  <c:v>0.14903635567236093</c:v>
                </c:pt>
                <c:pt idx="1361">
                  <c:v>0.14914586070959265</c:v>
                </c:pt>
                <c:pt idx="1362">
                  <c:v>0.14925536574682435</c:v>
                </c:pt>
                <c:pt idx="1363">
                  <c:v>0.14936487078405605</c:v>
                </c:pt>
                <c:pt idx="1364">
                  <c:v>0.14947437582128778</c:v>
                </c:pt>
                <c:pt idx="1365">
                  <c:v>0.14958388085851948</c:v>
                </c:pt>
                <c:pt idx="1366">
                  <c:v>0.14969338589575121</c:v>
                </c:pt>
                <c:pt idx="1367">
                  <c:v>0.14980289093298291</c:v>
                </c:pt>
                <c:pt idx="1368">
                  <c:v>0.14991239597021463</c:v>
                </c:pt>
                <c:pt idx="1369">
                  <c:v>0.15002190100744633</c:v>
                </c:pt>
                <c:pt idx="1370">
                  <c:v>0.15013140604467806</c:v>
                </c:pt>
                <c:pt idx="1371">
                  <c:v>0.15024091108190976</c:v>
                </c:pt>
                <c:pt idx="1372">
                  <c:v>0.15035041611914149</c:v>
                </c:pt>
                <c:pt idx="1373">
                  <c:v>0.15045992115637319</c:v>
                </c:pt>
                <c:pt idx="1374">
                  <c:v>0.15056942619360492</c:v>
                </c:pt>
                <c:pt idx="1375">
                  <c:v>0.15067893123083662</c:v>
                </c:pt>
                <c:pt idx="1376">
                  <c:v>0.15078843626806834</c:v>
                </c:pt>
                <c:pt idx="1377">
                  <c:v>0.15089794130530004</c:v>
                </c:pt>
                <c:pt idx="1378">
                  <c:v>0.15100744634253177</c:v>
                </c:pt>
                <c:pt idx="1379">
                  <c:v>0.15111695137976347</c:v>
                </c:pt>
                <c:pt idx="1380">
                  <c:v>0.15122645641699517</c:v>
                </c:pt>
                <c:pt idx="1381">
                  <c:v>0.1513359614542269</c:v>
                </c:pt>
                <c:pt idx="1382">
                  <c:v>0.1514454664914586</c:v>
                </c:pt>
                <c:pt idx="1383">
                  <c:v>0.15155497152869032</c:v>
                </c:pt>
                <c:pt idx="1384">
                  <c:v>0.15166447656592202</c:v>
                </c:pt>
                <c:pt idx="1385">
                  <c:v>0.15177398160315375</c:v>
                </c:pt>
                <c:pt idx="1386">
                  <c:v>0.15188348664038545</c:v>
                </c:pt>
                <c:pt idx="1387">
                  <c:v>0.15199299167761718</c:v>
                </c:pt>
                <c:pt idx="1388">
                  <c:v>0.15210249671484888</c:v>
                </c:pt>
                <c:pt idx="1389">
                  <c:v>0.15221200175208061</c:v>
                </c:pt>
                <c:pt idx="1390">
                  <c:v>0.15232150678931231</c:v>
                </c:pt>
                <c:pt idx="1391">
                  <c:v>0.15243101182654403</c:v>
                </c:pt>
                <c:pt idx="1392">
                  <c:v>0.15254051686377573</c:v>
                </c:pt>
                <c:pt idx="1393">
                  <c:v>0.15265002190100746</c:v>
                </c:pt>
                <c:pt idx="1394">
                  <c:v>0.15275952693823916</c:v>
                </c:pt>
                <c:pt idx="1395">
                  <c:v>0.15286903197547086</c:v>
                </c:pt>
                <c:pt idx="1396">
                  <c:v>0.15297853701270259</c:v>
                </c:pt>
                <c:pt idx="1397">
                  <c:v>0.15308804204993429</c:v>
                </c:pt>
                <c:pt idx="1398">
                  <c:v>0.15319754708716601</c:v>
                </c:pt>
                <c:pt idx="1399">
                  <c:v>0.15330705212439771</c:v>
                </c:pt>
                <c:pt idx="1400">
                  <c:v>0.15341655716162944</c:v>
                </c:pt>
                <c:pt idx="1401">
                  <c:v>0.15352606219886114</c:v>
                </c:pt>
                <c:pt idx="1402">
                  <c:v>0.15363556723609287</c:v>
                </c:pt>
                <c:pt idx="1403">
                  <c:v>0.15374507227332457</c:v>
                </c:pt>
                <c:pt idx="1404">
                  <c:v>0.1538545773105563</c:v>
                </c:pt>
                <c:pt idx="1405">
                  <c:v>0.15396408234778799</c:v>
                </c:pt>
                <c:pt idx="1406">
                  <c:v>0.15407358738501972</c:v>
                </c:pt>
                <c:pt idx="1407">
                  <c:v>0.15418309242225142</c:v>
                </c:pt>
                <c:pt idx="1408">
                  <c:v>0.15429259745948315</c:v>
                </c:pt>
                <c:pt idx="1409">
                  <c:v>0.15440210249671485</c:v>
                </c:pt>
                <c:pt idx="1410">
                  <c:v>0.15451160753394655</c:v>
                </c:pt>
                <c:pt idx="1411">
                  <c:v>0.15462111257117828</c:v>
                </c:pt>
                <c:pt idx="1412">
                  <c:v>0.15473061760840998</c:v>
                </c:pt>
                <c:pt idx="1413">
                  <c:v>0.1548401226456417</c:v>
                </c:pt>
                <c:pt idx="1414">
                  <c:v>0.1549496276828734</c:v>
                </c:pt>
                <c:pt idx="1415">
                  <c:v>0.15505913272010513</c:v>
                </c:pt>
                <c:pt idx="1416">
                  <c:v>0.15516863775733683</c:v>
                </c:pt>
                <c:pt idx="1417">
                  <c:v>0.15527814279456856</c:v>
                </c:pt>
                <c:pt idx="1418">
                  <c:v>0.15538764783180026</c:v>
                </c:pt>
                <c:pt idx="1419">
                  <c:v>0.15549715286903198</c:v>
                </c:pt>
                <c:pt idx="1420">
                  <c:v>0.15560665790626368</c:v>
                </c:pt>
                <c:pt idx="1421">
                  <c:v>0.15571616294349541</c:v>
                </c:pt>
                <c:pt idx="1422">
                  <c:v>0.15582566798072711</c:v>
                </c:pt>
                <c:pt idx="1423">
                  <c:v>0.15593517301795884</c:v>
                </c:pt>
                <c:pt idx="1424">
                  <c:v>0.15604467805519054</c:v>
                </c:pt>
                <c:pt idx="1425">
                  <c:v>0.15615418309242224</c:v>
                </c:pt>
                <c:pt idx="1426">
                  <c:v>0.15626368812965397</c:v>
                </c:pt>
                <c:pt idx="1427">
                  <c:v>0.15637319316688567</c:v>
                </c:pt>
                <c:pt idx="1428">
                  <c:v>0.15648269820411739</c:v>
                </c:pt>
                <c:pt idx="1429">
                  <c:v>0.15659220324134909</c:v>
                </c:pt>
                <c:pt idx="1430">
                  <c:v>0.15670170827858082</c:v>
                </c:pt>
                <c:pt idx="1431">
                  <c:v>0.15681121331581252</c:v>
                </c:pt>
                <c:pt idx="1432">
                  <c:v>0.15692071835304425</c:v>
                </c:pt>
                <c:pt idx="1433">
                  <c:v>0.15703022339027595</c:v>
                </c:pt>
                <c:pt idx="1434">
                  <c:v>0.15713972842750767</c:v>
                </c:pt>
                <c:pt idx="1435">
                  <c:v>0.15724923346473937</c:v>
                </c:pt>
                <c:pt idx="1436">
                  <c:v>0.1573587385019711</c:v>
                </c:pt>
                <c:pt idx="1437">
                  <c:v>0.1574682435392028</c:v>
                </c:pt>
                <c:pt idx="1438">
                  <c:v>0.15757774857643453</c:v>
                </c:pt>
                <c:pt idx="1439">
                  <c:v>0.15768725361366623</c:v>
                </c:pt>
                <c:pt idx="1440">
                  <c:v>0.15779675865089793</c:v>
                </c:pt>
                <c:pt idx="1441">
                  <c:v>0.15790626368812966</c:v>
                </c:pt>
                <c:pt idx="1442">
                  <c:v>0.15801576872536136</c:v>
                </c:pt>
                <c:pt idx="1443">
                  <c:v>0.15812527376259308</c:v>
                </c:pt>
                <c:pt idx="1444">
                  <c:v>0.15823477879982478</c:v>
                </c:pt>
                <c:pt idx="1445">
                  <c:v>0.15834428383705651</c:v>
                </c:pt>
                <c:pt idx="1446">
                  <c:v>0.15845378887428821</c:v>
                </c:pt>
                <c:pt idx="1447">
                  <c:v>0.15856329391151994</c:v>
                </c:pt>
                <c:pt idx="1448">
                  <c:v>0.15867279894875164</c:v>
                </c:pt>
                <c:pt idx="1449">
                  <c:v>0.15878230398598336</c:v>
                </c:pt>
                <c:pt idx="1450">
                  <c:v>0.15889180902321506</c:v>
                </c:pt>
                <c:pt idx="1451">
                  <c:v>0.15900131406044679</c:v>
                </c:pt>
                <c:pt idx="1452">
                  <c:v>0.15911081909767849</c:v>
                </c:pt>
                <c:pt idx="1453">
                  <c:v>0.15922032413491022</c:v>
                </c:pt>
                <c:pt idx="1454">
                  <c:v>0.15932982917214192</c:v>
                </c:pt>
                <c:pt idx="1455">
                  <c:v>0.15943933420937362</c:v>
                </c:pt>
                <c:pt idx="1456">
                  <c:v>0.15954883924660535</c:v>
                </c:pt>
                <c:pt idx="1457">
                  <c:v>0.15965834428383704</c:v>
                </c:pt>
                <c:pt idx="1458">
                  <c:v>0.15976784932106877</c:v>
                </c:pt>
                <c:pt idx="1459">
                  <c:v>0.15987735435830047</c:v>
                </c:pt>
                <c:pt idx="1460">
                  <c:v>0.1599868593955322</c:v>
                </c:pt>
                <c:pt idx="1461">
                  <c:v>0.1600963644327639</c:v>
                </c:pt>
                <c:pt idx="1462">
                  <c:v>0.16020586946999563</c:v>
                </c:pt>
                <c:pt idx="1463">
                  <c:v>0.16031537450722733</c:v>
                </c:pt>
                <c:pt idx="1464">
                  <c:v>0.16042487954445905</c:v>
                </c:pt>
                <c:pt idx="1465">
                  <c:v>0.16053438458169075</c:v>
                </c:pt>
                <c:pt idx="1466">
                  <c:v>0.16064388961892248</c:v>
                </c:pt>
                <c:pt idx="1467">
                  <c:v>0.16075339465615418</c:v>
                </c:pt>
                <c:pt idx="1468">
                  <c:v>0.16086289969338591</c:v>
                </c:pt>
                <c:pt idx="1469">
                  <c:v>0.16097240473061761</c:v>
                </c:pt>
                <c:pt idx="1470">
                  <c:v>0.16108190976784931</c:v>
                </c:pt>
                <c:pt idx="1471">
                  <c:v>0.16119141480508103</c:v>
                </c:pt>
                <c:pt idx="1472">
                  <c:v>0.16130091984231273</c:v>
                </c:pt>
                <c:pt idx="1473">
                  <c:v>0.16141042487954446</c:v>
                </c:pt>
                <c:pt idx="1474">
                  <c:v>0.16151992991677616</c:v>
                </c:pt>
                <c:pt idx="1475">
                  <c:v>0.16162943495400789</c:v>
                </c:pt>
                <c:pt idx="1476">
                  <c:v>0.16173893999123959</c:v>
                </c:pt>
                <c:pt idx="1477">
                  <c:v>0.16184844502847132</c:v>
                </c:pt>
                <c:pt idx="1478">
                  <c:v>0.16195795006570302</c:v>
                </c:pt>
                <c:pt idx="1479">
                  <c:v>0.16206745510293474</c:v>
                </c:pt>
                <c:pt idx="1480">
                  <c:v>0.16217696014016644</c:v>
                </c:pt>
                <c:pt idx="1481">
                  <c:v>0.16228646517739817</c:v>
                </c:pt>
                <c:pt idx="1482">
                  <c:v>0.16239597021462987</c:v>
                </c:pt>
                <c:pt idx="1483">
                  <c:v>0.1625054752518616</c:v>
                </c:pt>
                <c:pt idx="1484">
                  <c:v>0.1626149802890933</c:v>
                </c:pt>
                <c:pt idx="1485">
                  <c:v>0.16272448532632502</c:v>
                </c:pt>
                <c:pt idx="1486">
                  <c:v>0.16283399036355672</c:v>
                </c:pt>
                <c:pt idx="1487">
                  <c:v>0.16294349540078842</c:v>
                </c:pt>
                <c:pt idx="1488">
                  <c:v>0.16305300043802015</c:v>
                </c:pt>
                <c:pt idx="1489">
                  <c:v>0.16316250547525185</c:v>
                </c:pt>
                <c:pt idx="1490">
                  <c:v>0.16327201051248358</c:v>
                </c:pt>
                <c:pt idx="1491">
                  <c:v>0.16338151554971528</c:v>
                </c:pt>
                <c:pt idx="1492">
                  <c:v>0.16349102058694701</c:v>
                </c:pt>
                <c:pt idx="1493">
                  <c:v>0.16360052562417871</c:v>
                </c:pt>
                <c:pt idx="1494">
                  <c:v>0.16371003066141043</c:v>
                </c:pt>
                <c:pt idx="1495">
                  <c:v>0.16381953569864213</c:v>
                </c:pt>
                <c:pt idx="1496">
                  <c:v>0.16392904073587386</c:v>
                </c:pt>
                <c:pt idx="1497">
                  <c:v>0.16403854577310556</c:v>
                </c:pt>
                <c:pt idx="1498">
                  <c:v>0.16414805081033729</c:v>
                </c:pt>
                <c:pt idx="1499">
                  <c:v>0.16425755584756899</c:v>
                </c:pt>
                <c:pt idx="1500">
                  <c:v>0.16436706088480071</c:v>
                </c:pt>
                <c:pt idx="1501">
                  <c:v>0.16447656592203241</c:v>
                </c:pt>
                <c:pt idx="1502">
                  <c:v>0.16458607095926411</c:v>
                </c:pt>
                <c:pt idx="1503">
                  <c:v>0.16469557599649584</c:v>
                </c:pt>
                <c:pt idx="1504">
                  <c:v>0.16480508103372754</c:v>
                </c:pt>
                <c:pt idx="1505">
                  <c:v>0.16491458607095927</c:v>
                </c:pt>
                <c:pt idx="1506">
                  <c:v>0.16502409110819097</c:v>
                </c:pt>
                <c:pt idx="1507">
                  <c:v>0.1651335961454227</c:v>
                </c:pt>
                <c:pt idx="1508">
                  <c:v>0.16524310118265439</c:v>
                </c:pt>
                <c:pt idx="1509">
                  <c:v>0.16535260621988612</c:v>
                </c:pt>
                <c:pt idx="1510">
                  <c:v>0.16546211125711782</c:v>
                </c:pt>
                <c:pt idx="1511">
                  <c:v>0.16557161629434955</c:v>
                </c:pt>
                <c:pt idx="1512">
                  <c:v>0.16568112133158125</c:v>
                </c:pt>
                <c:pt idx="1513">
                  <c:v>0.16579062636881298</c:v>
                </c:pt>
                <c:pt idx="1514">
                  <c:v>0.16590013140604468</c:v>
                </c:pt>
                <c:pt idx="1515">
                  <c:v>0.1660096364432764</c:v>
                </c:pt>
                <c:pt idx="1516">
                  <c:v>0.1661191414805081</c:v>
                </c:pt>
                <c:pt idx="1517">
                  <c:v>0.1662286465177398</c:v>
                </c:pt>
                <c:pt idx="1518">
                  <c:v>0.16633815155497153</c:v>
                </c:pt>
                <c:pt idx="1519">
                  <c:v>0.16644765659220323</c:v>
                </c:pt>
                <c:pt idx="1520">
                  <c:v>0.16655716162943496</c:v>
                </c:pt>
                <c:pt idx="1521">
                  <c:v>0.16666666666666666</c:v>
                </c:pt>
                <c:pt idx="1522">
                  <c:v>0.16677617170389838</c:v>
                </c:pt>
                <c:pt idx="1523">
                  <c:v>0.16688567674113008</c:v>
                </c:pt>
                <c:pt idx="1524">
                  <c:v>0.16699518177836181</c:v>
                </c:pt>
                <c:pt idx="1525">
                  <c:v>0.16710468681559351</c:v>
                </c:pt>
                <c:pt idx="1526">
                  <c:v>0.16721419185282524</c:v>
                </c:pt>
                <c:pt idx="1527">
                  <c:v>0.16732369689005694</c:v>
                </c:pt>
                <c:pt idx="1528">
                  <c:v>0.16743320192728867</c:v>
                </c:pt>
                <c:pt idx="1529">
                  <c:v>0.16754270696452037</c:v>
                </c:pt>
                <c:pt idx="1530">
                  <c:v>0.16765221200175209</c:v>
                </c:pt>
                <c:pt idx="1531">
                  <c:v>0.16776171703898379</c:v>
                </c:pt>
                <c:pt idx="1532">
                  <c:v>0.16787122207621549</c:v>
                </c:pt>
                <c:pt idx="1533">
                  <c:v>0.16798072711344722</c:v>
                </c:pt>
                <c:pt idx="1534">
                  <c:v>0.16809023215067892</c:v>
                </c:pt>
                <c:pt idx="1535">
                  <c:v>0.16819973718791065</c:v>
                </c:pt>
                <c:pt idx="1536">
                  <c:v>0.16830924222514235</c:v>
                </c:pt>
                <c:pt idx="1537">
                  <c:v>0.16841874726237407</c:v>
                </c:pt>
                <c:pt idx="1538">
                  <c:v>0.16852825229960577</c:v>
                </c:pt>
                <c:pt idx="1539">
                  <c:v>0.1686377573368375</c:v>
                </c:pt>
                <c:pt idx="1540">
                  <c:v>0.1687472623740692</c:v>
                </c:pt>
                <c:pt idx="1541">
                  <c:v>0.16885676741130093</c:v>
                </c:pt>
                <c:pt idx="1542">
                  <c:v>0.16896627244853263</c:v>
                </c:pt>
                <c:pt idx="1543">
                  <c:v>0.16907577748576436</c:v>
                </c:pt>
                <c:pt idx="1544">
                  <c:v>0.16918528252299606</c:v>
                </c:pt>
                <c:pt idx="1545">
                  <c:v>0.16929478756022778</c:v>
                </c:pt>
                <c:pt idx="1546">
                  <c:v>0.16940429259745948</c:v>
                </c:pt>
                <c:pt idx="1547">
                  <c:v>0.16951379763469118</c:v>
                </c:pt>
                <c:pt idx="1548">
                  <c:v>0.16962330267192291</c:v>
                </c:pt>
                <c:pt idx="1549">
                  <c:v>0.16973280770915461</c:v>
                </c:pt>
                <c:pt idx="1550">
                  <c:v>0.16984231274638634</c:v>
                </c:pt>
                <c:pt idx="1551">
                  <c:v>0.16995181778361804</c:v>
                </c:pt>
                <c:pt idx="1552">
                  <c:v>0.17006132282084976</c:v>
                </c:pt>
                <c:pt idx="1553">
                  <c:v>0.17017082785808146</c:v>
                </c:pt>
                <c:pt idx="1554">
                  <c:v>0.17028033289531319</c:v>
                </c:pt>
                <c:pt idx="1555">
                  <c:v>0.17038983793254489</c:v>
                </c:pt>
                <c:pt idx="1556">
                  <c:v>0.17049934296977662</c:v>
                </c:pt>
                <c:pt idx="1557">
                  <c:v>0.17060884800700832</c:v>
                </c:pt>
                <c:pt idx="1558">
                  <c:v>0.17071835304424005</c:v>
                </c:pt>
                <c:pt idx="1559">
                  <c:v>0.17082785808147175</c:v>
                </c:pt>
                <c:pt idx="1560">
                  <c:v>0.17093736311870347</c:v>
                </c:pt>
                <c:pt idx="1561">
                  <c:v>0.17104686815593517</c:v>
                </c:pt>
                <c:pt idx="1562">
                  <c:v>0.17115637319316687</c:v>
                </c:pt>
                <c:pt idx="1563">
                  <c:v>0.1712658782303986</c:v>
                </c:pt>
                <c:pt idx="1564">
                  <c:v>0.1713753832676303</c:v>
                </c:pt>
                <c:pt idx="1565">
                  <c:v>0.17148488830486203</c:v>
                </c:pt>
                <c:pt idx="1566">
                  <c:v>0.17159439334209373</c:v>
                </c:pt>
                <c:pt idx="1567">
                  <c:v>0.17170389837932545</c:v>
                </c:pt>
                <c:pt idx="1568">
                  <c:v>0.17181340341655715</c:v>
                </c:pt>
                <c:pt idx="1569">
                  <c:v>0.17192290845378888</c:v>
                </c:pt>
                <c:pt idx="1570">
                  <c:v>0.17203241349102058</c:v>
                </c:pt>
                <c:pt idx="1571">
                  <c:v>0.17214191852825231</c:v>
                </c:pt>
                <c:pt idx="1572">
                  <c:v>0.17225142356548401</c:v>
                </c:pt>
                <c:pt idx="1573">
                  <c:v>0.17236092860271574</c:v>
                </c:pt>
                <c:pt idx="1574">
                  <c:v>0.17247043363994743</c:v>
                </c:pt>
                <c:pt idx="1575">
                  <c:v>0.17257993867717916</c:v>
                </c:pt>
                <c:pt idx="1576">
                  <c:v>0.17268944371441086</c:v>
                </c:pt>
                <c:pt idx="1577">
                  <c:v>0.17279894875164259</c:v>
                </c:pt>
                <c:pt idx="1578">
                  <c:v>0.17290845378887429</c:v>
                </c:pt>
                <c:pt idx="1579">
                  <c:v>0.17301795882610599</c:v>
                </c:pt>
                <c:pt idx="1580">
                  <c:v>0.17312746386333772</c:v>
                </c:pt>
                <c:pt idx="1581">
                  <c:v>0.17323696890056942</c:v>
                </c:pt>
                <c:pt idx="1582">
                  <c:v>0.17334647393780114</c:v>
                </c:pt>
                <c:pt idx="1583">
                  <c:v>0.17345597897503284</c:v>
                </c:pt>
                <c:pt idx="1584">
                  <c:v>0.17356548401226457</c:v>
                </c:pt>
                <c:pt idx="1585">
                  <c:v>0.17367498904949627</c:v>
                </c:pt>
                <c:pt idx="1586">
                  <c:v>0.173784494086728</c:v>
                </c:pt>
                <c:pt idx="1587">
                  <c:v>0.1738939991239597</c:v>
                </c:pt>
                <c:pt idx="1588">
                  <c:v>0.17400350416119142</c:v>
                </c:pt>
                <c:pt idx="1589">
                  <c:v>0.17411300919842312</c:v>
                </c:pt>
                <c:pt idx="1590">
                  <c:v>0.17422251423565485</c:v>
                </c:pt>
                <c:pt idx="1591">
                  <c:v>0.17433201927288655</c:v>
                </c:pt>
                <c:pt idx="1592">
                  <c:v>0.17444152431011828</c:v>
                </c:pt>
                <c:pt idx="1593">
                  <c:v>0.17455102934734998</c:v>
                </c:pt>
                <c:pt idx="1594">
                  <c:v>0.17466053438458168</c:v>
                </c:pt>
                <c:pt idx="1595">
                  <c:v>0.17477003942181341</c:v>
                </c:pt>
                <c:pt idx="1596">
                  <c:v>0.17487954445904511</c:v>
                </c:pt>
                <c:pt idx="1597">
                  <c:v>0.17498904949627683</c:v>
                </c:pt>
                <c:pt idx="1598">
                  <c:v>0.17509855453350853</c:v>
                </c:pt>
                <c:pt idx="1599">
                  <c:v>0.17520805957074026</c:v>
                </c:pt>
                <c:pt idx="1600">
                  <c:v>0.17531756460797196</c:v>
                </c:pt>
                <c:pt idx="1601">
                  <c:v>0.17542706964520369</c:v>
                </c:pt>
                <c:pt idx="1602">
                  <c:v>0.17553657468243539</c:v>
                </c:pt>
                <c:pt idx="1603">
                  <c:v>0.17564607971966711</c:v>
                </c:pt>
                <c:pt idx="1604">
                  <c:v>0.17575558475689881</c:v>
                </c:pt>
                <c:pt idx="1605">
                  <c:v>0.17586508979413054</c:v>
                </c:pt>
                <c:pt idx="1606">
                  <c:v>0.17597459483136224</c:v>
                </c:pt>
                <c:pt idx="1607">
                  <c:v>0.17608409986859397</c:v>
                </c:pt>
                <c:pt idx="1608">
                  <c:v>0.17619360490582567</c:v>
                </c:pt>
                <c:pt idx="1609">
                  <c:v>0.17630310994305737</c:v>
                </c:pt>
                <c:pt idx="1610">
                  <c:v>0.1764126149802891</c:v>
                </c:pt>
                <c:pt idx="1611">
                  <c:v>0.17652212001752079</c:v>
                </c:pt>
                <c:pt idx="1612">
                  <c:v>0.17663162505475252</c:v>
                </c:pt>
                <c:pt idx="1613">
                  <c:v>0.17674113009198422</c:v>
                </c:pt>
                <c:pt idx="1614">
                  <c:v>0.17685063512921595</c:v>
                </c:pt>
                <c:pt idx="1615">
                  <c:v>0.17696014016644765</c:v>
                </c:pt>
                <c:pt idx="1616">
                  <c:v>0.17706964520367938</c:v>
                </c:pt>
                <c:pt idx="1617">
                  <c:v>0.17717915024091108</c:v>
                </c:pt>
                <c:pt idx="1618">
                  <c:v>0.1772886552781428</c:v>
                </c:pt>
                <c:pt idx="1619">
                  <c:v>0.1773981603153745</c:v>
                </c:pt>
                <c:pt idx="1620">
                  <c:v>0.17750766535260623</c:v>
                </c:pt>
                <c:pt idx="1621">
                  <c:v>0.17761717038983793</c:v>
                </c:pt>
                <c:pt idx="1622">
                  <c:v>0.17772667542706966</c:v>
                </c:pt>
                <c:pt idx="1623">
                  <c:v>0.17783618046430136</c:v>
                </c:pt>
                <c:pt idx="1624">
                  <c:v>0.17794568550153306</c:v>
                </c:pt>
                <c:pt idx="1625">
                  <c:v>0.17805519053876478</c:v>
                </c:pt>
                <c:pt idx="1626">
                  <c:v>0.17816469557599648</c:v>
                </c:pt>
                <c:pt idx="1627">
                  <c:v>0.17827420061322821</c:v>
                </c:pt>
                <c:pt idx="1628">
                  <c:v>0.17838370565045991</c:v>
                </c:pt>
                <c:pt idx="1629">
                  <c:v>0.17849321068769164</c:v>
                </c:pt>
                <c:pt idx="1630">
                  <c:v>0.17860271572492334</c:v>
                </c:pt>
                <c:pt idx="1631">
                  <c:v>0.17871222076215507</c:v>
                </c:pt>
                <c:pt idx="1632">
                  <c:v>0.17882172579938677</c:v>
                </c:pt>
                <c:pt idx="1633">
                  <c:v>0.17893123083661849</c:v>
                </c:pt>
                <c:pt idx="1634">
                  <c:v>0.17904073587385019</c:v>
                </c:pt>
                <c:pt idx="1635">
                  <c:v>0.17915024091108192</c:v>
                </c:pt>
                <c:pt idx="1636">
                  <c:v>0.17925974594831362</c:v>
                </c:pt>
                <c:pt idx="1637">
                  <c:v>0.17936925098554535</c:v>
                </c:pt>
                <c:pt idx="1638">
                  <c:v>0.17947875602277705</c:v>
                </c:pt>
                <c:pt idx="1639">
                  <c:v>0.17958826106000875</c:v>
                </c:pt>
                <c:pt idx="1640">
                  <c:v>0.17969776609724047</c:v>
                </c:pt>
                <c:pt idx="1641">
                  <c:v>0.17980727113447217</c:v>
                </c:pt>
                <c:pt idx="1642">
                  <c:v>0.1799167761717039</c:v>
                </c:pt>
                <c:pt idx="1643">
                  <c:v>0.1800262812089356</c:v>
                </c:pt>
                <c:pt idx="1644">
                  <c:v>0.18013578624616733</c:v>
                </c:pt>
                <c:pt idx="1645">
                  <c:v>0.18024529128339903</c:v>
                </c:pt>
                <c:pt idx="1646">
                  <c:v>0.18035479632063076</c:v>
                </c:pt>
                <c:pt idx="1647">
                  <c:v>0.18046430135786246</c:v>
                </c:pt>
                <c:pt idx="1648">
                  <c:v>0.18057380639509418</c:v>
                </c:pt>
                <c:pt idx="1649">
                  <c:v>0.18068331143232588</c:v>
                </c:pt>
                <c:pt idx="1650">
                  <c:v>0.18079281646955761</c:v>
                </c:pt>
                <c:pt idx="1651">
                  <c:v>0.18090232150678931</c:v>
                </c:pt>
                <c:pt idx="1652">
                  <c:v>0.18101182654402104</c:v>
                </c:pt>
                <c:pt idx="1653">
                  <c:v>0.18112133158125274</c:v>
                </c:pt>
                <c:pt idx="1654">
                  <c:v>0.18123083661848444</c:v>
                </c:pt>
                <c:pt idx="1655">
                  <c:v>0.18134034165571616</c:v>
                </c:pt>
                <c:pt idx="1656">
                  <c:v>0.18144984669294786</c:v>
                </c:pt>
                <c:pt idx="1657">
                  <c:v>0.18155935173017959</c:v>
                </c:pt>
                <c:pt idx="1658">
                  <c:v>0.18166885676741129</c:v>
                </c:pt>
                <c:pt idx="1659">
                  <c:v>0.18177836180464302</c:v>
                </c:pt>
                <c:pt idx="1660">
                  <c:v>0.18188786684187472</c:v>
                </c:pt>
                <c:pt idx="1661">
                  <c:v>0.18199737187910645</c:v>
                </c:pt>
                <c:pt idx="1662">
                  <c:v>0.18210687691633815</c:v>
                </c:pt>
                <c:pt idx="1663">
                  <c:v>0.18221638195356987</c:v>
                </c:pt>
                <c:pt idx="1664">
                  <c:v>0.18232588699080157</c:v>
                </c:pt>
                <c:pt idx="1665">
                  <c:v>0.1824353920280333</c:v>
                </c:pt>
                <c:pt idx="1666">
                  <c:v>0.182544897065265</c:v>
                </c:pt>
                <c:pt idx="1667">
                  <c:v>0.18265440210249673</c:v>
                </c:pt>
                <c:pt idx="1668">
                  <c:v>0.18276390713972843</c:v>
                </c:pt>
                <c:pt idx="1669">
                  <c:v>0.18287341217696015</c:v>
                </c:pt>
                <c:pt idx="1670">
                  <c:v>0.18298291721419185</c:v>
                </c:pt>
                <c:pt idx="1671">
                  <c:v>0.18309242225142355</c:v>
                </c:pt>
                <c:pt idx="1672">
                  <c:v>0.18320192728865528</c:v>
                </c:pt>
                <c:pt idx="1673">
                  <c:v>0.18331143232588698</c:v>
                </c:pt>
                <c:pt idx="1674">
                  <c:v>0.18342093736311871</c:v>
                </c:pt>
                <c:pt idx="1675">
                  <c:v>0.18353044240035041</c:v>
                </c:pt>
                <c:pt idx="1676">
                  <c:v>0.18363994743758214</c:v>
                </c:pt>
                <c:pt idx="1677">
                  <c:v>0.18374945247481383</c:v>
                </c:pt>
                <c:pt idx="1678">
                  <c:v>0.18385895751204556</c:v>
                </c:pt>
                <c:pt idx="1679">
                  <c:v>0.18396846254927726</c:v>
                </c:pt>
                <c:pt idx="1680">
                  <c:v>0.18407796758650899</c:v>
                </c:pt>
                <c:pt idx="1681">
                  <c:v>0.18418747262374069</c:v>
                </c:pt>
                <c:pt idx="1682">
                  <c:v>0.18429697766097242</c:v>
                </c:pt>
                <c:pt idx="1683">
                  <c:v>0.18440648269820412</c:v>
                </c:pt>
                <c:pt idx="1684">
                  <c:v>0.18451598773543584</c:v>
                </c:pt>
                <c:pt idx="1685">
                  <c:v>0.18462549277266754</c:v>
                </c:pt>
                <c:pt idx="1686">
                  <c:v>0.18473499780989924</c:v>
                </c:pt>
                <c:pt idx="1687">
                  <c:v>0.18484450284713097</c:v>
                </c:pt>
                <c:pt idx="1688">
                  <c:v>0.18495400788436267</c:v>
                </c:pt>
                <c:pt idx="1689">
                  <c:v>0.1850635129215944</c:v>
                </c:pt>
                <c:pt idx="1690">
                  <c:v>0.1851730179588261</c:v>
                </c:pt>
                <c:pt idx="1691">
                  <c:v>0.18528252299605782</c:v>
                </c:pt>
                <c:pt idx="1692">
                  <c:v>0.18539202803328952</c:v>
                </c:pt>
                <c:pt idx="1693">
                  <c:v>0.18550153307052125</c:v>
                </c:pt>
                <c:pt idx="1694">
                  <c:v>0.18561103810775295</c:v>
                </c:pt>
                <c:pt idx="1695">
                  <c:v>0.18572054314498468</c:v>
                </c:pt>
                <c:pt idx="1696">
                  <c:v>0.18583004818221638</c:v>
                </c:pt>
                <c:pt idx="1697">
                  <c:v>0.18593955321944811</c:v>
                </c:pt>
                <c:pt idx="1698">
                  <c:v>0.18604905825667981</c:v>
                </c:pt>
                <c:pt idx="1699">
                  <c:v>0.18615856329391153</c:v>
                </c:pt>
                <c:pt idx="1700">
                  <c:v>0.18626806833114323</c:v>
                </c:pt>
                <c:pt idx="1701">
                  <c:v>0.18637757336837493</c:v>
                </c:pt>
                <c:pt idx="1702">
                  <c:v>0.18648707840560666</c:v>
                </c:pt>
                <c:pt idx="1703">
                  <c:v>0.18659658344283836</c:v>
                </c:pt>
                <c:pt idx="1704">
                  <c:v>0.18670608848007009</c:v>
                </c:pt>
                <c:pt idx="1705">
                  <c:v>0.18681559351730179</c:v>
                </c:pt>
                <c:pt idx="1706">
                  <c:v>0.18692509855453351</c:v>
                </c:pt>
                <c:pt idx="1707">
                  <c:v>0.18703460359176521</c:v>
                </c:pt>
                <c:pt idx="1708">
                  <c:v>0.18714410862899694</c:v>
                </c:pt>
                <c:pt idx="1709">
                  <c:v>0.18725361366622864</c:v>
                </c:pt>
                <c:pt idx="1710">
                  <c:v>0.18736311870346037</c:v>
                </c:pt>
                <c:pt idx="1711">
                  <c:v>0.18747262374069207</c:v>
                </c:pt>
                <c:pt idx="1712">
                  <c:v>0.1875821287779238</c:v>
                </c:pt>
                <c:pt idx="1713">
                  <c:v>0.1876916338151555</c:v>
                </c:pt>
                <c:pt idx="1714">
                  <c:v>0.18780113885238722</c:v>
                </c:pt>
                <c:pt idx="1715">
                  <c:v>0.18791064388961892</c:v>
                </c:pt>
                <c:pt idx="1716">
                  <c:v>0.18802014892685062</c:v>
                </c:pt>
                <c:pt idx="1717">
                  <c:v>0.18812965396408235</c:v>
                </c:pt>
                <c:pt idx="1718">
                  <c:v>0.18823915900131405</c:v>
                </c:pt>
                <c:pt idx="1719">
                  <c:v>0.18834866403854578</c:v>
                </c:pt>
                <c:pt idx="1720">
                  <c:v>0.18845816907577748</c:v>
                </c:pt>
                <c:pt idx="1721">
                  <c:v>0.1885676741130092</c:v>
                </c:pt>
                <c:pt idx="1722">
                  <c:v>0.1886771791502409</c:v>
                </c:pt>
                <c:pt idx="1723">
                  <c:v>0.18878668418747263</c:v>
                </c:pt>
                <c:pt idx="1724">
                  <c:v>0.18889618922470433</c:v>
                </c:pt>
                <c:pt idx="1725">
                  <c:v>0.18900569426193606</c:v>
                </c:pt>
                <c:pt idx="1726">
                  <c:v>0.18911519929916776</c:v>
                </c:pt>
                <c:pt idx="1727">
                  <c:v>0.18922470433639949</c:v>
                </c:pt>
                <c:pt idx="1728">
                  <c:v>0.18933420937363118</c:v>
                </c:pt>
                <c:pt idx="1729">
                  <c:v>0.18944371441086291</c:v>
                </c:pt>
                <c:pt idx="1730">
                  <c:v>0.18955321944809461</c:v>
                </c:pt>
                <c:pt idx="1731">
                  <c:v>0.18966272448532631</c:v>
                </c:pt>
                <c:pt idx="1732">
                  <c:v>0.18977222952255804</c:v>
                </c:pt>
                <c:pt idx="1733">
                  <c:v>0.18988173455978974</c:v>
                </c:pt>
                <c:pt idx="1734">
                  <c:v>0.18999123959702147</c:v>
                </c:pt>
                <c:pt idx="1735">
                  <c:v>0.19010074463425317</c:v>
                </c:pt>
                <c:pt idx="1736">
                  <c:v>0.19021024967148489</c:v>
                </c:pt>
                <c:pt idx="1737">
                  <c:v>0.19031975470871659</c:v>
                </c:pt>
                <c:pt idx="1738">
                  <c:v>0.19042925974594832</c:v>
                </c:pt>
                <c:pt idx="1739">
                  <c:v>0.19053876478318002</c:v>
                </c:pt>
                <c:pt idx="1740">
                  <c:v>0.19064826982041175</c:v>
                </c:pt>
                <c:pt idx="1741">
                  <c:v>0.19075777485764345</c:v>
                </c:pt>
                <c:pt idx="1742">
                  <c:v>0.19086727989487517</c:v>
                </c:pt>
                <c:pt idx="1743">
                  <c:v>0.19097678493210687</c:v>
                </c:pt>
                <c:pt idx="1744">
                  <c:v>0.1910862899693386</c:v>
                </c:pt>
                <c:pt idx="1745">
                  <c:v>0.1911957950065703</c:v>
                </c:pt>
                <c:pt idx="1746">
                  <c:v>0.191305300043802</c:v>
                </c:pt>
                <c:pt idx="1747">
                  <c:v>0.19141480508103373</c:v>
                </c:pt>
                <c:pt idx="1748">
                  <c:v>0.19152431011826543</c:v>
                </c:pt>
                <c:pt idx="1749">
                  <c:v>0.19163381515549716</c:v>
                </c:pt>
                <c:pt idx="1750">
                  <c:v>0.19174332019272886</c:v>
                </c:pt>
                <c:pt idx="1751">
                  <c:v>0.19185282522996058</c:v>
                </c:pt>
                <c:pt idx="1752">
                  <c:v>0.19196233026719228</c:v>
                </c:pt>
                <c:pt idx="1753">
                  <c:v>0.19207183530442401</c:v>
                </c:pt>
                <c:pt idx="1754">
                  <c:v>0.19218134034165571</c:v>
                </c:pt>
                <c:pt idx="1755">
                  <c:v>0.19229084537888744</c:v>
                </c:pt>
                <c:pt idx="1756">
                  <c:v>0.19240035041611914</c:v>
                </c:pt>
                <c:pt idx="1757">
                  <c:v>0.19250985545335086</c:v>
                </c:pt>
                <c:pt idx="1758">
                  <c:v>0.19261936049058256</c:v>
                </c:pt>
                <c:pt idx="1759">
                  <c:v>0.19272886552781429</c:v>
                </c:pt>
                <c:pt idx="1760">
                  <c:v>0.19283837056504599</c:v>
                </c:pt>
                <c:pt idx="1761">
                  <c:v>0.19294787560227772</c:v>
                </c:pt>
                <c:pt idx="1762">
                  <c:v>0.19305738063950942</c:v>
                </c:pt>
                <c:pt idx="1763">
                  <c:v>0.19316688567674112</c:v>
                </c:pt>
                <c:pt idx="1764">
                  <c:v>0.19327639071397285</c:v>
                </c:pt>
                <c:pt idx="1765">
                  <c:v>0.19338589575120455</c:v>
                </c:pt>
                <c:pt idx="1766">
                  <c:v>0.19349540078843627</c:v>
                </c:pt>
                <c:pt idx="1767">
                  <c:v>0.19360490582566797</c:v>
                </c:pt>
                <c:pt idx="1768">
                  <c:v>0.1937144108628997</c:v>
                </c:pt>
                <c:pt idx="1769">
                  <c:v>0.1938239159001314</c:v>
                </c:pt>
                <c:pt idx="1770">
                  <c:v>0.19393342093736313</c:v>
                </c:pt>
                <c:pt idx="1771">
                  <c:v>0.19404292597459483</c:v>
                </c:pt>
                <c:pt idx="1772">
                  <c:v>0.19415243101182655</c:v>
                </c:pt>
                <c:pt idx="1773">
                  <c:v>0.19426193604905825</c:v>
                </c:pt>
                <c:pt idx="1774">
                  <c:v>0.19437144108628998</c:v>
                </c:pt>
                <c:pt idx="1775">
                  <c:v>0.19448094612352168</c:v>
                </c:pt>
                <c:pt idx="1776">
                  <c:v>0.19459045116075341</c:v>
                </c:pt>
                <c:pt idx="1777">
                  <c:v>0.19469995619798511</c:v>
                </c:pt>
                <c:pt idx="1778">
                  <c:v>0.19480946123521681</c:v>
                </c:pt>
                <c:pt idx="1779">
                  <c:v>0.19491896627244854</c:v>
                </c:pt>
                <c:pt idx="1780">
                  <c:v>0.19502847130968023</c:v>
                </c:pt>
                <c:pt idx="1781">
                  <c:v>0.19513797634691196</c:v>
                </c:pt>
                <c:pt idx="1782">
                  <c:v>0.19524748138414366</c:v>
                </c:pt>
                <c:pt idx="1783">
                  <c:v>0.19535698642137539</c:v>
                </c:pt>
                <c:pt idx="1784">
                  <c:v>0.19546649145860709</c:v>
                </c:pt>
                <c:pt idx="1785">
                  <c:v>0.19557599649583882</c:v>
                </c:pt>
                <c:pt idx="1786">
                  <c:v>0.19568550153307052</c:v>
                </c:pt>
                <c:pt idx="1787">
                  <c:v>0.19579500657030224</c:v>
                </c:pt>
                <c:pt idx="1788">
                  <c:v>0.19590451160753394</c:v>
                </c:pt>
                <c:pt idx="1789">
                  <c:v>0.19601401664476567</c:v>
                </c:pt>
                <c:pt idx="1790">
                  <c:v>0.19612352168199737</c:v>
                </c:pt>
                <c:pt idx="1791">
                  <c:v>0.1962330267192291</c:v>
                </c:pt>
                <c:pt idx="1792">
                  <c:v>0.1963425317564608</c:v>
                </c:pt>
                <c:pt idx="1793">
                  <c:v>0.1964520367936925</c:v>
                </c:pt>
                <c:pt idx="1794">
                  <c:v>0.19656154183092422</c:v>
                </c:pt>
                <c:pt idx="1795">
                  <c:v>0.19667104686815592</c:v>
                </c:pt>
                <c:pt idx="1796">
                  <c:v>0.19678055190538765</c:v>
                </c:pt>
                <c:pt idx="1797">
                  <c:v>0.19689005694261935</c:v>
                </c:pt>
                <c:pt idx="1798">
                  <c:v>0.19699956197985108</c:v>
                </c:pt>
                <c:pt idx="1799">
                  <c:v>0.19710906701708278</c:v>
                </c:pt>
                <c:pt idx="1800">
                  <c:v>0.19721857205431451</c:v>
                </c:pt>
                <c:pt idx="1801">
                  <c:v>0.19732807709154621</c:v>
                </c:pt>
                <c:pt idx="1802">
                  <c:v>0.19743758212877793</c:v>
                </c:pt>
                <c:pt idx="1803">
                  <c:v>0.19754708716600963</c:v>
                </c:pt>
                <c:pt idx="1804">
                  <c:v>0.19765659220324136</c:v>
                </c:pt>
                <c:pt idx="1805">
                  <c:v>0.19776609724047306</c:v>
                </c:pt>
                <c:pt idx="1806">
                  <c:v>0.19787560227770479</c:v>
                </c:pt>
                <c:pt idx="1807">
                  <c:v>0.19798510731493649</c:v>
                </c:pt>
                <c:pt idx="1808">
                  <c:v>0.19809461235216819</c:v>
                </c:pt>
                <c:pt idx="1809">
                  <c:v>0.19820411738939991</c:v>
                </c:pt>
                <c:pt idx="1810">
                  <c:v>0.19831362242663161</c:v>
                </c:pt>
                <c:pt idx="1811">
                  <c:v>0.19842312746386334</c:v>
                </c:pt>
                <c:pt idx="1812">
                  <c:v>0.19853263250109504</c:v>
                </c:pt>
                <c:pt idx="1813">
                  <c:v>0.19864213753832677</c:v>
                </c:pt>
                <c:pt idx="1814">
                  <c:v>0.19875164257555847</c:v>
                </c:pt>
                <c:pt idx="1815">
                  <c:v>0.1988611476127902</c:v>
                </c:pt>
                <c:pt idx="1816">
                  <c:v>0.1989706526500219</c:v>
                </c:pt>
                <c:pt idx="1817">
                  <c:v>0.19908015768725362</c:v>
                </c:pt>
                <c:pt idx="1818">
                  <c:v>0.19918966272448532</c:v>
                </c:pt>
                <c:pt idx="1819">
                  <c:v>0.19929916776171705</c:v>
                </c:pt>
                <c:pt idx="1820">
                  <c:v>0.19940867279894875</c:v>
                </c:pt>
                <c:pt idx="1821">
                  <c:v>0.19951817783618048</c:v>
                </c:pt>
                <c:pt idx="1822">
                  <c:v>0.19962768287341218</c:v>
                </c:pt>
                <c:pt idx="1823">
                  <c:v>0.19973718791064388</c:v>
                </c:pt>
                <c:pt idx="1824">
                  <c:v>0.1998466929478756</c:v>
                </c:pt>
                <c:pt idx="1825">
                  <c:v>0.1999561979851073</c:v>
                </c:pt>
                <c:pt idx="1826">
                  <c:v>0.20006570302233903</c:v>
                </c:pt>
                <c:pt idx="1827">
                  <c:v>0.20017520805957073</c:v>
                </c:pt>
                <c:pt idx="1828">
                  <c:v>0.20028471309680246</c:v>
                </c:pt>
                <c:pt idx="1829">
                  <c:v>0.20039421813403416</c:v>
                </c:pt>
                <c:pt idx="1830">
                  <c:v>0.20050372317126589</c:v>
                </c:pt>
                <c:pt idx="1831">
                  <c:v>0.20061322820849758</c:v>
                </c:pt>
                <c:pt idx="1832">
                  <c:v>0.20072273324572931</c:v>
                </c:pt>
                <c:pt idx="1833">
                  <c:v>0.20083223828296101</c:v>
                </c:pt>
                <c:pt idx="1834">
                  <c:v>0.20094174332019274</c:v>
                </c:pt>
                <c:pt idx="1835">
                  <c:v>0.20105124835742444</c:v>
                </c:pt>
                <c:pt idx="1836">
                  <c:v>0.20116075339465617</c:v>
                </c:pt>
                <c:pt idx="1837">
                  <c:v>0.20127025843188787</c:v>
                </c:pt>
                <c:pt idx="1838">
                  <c:v>0.20137976346911957</c:v>
                </c:pt>
                <c:pt idx="1839">
                  <c:v>0.20148926850635129</c:v>
                </c:pt>
                <c:pt idx="1840">
                  <c:v>0.20159877354358299</c:v>
                </c:pt>
                <c:pt idx="1841">
                  <c:v>0.20170827858081472</c:v>
                </c:pt>
                <c:pt idx="1842">
                  <c:v>0.20181778361804642</c:v>
                </c:pt>
                <c:pt idx="1843">
                  <c:v>0.20192728865527815</c:v>
                </c:pt>
                <c:pt idx="1844">
                  <c:v>0.20203679369250985</c:v>
                </c:pt>
                <c:pt idx="1845">
                  <c:v>0.20214629872974157</c:v>
                </c:pt>
                <c:pt idx="1846">
                  <c:v>0.20225580376697327</c:v>
                </c:pt>
                <c:pt idx="1847">
                  <c:v>0.202365308804205</c:v>
                </c:pt>
                <c:pt idx="1848">
                  <c:v>0.2024748138414367</c:v>
                </c:pt>
                <c:pt idx="1849">
                  <c:v>0.20258431887866843</c:v>
                </c:pt>
                <c:pt idx="1850">
                  <c:v>0.20269382391590013</c:v>
                </c:pt>
                <c:pt idx="1851">
                  <c:v>0.20280332895313186</c:v>
                </c:pt>
                <c:pt idx="1852">
                  <c:v>0.20291283399036356</c:v>
                </c:pt>
                <c:pt idx="1853">
                  <c:v>0.20302233902759526</c:v>
                </c:pt>
                <c:pt idx="1854">
                  <c:v>0.20313184406482698</c:v>
                </c:pt>
                <c:pt idx="1855">
                  <c:v>0.20324134910205868</c:v>
                </c:pt>
                <c:pt idx="1856">
                  <c:v>0.20335085413929041</c:v>
                </c:pt>
                <c:pt idx="1857">
                  <c:v>0.20346035917652211</c:v>
                </c:pt>
                <c:pt idx="1858">
                  <c:v>0.20356986421375384</c:v>
                </c:pt>
                <c:pt idx="1859">
                  <c:v>0.20367936925098554</c:v>
                </c:pt>
                <c:pt idx="1860">
                  <c:v>0.20378887428821726</c:v>
                </c:pt>
                <c:pt idx="1861">
                  <c:v>0.20389837932544896</c:v>
                </c:pt>
                <c:pt idx="1862">
                  <c:v>0.20400788436268069</c:v>
                </c:pt>
                <c:pt idx="1863">
                  <c:v>0.20411738939991239</c:v>
                </c:pt>
                <c:pt idx="1864">
                  <c:v>0.20422689443714412</c:v>
                </c:pt>
                <c:pt idx="1865">
                  <c:v>0.20433639947437582</c:v>
                </c:pt>
                <c:pt idx="1866">
                  <c:v>0.20444590451160755</c:v>
                </c:pt>
                <c:pt idx="1867">
                  <c:v>0.20455540954883925</c:v>
                </c:pt>
                <c:pt idx="1868">
                  <c:v>0.20466491458607097</c:v>
                </c:pt>
                <c:pt idx="1869">
                  <c:v>0.20477441962330267</c:v>
                </c:pt>
                <c:pt idx="1870">
                  <c:v>0.20488392466053437</c:v>
                </c:pt>
                <c:pt idx="1871">
                  <c:v>0.2049934296977661</c:v>
                </c:pt>
                <c:pt idx="1872">
                  <c:v>0.2051029347349978</c:v>
                </c:pt>
                <c:pt idx="1873">
                  <c:v>0.20521243977222953</c:v>
                </c:pt>
                <c:pt idx="1874">
                  <c:v>0.20532194480946123</c:v>
                </c:pt>
                <c:pt idx="1875">
                  <c:v>0.20543144984669295</c:v>
                </c:pt>
                <c:pt idx="1876">
                  <c:v>0.20554095488392465</c:v>
                </c:pt>
                <c:pt idx="1877">
                  <c:v>0.20565045992115638</c:v>
                </c:pt>
                <c:pt idx="1878">
                  <c:v>0.20575996495838808</c:v>
                </c:pt>
                <c:pt idx="1879">
                  <c:v>0.20586946999561981</c:v>
                </c:pt>
                <c:pt idx="1880">
                  <c:v>0.20597897503285151</c:v>
                </c:pt>
                <c:pt idx="1881">
                  <c:v>0.20608848007008324</c:v>
                </c:pt>
                <c:pt idx="1882">
                  <c:v>0.20619798510731494</c:v>
                </c:pt>
                <c:pt idx="1883">
                  <c:v>0.20630749014454666</c:v>
                </c:pt>
                <c:pt idx="1884">
                  <c:v>0.20641699518177836</c:v>
                </c:pt>
                <c:pt idx="1885">
                  <c:v>0.20652650021901006</c:v>
                </c:pt>
                <c:pt idx="1886">
                  <c:v>0.20663600525624179</c:v>
                </c:pt>
                <c:pt idx="1887">
                  <c:v>0.20674551029347349</c:v>
                </c:pt>
                <c:pt idx="1888">
                  <c:v>0.20685501533070522</c:v>
                </c:pt>
                <c:pt idx="1889">
                  <c:v>0.20696452036793692</c:v>
                </c:pt>
                <c:pt idx="1890">
                  <c:v>0.20707402540516864</c:v>
                </c:pt>
                <c:pt idx="1891">
                  <c:v>0.20718353044240034</c:v>
                </c:pt>
                <c:pt idx="1892">
                  <c:v>0.20729303547963207</c:v>
                </c:pt>
                <c:pt idx="1893">
                  <c:v>0.20740254051686377</c:v>
                </c:pt>
                <c:pt idx="1894">
                  <c:v>0.2075120455540955</c:v>
                </c:pt>
                <c:pt idx="1895">
                  <c:v>0.2076215505913272</c:v>
                </c:pt>
                <c:pt idx="1896">
                  <c:v>0.20773105562855892</c:v>
                </c:pt>
                <c:pt idx="1897">
                  <c:v>0.20784056066579062</c:v>
                </c:pt>
                <c:pt idx="1898">
                  <c:v>0.20795006570302235</c:v>
                </c:pt>
                <c:pt idx="1899">
                  <c:v>0.20805957074025405</c:v>
                </c:pt>
                <c:pt idx="1900">
                  <c:v>0.20816907577748575</c:v>
                </c:pt>
                <c:pt idx="1901">
                  <c:v>0.20827858081471748</c:v>
                </c:pt>
                <c:pt idx="1902">
                  <c:v>0.20838808585194918</c:v>
                </c:pt>
                <c:pt idx="1903">
                  <c:v>0.20849759088918091</c:v>
                </c:pt>
                <c:pt idx="1904">
                  <c:v>0.20860709592641261</c:v>
                </c:pt>
                <c:pt idx="1905">
                  <c:v>0.20871660096364433</c:v>
                </c:pt>
                <c:pt idx="1906">
                  <c:v>0.20882610600087603</c:v>
                </c:pt>
                <c:pt idx="1907">
                  <c:v>0.20893561103810776</c:v>
                </c:pt>
                <c:pt idx="1908">
                  <c:v>0.20904511607533946</c:v>
                </c:pt>
                <c:pt idx="1909">
                  <c:v>0.20915462111257119</c:v>
                </c:pt>
                <c:pt idx="1910">
                  <c:v>0.20926412614980289</c:v>
                </c:pt>
                <c:pt idx="1911">
                  <c:v>0.20937363118703461</c:v>
                </c:pt>
                <c:pt idx="1912">
                  <c:v>0.20948313622426631</c:v>
                </c:pt>
                <c:pt idx="1913">
                  <c:v>0.20959264126149804</c:v>
                </c:pt>
                <c:pt idx="1914">
                  <c:v>0.20970214629872974</c:v>
                </c:pt>
                <c:pt idx="1915">
                  <c:v>0.20981165133596144</c:v>
                </c:pt>
                <c:pt idx="1916">
                  <c:v>0.20992115637319317</c:v>
                </c:pt>
                <c:pt idx="1917">
                  <c:v>0.21003066141042487</c:v>
                </c:pt>
                <c:pt idx="1918">
                  <c:v>0.2101401664476566</c:v>
                </c:pt>
                <c:pt idx="1919">
                  <c:v>0.2102496714848883</c:v>
                </c:pt>
                <c:pt idx="1920">
                  <c:v>0.21035917652212002</c:v>
                </c:pt>
                <c:pt idx="1921">
                  <c:v>0.21046868155935172</c:v>
                </c:pt>
                <c:pt idx="1922">
                  <c:v>0.21057818659658345</c:v>
                </c:pt>
                <c:pt idx="1923">
                  <c:v>0.21068769163381515</c:v>
                </c:pt>
                <c:pt idx="1924">
                  <c:v>0.21079719667104688</c:v>
                </c:pt>
                <c:pt idx="1925">
                  <c:v>0.21090670170827858</c:v>
                </c:pt>
                <c:pt idx="1926">
                  <c:v>0.2110162067455103</c:v>
                </c:pt>
                <c:pt idx="1927">
                  <c:v>0.211125711782742</c:v>
                </c:pt>
                <c:pt idx="1928">
                  <c:v>0.21123521681997373</c:v>
                </c:pt>
                <c:pt idx="1929">
                  <c:v>0.21134472185720543</c:v>
                </c:pt>
                <c:pt idx="1930">
                  <c:v>0.21145422689443713</c:v>
                </c:pt>
                <c:pt idx="1931">
                  <c:v>0.21156373193166886</c:v>
                </c:pt>
                <c:pt idx="1932">
                  <c:v>0.21167323696890056</c:v>
                </c:pt>
                <c:pt idx="1933">
                  <c:v>0.21178274200613229</c:v>
                </c:pt>
                <c:pt idx="1934">
                  <c:v>0.21189224704336398</c:v>
                </c:pt>
                <c:pt idx="1935">
                  <c:v>0.21200175208059571</c:v>
                </c:pt>
                <c:pt idx="1936">
                  <c:v>0.21211125711782741</c:v>
                </c:pt>
                <c:pt idx="1937">
                  <c:v>0.21222076215505914</c:v>
                </c:pt>
                <c:pt idx="1938">
                  <c:v>0.21233026719229084</c:v>
                </c:pt>
                <c:pt idx="1939">
                  <c:v>0.21243977222952257</c:v>
                </c:pt>
                <c:pt idx="1940">
                  <c:v>0.21254927726675427</c:v>
                </c:pt>
                <c:pt idx="1941">
                  <c:v>0.21265878230398599</c:v>
                </c:pt>
                <c:pt idx="1942">
                  <c:v>0.21276828734121769</c:v>
                </c:pt>
                <c:pt idx="1943">
                  <c:v>0.21287779237844942</c:v>
                </c:pt>
                <c:pt idx="1944">
                  <c:v>0.21298729741568112</c:v>
                </c:pt>
                <c:pt idx="1945">
                  <c:v>0.21309680245291282</c:v>
                </c:pt>
                <c:pt idx="1946">
                  <c:v>0.21320630749014455</c:v>
                </c:pt>
                <c:pt idx="1947">
                  <c:v>0.21331581252737625</c:v>
                </c:pt>
                <c:pt idx="1948">
                  <c:v>0.21342531756460797</c:v>
                </c:pt>
                <c:pt idx="1949">
                  <c:v>0.21353482260183967</c:v>
                </c:pt>
                <c:pt idx="1950">
                  <c:v>0.2136443276390714</c:v>
                </c:pt>
                <c:pt idx="1951">
                  <c:v>0.2137538326763031</c:v>
                </c:pt>
                <c:pt idx="1952">
                  <c:v>0.21386333771353483</c:v>
                </c:pt>
                <c:pt idx="1953">
                  <c:v>0.21397284275076653</c:v>
                </c:pt>
                <c:pt idx="1954">
                  <c:v>0.21408234778799826</c:v>
                </c:pt>
                <c:pt idx="1955">
                  <c:v>0.21419185282522996</c:v>
                </c:pt>
                <c:pt idx="1956">
                  <c:v>0.21430135786246168</c:v>
                </c:pt>
                <c:pt idx="1957">
                  <c:v>0.21441086289969338</c:v>
                </c:pt>
                <c:pt idx="1958">
                  <c:v>0.21452036793692511</c:v>
                </c:pt>
                <c:pt idx="1959">
                  <c:v>0.21462987297415681</c:v>
                </c:pt>
                <c:pt idx="1960">
                  <c:v>0.21473937801138854</c:v>
                </c:pt>
                <c:pt idx="1961">
                  <c:v>0.21484888304862024</c:v>
                </c:pt>
                <c:pt idx="1962">
                  <c:v>0.21495838808585194</c:v>
                </c:pt>
                <c:pt idx="1963">
                  <c:v>0.21506789312308366</c:v>
                </c:pt>
                <c:pt idx="1964">
                  <c:v>0.21517739816031536</c:v>
                </c:pt>
                <c:pt idx="1965">
                  <c:v>0.21528690319754709</c:v>
                </c:pt>
                <c:pt idx="1966">
                  <c:v>0.21539640823477879</c:v>
                </c:pt>
                <c:pt idx="1967">
                  <c:v>0.21550591327201052</c:v>
                </c:pt>
                <c:pt idx="1968">
                  <c:v>0.21561541830924222</c:v>
                </c:pt>
                <c:pt idx="1969">
                  <c:v>0.21572492334647395</c:v>
                </c:pt>
                <c:pt idx="1970">
                  <c:v>0.21583442838370565</c:v>
                </c:pt>
                <c:pt idx="1971">
                  <c:v>0.21594393342093737</c:v>
                </c:pt>
                <c:pt idx="1972">
                  <c:v>0.21605343845816907</c:v>
                </c:pt>
                <c:pt idx="1973">
                  <c:v>0.2161629434954008</c:v>
                </c:pt>
                <c:pt idx="1974">
                  <c:v>0.2162724485326325</c:v>
                </c:pt>
                <c:pt idx="1975">
                  <c:v>0.21638195356986423</c:v>
                </c:pt>
                <c:pt idx="1976">
                  <c:v>0.21649145860709593</c:v>
                </c:pt>
                <c:pt idx="1977">
                  <c:v>0.21660096364432763</c:v>
                </c:pt>
                <c:pt idx="1978">
                  <c:v>0.21671046868155935</c:v>
                </c:pt>
                <c:pt idx="1979">
                  <c:v>0.21681997371879105</c:v>
                </c:pt>
                <c:pt idx="1980">
                  <c:v>0.21692947875602278</c:v>
                </c:pt>
                <c:pt idx="1981">
                  <c:v>0.21703898379325448</c:v>
                </c:pt>
                <c:pt idx="1982">
                  <c:v>0.21714848883048621</c:v>
                </c:pt>
                <c:pt idx="1983">
                  <c:v>0.21725799386771791</c:v>
                </c:pt>
                <c:pt idx="1984">
                  <c:v>0.21736749890494964</c:v>
                </c:pt>
                <c:pt idx="1985">
                  <c:v>0.21747700394218134</c:v>
                </c:pt>
                <c:pt idx="1986">
                  <c:v>0.21758650897941306</c:v>
                </c:pt>
                <c:pt idx="1987">
                  <c:v>0.21769601401664476</c:v>
                </c:pt>
                <c:pt idx="1988">
                  <c:v>0.21780551905387649</c:v>
                </c:pt>
                <c:pt idx="1989">
                  <c:v>0.21791502409110819</c:v>
                </c:pt>
                <c:pt idx="1990">
                  <c:v>0.21802452912833992</c:v>
                </c:pt>
                <c:pt idx="1991">
                  <c:v>0.21813403416557162</c:v>
                </c:pt>
                <c:pt idx="1992">
                  <c:v>0.21824353920280332</c:v>
                </c:pt>
                <c:pt idx="1993">
                  <c:v>0.21835304424003504</c:v>
                </c:pt>
                <c:pt idx="1994">
                  <c:v>0.21846254927726674</c:v>
                </c:pt>
                <c:pt idx="1995">
                  <c:v>0.21857205431449847</c:v>
                </c:pt>
                <c:pt idx="1996">
                  <c:v>0.21868155935173017</c:v>
                </c:pt>
                <c:pt idx="1997">
                  <c:v>0.2187910643889619</c:v>
                </c:pt>
                <c:pt idx="1998">
                  <c:v>0.2189005694261936</c:v>
                </c:pt>
                <c:pt idx="1999">
                  <c:v>0.21901007446342532</c:v>
                </c:pt>
                <c:pt idx="2000">
                  <c:v>0.21911957950065702</c:v>
                </c:pt>
                <c:pt idx="2001">
                  <c:v>0.21922908453788875</c:v>
                </c:pt>
                <c:pt idx="2002">
                  <c:v>0.21933858957512045</c:v>
                </c:pt>
                <c:pt idx="2003">
                  <c:v>0.21944809461235218</c:v>
                </c:pt>
                <c:pt idx="2004">
                  <c:v>0.21955759964958388</c:v>
                </c:pt>
                <c:pt idx="2005">
                  <c:v>0.21966710468681561</c:v>
                </c:pt>
                <c:pt idx="2006">
                  <c:v>0.21977660972404731</c:v>
                </c:pt>
                <c:pt idx="2007">
                  <c:v>0.21988611476127901</c:v>
                </c:pt>
                <c:pt idx="2008">
                  <c:v>0.21999561979851073</c:v>
                </c:pt>
                <c:pt idx="2009">
                  <c:v>0.22010512483574243</c:v>
                </c:pt>
                <c:pt idx="2010">
                  <c:v>0.22021462987297416</c:v>
                </c:pt>
                <c:pt idx="2011">
                  <c:v>0.22032413491020586</c:v>
                </c:pt>
                <c:pt idx="2012">
                  <c:v>0.22043363994743759</c:v>
                </c:pt>
                <c:pt idx="2013">
                  <c:v>0.22054314498466929</c:v>
                </c:pt>
                <c:pt idx="2014">
                  <c:v>0.22065265002190101</c:v>
                </c:pt>
                <c:pt idx="2015">
                  <c:v>0.22076215505913271</c:v>
                </c:pt>
                <c:pt idx="2016">
                  <c:v>0.22087166009636444</c:v>
                </c:pt>
                <c:pt idx="2017">
                  <c:v>0.22098116513359614</c:v>
                </c:pt>
                <c:pt idx="2018">
                  <c:v>0.22109067017082787</c:v>
                </c:pt>
                <c:pt idx="2019">
                  <c:v>0.22120017520805957</c:v>
                </c:pt>
                <c:pt idx="2020">
                  <c:v>0.2213096802452913</c:v>
                </c:pt>
                <c:pt idx="2021">
                  <c:v>0.221419185282523</c:v>
                </c:pt>
                <c:pt idx="2022">
                  <c:v>0.2215286903197547</c:v>
                </c:pt>
                <c:pt idx="2023">
                  <c:v>0.22163819535698642</c:v>
                </c:pt>
                <c:pt idx="2024">
                  <c:v>0.22174770039421812</c:v>
                </c:pt>
                <c:pt idx="2025">
                  <c:v>0.22185720543144985</c:v>
                </c:pt>
                <c:pt idx="2026">
                  <c:v>0.22196671046868155</c:v>
                </c:pt>
                <c:pt idx="2027">
                  <c:v>0.22207621550591328</c:v>
                </c:pt>
                <c:pt idx="2028">
                  <c:v>0.22218572054314498</c:v>
                </c:pt>
                <c:pt idx="2029">
                  <c:v>0.2222952255803767</c:v>
                </c:pt>
                <c:pt idx="2030">
                  <c:v>0.2224047306176084</c:v>
                </c:pt>
                <c:pt idx="2031">
                  <c:v>0.22251423565484013</c:v>
                </c:pt>
                <c:pt idx="2032">
                  <c:v>0.22262374069207183</c:v>
                </c:pt>
                <c:pt idx="2033">
                  <c:v>0.22273324572930356</c:v>
                </c:pt>
                <c:pt idx="2034">
                  <c:v>0.22284275076653526</c:v>
                </c:pt>
                <c:pt idx="2035">
                  <c:v>0.22295225580376699</c:v>
                </c:pt>
                <c:pt idx="2036">
                  <c:v>0.22306176084099869</c:v>
                </c:pt>
                <c:pt idx="2037">
                  <c:v>0.22317126587823038</c:v>
                </c:pt>
                <c:pt idx="2038">
                  <c:v>0.22328077091546211</c:v>
                </c:pt>
                <c:pt idx="2039">
                  <c:v>0.22339027595269381</c:v>
                </c:pt>
                <c:pt idx="2040">
                  <c:v>0.22349978098992554</c:v>
                </c:pt>
                <c:pt idx="2041">
                  <c:v>0.22360928602715724</c:v>
                </c:pt>
                <c:pt idx="2042">
                  <c:v>0.22371879106438897</c:v>
                </c:pt>
                <c:pt idx="2043">
                  <c:v>0.22382829610162067</c:v>
                </c:pt>
                <c:pt idx="2044">
                  <c:v>0.22393780113885239</c:v>
                </c:pt>
                <c:pt idx="2045">
                  <c:v>0.22404730617608409</c:v>
                </c:pt>
                <c:pt idx="2046">
                  <c:v>0.22415681121331582</c:v>
                </c:pt>
                <c:pt idx="2047">
                  <c:v>0.22426631625054752</c:v>
                </c:pt>
                <c:pt idx="2048">
                  <c:v>0.22437582128777925</c:v>
                </c:pt>
                <c:pt idx="2049">
                  <c:v>0.22448532632501095</c:v>
                </c:pt>
                <c:pt idx="2050">
                  <c:v>0.22459483136224268</c:v>
                </c:pt>
                <c:pt idx="2051">
                  <c:v>0.22470433639947437</c:v>
                </c:pt>
                <c:pt idx="2052">
                  <c:v>0.2248138414367061</c:v>
                </c:pt>
                <c:pt idx="2053">
                  <c:v>0.2249233464739378</c:v>
                </c:pt>
                <c:pt idx="2054">
                  <c:v>0.2250328515111695</c:v>
                </c:pt>
                <c:pt idx="2055">
                  <c:v>0.22514235654840123</c:v>
                </c:pt>
                <c:pt idx="2056">
                  <c:v>0.22525186158563293</c:v>
                </c:pt>
                <c:pt idx="2057">
                  <c:v>0.22536136662286466</c:v>
                </c:pt>
                <c:pt idx="2058">
                  <c:v>0.22547087166009636</c:v>
                </c:pt>
                <c:pt idx="2059">
                  <c:v>0.22558037669732808</c:v>
                </c:pt>
                <c:pt idx="2060">
                  <c:v>0.22568988173455978</c:v>
                </c:pt>
                <c:pt idx="2061">
                  <c:v>0.22579938677179151</c:v>
                </c:pt>
                <c:pt idx="2062">
                  <c:v>0.22590889180902321</c:v>
                </c:pt>
                <c:pt idx="2063">
                  <c:v>0.22601839684625494</c:v>
                </c:pt>
                <c:pt idx="2064">
                  <c:v>0.22612790188348664</c:v>
                </c:pt>
                <c:pt idx="2065">
                  <c:v>0.22623740692071836</c:v>
                </c:pt>
                <c:pt idx="2066">
                  <c:v>0.22634691195795006</c:v>
                </c:pt>
                <c:pt idx="2067">
                  <c:v>0.22645641699518179</c:v>
                </c:pt>
                <c:pt idx="2068">
                  <c:v>0.22656592203241349</c:v>
                </c:pt>
                <c:pt idx="2069">
                  <c:v>0.22667542706964519</c:v>
                </c:pt>
                <c:pt idx="2070">
                  <c:v>0.22678493210687692</c:v>
                </c:pt>
                <c:pt idx="2071">
                  <c:v>0.22689443714410862</c:v>
                </c:pt>
                <c:pt idx="2072">
                  <c:v>0.22700394218134035</c:v>
                </c:pt>
                <c:pt idx="2073">
                  <c:v>0.22711344721857205</c:v>
                </c:pt>
                <c:pt idx="2074">
                  <c:v>0.22722295225580377</c:v>
                </c:pt>
                <c:pt idx="2075">
                  <c:v>0.22733245729303547</c:v>
                </c:pt>
                <c:pt idx="2076">
                  <c:v>0.2274419623302672</c:v>
                </c:pt>
                <c:pt idx="2077">
                  <c:v>0.2275514673674989</c:v>
                </c:pt>
                <c:pt idx="2078">
                  <c:v>0.22766097240473063</c:v>
                </c:pt>
                <c:pt idx="2079">
                  <c:v>0.22777047744196233</c:v>
                </c:pt>
                <c:pt idx="2080">
                  <c:v>0.22787998247919405</c:v>
                </c:pt>
                <c:pt idx="2081">
                  <c:v>0.22798948751642575</c:v>
                </c:pt>
                <c:pt idx="2082">
                  <c:v>0.22809899255365748</c:v>
                </c:pt>
                <c:pt idx="2083">
                  <c:v>0.22820849759088918</c:v>
                </c:pt>
                <c:pt idx="2084">
                  <c:v>0.22831800262812088</c:v>
                </c:pt>
                <c:pt idx="2085">
                  <c:v>0.22842750766535261</c:v>
                </c:pt>
                <c:pt idx="2086">
                  <c:v>0.22853701270258431</c:v>
                </c:pt>
                <c:pt idx="2087">
                  <c:v>0.22864651773981604</c:v>
                </c:pt>
                <c:pt idx="2088">
                  <c:v>0.22875602277704774</c:v>
                </c:pt>
                <c:pt idx="2089">
                  <c:v>0.22886552781427946</c:v>
                </c:pt>
                <c:pt idx="2090">
                  <c:v>0.22897503285151116</c:v>
                </c:pt>
                <c:pt idx="2091">
                  <c:v>0.22908453788874289</c:v>
                </c:pt>
                <c:pt idx="2092">
                  <c:v>0.22919404292597459</c:v>
                </c:pt>
                <c:pt idx="2093">
                  <c:v>0.22930354796320632</c:v>
                </c:pt>
                <c:pt idx="2094">
                  <c:v>0.22941305300043802</c:v>
                </c:pt>
                <c:pt idx="2095">
                  <c:v>0.22952255803766974</c:v>
                </c:pt>
                <c:pt idx="2096">
                  <c:v>0.22963206307490144</c:v>
                </c:pt>
                <c:pt idx="2097">
                  <c:v>0.22974156811213317</c:v>
                </c:pt>
                <c:pt idx="2098">
                  <c:v>0.22985107314936487</c:v>
                </c:pt>
                <c:pt idx="2099">
                  <c:v>0.22996057818659657</c:v>
                </c:pt>
                <c:pt idx="2100">
                  <c:v>0.2300700832238283</c:v>
                </c:pt>
                <c:pt idx="2101">
                  <c:v>0.23017958826106</c:v>
                </c:pt>
                <c:pt idx="2102">
                  <c:v>0.23028909329829172</c:v>
                </c:pt>
                <c:pt idx="2103">
                  <c:v>0.23039859833552342</c:v>
                </c:pt>
                <c:pt idx="2104">
                  <c:v>0.23050810337275515</c:v>
                </c:pt>
                <c:pt idx="2105">
                  <c:v>0.23061760840998685</c:v>
                </c:pt>
                <c:pt idx="2106">
                  <c:v>0.23072711344721858</c:v>
                </c:pt>
                <c:pt idx="2107">
                  <c:v>0.23083661848445028</c:v>
                </c:pt>
                <c:pt idx="2108">
                  <c:v>0.23094612352168201</c:v>
                </c:pt>
                <c:pt idx="2109">
                  <c:v>0.23105562855891371</c:v>
                </c:pt>
                <c:pt idx="2110">
                  <c:v>0.23116513359614543</c:v>
                </c:pt>
                <c:pt idx="2111">
                  <c:v>0.23127463863337713</c:v>
                </c:pt>
                <c:pt idx="2112">
                  <c:v>0.23138414367060886</c:v>
                </c:pt>
                <c:pt idx="2113">
                  <c:v>0.23149364870784056</c:v>
                </c:pt>
                <c:pt idx="2114">
                  <c:v>0.23160315374507226</c:v>
                </c:pt>
                <c:pt idx="2115">
                  <c:v>0.23171265878230399</c:v>
                </c:pt>
                <c:pt idx="2116">
                  <c:v>0.23182216381953569</c:v>
                </c:pt>
                <c:pt idx="2117">
                  <c:v>0.23193166885676741</c:v>
                </c:pt>
                <c:pt idx="2118">
                  <c:v>0.23204117389399911</c:v>
                </c:pt>
                <c:pt idx="2119">
                  <c:v>0.23215067893123084</c:v>
                </c:pt>
                <c:pt idx="2120">
                  <c:v>0.23226018396846254</c:v>
                </c:pt>
                <c:pt idx="2121">
                  <c:v>0.23236968900569427</c:v>
                </c:pt>
                <c:pt idx="2122">
                  <c:v>0.23247919404292597</c:v>
                </c:pt>
                <c:pt idx="2123">
                  <c:v>0.2325886990801577</c:v>
                </c:pt>
                <c:pt idx="2124">
                  <c:v>0.2326982041173894</c:v>
                </c:pt>
                <c:pt idx="2125">
                  <c:v>0.23280770915462112</c:v>
                </c:pt>
                <c:pt idx="2126">
                  <c:v>0.23291721419185282</c:v>
                </c:pt>
                <c:pt idx="2127">
                  <c:v>0.23302671922908455</c:v>
                </c:pt>
                <c:pt idx="2128">
                  <c:v>0.23313622426631625</c:v>
                </c:pt>
                <c:pt idx="2129">
                  <c:v>0.23324572930354795</c:v>
                </c:pt>
                <c:pt idx="2130">
                  <c:v>0.23335523434077968</c:v>
                </c:pt>
                <c:pt idx="2131">
                  <c:v>0.23346473937801138</c:v>
                </c:pt>
                <c:pt idx="2132">
                  <c:v>0.2335742444152431</c:v>
                </c:pt>
                <c:pt idx="2133">
                  <c:v>0.2336837494524748</c:v>
                </c:pt>
                <c:pt idx="2134">
                  <c:v>0.23379325448970653</c:v>
                </c:pt>
                <c:pt idx="2135">
                  <c:v>0.23390275952693823</c:v>
                </c:pt>
                <c:pt idx="2136">
                  <c:v>0.23401226456416996</c:v>
                </c:pt>
                <c:pt idx="2137">
                  <c:v>0.23412176960140166</c:v>
                </c:pt>
                <c:pt idx="2138">
                  <c:v>0.23423127463863339</c:v>
                </c:pt>
                <c:pt idx="2139">
                  <c:v>0.23434077967586509</c:v>
                </c:pt>
                <c:pt idx="2140">
                  <c:v>0.23445028471309681</c:v>
                </c:pt>
                <c:pt idx="2141">
                  <c:v>0.23455978975032851</c:v>
                </c:pt>
                <c:pt idx="2142">
                  <c:v>0.23466929478756024</c:v>
                </c:pt>
                <c:pt idx="2143">
                  <c:v>0.23477879982479194</c:v>
                </c:pt>
                <c:pt idx="2144">
                  <c:v>0.23488830486202367</c:v>
                </c:pt>
                <c:pt idx="2145">
                  <c:v>0.23499780989925537</c:v>
                </c:pt>
                <c:pt idx="2146">
                  <c:v>0.23510731493648707</c:v>
                </c:pt>
                <c:pt idx="2147">
                  <c:v>0.23521681997371879</c:v>
                </c:pt>
                <c:pt idx="2148">
                  <c:v>0.23532632501095049</c:v>
                </c:pt>
                <c:pt idx="2149">
                  <c:v>0.23543583004818222</c:v>
                </c:pt>
                <c:pt idx="2150">
                  <c:v>0.23554533508541392</c:v>
                </c:pt>
                <c:pt idx="2151">
                  <c:v>0.23565484012264565</c:v>
                </c:pt>
                <c:pt idx="2152">
                  <c:v>0.23576434515987735</c:v>
                </c:pt>
                <c:pt idx="2153">
                  <c:v>0.23587385019710908</c:v>
                </c:pt>
                <c:pt idx="2154">
                  <c:v>0.23598335523434077</c:v>
                </c:pt>
                <c:pt idx="2155">
                  <c:v>0.2360928602715725</c:v>
                </c:pt>
                <c:pt idx="2156">
                  <c:v>0.2362023653088042</c:v>
                </c:pt>
                <c:pt idx="2157">
                  <c:v>0.23631187034603593</c:v>
                </c:pt>
                <c:pt idx="2158">
                  <c:v>0.23642137538326763</c:v>
                </c:pt>
                <c:pt idx="2159">
                  <c:v>0.23653088042049936</c:v>
                </c:pt>
                <c:pt idx="2160">
                  <c:v>0.23664038545773106</c:v>
                </c:pt>
                <c:pt idx="2161">
                  <c:v>0.23674989049496276</c:v>
                </c:pt>
                <c:pt idx="2162">
                  <c:v>0.23685939553219448</c:v>
                </c:pt>
                <c:pt idx="2163">
                  <c:v>0.23696890056942618</c:v>
                </c:pt>
                <c:pt idx="2164">
                  <c:v>0.23707840560665791</c:v>
                </c:pt>
                <c:pt idx="2165">
                  <c:v>0.23718791064388961</c:v>
                </c:pt>
                <c:pt idx="2166">
                  <c:v>0.23729741568112134</c:v>
                </c:pt>
                <c:pt idx="2167">
                  <c:v>0.23740692071835304</c:v>
                </c:pt>
                <c:pt idx="2168">
                  <c:v>0.23751642575558476</c:v>
                </c:pt>
                <c:pt idx="2169">
                  <c:v>0.23762593079281646</c:v>
                </c:pt>
                <c:pt idx="2170">
                  <c:v>0.23773543583004819</c:v>
                </c:pt>
                <c:pt idx="2171">
                  <c:v>0.23784494086727989</c:v>
                </c:pt>
                <c:pt idx="2172">
                  <c:v>0.23795444590451162</c:v>
                </c:pt>
                <c:pt idx="2173">
                  <c:v>0.23806395094174332</c:v>
                </c:pt>
                <c:pt idx="2174">
                  <c:v>0.23817345597897505</c:v>
                </c:pt>
                <c:pt idx="2175">
                  <c:v>0.23828296101620675</c:v>
                </c:pt>
                <c:pt idx="2176">
                  <c:v>0.23839246605343845</c:v>
                </c:pt>
                <c:pt idx="2177">
                  <c:v>0.23850197109067017</c:v>
                </c:pt>
                <c:pt idx="2178">
                  <c:v>0.23861147612790187</c:v>
                </c:pt>
                <c:pt idx="2179">
                  <c:v>0.2387209811651336</c:v>
                </c:pt>
                <c:pt idx="2180">
                  <c:v>0.2388304862023653</c:v>
                </c:pt>
                <c:pt idx="2181">
                  <c:v>0.23893999123959703</c:v>
                </c:pt>
                <c:pt idx="2182">
                  <c:v>0.23904949627682873</c:v>
                </c:pt>
                <c:pt idx="2183">
                  <c:v>0.23915900131406045</c:v>
                </c:pt>
                <c:pt idx="2184">
                  <c:v>0.23926850635129215</c:v>
                </c:pt>
                <c:pt idx="2185">
                  <c:v>0.23937801138852388</c:v>
                </c:pt>
                <c:pt idx="2186">
                  <c:v>0.23948751642575558</c:v>
                </c:pt>
                <c:pt idx="2187">
                  <c:v>0.23959702146298731</c:v>
                </c:pt>
                <c:pt idx="2188">
                  <c:v>0.23970652650021901</c:v>
                </c:pt>
                <c:pt idx="2189">
                  <c:v>0.23981603153745074</c:v>
                </c:pt>
                <c:pt idx="2190">
                  <c:v>0.23992553657468244</c:v>
                </c:pt>
                <c:pt idx="2191">
                  <c:v>0.24003504161191414</c:v>
                </c:pt>
                <c:pt idx="2192">
                  <c:v>0.24014454664914586</c:v>
                </c:pt>
                <c:pt idx="2193">
                  <c:v>0.24025405168637756</c:v>
                </c:pt>
                <c:pt idx="2194">
                  <c:v>0.24036355672360929</c:v>
                </c:pt>
                <c:pt idx="2195">
                  <c:v>0.24047306176084099</c:v>
                </c:pt>
                <c:pt idx="2196">
                  <c:v>0.24058256679807272</c:v>
                </c:pt>
                <c:pt idx="2197">
                  <c:v>0.24069207183530442</c:v>
                </c:pt>
                <c:pt idx="2198">
                  <c:v>0.24080157687253614</c:v>
                </c:pt>
                <c:pt idx="2199">
                  <c:v>0.24091108190976784</c:v>
                </c:pt>
                <c:pt idx="2200">
                  <c:v>0.24102058694699957</c:v>
                </c:pt>
                <c:pt idx="2201">
                  <c:v>0.24113009198423127</c:v>
                </c:pt>
                <c:pt idx="2202">
                  <c:v>0.241239597021463</c:v>
                </c:pt>
                <c:pt idx="2203">
                  <c:v>0.2413491020586947</c:v>
                </c:pt>
                <c:pt idx="2204">
                  <c:v>0.24145860709592643</c:v>
                </c:pt>
                <c:pt idx="2205">
                  <c:v>0.24156811213315812</c:v>
                </c:pt>
                <c:pt idx="2206">
                  <c:v>0.24167761717038982</c:v>
                </c:pt>
                <c:pt idx="2207">
                  <c:v>0.24178712220762155</c:v>
                </c:pt>
                <c:pt idx="2208">
                  <c:v>0.24189662724485325</c:v>
                </c:pt>
                <c:pt idx="2209">
                  <c:v>0.24200613228208498</c:v>
                </c:pt>
                <c:pt idx="2210">
                  <c:v>0.24211563731931668</c:v>
                </c:pt>
                <c:pt idx="2211">
                  <c:v>0.24222514235654841</c:v>
                </c:pt>
                <c:pt idx="2212">
                  <c:v>0.24233464739378011</c:v>
                </c:pt>
                <c:pt idx="2213">
                  <c:v>0.24244415243101183</c:v>
                </c:pt>
                <c:pt idx="2214">
                  <c:v>0.24255365746824353</c:v>
                </c:pt>
                <c:pt idx="2215">
                  <c:v>0.24266316250547526</c:v>
                </c:pt>
                <c:pt idx="2216">
                  <c:v>0.24277266754270696</c:v>
                </c:pt>
                <c:pt idx="2217">
                  <c:v>0.24288217257993869</c:v>
                </c:pt>
                <c:pt idx="2218">
                  <c:v>0.24299167761717039</c:v>
                </c:pt>
                <c:pt idx="2219">
                  <c:v>0.24310118265440211</c:v>
                </c:pt>
                <c:pt idx="2220">
                  <c:v>0.24321068769163381</c:v>
                </c:pt>
                <c:pt idx="2221">
                  <c:v>0.24332019272886551</c:v>
                </c:pt>
                <c:pt idx="2222">
                  <c:v>0.24342969776609724</c:v>
                </c:pt>
                <c:pt idx="2223">
                  <c:v>0.24353920280332894</c:v>
                </c:pt>
                <c:pt idx="2224">
                  <c:v>0.24364870784056067</c:v>
                </c:pt>
                <c:pt idx="2225">
                  <c:v>0.24375821287779237</c:v>
                </c:pt>
                <c:pt idx="2226">
                  <c:v>0.2438677179150241</c:v>
                </c:pt>
                <c:pt idx="2227">
                  <c:v>0.2439772229522558</c:v>
                </c:pt>
                <c:pt idx="2228">
                  <c:v>0.24408672798948752</c:v>
                </c:pt>
                <c:pt idx="2229">
                  <c:v>0.24419623302671922</c:v>
                </c:pt>
                <c:pt idx="2230">
                  <c:v>0.24430573806395095</c:v>
                </c:pt>
                <c:pt idx="2231">
                  <c:v>0.24441524310118265</c:v>
                </c:pt>
                <c:pt idx="2232">
                  <c:v>0.24452474813841438</c:v>
                </c:pt>
                <c:pt idx="2233">
                  <c:v>0.24463425317564608</c:v>
                </c:pt>
                <c:pt idx="2234">
                  <c:v>0.2447437582128778</c:v>
                </c:pt>
                <c:pt idx="2235">
                  <c:v>0.2448532632501095</c:v>
                </c:pt>
                <c:pt idx="2236">
                  <c:v>0.24496276828734123</c:v>
                </c:pt>
                <c:pt idx="2237">
                  <c:v>0.24507227332457293</c:v>
                </c:pt>
                <c:pt idx="2238">
                  <c:v>0.24518177836180463</c:v>
                </c:pt>
                <c:pt idx="2239">
                  <c:v>0.24529128339903636</c:v>
                </c:pt>
                <c:pt idx="2240">
                  <c:v>0.24540078843626806</c:v>
                </c:pt>
                <c:pt idx="2241">
                  <c:v>0.24551029347349979</c:v>
                </c:pt>
                <c:pt idx="2242">
                  <c:v>0.24561979851073149</c:v>
                </c:pt>
                <c:pt idx="2243">
                  <c:v>0.24572930354796321</c:v>
                </c:pt>
                <c:pt idx="2244">
                  <c:v>0.24583880858519491</c:v>
                </c:pt>
                <c:pt idx="2245">
                  <c:v>0.24594831362242664</c:v>
                </c:pt>
                <c:pt idx="2246">
                  <c:v>0.24605781865965834</c:v>
                </c:pt>
                <c:pt idx="2247">
                  <c:v>0.24616732369689007</c:v>
                </c:pt>
                <c:pt idx="2248">
                  <c:v>0.24627682873412177</c:v>
                </c:pt>
                <c:pt idx="2249">
                  <c:v>0.24638633377135349</c:v>
                </c:pt>
                <c:pt idx="2250">
                  <c:v>0.24649583880858519</c:v>
                </c:pt>
                <c:pt idx="2251">
                  <c:v>0.24660534384581692</c:v>
                </c:pt>
                <c:pt idx="2252">
                  <c:v>0.24671484888304862</c:v>
                </c:pt>
                <c:pt idx="2253">
                  <c:v>0.24682435392028032</c:v>
                </c:pt>
                <c:pt idx="2254">
                  <c:v>0.24693385895751205</c:v>
                </c:pt>
                <c:pt idx="2255">
                  <c:v>0.24704336399474375</c:v>
                </c:pt>
                <c:pt idx="2256">
                  <c:v>0.24715286903197548</c:v>
                </c:pt>
                <c:pt idx="2257">
                  <c:v>0.24726237406920717</c:v>
                </c:pt>
                <c:pt idx="2258">
                  <c:v>0.2473718791064389</c:v>
                </c:pt>
                <c:pt idx="2259">
                  <c:v>0.2474813841436706</c:v>
                </c:pt>
                <c:pt idx="2260">
                  <c:v>0.24759088918090233</c:v>
                </c:pt>
                <c:pt idx="2261">
                  <c:v>0.24770039421813403</c:v>
                </c:pt>
                <c:pt idx="2262">
                  <c:v>0.24780989925536576</c:v>
                </c:pt>
                <c:pt idx="2263">
                  <c:v>0.24791940429259746</c:v>
                </c:pt>
                <c:pt idx="2264">
                  <c:v>0.24802890932982918</c:v>
                </c:pt>
                <c:pt idx="2265">
                  <c:v>0.24813841436706088</c:v>
                </c:pt>
                <c:pt idx="2266">
                  <c:v>0.24824791940429261</c:v>
                </c:pt>
                <c:pt idx="2267">
                  <c:v>0.24835742444152431</c:v>
                </c:pt>
                <c:pt idx="2268">
                  <c:v>0.24846692947875601</c:v>
                </c:pt>
                <c:pt idx="2269">
                  <c:v>0.24857643451598774</c:v>
                </c:pt>
                <c:pt idx="2270">
                  <c:v>0.24868593955321944</c:v>
                </c:pt>
                <c:pt idx="2271">
                  <c:v>0.24879544459045116</c:v>
                </c:pt>
                <c:pt idx="2272">
                  <c:v>0.24890494962768286</c:v>
                </c:pt>
                <c:pt idx="2273">
                  <c:v>0.24901445466491459</c:v>
                </c:pt>
                <c:pt idx="2274">
                  <c:v>0.24912395970214629</c:v>
                </c:pt>
                <c:pt idx="2275">
                  <c:v>0.24923346473937802</c:v>
                </c:pt>
                <c:pt idx="2276">
                  <c:v>0.24934296977660972</c:v>
                </c:pt>
                <c:pt idx="2277">
                  <c:v>0.24945247481384145</c:v>
                </c:pt>
                <c:pt idx="2278">
                  <c:v>0.24956197985107315</c:v>
                </c:pt>
                <c:pt idx="2279">
                  <c:v>0.24967148488830487</c:v>
                </c:pt>
                <c:pt idx="2280">
                  <c:v>0.24978098992553657</c:v>
                </c:pt>
                <c:pt idx="2281">
                  <c:v>0.2498904949627683</c:v>
                </c:pt>
                <c:pt idx="2282">
                  <c:v>0.25</c:v>
                </c:pt>
                <c:pt idx="2283">
                  <c:v>0.25010950503723173</c:v>
                </c:pt>
                <c:pt idx="2284">
                  <c:v>0.2502190100744634</c:v>
                </c:pt>
                <c:pt idx="2285">
                  <c:v>0.25032851511169513</c:v>
                </c:pt>
                <c:pt idx="2286">
                  <c:v>0.25043802014892685</c:v>
                </c:pt>
                <c:pt idx="2287">
                  <c:v>0.25054752518615858</c:v>
                </c:pt>
                <c:pt idx="2288">
                  <c:v>0.25065703022339025</c:v>
                </c:pt>
                <c:pt idx="2289">
                  <c:v>0.25076653526062198</c:v>
                </c:pt>
                <c:pt idx="2290">
                  <c:v>0.25087604029785371</c:v>
                </c:pt>
                <c:pt idx="2291">
                  <c:v>0.25098554533508544</c:v>
                </c:pt>
                <c:pt idx="2292">
                  <c:v>0.25109505037231711</c:v>
                </c:pt>
                <c:pt idx="2293">
                  <c:v>0.25120455540954884</c:v>
                </c:pt>
                <c:pt idx="2294">
                  <c:v>0.25131406044678056</c:v>
                </c:pt>
                <c:pt idx="2295">
                  <c:v>0.25142356548401229</c:v>
                </c:pt>
                <c:pt idx="2296">
                  <c:v>0.25153307052124396</c:v>
                </c:pt>
                <c:pt idx="2297">
                  <c:v>0.25164257555847569</c:v>
                </c:pt>
                <c:pt idx="2298">
                  <c:v>0.25175208059570742</c:v>
                </c:pt>
                <c:pt idx="2299">
                  <c:v>0.25186158563293909</c:v>
                </c:pt>
                <c:pt idx="2300">
                  <c:v>0.25197109067017082</c:v>
                </c:pt>
                <c:pt idx="2301">
                  <c:v>0.25208059570740254</c:v>
                </c:pt>
                <c:pt idx="2302">
                  <c:v>0.25219010074463427</c:v>
                </c:pt>
                <c:pt idx="2303">
                  <c:v>0.25229960578186594</c:v>
                </c:pt>
                <c:pt idx="2304">
                  <c:v>0.25240911081909767</c:v>
                </c:pt>
                <c:pt idx="2305">
                  <c:v>0.2525186158563294</c:v>
                </c:pt>
                <c:pt idx="2306">
                  <c:v>0.25262812089356113</c:v>
                </c:pt>
                <c:pt idx="2307">
                  <c:v>0.2527376259307928</c:v>
                </c:pt>
                <c:pt idx="2308">
                  <c:v>0.25284713096802452</c:v>
                </c:pt>
                <c:pt idx="2309">
                  <c:v>0.25295663600525625</c:v>
                </c:pt>
                <c:pt idx="2310">
                  <c:v>0.25306614104248798</c:v>
                </c:pt>
                <c:pt idx="2311">
                  <c:v>0.25317564607971965</c:v>
                </c:pt>
                <c:pt idx="2312">
                  <c:v>0.25328515111695138</c:v>
                </c:pt>
                <c:pt idx="2313">
                  <c:v>0.25339465615418311</c:v>
                </c:pt>
                <c:pt idx="2314">
                  <c:v>0.25350416119141478</c:v>
                </c:pt>
                <c:pt idx="2315">
                  <c:v>0.25361366622864651</c:v>
                </c:pt>
                <c:pt idx="2316">
                  <c:v>0.25372317126587823</c:v>
                </c:pt>
                <c:pt idx="2317">
                  <c:v>0.25383267630310996</c:v>
                </c:pt>
                <c:pt idx="2318">
                  <c:v>0.25394218134034163</c:v>
                </c:pt>
                <c:pt idx="2319">
                  <c:v>0.25405168637757336</c:v>
                </c:pt>
                <c:pt idx="2320">
                  <c:v>0.25416119141480509</c:v>
                </c:pt>
                <c:pt idx="2321">
                  <c:v>0.25427069645203682</c:v>
                </c:pt>
                <c:pt idx="2322">
                  <c:v>0.25438020148926849</c:v>
                </c:pt>
                <c:pt idx="2323">
                  <c:v>0.25448970652650021</c:v>
                </c:pt>
                <c:pt idx="2324">
                  <c:v>0.25459921156373194</c:v>
                </c:pt>
                <c:pt idx="2325">
                  <c:v>0.25470871660096367</c:v>
                </c:pt>
                <c:pt idx="2326">
                  <c:v>0.25481822163819534</c:v>
                </c:pt>
                <c:pt idx="2327">
                  <c:v>0.25492772667542707</c:v>
                </c:pt>
                <c:pt idx="2328">
                  <c:v>0.2550372317126588</c:v>
                </c:pt>
                <c:pt idx="2329">
                  <c:v>0.25514673674989047</c:v>
                </c:pt>
                <c:pt idx="2330">
                  <c:v>0.2552562417871222</c:v>
                </c:pt>
                <c:pt idx="2331">
                  <c:v>0.25536574682435392</c:v>
                </c:pt>
                <c:pt idx="2332">
                  <c:v>0.25547525186158565</c:v>
                </c:pt>
                <c:pt idx="2333">
                  <c:v>0.25558475689881732</c:v>
                </c:pt>
                <c:pt idx="2334">
                  <c:v>0.25569426193604905</c:v>
                </c:pt>
                <c:pt idx="2335">
                  <c:v>0.25580376697328078</c:v>
                </c:pt>
                <c:pt idx="2336">
                  <c:v>0.2559132720105125</c:v>
                </c:pt>
                <c:pt idx="2337">
                  <c:v>0.25602277704774418</c:v>
                </c:pt>
                <c:pt idx="2338">
                  <c:v>0.2561322820849759</c:v>
                </c:pt>
                <c:pt idx="2339">
                  <c:v>0.25624178712220763</c:v>
                </c:pt>
                <c:pt idx="2340">
                  <c:v>0.25635129215943936</c:v>
                </c:pt>
                <c:pt idx="2341">
                  <c:v>0.25646079719667103</c:v>
                </c:pt>
                <c:pt idx="2342">
                  <c:v>0.25657030223390276</c:v>
                </c:pt>
                <c:pt idx="2343">
                  <c:v>0.25667980727113449</c:v>
                </c:pt>
                <c:pt idx="2344">
                  <c:v>0.25678931230836616</c:v>
                </c:pt>
                <c:pt idx="2345">
                  <c:v>0.25689881734559789</c:v>
                </c:pt>
                <c:pt idx="2346">
                  <c:v>0.25700832238282961</c:v>
                </c:pt>
                <c:pt idx="2347">
                  <c:v>0.25711782742006134</c:v>
                </c:pt>
                <c:pt idx="2348">
                  <c:v>0.25722733245729301</c:v>
                </c:pt>
                <c:pt idx="2349">
                  <c:v>0.25733683749452474</c:v>
                </c:pt>
                <c:pt idx="2350">
                  <c:v>0.25744634253175647</c:v>
                </c:pt>
                <c:pt idx="2351">
                  <c:v>0.25755584756898819</c:v>
                </c:pt>
                <c:pt idx="2352">
                  <c:v>0.25766535260621987</c:v>
                </c:pt>
                <c:pt idx="2353">
                  <c:v>0.25777485764345159</c:v>
                </c:pt>
                <c:pt idx="2354">
                  <c:v>0.25788436268068332</c:v>
                </c:pt>
                <c:pt idx="2355">
                  <c:v>0.25799386771791505</c:v>
                </c:pt>
                <c:pt idx="2356">
                  <c:v>0.25810337275514672</c:v>
                </c:pt>
                <c:pt idx="2357">
                  <c:v>0.25821287779237845</c:v>
                </c:pt>
                <c:pt idx="2358">
                  <c:v>0.25832238282961018</c:v>
                </c:pt>
                <c:pt idx="2359">
                  <c:v>0.25843188786684185</c:v>
                </c:pt>
                <c:pt idx="2360">
                  <c:v>0.25854139290407357</c:v>
                </c:pt>
                <c:pt idx="2361">
                  <c:v>0.2586508979413053</c:v>
                </c:pt>
                <c:pt idx="2362">
                  <c:v>0.25876040297853703</c:v>
                </c:pt>
                <c:pt idx="2363">
                  <c:v>0.2588699080157687</c:v>
                </c:pt>
                <c:pt idx="2364">
                  <c:v>0.25897941305300043</c:v>
                </c:pt>
                <c:pt idx="2365">
                  <c:v>0.25908891809023216</c:v>
                </c:pt>
                <c:pt idx="2366">
                  <c:v>0.25919842312746388</c:v>
                </c:pt>
                <c:pt idx="2367">
                  <c:v>0.25930792816469556</c:v>
                </c:pt>
                <c:pt idx="2368">
                  <c:v>0.25941743320192728</c:v>
                </c:pt>
                <c:pt idx="2369">
                  <c:v>0.25952693823915901</c:v>
                </c:pt>
                <c:pt idx="2370">
                  <c:v>0.25963644327639074</c:v>
                </c:pt>
                <c:pt idx="2371">
                  <c:v>0.25974594831362241</c:v>
                </c:pt>
                <c:pt idx="2372">
                  <c:v>0.25985545335085414</c:v>
                </c:pt>
                <c:pt idx="2373">
                  <c:v>0.25996495838808586</c:v>
                </c:pt>
                <c:pt idx="2374">
                  <c:v>0.26007446342531754</c:v>
                </c:pt>
                <c:pt idx="2375">
                  <c:v>0.26018396846254926</c:v>
                </c:pt>
                <c:pt idx="2376">
                  <c:v>0.26029347349978099</c:v>
                </c:pt>
                <c:pt idx="2377">
                  <c:v>0.26040297853701272</c:v>
                </c:pt>
                <c:pt idx="2378">
                  <c:v>0.26051248357424439</c:v>
                </c:pt>
                <c:pt idx="2379">
                  <c:v>0.26062198861147612</c:v>
                </c:pt>
                <c:pt idx="2380">
                  <c:v>0.26073149364870785</c:v>
                </c:pt>
                <c:pt idx="2381">
                  <c:v>0.26084099868593957</c:v>
                </c:pt>
                <c:pt idx="2382">
                  <c:v>0.26095050372317125</c:v>
                </c:pt>
                <c:pt idx="2383">
                  <c:v>0.26106000876040297</c:v>
                </c:pt>
                <c:pt idx="2384">
                  <c:v>0.2611695137976347</c:v>
                </c:pt>
                <c:pt idx="2385">
                  <c:v>0.26127901883486643</c:v>
                </c:pt>
                <c:pt idx="2386">
                  <c:v>0.2613885238720981</c:v>
                </c:pt>
                <c:pt idx="2387">
                  <c:v>0.26149802890932983</c:v>
                </c:pt>
                <c:pt idx="2388">
                  <c:v>0.26160753394656155</c:v>
                </c:pt>
                <c:pt idx="2389">
                  <c:v>0.26171703898379328</c:v>
                </c:pt>
                <c:pt idx="2390">
                  <c:v>0.26182654402102495</c:v>
                </c:pt>
                <c:pt idx="2391">
                  <c:v>0.26193604905825668</c:v>
                </c:pt>
                <c:pt idx="2392">
                  <c:v>0.26204555409548841</c:v>
                </c:pt>
                <c:pt idx="2393">
                  <c:v>0.26215505913272008</c:v>
                </c:pt>
                <c:pt idx="2394">
                  <c:v>0.26226456416995181</c:v>
                </c:pt>
                <c:pt idx="2395">
                  <c:v>0.26237406920718354</c:v>
                </c:pt>
                <c:pt idx="2396">
                  <c:v>0.26248357424441526</c:v>
                </c:pt>
                <c:pt idx="2397">
                  <c:v>0.26259307928164694</c:v>
                </c:pt>
                <c:pt idx="2398">
                  <c:v>0.26270258431887866</c:v>
                </c:pt>
                <c:pt idx="2399">
                  <c:v>0.26281208935611039</c:v>
                </c:pt>
                <c:pt idx="2400">
                  <c:v>0.26292159439334212</c:v>
                </c:pt>
                <c:pt idx="2401">
                  <c:v>0.26303109943057379</c:v>
                </c:pt>
                <c:pt idx="2402">
                  <c:v>0.26314060446780552</c:v>
                </c:pt>
                <c:pt idx="2403">
                  <c:v>0.26325010950503724</c:v>
                </c:pt>
                <c:pt idx="2404">
                  <c:v>0.26335961454226897</c:v>
                </c:pt>
                <c:pt idx="2405">
                  <c:v>0.26346911957950064</c:v>
                </c:pt>
                <c:pt idx="2406">
                  <c:v>0.26357862461673237</c:v>
                </c:pt>
                <c:pt idx="2407">
                  <c:v>0.2636881296539641</c:v>
                </c:pt>
                <c:pt idx="2408">
                  <c:v>0.26379763469119577</c:v>
                </c:pt>
                <c:pt idx="2409">
                  <c:v>0.2639071397284275</c:v>
                </c:pt>
                <c:pt idx="2410">
                  <c:v>0.26401664476565923</c:v>
                </c:pt>
                <c:pt idx="2411">
                  <c:v>0.26412614980289095</c:v>
                </c:pt>
                <c:pt idx="2412">
                  <c:v>0.26423565484012262</c:v>
                </c:pt>
                <c:pt idx="2413">
                  <c:v>0.26434515987735435</c:v>
                </c:pt>
                <c:pt idx="2414">
                  <c:v>0.26445466491458608</c:v>
                </c:pt>
                <c:pt idx="2415">
                  <c:v>0.26456416995181781</c:v>
                </c:pt>
                <c:pt idx="2416">
                  <c:v>0.26467367498904948</c:v>
                </c:pt>
                <c:pt idx="2417">
                  <c:v>0.26478318002628121</c:v>
                </c:pt>
                <c:pt idx="2418">
                  <c:v>0.26489268506351293</c:v>
                </c:pt>
                <c:pt idx="2419">
                  <c:v>0.26500219010074466</c:v>
                </c:pt>
                <c:pt idx="2420">
                  <c:v>0.26511169513797633</c:v>
                </c:pt>
                <c:pt idx="2421">
                  <c:v>0.26522120017520806</c:v>
                </c:pt>
                <c:pt idx="2422">
                  <c:v>0.26533070521243979</c:v>
                </c:pt>
                <c:pt idx="2423">
                  <c:v>0.26544021024967146</c:v>
                </c:pt>
                <c:pt idx="2424">
                  <c:v>0.26554971528690319</c:v>
                </c:pt>
                <c:pt idx="2425">
                  <c:v>0.26565922032413491</c:v>
                </c:pt>
                <c:pt idx="2426">
                  <c:v>0.26576872536136664</c:v>
                </c:pt>
                <c:pt idx="2427">
                  <c:v>0.26587823039859831</c:v>
                </c:pt>
                <c:pt idx="2428">
                  <c:v>0.26598773543583004</c:v>
                </c:pt>
                <c:pt idx="2429">
                  <c:v>0.26609724047306177</c:v>
                </c:pt>
                <c:pt idx="2430">
                  <c:v>0.2662067455102935</c:v>
                </c:pt>
                <c:pt idx="2431">
                  <c:v>0.26631625054752517</c:v>
                </c:pt>
                <c:pt idx="2432">
                  <c:v>0.2664257555847569</c:v>
                </c:pt>
                <c:pt idx="2433">
                  <c:v>0.26653526062198862</c:v>
                </c:pt>
                <c:pt idx="2434">
                  <c:v>0.26664476565922035</c:v>
                </c:pt>
                <c:pt idx="2435">
                  <c:v>0.26675427069645202</c:v>
                </c:pt>
                <c:pt idx="2436">
                  <c:v>0.26686377573368375</c:v>
                </c:pt>
                <c:pt idx="2437">
                  <c:v>0.26697328077091548</c:v>
                </c:pt>
                <c:pt idx="2438">
                  <c:v>0.26708278580814715</c:v>
                </c:pt>
                <c:pt idx="2439">
                  <c:v>0.26719229084537888</c:v>
                </c:pt>
                <c:pt idx="2440">
                  <c:v>0.2673017958826106</c:v>
                </c:pt>
                <c:pt idx="2441">
                  <c:v>0.26741130091984233</c:v>
                </c:pt>
                <c:pt idx="2442">
                  <c:v>0.267520805957074</c:v>
                </c:pt>
                <c:pt idx="2443">
                  <c:v>0.26763031099430573</c:v>
                </c:pt>
                <c:pt idx="2444">
                  <c:v>0.26773981603153746</c:v>
                </c:pt>
                <c:pt idx="2445">
                  <c:v>0.26784932106876919</c:v>
                </c:pt>
                <c:pt idx="2446">
                  <c:v>0.26795882610600086</c:v>
                </c:pt>
                <c:pt idx="2447">
                  <c:v>0.26806833114323259</c:v>
                </c:pt>
                <c:pt idx="2448">
                  <c:v>0.26817783618046431</c:v>
                </c:pt>
                <c:pt idx="2449">
                  <c:v>0.26828734121769604</c:v>
                </c:pt>
                <c:pt idx="2450">
                  <c:v>0.26839684625492771</c:v>
                </c:pt>
                <c:pt idx="2451">
                  <c:v>0.26850635129215944</c:v>
                </c:pt>
                <c:pt idx="2452">
                  <c:v>0.26861585632939117</c:v>
                </c:pt>
                <c:pt idx="2453">
                  <c:v>0.26872536136662284</c:v>
                </c:pt>
                <c:pt idx="2454">
                  <c:v>0.26883486640385457</c:v>
                </c:pt>
                <c:pt idx="2455">
                  <c:v>0.26894437144108629</c:v>
                </c:pt>
                <c:pt idx="2456">
                  <c:v>0.26905387647831802</c:v>
                </c:pt>
                <c:pt idx="2457">
                  <c:v>0.26916338151554969</c:v>
                </c:pt>
                <c:pt idx="2458">
                  <c:v>0.26927288655278142</c:v>
                </c:pt>
                <c:pt idx="2459">
                  <c:v>0.26938239159001315</c:v>
                </c:pt>
                <c:pt idx="2460">
                  <c:v>0.26949189662724488</c:v>
                </c:pt>
                <c:pt idx="2461">
                  <c:v>0.26960140166447655</c:v>
                </c:pt>
                <c:pt idx="2462">
                  <c:v>0.26971090670170828</c:v>
                </c:pt>
                <c:pt idx="2463">
                  <c:v>0.26982041173894</c:v>
                </c:pt>
                <c:pt idx="2464">
                  <c:v>0.26992991677617173</c:v>
                </c:pt>
                <c:pt idx="2465">
                  <c:v>0.2700394218134034</c:v>
                </c:pt>
                <c:pt idx="2466">
                  <c:v>0.27014892685063513</c:v>
                </c:pt>
                <c:pt idx="2467">
                  <c:v>0.27025843188786686</c:v>
                </c:pt>
                <c:pt idx="2468">
                  <c:v>0.27036793692509853</c:v>
                </c:pt>
                <c:pt idx="2469">
                  <c:v>0.27047744196233026</c:v>
                </c:pt>
                <c:pt idx="2470">
                  <c:v>0.27058694699956198</c:v>
                </c:pt>
                <c:pt idx="2471">
                  <c:v>0.27069645203679371</c:v>
                </c:pt>
                <c:pt idx="2472">
                  <c:v>0.27080595707402538</c:v>
                </c:pt>
                <c:pt idx="2473">
                  <c:v>0.27091546211125711</c:v>
                </c:pt>
                <c:pt idx="2474">
                  <c:v>0.27102496714848884</c:v>
                </c:pt>
                <c:pt idx="2475">
                  <c:v>0.27113447218572057</c:v>
                </c:pt>
                <c:pt idx="2476">
                  <c:v>0.27124397722295224</c:v>
                </c:pt>
                <c:pt idx="2477">
                  <c:v>0.27135348226018396</c:v>
                </c:pt>
                <c:pt idx="2478">
                  <c:v>0.27146298729741569</c:v>
                </c:pt>
                <c:pt idx="2479">
                  <c:v>0.27157249233464742</c:v>
                </c:pt>
                <c:pt idx="2480">
                  <c:v>0.27168199737187909</c:v>
                </c:pt>
                <c:pt idx="2481">
                  <c:v>0.27179150240911082</c:v>
                </c:pt>
                <c:pt idx="2482">
                  <c:v>0.27190100744634255</c:v>
                </c:pt>
                <c:pt idx="2483">
                  <c:v>0.27201051248357422</c:v>
                </c:pt>
                <c:pt idx="2484">
                  <c:v>0.27212001752080595</c:v>
                </c:pt>
                <c:pt idx="2485">
                  <c:v>0.27222952255803767</c:v>
                </c:pt>
                <c:pt idx="2486">
                  <c:v>0.2723390275952694</c:v>
                </c:pt>
                <c:pt idx="2487">
                  <c:v>0.27244853263250107</c:v>
                </c:pt>
                <c:pt idx="2488">
                  <c:v>0.2725580376697328</c:v>
                </c:pt>
                <c:pt idx="2489">
                  <c:v>0.27266754270696453</c:v>
                </c:pt>
                <c:pt idx="2490">
                  <c:v>0.27277704774419625</c:v>
                </c:pt>
                <c:pt idx="2491">
                  <c:v>0.27288655278142793</c:v>
                </c:pt>
                <c:pt idx="2492">
                  <c:v>0.27299605781865965</c:v>
                </c:pt>
                <c:pt idx="2493">
                  <c:v>0.27310556285589138</c:v>
                </c:pt>
                <c:pt idx="2494">
                  <c:v>0.27321506789312311</c:v>
                </c:pt>
                <c:pt idx="2495">
                  <c:v>0.27332457293035478</c:v>
                </c:pt>
                <c:pt idx="2496">
                  <c:v>0.27343407796758651</c:v>
                </c:pt>
                <c:pt idx="2497">
                  <c:v>0.27354358300481824</c:v>
                </c:pt>
                <c:pt idx="2498">
                  <c:v>0.27365308804204991</c:v>
                </c:pt>
                <c:pt idx="2499">
                  <c:v>0.27376259307928164</c:v>
                </c:pt>
                <c:pt idx="2500">
                  <c:v>0.27387209811651336</c:v>
                </c:pt>
                <c:pt idx="2501">
                  <c:v>0.27398160315374509</c:v>
                </c:pt>
                <c:pt idx="2502">
                  <c:v>0.27409110819097676</c:v>
                </c:pt>
                <c:pt idx="2503">
                  <c:v>0.27420061322820849</c:v>
                </c:pt>
                <c:pt idx="2504">
                  <c:v>0.27431011826544022</c:v>
                </c:pt>
                <c:pt idx="2505">
                  <c:v>0.27441962330267194</c:v>
                </c:pt>
                <c:pt idx="2506">
                  <c:v>0.27452912833990362</c:v>
                </c:pt>
                <c:pt idx="2507">
                  <c:v>0.27463863337713534</c:v>
                </c:pt>
                <c:pt idx="2508">
                  <c:v>0.27474813841436707</c:v>
                </c:pt>
                <c:pt idx="2509">
                  <c:v>0.2748576434515988</c:v>
                </c:pt>
                <c:pt idx="2510">
                  <c:v>0.27496714848883047</c:v>
                </c:pt>
                <c:pt idx="2511">
                  <c:v>0.2750766535260622</c:v>
                </c:pt>
                <c:pt idx="2512">
                  <c:v>0.27518615856329393</c:v>
                </c:pt>
                <c:pt idx="2513">
                  <c:v>0.2752956636005256</c:v>
                </c:pt>
                <c:pt idx="2514">
                  <c:v>0.27540516863775732</c:v>
                </c:pt>
                <c:pt idx="2515">
                  <c:v>0.27551467367498905</c:v>
                </c:pt>
                <c:pt idx="2516">
                  <c:v>0.27562417871222078</c:v>
                </c:pt>
                <c:pt idx="2517">
                  <c:v>0.27573368374945245</c:v>
                </c:pt>
                <c:pt idx="2518">
                  <c:v>0.27584318878668418</c:v>
                </c:pt>
                <c:pt idx="2519">
                  <c:v>0.27595269382391591</c:v>
                </c:pt>
                <c:pt idx="2520">
                  <c:v>0.27606219886114763</c:v>
                </c:pt>
                <c:pt idx="2521">
                  <c:v>0.27617170389837931</c:v>
                </c:pt>
                <c:pt idx="2522">
                  <c:v>0.27628120893561103</c:v>
                </c:pt>
                <c:pt idx="2523">
                  <c:v>0.27639071397284276</c:v>
                </c:pt>
                <c:pt idx="2524">
                  <c:v>0.27650021901007449</c:v>
                </c:pt>
                <c:pt idx="2525">
                  <c:v>0.27660972404730616</c:v>
                </c:pt>
                <c:pt idx="2526">
                  <c:v>0.27671922908453789</c:v>
                </c:pt>
                <c:pt idx="2527">
                  <c:v>0.27682873412176962</c:v>
                </c:pt>
                <c:pt idx="2528">
                  <c:v>0.27693823915900129</c:v>
                </c:pt>
                <c:pt idx="2529">
                  <c:v>0.27704774419623301</c:v>
                </c:pt>
                <c:pt idx="2530">
                  <c:v>0.27715724923346474</c:v>
                </c:pt>
                <c:pt idx="2531">
                  <c:v>0.27726675427069647</c:v>
                </c:pt>
                <c:pt idx="2532">
                  <c:v>0.27737625930792814</c:v>
                </c:pt>
                <c:pt idx="2533">
                  <c:v>0.27748576434515987</c:v>
                </c:pt>
                <c:pt idx="2534">
                  <c:v>0.2775952693823916</c:v>
                </c:pt>
                <c:pt idx="2535">
                  <c:v>0.27770477441962332</c:v>
                </c:pt>
                <c:pt idx="2536">
                  <c:v>0.277814279456855</c:v>
                </c:pt>
                <c:pt idx="2537">
                  <c:v>0.27792378449408672</c:v>
                </c:pt>
                <c:pt idx="2538">
                  <c:v>0.27803328953131845</c:v>
                </c:pt>
                <c:pt idx="2539">
                  <c:v>0.27814279456855018</c:v>
                </c:pt>
                <c:pt idx="2540">
                  <c:v>0.27825229960578185</c:v>
                </c:pt>
                <c:pt idx="2541">
                  <c:v>0.27836180464301358</c:v>
                </c:pt>
                <c:pt idx="2542">
                  <c:v>0.2784713096802453</c:v>
                </c:pt>
                <c:pt idx="2543">
                  <c:v>0.27858081471747698</c:v>
                </c:pt>
                <c:pt idx="2544">
                  <c:v>0.2786903197547087</c:v>
                </c:pt>
                <c:pt idx="2545">
                  <c:v>0.27879982479194043</c:v>
                </c:pt>
                <c:pt idx="2546">
                  <c:v>0.27890932982917216</c:v>
                </c:pt>
                <c:pt idx="2547">
                  <c:v>0.27901883486640383</c:v>
                </c:pt>
                <c:pt idx="2548">
                  <c:v>0.27912833990363556</c:v>
                </c:pt>
                <c:pt idx="2549">
                  <c:v>0.27923784494086729</c:v>
                </c:pt>
                <c:pt idx="2550">
                  <c:v>0.27934734997809901</c:v>
                </c:pt>
                <c:pt idx="2551">
                  <c:v>0.27945685501533069</c:v>
                </c:pt>
                <c:pt idx="2552">
                  <c:v>0.27956636005256241</c:v>
                </c:pt>
                <c:pt idx="2553">
                  <c:v>0.27967586508979414</c:v>
                </c:pt>
                <c:pt idx="2554">
                  <c:v>0.27978537012702587</c:v>
                </c:pt>
                <c:pt idx="2555">
                  <c:v>0.27989487516425754</c:v>
                </c:pt>
                <c:pt idx="2556">
                  <c:v>0.28000438020148927</c:v>
                </c:pt>
                <c:pt idx="2557">
                  <c:v>0.28011388523872099</c:v>
                </c:pt>
                <c:pt idx="2558">
                  <c:v>0.28022339027595267</c:v>
                </c:pt>
                <c:pt idx="2559">
                  <c:v>0.28033289531318439</c:v>
                </c:pt>
                <c:pt idx="2560">
                  <c:v>0.28044240035041612</c:v>
                </c:pt>
                <c:pt idx="2561">
                  <c:v>0.28055190538764785</c:v>
                </c:pt>
                <c:pt idx="2562">
                  <c:v>0.28066141042487952</c:v>
                </c:pt>
                <c:pt idx="2563">
                  <c:v>0.28077091546211125</c:v>
                </c:pt>
                <c:pt idx="2564">
                  <c:v>0.28088042049934298</c:v>
                </c:pt>
                <c:pt idx="2565">
                  <c:v>0.2809899255365747</c:v>
                </c:pt>
                <c:pt idx="2566">
                  <c:v>0.28109943057380637</c:v>
                </c:pt>
                <c:pt idx="2567">
                  <c:v>0.2812089356110381</c:v>
                </c:pt>
                <c:pt idx="2568">
                  <c:v>0.28131844064826983</c:v>
                </c:pt>
                <c:pt idx="2569">
                  <c:v>0.28142794568550156</c:v>
                </c:pt>
                <c:pt idx="2570">
                  <c:v>0.28153745072273323</c:v>
                </c:pt>
                <c:pt idx="2571">
                  <c:v>0.28164695575996496</c:v>
                </c:pt>
                <c:pt idx="2572">
                  <c:v>0.28175646079719668</c:v>
                </c:pt>
                <c:pt idx="2573">
                  <c:v>0.28186596583442841</c:v>
                </c:pt>
                <c:pt idx="2574">
                  <c:v>0.28197547087166008</c:v>
                </c:pt>
                <c:pt idx="2575">
                  <c:v>0.28208497590889181</c:v>
                </c:pt>
                <c:pt idx="2576">
                  <c:v>0.28219448094612354</c:v>
                </c:pt>
                <c:pt idx="2577">
                  <c:v>0.28230398598335521</c:v>
                </c:pt>
                <c:pt idx="2578">
                  <c:v>0.28241349102058694</c:v>
                </c:pt>
                <c:pt idx="2579">
                  <c:v>0.28252299605781866</c:v>
                </c:pt>
                <c:pt idx="2580">
                  <c:v>0.28263250109505039</c:v>
                </c:pt>
                <c:pt idx="2581">
                  <c:v>0.28274200613228206</c:v>
                </c:pt>
                <c:pt idx="2582">
                  <c:v>0.28285151116951379</c:v>
                </c:pt>
                <c:pt idx="2583">
                  <c:v>0.28296101620674552</c:v>
                </c:pt>
                <c:pt idx="2584">
                  <c:v>0.28307052124397725</c:v>
                </c:pt>
                <c:pt idx="2585">
                  <c:v>0.28318002628120892</c:v>
                </c:pt>
                <c:pt idx="2586">
                  <c:v>0.28328953131844065</c:v>
                </c:pt>
                <c:pt idx="2587">
                  <c:v>0.28339903635567237</c:v>
                </c:pt>
                <c:pt idx="2588">
                  <c:v>0.2835085413929041</c:v>
                </c:pt>
                <c:pt idx="2589">
                  <c:v>0.28361804643013577</c:v>
                </c:pt>
                <c:pt idx="2590">
                  <c:v>0.2837275514673675</c:v>
                </c:pt>
                <c:pt idx="2591">
                  <c:v>0.28383705650459923</c:v>
                </c:pt>
                <c:pt idx="2592">
                  <c:v>0.2839465615418309</c:v>
                </c:pt>
                <c:pt idx="2593">
                  <c:v>0.28405606657906263</c:v>
                </c:pt>
                <c:pt idx="2594">
                  <c:v>0.28416557161629435</c:v>
                </c:pt>
                <c:pt idx="2595">
                  <c:v>0.28427507665352608</c:v>
                </c:pt>
                <c:pt idx="2596">
                  <c:v>0.28438458169075775</c:v>
                </c:pt>
                <c:pt idx="2597">
                  <c:v>0.28449408672798948</c:v>
                </c:pt>
                <c:pt idx="2598">
                  <c:v>0.28460359176522121</c:v>
                </c:pt>
                <c:pt idx="2599">
                  <c:v>0.28471309680245294</c:v>
                </c:pt>
                <c:pt idx="2600">
                  <c:v>0.28482260183968461</c:v>
                </c:pt>
                <c:pt idx="2601">
                  <c:v>0.28493210687691634</c:v>
                </c:pt>
                <c:pt idx="2602">
                  <c:v>0.28504161191414806</c:v>
                </c:pt>
                <c:pt idx="2603">
                  <c:v>0.28515111695137979</c:v>
                </c:pt>
                <c:pt idx="2604">
                  <c:v>0.28526062198861146</c:v>
                </c:pt>
                <c:pt idx="2605">
                  <c:v>0.28537012702584319</c:v>
                </c:pt>
                <c:pt idx="2606">
                  <c:v>0.28547963206307492</c:v>
                </c:pt>
                <c:pt idx="2607">
                  <c:v>0.28558913710030659</c:v>
                </c:pt>
                <c:pt idx="2608">
                  <c:v>0.28569864213753832</c:v>
                </c:pt>
                <c:pt idx="2609">
                  <c:v>0.28580814717477004</c:v>
                </c:pt>
                <c:pt idx="2610">
                  <c:v>0.28591765221200177</c:v>
                </c:pt>
                <c:pt idx="2611">
                  <c:v>0.28602715724923344</c:v>
                </c:pt>
                <c:pt idx="2612">
                  <c:v>0.28613666228646517</c:v>
                </c:pt>
                <c:pt idx="2613">
                  <c:v>0.2862461673236969</c:v>
                </c:pt>
                <c:pt idx="2614">
                  <c:v>0.28635567236092863</c:v>
                </c:pt>
                <c:pt idx="2615">
                  <c:v>0.2864651773981603</c:v>
                </c:pt>
                <c:pt idx="2616">
                  <c:v>0.28657468243539203</c:v>
                </c:pt>
                <c:pt idx="2617">
                  <c:v>0.28668418747262375</c:v>
                </c:pt>
                <c:pt idx="2618">
                  <c:v>0.28679369250985548</c:v>
                </c:pt>
                <c:pt idx="2619">
                  <c:v>0.28690319754708715</c:v>
                </c:pt>
                <c:pt idx="2620">
                  <c:v>0.28701270258431888</c:v>
                </c:pt>
                <c:pt idx="2621">
                  <c:v>0.28712220762155061</c:v>
                </c:pt>
                <c:pt idx="2622">
                  <c:v>0.28723171265878228</c:v>
                </c:pt>
                <c:pt idx="2623">
                  <c:v>0.28734121769601401</c:v>
                </c:pt>
                <c:pt idx="2624">
                  <c:v>0.28745072273324573</c:v>
                </c:pt>
                <c:pt idx="2625">
                  <c:v>0.28756022777047746</c:v>
                </c:pt>
                <c:pt idx="2626">
                  <c:v>0.28766973280770913</c:v>
                </c:pt>
                <c:pt idx="2627">
                  <c:v>0.28777923784494086</c:v>
                </c:pt>
                <c:pt idx="2628">
                  <c:v>0.28788874288217259</c:v>
                </c:pt>
                <c:pt idx="2629">
                  <c:v>0.28799824791940432</c:v>
                </c:pt>
                <c:pt idx="2630">
                  <c:v>0.28810775295663599</c:v>
                </c:pt>
                <c:pt idx="2631">
                  <c:v>0.28821725799386771</c:v>
                </c:pt>
                <c:pt idx="2632">
                  <c:v>0.28832676303109944</c:v>
                </c:pt>
                <c:pt idx="2633">
                  <c:v>0.28843626806833117</c:v>
                </c:pt>
                <c:pt idx="2634">
                  <c:v>0.28854577310556284</c:v>
                </c:pt>
                <c:pt idx="2635">
                  <c:v>0.28865527814279457</c:v>
                </c:pt>
                <c:pt idx="2636">
                  <c:v>0.2887647831800263</c:v>
                </c:pt>
                <c:pt idx="2637">
                  <c:v>0.28887428821725797</c:v>
                </c:pt>
                <c:pt idx="2638">
                  <c:v>0.2889837932544897</c:v>
                </c:pt>
                <c:pt idx="2639">
                  <c:v>0.28909329829172142</c:v>
                </c:pt>
                <c:pt idx="2640">
                  <c:v>0.28920280332895315</c:v>
                </c:pt>
                <c:pt idx="2641">
                  <c:v>0.28931230836618482</c:v>
                </c:pt>
                <c:pt idx="2642">
                  <c:v>0.28942181340341655</c:v>
                </c:pt>
                <c:pt idx="2643">
                  <c:v>0.28953131844064828</c:v>
                </c:pt>
                <c:pt idx="2644">
                  <c:v>0.28964082347788001</c:v>
                </c:pt>
                <c:pt idx="2645">
                  <c:v>0.28975032851511168</c:v>
                </c:pt>
                <c:pt idx="2646">
                  <c:v>0.2898598335523434</c:v>
                </c:pt>
                <c:pt idx="2647">
                  <c:v>0.28996933858957513</c:v>
                </c:pt>
                <c:pt idx="2648">
                  <c:v>0.29007884362680686</c:v>
                </c:pt>
                <c:pt idx="2649">
                  <c:v>0.29018834866403853</c:v>
                </c:pt>
                <c:pt idx="2650">
                  <c:v>0.29029785370127026</c:v>
                </c:pt>
                <c:pt idx="2651">
                  <c:v>0.29040735873850199</c:v>
                </c:pt>
                <c:pt idx="2652">
                  <c:v>0.29051686377573366</c:v>
                </c:pt>
                <c:pt idx="2653">
                  <c:v>0.29062636881296539</c:v>
                </c:pt>
                <c:pt idx="2654">
                  <c:v>0.29073587385019711</c:v>
                </c:pt>
                <c:pt idx="2655">
                  <c:v>0.29084537888742884</c:v>
                </c:pt>
                <c:pt idx="2656">
                  <c:v>0.29095488392466051</c:v>
                </c:pt>
                <c:pt idx="2657">
                  <c:v>0.29106438896189224</c:v>
                </c:pt>
                <c:pt idx="2658">
                  <c:v>0.29117389399912397</c:v>
                </c:pt>
                <c:pt idx="2659">
                  <c:v>0.29128339903635569</c:v>
                </c:pt>
                <c:pt idx="2660">
                  <c:v>0.29139290407358737</c:v>
                </c:pt>
                <c:pt idx="2661">
                  <c:v>0.29150240911081909</c:v>
                </c:pt>
                <c:pt idx="2662">
                  <c:v>0.29161191414805082</c:v>
                </c:pt>
                <c:pt idx="2663">
                  <c:v>0.29172141918528255</c:v>
                </c:pt>
                <c:pt idx="2664">
                  <c:v>0.29183092422251422</c:v>
                </c:pt>
                <c:pt idx="2665">
                  <c:v>0.29194042925974595</c:v>
                </c:pt>
                <c:pt idx="2666">
                  <c:v>0.29204993429697768</c:v>
                </c:pt>
                <c:pt idx="2667">
                  <c:v>0.29215943933420935</c:v>
                </c:pt>
                <c:pt idx="2668">
                  <c:v>0.29226894437144108</c:v>
                </c:pt>
                <c:pt idx="2669">
                  <c:v>0.2923784494086728</c:v>
                </c:pt>
                <c:pt idx="2670">
                  <c:v>0.29248795444590453</c:v>
                </c:pt>
                <c:pt idx="2671">
                  <c:v>0.2925974594831362</c:v>
                </c:pt>
                <c:pt idx="2672">
                  <c:v>0.29270696452036793</c:v>
                </c:pt>
                <c:pt idx="2673">
                  <c:v>0.29281646955759966</c:v>
                </c:pt>
                <c:pt idx="2674">
                  <c:v>0.29292597459483138</c:v>
                </c:pt>
                <c:pt idx="2675">
                  <c:v>0.29303547963206306</c:v>
                </c:pt>
                <c:pt idx="2676">
                  <c:v>0.29314498466929478</c:v>
                </c:pt>
                <c:pt idx="2677">
                  <c:v>0.29325448970652651</c:v>
                </c:pt>
                <c:pt idx="2678">
                  <c:v>0.29336399474375824</c:v>
                </c:pt>
                <c:pt idx="2679">
                  <c:v>0.29347349978098991</c:v>
                </c:pt>
                <c:pt idx="2680">
                  <c:v>0.29358300481822164</c:v>
                </c:pt>
                <c:pt idx="2681">
                  <c:v>0.29369250985545337</c:v>
                </c:pt>
                <c:pt idx="2682">
                  <c:v>0.29380201489268504</c:v>
                </c:pt>
                <c:pt idx="2683">
                  <c:v>0.29391151992991676</c:v>
                </c:pt>
                <c:pt idx="2684">
                  <c:v>0.29402102496714849</c:v>
                </c:pt>
                <c:pt idx="2685">
                  <c:v>0.29413053000438022</c:v>
                </c:pt>
                <c:pt idx="2686">
                  <c:v>0.29424003504161189</c:v>
                </c:pt>
                <c:pt idx="2687">
                  <c:v>0.29434954007884362</c:v>
                </c:pt>
                <c:pt idx="2688">
                  <c:v>0.29445904511607535</c:v>
                </c:pt>
                <c:pt idx="2689">
                  <c:v>0.29456855015330707</c:v>
                </c:pt>
                <c:pt idx="2690">
                  <c:v>0.29467805519053875</c:v>
                </c:pt>
                <c:pt idx="2691">
                  <c:v>0.29478756022777047</c:v>
                </c:pt>
                <c:pt idx="2692">
                  <c:v>0.2948970652650022</c:v>
                </c:pt>
                <c:pt idx="2693">
                  <c:v>0.29500657030223393</c:v>
                </c:pt>
                <c:pt idx="2694">
                  <c:v>0.2951160753394656</c:v>
                </c:pt>
                <c:pt idx="2695">
                  <c:v>0.29522558037669733</c:v>
                </c:pt>
                <c:pt idx="2696">
                  <c:v>0.29533508541392905</c:v>
                </c:pt>
                <c:pt idx="2697">
                  <c:v>0.29544459045116073</c:v>
                </c:pt>
                <c:pt idx="2698">
                  <c:v>0.29555409548839245</c:v>
                </c:pt>
                <c:pt idx="2699">
                  <c:v>0.29566360052562418</c:v>
                </c:pt>
                <c:pt idx="2700">
                  <c:v>0.29577310556285591</c:v>
                </c:pt>
                <c:pt idx="2701">
                  <c:v>0.29588261060008758</c:v>
                </c:pt>
                <c:pt idx="2702">
                  <c:v>0.29599211563731931</c:v>
                </c:pt>
                <c:pt idx="2703">
                  <c:v>0.29610162067455104</c:v>
                </c:pt>
                <c:pt idx="2704">
                  <c:v>0.29621112571178276</c:v>
                </c:pt>
                <c:pt idx="2705">
                  <c:v>0.29632063074901444</c:v>
                </c:pt>
                <c:pt idx="2706">
                  <c:v>0.29643013578624616</c:v>
                </c:pt>
                <c:pt idx="2707">
                  <c:v>0.29653964082347789</c:v>
                </c:pt>
                <c:pt idx="2708">
                  <c:v>0.29664914586070962</c:v>
                </c:pt>
                <c:pt idx="2709">
                  <c:v>0.29675865089794129</c:v>
                </c:pt>
                <c:pt idx="2710">
                  <c:v>0.29686815593517302</c:v>
                </c:pt>
                <c:pt idx="2711">
                  <c:v>0.29697766097240474</c:v>
                </c:pt>
                <c:pt idx="2712">
                  <c:v>0.29708716600963642</c:v>
                </c:pt>
                <c:pt idx="2713">
                  <c:v>0.29719667104686814</c:v>
                </c:pt>
                <c:pt idx="2714">
                  <c:v>0.29730617608409987</c:v>
                </c:pt>
                <c:pt idx="2715">
                  <c:v>0.2974156811213316</c:v>
                </c:pt>
                <c:pt idx="2716">
                  <c:v>0.29752518615856327</c:v>
                </c:pt>
                <c:pt idx="2717">
                  <c:v>0.297634691195795</c:v>
                </c:pt>
                <c:pt idx="2718">
                  <c:v>0.29774419623302673</c:v>
                </c:pt>
                <c:pt idx="2719">
                  <c:v>0.29785370127025845</c:v>
                </c:pt>
                <c:pt idx="2720">
                  <c:v>0.29796320630749012</c:v>
                </c:pt>
                <c:pt idx="2721">
                  <c:v>0.29807271134472185</c:v>
                </c:pt>
                <c:pt idx="2722">
                  <c:v>0.29818221638195358</c:v>
                </c:pt>
                <c:pt idx="2723">
                  <c:v>0.29829172141918531</c:v>
                </c:pt>
                <c:pt idx="2724">
                  <c:v>0.29840122645641698</c:v>
                </c:pt>
                <c:pt idx="2725">
                  <c:v>0.29851073149364871</c:v>
                </c:pt>
                <c:pt idx="2726">
                  <c:v>0.29862023653088043</c:v>
                </c:pt>
                <c:pt idx="2727">
                  <c:v>0.29872974156811211</c:v>
                </c:pt>
                <c:pt idx="2728">
                  <c:v>0.29883924660534383</c:v>
                </c:pt>
                <c:pt idx="2729">
                  <c:v>0.29894875164257556</c:v>
                </c:pt>
                <c:pt idx="2730">
                  <c:v>0.29905825667980729</c:v>
                </c:pt>
                <c:pt idx="2731">
                  <c:v>0.29916776171703896</c:v>
                </c:pt>
                <c:pt idx="2732">
                  <c:v>0.29927726675427069</c:v>
                </c:pt>
                <c:pt idx="2733">
                  <c:v>0.29938677179150242</c:v>
                </c:pt>
                <c:pt idx="2734">
                  <c:v>0.29949627682873414</c:v>
                </c:pt>
                <c:pt idx="2735">
                  <c:v>0.29960578186596581</c:v>
                </c:pt>
                <c:pt idx="2736">
                  <c:v>0.29971528690319754</c:v>
                </c:pt>
                <c:pt idx="2737">
                  <c:v>0.29982479194042927</c:v>
                </c:pt>
                <c:pt idx="2738">
                  <c:v>0.299934296977661</c:v>
                </c:pt>
                <c:pt idx="2739">
                  <c:v>0.30004380201489267</c:v>
                </c:pt>
                <c:pt idx="2740">
                  <c:v>0.3001533070521244</c:v>
                </c:pt>
                <c:pt idx="2741">
                  <c:v>0.30026281208935612</c:v>
                </c:pt>
                <c:pt idx="2742">
                  <c:v>0.3003723171265878</c:v>
                </c:pt>
                <c:pt idx="2743">
                  <c:v>0.30048182216381952</c:v>
                </c:pt>
                <c:pt idx="2744">
                  <c:v>0.30059132720105125</c:v>
                </c:pt>
                <c:pt idx="2745">
                  <c:v>0.30070083223828298</c:v>
                </c:pt>
                <c:pt idx="2746">
                  <c:v>0.30081033727551465</c:v>
                </c:pt>
                <c:pt idx="2747">
                  <c:v>0.30091984231274638</c:v>
                </c:pt>
                <c:pt idx="2748">
                  <c:v>0.3010293473499781</c:v>
                </c:pt>
                <c:pt idx="2749">
                  <c:v>0.30113885238720983</c:v>
                </c:pt>
                <c:pt idx="2750">
                  <c:v>0.3012483574244415</c:v>
                </c:pt>
                <c:pt idx="2751">
                  <c:v>0.30135786246167323</c:v>
                </c:pt>
                <c:pt idx="2752">
                  <c:v>0.30146736749890496</c:v>
                </c:pt>
                <c:pt idx="2753">
                  <c:v>0.30157687253613669</c:v>
                </c:pt>
                <c:pt idx="2754">
                  <c:v>0.30168637757336836</c:v>
                </c:pt>
                <c:pt idx="2755">
                  <c:v>0.30179588261060009</c:v>
                </c:pt>
                <c:pt idx="2756">
                  <c:v>0.30190538764783181</c:v>
                </c:pt>
                <c:pt idx="2757">
                  <c:v>0.30201489268506354</c:v>
                </c:pt>
                <c:pt idx="2758">
                  <c:v>0.30212439772229521</c:v>
                </c:pt>
                <c:pt idx="2759">
                  <c:v>0.30223390275952694</c:v>
                </c:pt>
                <c:pt idx="2760">
                  <c:v>0.30234340779675867</c:v>
                </c:pt>
                <c:pt idx="2761">
                  <c:v>0.30245291283399034</c:v>
                </c:pt>
                <c:pt idx="2762">
                  <c:v>0.30256241787122207</c:v>
                </c:pt>
                <c:pt idx="2763">
                  <c:v>0.30267192290845379</c:v>
                </c:pt>
                <c:pt idx="2764">
                  <c:v>0.30278142794568552</c:v>
                </c:pt>
                <c:pt idx="2765">
                  <c:v>0.30289093298291719</c:v>
                </c:pt>
                <c:pt idx="2766">
                  <c:v>0.30300043802014892</c:v>
                </c:pt>
                <c:pt idx="2767">
                  <c:v>0.30310994305738065</c:v>
                </c:pt>
                <c:pt idx="2768">
                  <c:v>0.30321944809461238</c:v>
                </c:pt>
                <c:pt idx="2769">
                  <c:v>0.30332895313184405</c:v>
                </c:pt>
                <c:pt idx="2770">
                  <c:v>0.30343845816907578</c:v>
                </c:pt>
                <c:pt idx="2771">
                  <c:v>0.3035479632063075</c:v>
                </c:pt>
                <c:pt idx="2772">
                  <c:v>0.30365746824353923</c:v>
                </c:pt>
                <c:pt idx="2773">
                  <c:v>0.3037669732807709</c:v>
                </c:pt>
                <c:pt idx="2774">
                  <c:v>0.30387647831800263</c:v>
                </c:pt>
                <c:pt idx="2775">
                  <c:v>0.30398598335523436</c:v>
                </c:pt>
                <c:pt idx="2776">
                  <c:v>0.30409548839246603</c:v>
                </c:pt>
                <c:pt idx="2777">
                  <c:v>0.30420499342969776</c:v>
                </c:pt>
                <c:pt idx="2778">
                  <c:v>0.30431449846692948</c:v>
                </c:pt>
                <c:pt idx="2779">
                  <c:v>0.30442400350416121</c:v>
                </c:pt>
                <c:pt idx="2780">
                  <c:v>0.30453350854139288</c:v>
                </c:pt>
                <c:pt idx="2781">
                  <c:v>0.30464301357862461</c:v>
                </c:pt>
                <c:pt idx="2782">
                  <c:v>0.30475251861585634</c:v>
                </c:pt>
                <c:pt idx="2783">
                  <c:v>0.30486202365308807</c:v>
                </c:pt>
                <c:pt idx="2784">
                  <c:v>0.30497152869031974</c:v>
                </c:pt>
                <c:pt idx="2785">
                  <c:v>0.30508103372755146</c:v>
                </c:pt>
                <c:pt idx="2786">
                  <c:v>0.30519053876478319</c:v>
                </c:pt>
                <c:pt idx="2787">
                  <c:v>0.30530004380201492</c:v>
                </c:pt>
                <c:pt idx="2788">
                  <c:v>0.30540954883924659</c:v>
                </c:pt>
                <c:pt idx="2789">
                  <c:v>0.30551905387647832</c:v>
                </c:pt>
                <c:pt idx="2790">
                  <c:v>0.30562855891371005</c:v>
                </c:pt>
                <c:pt idx="2791">
                  <c:v>0.30573806395094172</c:v>
                </c:pt>
                <c:pt idx="2792">
                  <c:v>0.30584756898817345</c:v>
                </c:pt>
                <c:pt idx="2793">
                  <c:v>0.30595707402540517</c:v>
                </c:pt>
                <c:pt idx="2794">
                  <c:v>0.3060665790626369</c:v>
                </c:pt>
                <c:pt idx="2795">
                  <c:v>0.30617608409986857</c:v>
                </c:pt>
                <c:pt idx="2796">
                  <c:v>0.3062855891371003</c:v>
                </c:pt>
                <c:pt idx="2797">
                  <c:v>0.30639509417433203</c:v>
                </c:pt>
                <c:pt idx="2798">
                  <c:v>0.30650459921156376</c:v>
                </c:pt>
                <c:pt idx="2799">
                  <c:v>0.30661410424879543</c:v>
                </c:pt>
                <c:pt idx="2800">
                  <c:v>0.30672360928602715</c:v>
                </c:pt>
                <c:pt idx="2801">
                  <c:v>0.30683311432325888</c:v>
                </c:pt>
                <c:pt idx="2802">
                  <c:v>0.30694261936049061</c:v>
                </c:pt>
                <c:pt idx="2803">
                  <c:v>0.30705212439772228</c:v>
                </c:pt>
                <c:pt idx="2804">
                  <c:v>0.30716162943495401</c:v>
                </c:pt>
                <c:pt idx="2805">
                  <c:v>0.30727113447218574</c:v>
                </c:pt>
                <c:pt idx="2806">
                  <c:v>0.30738063950941741</c:v>
                </c:pt>
                <c:pt idx="2807">
                  <c:v>0.30749014454664914</c:v>
                </c:pt>
                <c:pt idx="2808">
                  <c:v>0.30759964958388086</c:v>
                </c:pt>
                <c:pt idx="2809">
                  <c:v>0.30770915462111259</c:v>
                </c:pt>
                <c:pt idx="2810">
                  <c:v>0.30781865965834426</c:v>
                </c:pt>
                <c:pt idx="2811">
                  <c:v>0.30792816469557599</c:v>
                </c:pt>
                <c:pt idx="2812">
                  <c:v>0.30803766973280772</c:v>
                </c:pt>
                <c:pt idx="2813">
                  <c:v>0.30814717477003944</c:v>
                </c:pt>
                <c:pt idx="2814">
                  <c:v>0.30825667980727112</c:v>
                </c:pt>
                <c:pt idx="2815">
                  <c:v>0.30836618484450284</c:v>
                </c:pt>
                <c:pt idx="2816">
                  <c:v>0.30847568988173457</c:v>
                </c:pt>
                <c:pt idx="2817">
                  <c:v>0.3085851949189663</c:v>
                </c:pt>
                <c:pt idx="2818">
                  <c:v>0.30869469995619797</c:v>
                </c:pt>
                <c:pt idx="2819">
                  <c:v>0.3088042049934297</c:v>
                </c:pt>
                <c:pt idx="2820">
                  <c:v>0.30891371003066143</c:v>
                </c:pt>
                <c:pt idx="2821">
                  <c:v>0.3090232150678931</c:v>
                </c:pt>
                <c:pt idx="2822">
                  <c:v>0.30913272010512483</c:v>
                </c:pt>
                <c:pt idx="2823">
                  <c:v>0.30924222514235655</c:v>
                </c:pt>
                <c:pt idx="2824">
                  <c:v>0.30935173017958828</c:v>
                </c:pt>
                <c:pt idx="2825">
                  <c:v>0.30946123521681995</c:v>
                </c:pt>
                <c:pt idx="2826">
                  <c:v>0.30957074025405168</c:v>
                </c:pt>
                <c:pt idx="2827">
                  <c:v>0.30968024529128341</c:v>
                </c:pt>
                <c:pt idx="2828">
                  <c:v>0.30978975032851513</c:v>
                </c:pt>
                <c:pt idx="2829">
                  <c:v>0.30989925536574681</c:v>
                </c:pt>
                <c:pt idx="2830">
                  <c:v>0.31000876040297853</c:v>
                </c:pt>
                <c:pt idx="2831">
                  <c:v>0.31011826544021026</c:v>
                </c:pt>
                <c:pt idx="2832">
                  <c:v>0.31022777047744199</c:v>
                </c:pt>
                <c:pt idx="2833">
                  <c:v>0.31033727551467366</c:v>
                </c:pt>
                <c:pt idx="2834">
                  <c:v>0.31044678055190539</c:v>
                </c:pt>
                <c:pt idx="2835">
                  <c:v>0.31055628558913712</c:v>
                </c:pt>
                <c:pt idx="2836">
                  <c:v>0.31066579062636879</c:v>
                </c:pt>
                <c:pt idx="2837">
                  <c:v>0.31077529566360051</c:v>
                </c:pt>
                <c:pt idx="2838">
                  <c:v>0.31088480070083224</c:v>
                </c:pt>
                <c:pt idx="2839">
                  <c:v>0.31099430573806397</c:v>
                </c:pt>
                <c:pt idx="2840">
                  <c:v>0.31110381077529564</c:v>
                </c:pt>
                <c:pt idx="2841">
                  <c:v>0.31121331581252737</c:v>
                </c:pt>
                <c:pt idx="2842">
                  <c:v>0.3113228208497591</c:v>
                </c:pt>
                <c:pt idx="2843">
                  <c:v>0.31143232588699082</c:v>
                </c:pt>
                <c:pt idx="2844">
                  <c:v>0.3115418309242225</c:v>
                </c:pt>
                <c:pt idx="2845">
                  <c:v>0.31165133596145422</c:v>
                </c:pt>
                <c:pt idx="2846">
                  <c:v>0.31176084099868595</c:v>
                </c:pt>
                <c:pt idx="2847">
                  <c:v>0.31187034603591768</c:v>
                </c:pt>
                <c:pt idx="2848">
                  <c:v>0.31197985107314935</c:v>
                </c:pt>
                <c:pt idx="2849">
                  <c:v>0.31208935611038108</c:v>
                </c:pt>
                <c:pt idx="2850">
                  <c:v>0.31219886114761281</c:v>
                </c:pt>
                <c:pt idx="2851">
                  <c:v>0.31230836618484448</c:v>
                </c:pt>
                <c:pt idx="2852">
                  <c:v>0.3124178712220762</c:v>
                </c:pt>
                <c:pt idx="2853">
                  <c:v>0.31252737625930793</c:v>
                </c:pt>
                <c:pt idx="2854">
                  <c:v>0.31263688129653966</c:v>
                </c:pt>
                <c:pt idx="2855">
                  <c:v>0.31274638633377133</c:v>
                </c:pt>
                <c:pt idx="2856">
                  <c:v>0.31285589137100306</c:v>
                </c:pt>
                <c:pt idx="2857">
                  <c:v>0.31296539640823479</c:v>
                </c:pt>
                <c:pt idx="2858">
                  <c:v>0.31307490144546651</c:v>
                </c:pt>
                <c:pt idx="2859">
                  <c:v>0.31318440648269819</c:v>
                </c:pt>
                <c:pt idx="2860">
                  <c:v>0.31329391151992991</c:v>
                </c:pt>
                <c:pt idx="2861">
                  <c:v>0.31340341655716164</c:v>
                </c:pt>
                <c:pt idx="2862">
                  <c:v>0.31351292159439337</c:v>
                </c:pt>
                <c:pt idx="2863">
                  <c:v>0.31362242663162504</c:v>
                </c:pt>
                <c:pt idx="2864">
                  <c:v>0.31373193166885677</c:v>
                </c:pt>
                <c:pt idx="2865">
                  <c:v>0.31384143670608849</c:v>
                </c:pt>
                <c:pt idx="2866">
                  <c:v>0.31395094174332017</c:v>
                </c:pt>
                <c:pt idx="2867">
                  <c:v>0.31406044678055189</c:v>
                </c:pt>
                <c:pt idx="2868">
                  <c:v>0.31416995181778362</c:v>
                </c:pt>
                <c:pt idx="2869">
                  <c:v>0.31427945685501535</c:v>
                </c:pt>
                <c:pt idx="2870">
                  <c:v>0.31438896189224702</c:v>
                </c:pt>
                <c:pt idx="2871">
                  <c:v>0.31449846692947875</c:v>
                </c:pt>
                <c:pt idx="2872">
                  <c:v>0.31460797196671048</c:v>
                </c:pt>
                <c:pt idx="2873">
                  <c:v>0.3147174770039422</c:v>
                </c:pt>
                <c:pt idx="2874">
                  <c:v>0.31482698204117388</c:v>
                </c:pt>
                <c:pt idx="2875">
                  <c:v>0.3149364870784056</c:v>
                </c:pt>
                <c:pt idx="2876">
                  <c:v>0.31504599211563733</c:v>
                </c:pt>
                <c:pt idx="2877">
                  <c:v>0.31515549715286906</c:v>
                </c:pt>
                <c:pt idx="2878">
                  <c:v>0.31526500219010073</c:v>
                </c:pt>
                <c:pt idx="2879">
                  <c:v>0.31537450722733246</c:v>
                </c:pt>
                <c:pt idx="2880">
                  <c:v>0.31548401226456418</c:v>
                </c:pt>
                <c:pt idx="2881">
                  <c:v>0.31559351730179586</c:v>
                </c:pt>
                <c:pt idx="2882">
                  <c:v>0.31570302233902758</c:v>
                </c:pt>
                <c:pt idx="2883">
                  <c:v>0.31581252737625931</c:v>
                </c:pt>
                <c:pt idx="2884">
                  <c:v>0.31592203241349104</c:v>
                </c:pt>
                <c:pt idx="2885">
                  <c:v>0.31603153745072271</c:v>
                </c:pt>
                <c:pt idx="2886">
                  <c:v>0.31614104248795444</c:v>
                </c:pt>
                <c:pt idx="2887">
                  <c:v>0.31625054752518617</c:v>
                </c:pt>
                <c:pt idx="2888">
                  <c:v>0.31636005256241789</c:v>
                </c:pt>
                <c:pt idx="2889">
                  <c:v>0.31646955759964956</c:v>
                </c:pt>
                <c:pt idx="2890">
                  <c:v>0.31657906263688129</c:v>
                </c:pt>
                <c:pt idx="2891">
                  <c:v>0.31668856767411302</c:v>
                </c:pt>
                <c:pt idx="2892">
                  <c:v>0.31679807271134475</c:v>
                </c:pt>
                <c:pt idx="2893">
                  <c:v>0.31690757774857642</c:v>
                </c:pt>
                <c:pt idx="2894">
                  <c:v>0.31701708278580815</c:v>
                </c:pt>
                <c:pt idx="2895">
                  <c:v>0.31712658782303987</c:v>
                </c:pt>
                <c:pt idx="2896">
                  <c:v>0.31723609286027155</c:v>
                </c:pt>
                <c:pt idx="2897">
                  <c:v>0.31734559789750327</c:v>
                </c:pt>
                <c:pt idx="2898">
                  <c:v>0.317455102934735</c:v>
                </c:pt>
                <c:pt idx="2899">
                  <c:v>0.31756460797196673</c:v>
                </c:pt>
                <c:pt idx="2900">
                  <c:v>0.3176741130091984</c:v>
                </c:pt>
                <c:pt idx="2901">
                  <c:v>0.31778361804643013</c:v>
                </c:pt>
                <c:pt idx="2902">
                  <c:v>0.31789312308366185</c:v>
                </c:pt>
                <c:pt idx="2903">
                  <c:v>0.31800262812089358</c:v>
                </c:pt>
                <c:pt idx="2904">
                  <c:v>0.31811213315812525</c:v>
                </c:pt>
                <c:pt idx="2905">
                  <c:v>0.31822163819535698</c:v>
                </c:pt>
                <c:pt idx="2906">
                  <c:v>0.31833114323258871</c:v>
                </c:pt>
                <c:pt idx="2907">
                  <c:v>0.31844064826982044</c:v>
                </c:pt>
                <c:pt idx="2908">
                  <c:v>0.31855015330705211</c:v>
                </c:pt>
                <c:pt idx="2909">
                  <c:v>0.31865965834428384</c:v>
                </c:pt>
                <c:pt idx="2910">
                  <c:v>0.31876916338151556</c:v>
                </c:pt>
                <c:pt idx="2911">
                  <c:v>0.31887866841874724</c:v>
                </c:pt>
                <c:pt idx="2912">
                  <c:v>0.31898817345597896</c:v>
                </c:pt>
                <c:pt idx="2913">
                  <c:v>0.31909767849321069</c:v>
                </c:pt>
                <c:pt idx="2914">
                  <c:v>0.31920718353044242</c:v>
                </c:pt>
                <c:pt idx="2915">
                  <c:v>0.31931668856767409</c:v>
                </c:pt>
                <c:pt idx="2916">
                  <c:v>0.31942619360490582</c:v>
                </c:pt>
                <c:pt idx="2917">
                  <c:v>0.31953569864213754</c:v>
                </c:pt>
                <c:pt idx="2918">
                  <c:v>0.31964520367936927</c:v>
                </c:pt>
                <c:pt idx="2919">
                  <c:v>0.31975470871660094</c:v>
                </c:pt>
                <c:pt idx="2920">
                  <c:v>0.31986421375383267</c:v>
                </c:pt>
                <c:pt idx="2921">
                  <c:v>0.3199737187910644</c:v>
                </c:pt>
                <c:pt idx="2922">
                  <c:v>0.32008322382829613</c:v>
                </c:pt>
                <c:pt idx="2923">
                  <c:v>0.3201927288655278</c:v>
                </c:pt>
                <c:pt idx="2924">
                  <c:v>0.32030223390275953</c:v>
                </c:pt>
                <c:pt idx="2925">
                  <c:v>0.32041173893999125</c:v>
                </c:pt>
                <c:pt idx="2926">
                  <c:v>0.32052124397722292</c:v>
                </c:pt>
                <c:pt idx="2927">
                  <c:v>0.32063074901445465</c:v>
                </c:pt>
                <c:pt idx="2928">
                  <c:v>0.32074025405168638</c:v>
                </c:pt>
                <c:pt idx="2929">
                  <c:v>0.32084975908891811</c:v>
                </c:pt>
                <c:pt idx="2930">
                  <c:v>0.32095926412614978</c:v>
                </c:pt>
                <c:pt idx="2931">
                  <c:v>0.32106876916338151</c:v>
                </c:pt>
                <c:pt idx="2932">
                  <c:v>0.32117827420061323</c:v>
                </c:pt>
                <c:pt idx="2933">
                  <c:v>0.32128777923784496</c:v>
                </c:pt>
                <c:pt idx="2934">
                  <c:v>0.32139728427507663</c:v>
                </c:pt>
                <c:pt idx="2935">
                  <c:v>0.32150678931230836</c:v>
                </c:pt>
                <c:pt idx="2936">
                  <c:v>0.32161629434954009</c:v>
                </c:pt>
                <c:pt idx="2937">
                  <c:v>0.32172579938677182</c:v>
                </c:pt>
                <c:pt idx="2938">
                  <c:v>0.32183530442400349</c:v>
                </c:pt>
                <c:pt idx="2939">
                  <c:v>0.32194480946123522</c:v>
                </c:pt>
                <c:pt idx="2940">
                  <c:v>0.32205431449846694</c:v>
                </c:pt>
                <c:pt idx="2941">
                  <c:v>0.32216381953569861</c:v>
                </c:pt>
                <c:pt idx="2942">
                  <c:v>0.32227332457293034</c:v>
                </c:pt>
                <c:pt idx="2943">
                  <c:v>0.32238282961016207</c:v>
                </c:pt>
                <c:pt idx="2944">
                  <c:v>0.3224923346473938</c:v>
                </c:pt>
                <c:pt idx="2945">
                  <c:v>0.32260183968462547</c:v>
                </c:pt>
                <c:pt idx="2946">
                  <c:v>0.3227113447218572</c:v>
                </c:pt>
                <c:pt idx="2947">
                  <c:v>0.32282084975908892</c:v>
                </c:pt>
                <c:pt idx="2948">
                  <c:v>0.32293035479632065</c:v>
                </c:pt>
                <c:pt idx="2949">
                  <c:v>0.32303985983355232</c:v>
                </c:pt>
                <c:pt idx="2950">
                  <c:v>0.32314936487078405</c:v>
                </c:pt>
                <c:pt idx="2951">
                  <c:v>0.32325886990801578</c:v>
                </c:pt>
                <c:pt idx="2952">
                  <c:v>0.32336837494524751</c:v>
                </c:pt>
                <c:pt idx="2953">
                  <c:v>0.32347787998247918</c:v>
                </c:pt>
                <c:pt idx="2954">
                  <c:v>0.3235873850197109</c:v>
                </c:pt>
                <c:pt idx="2955">
                  <c:v>0.32369689005694263</c:v>
                </c:pt>
                <c:pt idx="2956">
                  <c:v>0.32380639509417436</c:v>
                </c:pt>
                <c:pt idx="2957">
                  <c:v>0.32391590013140603</c:v>
                </c:pt>
                <c:pt idx="2958">
                  <c:v>0.32402540516863776</c:v>
                </c:pt>
                <c:pt idx="2959">
                  <c:v>0.32413491020586949</c:v>
                </c:pt>
                <c:pt idx="2960">
                  <c:v>0.32424441524310116</c:v>
                </c:pt>
                <c:pt idx="2961">
                  <c:v>0.32435392028033289</c:v>
                </c:pt>
                <c:pt idx="2962">
                  <c:v>0.32446342531756461</c:v>
                </c:pt>
                <c:pt idx="2963">
                  <c:v>0.32457293035479634</c:v>
                </c:pt>
                <c:pt idx="2964">
                  <c:v>0.32468243539202801</c:v>
                </c:pt>
                <c:pt idx="2965">
                  <c:v>0.32479194042925974</c:v>
                </c:pt>
                <c:pt idx="2966">
                  <c:v>0.32490144546649147</c:v>
                </c:pt>
                <c:pt idx="2967">
                  <c:v>0.32501095050372319</c:v>
                </c:pt>
                <c:pt idx="2968">
                  <c:v>0.32512045554095487</c:v>
                </c:pt>
                <c:pt idx="2969">
                  <c:v>0.32522996057818659</c:v>
                </c:pt>
                <c:pt idx="2970">
                  <c:v>0.32533946561541832</c:v>
                </c:pt>
                <c:pt idx="2971">
                  <c:v>0.32544897065265005</c:v>
                </c:pt>
                <c:pt idx="2972">
                  <c:v>0.32555847568988172</c:v>
                </c:pt>
                <c:pt idx="2973">
                  <c:v>0.32566798072711345</c:v>
                </c:pt>
                <c:pt idx="2974">
                  <c:v>0.32577748576434518</c:v>
                </c:pt>
                <c:pt idx="2975">
                  <c:v>0.32588699080157685</c:v>
                </c:pt>
                <c:pt idx="2976">
                  <c:v>0.32599649583880858</c:v>
                </c:pt>
                <c:pt idx="2977">
                  <c:v>0.3261060008760403</c:v>
                </c:pt>
                <c:pt idx="2978">
                  <c:v>0.32621550591327203</c:v>
                </c:pt>
                <c:pt idx="2979">
                  <c:v>0.3263250109505037</c:v>
                </c:pt>
                <c:pt idx="2980">
                  <c:v>0.32643451598773543</c:v>
                </c:pt>
                <c:pt idx="2981">
                  <c:v>0.32654402102496716</c:v>
                </c:pt>
                <c:pt idx="2982">
                  <c:v>0.32665352606219888</c:v>
                </c:pt>
                <c:pt idx="2983">
                  <c:v>0.32676303109943056</c:v>
                </c:pt>
                <c:pt idx="2984">
                  <c:v>0.32687253613666228</c:v>
                </c:pt>
                <c:pt idx="2985">
                  <c:v>0.32698204117389401</c:v>
                </c:pt>
                <c:pt idx="2986">
                  <c:v>0.32709154621112574</c:v>
                </c:pt>
                <c:pt idx="2987">
                  <c:v>0.32720105124835741</c:v>
                </c:pt>
                <c:pt idx="2988">
                  <c:v>0.32731055628558914</c:v>
                </c:pt>
                <c:pt idx="2989">
                  <c:v>0.32742006132282087</c:v>
                </c:pt>
                <c:pt idx="2990">
                  <c:v>0.32752956636005254</c:v>
                </c:pt>
                <c:pt idx="2991">
                  <c:v>0.32763907139728426</c:v>
                </c:pt>
                <c:pt idx="2992">
                  <c:v>0.32774857643451599</c:v>
                </c:pt>
                <c:pt idx="2993">
                  <c:v>0.32785808147174772</c:v>
                </c:pt>
                <c:pt idx="2994">
                  <c:v>0.32796758650897939</c:v>
                </c:pt>
                <c:pt idx="2995">
                  <c:v>0.32807709154621112</c:v>
                </c:pt>
                <c:pt idx="2996">
                  <c:v>0.32818659658344285</c:v>
                </c:pt>
                <c:pt idx="2997">
                  <c:v>0.32829610162067457</c:v>
                </c:pt>
                <c:pt idx="2998">
                  <c:v>0.32840560665790625</c:v>
                </c:pt>
                <c:pt idx="2999">
                  <c:v>0.32851511169513797</c:v>
                </c:pt>
                <c:pt idx="3000">
                  <c:v>0.3286246167323697</c:v>
                </c:pt>
                <c:pt idx="3001">
                  <c:v>0.32873412176960143</c:v>
                </c:pt>
                <c:pt idx="3002">
                  <c:v>0.3288436268068331</c:v>
                </c:pt>
                <c:pt idx="3003">
                  <c:v>0.32895313184406483</c:v>
                </c:pt>
                <c:pt idx="3004">
                  <c:v>0.32906263688129656</c:v>
                </c:pt>
                <c:pt idx="3005">
                  <c:v>0.32917214191852823</c:v>
                </c:pt>
                <c:pt idx="3006">
                  <c:v>0.32928164695575995</c:v>
                </c:pt>
                <c:pt idx="3007">
                  <c:v>0.32939115199299168</c:v>
                </c:pt>
                <c:pt idx="3008">
                  <c:v>0.32950065703022341</c:v>
                </c:pt>
                <c:pt idx="3009">
                  <c:v>0.32961016206745508</c:v>
                </c:pt>
                <c:pt idx="3010">
                  <c:v>0.32971966710468681</c:v>
                </c:pt>
                <c:pt idx="3011">
                  <c:v>0.32982917214191854</c:v>
                </c:pt>
                <c:pt idx="3012">
                  <c:v>0.32993867717915026</c:v>
                </c:pt>
                <c:pt idx="3013">
                  <c:v>0.33004818221638194</c:v>
                </c:pt>
                <c:pt idx="3014">
                  <c:v>0.33015768725361366</c:v>
                </c:pt>
                <c:pt idx="3015">
                  <c:v>0.33026719229084539</c:v>
                </c:pt>
                <c:pt idx="3016">
                  <c:v>0.33037669732807712</c:v>
                </c:pt>
                <c:pt idx="3017">
                  <c:v>0.33048620236530879</c:v>
                </c:pt>
                <c:pt idx="3018">
                  <c:v>0.33059570740254052</c:v>
                </c:pt>
                <c:pt idx="3019">
                  <c:v>0.33070521243977224</c:v>
                </c:pt>
                <c:pt idx="3020">
                  <c:v>0.33081471747700392</c:v>
                </c:pt>
                <c:pt idx="3021">
                  <c:v>0.33092422251423564</c:v>
                </c:pt>
                <c:pt idx="3022">
                  <c:v>0.33103372755146737</c:v>
                </c:pt>
                <c:pt idx="3023">
                  <c:v>0.3311432325886991</c:v>
                </c:pt>
                <c:pt idx="3024">
                  <c:v>0.33125273762593077</c:v>
                </c:pt>
                <c:pt idx="3025">
                  <c:v>0.3313622426631625</c:v>
                </c:pt>
                <c:pt idx="3026">
                  <c:v>0.33147174770039423</c:v>
                </c:pt>
                <c:pt idx="3027">
                  <c:v>0.33158125273762595</c:v>
                </c:pt>
                <c:pt idx="3028">
                  <c:v>0.33169075777485763</c:v>
                </c:pt>
                <c:pt idx="3029">
                  <c:v>0.33180026281208935</c:v>
                </c:pt>
                <c:pt idx="3030">
                  <c:v>0.33190976784932108</c:v>
                </c:pt>
                <c:pt idx="3031">
                  <c:v>0.33201927288655281</c:v>
                </c:pt>
                <c:pt idx="3032">
                  <c:v>0.33212877792378448</c:v>
                </c:pt>
                <c:pt idx="3033">
                  <c:v>0.33223828296101621</c:v>
                </c:pt>
                <c:pt idx="3034">
                  <c:v>0.33234778799824793</c:v>
                </c:pt>
                <c:pt idx="3035">
                  <c:v>0.33245729303547961</c:v>
                </c:pt>
                <c:pt idx="3036">
                  <c:v>0.33256679807271133</c:v>
                </c:pt>
                <c:pt idx="3037">
                  <c:v>0.33267630310994306</c:v>
                </c:pt>
                <c:pt idx="3038">
                  <c:v>0.33278580814717479</c:v>
                </c:pt>
                <c:pt idx="3039">
                  <c:v>0.33289531318440646</c:v>
                </c:pt>
                <c:pt idx="3040">
                  <c:v>0.33300481822163819</c:v>
                </c:pt>
                <c:pt idx="3041">
                  <c:v>0.33311432325886992</c:v>
                </c:pt>
                <c:pt idx="3042">
                  <c:v>0.33322382829610164</c:v>
                </c:pt>
                <c:pt idx="3043">
                  <c:v>0.33333333333333331</c:v>
                </c:pt>
                <c:pt idx="3044">
                  <c:v>0.33344283837056504</c:v>
                </c:pt>
                <c:pt idx="3045">
                  <c:v>0.33355234340779677</c:v>
                </c:pt>
                <c:pt idx="3046">
                  <c:v>0.3336618484450285</c:v>
                </c:pt>
                <c:pt idx="3047">
                  <c:v>0.33377135348226017</c:v>
                </c:pt>
                <c:pt idx="3048">
                  <c:v>0.3338808585194919</c:v>
                </c:pt>
                <c:pt idx="3049">
                  <c:v>0.33399036355672362</c:v>
                </c:pt>
                <c:pt idx="3050">
                  <c:v>0.3340998685939553</c:v>
                </c:pt>
                <c:pt idx="3051">
                  <c:v>0.33420937363118702</c:v>
                </c:pt>
                <c:pt idx="3052">
                  <c:v>0.33431887866841875</c:v>
                </c:pt>
                <c:pt idx="3053">
                  <c:v>0.33442838370565048</c:v>
                </c:pt>
                <c:pt idx="3054">
                  <c:v>0.33453788874288215</c:v>
                </c:pt>
                <c:pt idx="3055">
                  <c:v>0.33464739378011388</c:v>
                </c:pt>
                <c:pt idx="3056">
                  <c:v>0.33475689881734561</c:v>
                </c:pt>
                <c:pt idx="3057">
                  <c:v>0.33486640385457733</c:v>
                </c:pt>
                <c:pt idx="3058">
                  <c:v>0.334975908891809</c:v>
                </c:pt>
                <c:pt idx="3059">
                  <c:v>0.33508541392904073</c:v>
                </c:pt>
                <c:pt idx="3060">
                  <c:v>0.33519491896627246</c:v>
                </c:pt>
                <c:pt idx="3061">
                  <c:v>0.33530442400350419</c:v>
                </c:pt>
                <c:pt idx="3062">
                  <c:v>0.33541392904073586</c:v>
                </c:pt>
                <c:pt idx="3063">
                  <c:v>0.33552343407796759</c:v>
                </c:pt>
                <c:pt idx="3064">
                  <c:v>0.33563293911519931</c:v>
                </c:pt>
                <c:pt idx="3065">
                  <c:v>0.33574244415243099</c:v>
                </c:pt>
                <c:pt idx="3066">
                  <c:v>0.33585194918966271</c:v>
                </c:pt>
                <c:pt idx="3067">
                  <c:v>0.33596145422689444</c:v>
                </c:pt>
                <c:pt idx="3068">
                  <c:v>0.33607095926412617</c:v>
                </c:pt>
                <c:pt idx="3069">
                  <c:v>0.33618046430135784</c:v>
                </c:pt>
                <c:pt idx="3070">
                  <c:v>0.33628996933858957</c:v>
                </c:pt>
                <c:pt idx="3071">
                  <c:v>0.33639947437582129</c:v>
                </c:pt>
                <c:pt idx="3072">
                  <c:v>0.33650897941305302</c:v>
                </c:pt>
                <c:pt idx="3073">
                  <c:v>0.33661848445028469</c:v>
                </c:pt>
                <c:pt idx="3074">
                  <c:v>0.33672798948751642</c:v>
                </c:pt>
                <c:pt idx="3075">
                  <c:v>0.33683749452474815</c:v>
                </c:pt>
                <c:pt idx="3076">
                  <c:v>0.33694699956197988</c:v>
                </c:pt>
                <c:pt idx="3077">
                  <c:v>0.33705650459921155</c:v>
                </c:pt>
                <c:pt idx="3078">
                  <c:v>0.33716600963644328</c:v>
                </c:pt>
                <c:pt idx="3079">
                  <c:v>0.337275514673675</c:v>
                </c:pt>
                <c:pt idx="3080">
                  <c:v>0.33738501971090668</c:v>
                </c:pt>
                <c:pt idx="3081">
                  <c:v>0.3374945247481384</c:v>
                </c:pt>
                <c:pt idx="3082">
                  <c:v>0.33760402978537013</c:v>
                </c:pt>
                <c:pt idx="3083">
                  <c:v>0.33771353482260186</c:v>
                </c:pt>
                <c:pt idx="3084">
                  <c:v>0.33782303985983353</c:v>
                </c:pt>
                <c:pt idx="3085">
                  <c:v>0.33793254489706526</c:v>
                </c:pt>
                <c:pt idx="3086">
                  <c:v>0.33804204993429698</c:v>
                </c:pt>
                <c:pt idx="3087">
                  <c:v>0.33815155497152871</c:v>
                </c:pt>
                <c:pt idx="3088">
                  <c:v>0.33826106000876038</c:v>
                </c:pt>
                <c:pt idx="3089">
                  <c:v>0.33837056504599211</c:v>
                </c:pt>
                <c:pt idx="3090">
                  <c:v>0.33848007008322384</c:v>
                </c:pt>
                <c:pt idx="3091">
                  <c:v>0.33858957512045557</c:v>
                </c:pt>
                <c:pt idx="3092">
                  <c:v>0.33869908015768724</c:v>
                </c:pt>
                <c:pt idx="3093">
                  <c:v>0.33880858519491897</c:v>
                </c:pt>
                <c:pt idx="3094">
                  <c:v>0.33891809023215069</c:v>
                </c:pt>
                <c:pt idx="3095">
                  <c:v>0.33902759526938236</c:v>
                </c:pt>
                <c:pt idx="3096">
                  <c:v>0.33913710030661409</c:v>
                </c:pt>
                <c:pt idx="3097">
                  <c:v>0.33924660534384582</c:v>
                </c:pt>
                <c:pt idx="3098">
                  <c:v>0.33935611038107755</c:v>
                </c:pt>
                <c:pt idx="3099">
                  <c:v>0.33946561541830922</c:v>
                </c:pt>
                <c:pt idx="3100">
                  <c:v>0.33957512045554095</c:v>
                </c:pt>
                <c:pt idx="3101">
                  <c:v>0.33968462549277267</c:v>
                </c:pt>
                <c:pt idx="3102">
                  <c:v>0.3397941305300044</c:v>
                </c:pt>
                <c:pt idx="3103">
                  <c:v>0.33990363556723607</c:v>
                </c:pt>
                <c:pt idx="3104">
                  <c:v>0.3400131406044678</c:v>
                </c:pt>
                <c:pt idx="3105">
                  <c:v>0.34012264564169953</c:v>
                </c:pt>
                <c:pt idx="3106">
                  <c:v>0.34023215067893126</c:v>
                </c:pt>
                <c:pt idx="3107">
                  <c:v>0.34034165571616293</c:v>
                </c:pt>
                <c:pt idx="3108">
                  <c:v>0.34045116075339465</c:v>
                </c:pt>
                <c:pt idx="3109">
                  <c:v>0.34056066579062638</c:v>
                </c:pt>
                <c:pt idx="3110">
                  <c:v>0.34067017082785805</c:v>
                </c:pt>
                <c:pt idx="3111">
                  <c:v>0.34077967586508978</c:v>
                </c:pt>
                <c:pt idx="3112">
                  <c:v>0.34088918090232151</c:v>
                </c:pt>
                <c:pt idx="3113">
                  <c:v>0.34099868593955324</c:v>
                </c:pt>
                <c:pt idx="3114">
                  <c:v>0.34110819097678491</c:v>
                </c:pt>
                <c:pt idx="3115">
                  <c:v>0.34121769601401664</c:v>
                </c:pt>
                <c:pt idx="3116">
                  <c:v>0.34132720105124836</c:v>
                </c:pt>
                <c:pt idx="3117">
                  <c:v>0.34143670608848009</c:v>
                </c:pt>
                <c:pt idx="3118">
                  <c:v>0.34154621112571176</c:v>
                </c:pt>
                <c:pt idx="3119">
                  <c:v>0.34165571616294349</c:v>
                </c:pt>
                <c:pt idx="3120">
                  <c:v>0.34176522120017522</c:v>
                </c:pt>
                <c:pt idx="3121">
                  <c:v>0.34187472623740695</c:v>
                </c:pt>
                <c:pt idx="3122">
                  <c:v>0.34198423127463862</c:v>
                </c:pt>
                <c:pt idx="3123">
                  <c:v>0.34209373631187034</c:v>
                </c:pt>
                <c:pt idx="3124">
                  <c:v>0.34220324134910207</c:v>
                </c:pt>
                <c:pt idx="3125">
                  <c:v>0.34231274638633374</c:v>
                </c:pt>
                <c:pt idx="3126">
                  <c:v>0.34242225142356547</c:v>
                </c:pt>
                <c:pt idx="3127">
                  <c:v>0.3425317564607972</c:v>
                </c:pt>
                <c:pt idx="3128">
                  <c:v>0.34264126149802893</c:v>
                </c:pt>
                <c:pt idx="3129">
                  <c:v>0.3427507665352606</c:v>
                </c:pt>
                <c:pt idx="3130">
                  <c:v>0.34286027157249233</c:v>
                </c:pt>
                <c:pt idx="3131">
                  <c:v>0.34296977660972405</c:v>
                </c:pt>
                <c:pt idx="3132">
                  <c:v>0.34307928164695578</c:v>
                </c:pt>
                <c:pt idx="3133">
                  <c:v>0.34318878668418745</c:v>
                </c:pt>
                <c:pt idx="3134">
                  <c:v>0.34329829172141918</c:v>
                </c:pt>
                <c:pt idx="3135">
                  <c:v>0.34340779675865091</c:v>
                </c:pt>
                <c:pt idx="3136">
                  <c:v>0.34351730179588263</c:v>
                </c:pt>
                <c:pt idx="3137">
                  <c:v>0.34362680683311431</c:v>
                </c:pt>
                <c:pt idx="3138">
                  <c:v>0.34373631187034603</c:v>
                </c:pt>
                <c:pt idx="3139">
                  <c:v>0.34384581690757776</c:v>
                </c:pt>
                <c:pt idx="3140">
                  <c:v>0.34395532194480949</c:v>
                </c:pt>
                <c:pt idx="3141">
                  <c:v>0.34406482698204116</c:v>
                </c:pt>
                <c:pt idx="3142">
                  <c:v>0.34417433201927289</c:v>
                </c:pt>
                <c:pt idx="3143">
                  <c:v>0.34428383705650462</c:v>
                </c:pt>
                <c:pt idx="3144">
                  <c:v>0.34439334209373629</c:v>
                </c:pt>
                <c:pt idx="3145">
                  <c:v>0.34450284713096802</c:v>
                </c:pt>
                <c:pt idx="3146">
                  <c:v>0.34461235216819974</c:v>
                </c:pt>
                <c:pt idx="3147">
                  <c:v>0.34472185720543147</c:v>
                </c:pt>
                <c:pt idx="3148">
                  <c:v>0.34483136224266314</c:v>
                </c:pt>
                <c:pt idx="3149">
                  <c:v>0.34494086727989487</c:v>
                </c:pt>
                <c:pt idx="3150">
                  <c:v>0.3450503723171266</c:v>
                </c:pt>
                <c:pt idx="3151">
                  <c:v>0.34515987735435832</c:v>
                </c:pt>
                <c:pt idx="3152">
                  <c:v>0.34526938239159</c:v>
                </c:pt>
                <c:pt idx="3153">
                  <c:v>0.34537888742882172</c:v>
                </c:pt>
                <c:pt idx="3154">
                  <c:v>0.34548839246605345</c:v>
                </c:pt>
                <c:pt idx="3155">
                  <c:v>0.34559789750328518</c:v>
                </c:pt>
                <c:pt idx="3156">
                  <c:v>0.34570740254051685</c:v>
                </c:pt>
                <c:pt idx="3157">
                  <c:v>0.34581690757774858</c:v>
                </c:pt>
                <c:pt idx="3158">
                  <c:v>0.34592641261498031</c:v>
                </c:pt>
                <c:pt idx="3159">
                  <c:v>0.34603591765221198</c:v>
                </c:pt>
                <c:pt idx="3160">
                  <c:v>0.3461454226894437</c:v>
                </c:pt>
                <c:pt idx="3161">
                  <c:v>0.34625492772667543</c:v>
                </c:pt>
                <c:pt idx="3162">
                  <c:v>0.34636443276390716</c:v>
                </c:pt>
                <c:pt idx="3163">
                  <c:v>0.34647393780113883</c:v>
                </c:pt>
                <c:pt idx="3164">
                  <c:v>0.34658344283837056</c:v>
                </c:pt>
                <c:pt idx="3165">
                  <c:v>0.34669294787560229</c:v>
                </c:pt>
                <c:pt idx="3166">
                  <c:v>0.34680245291283401</c:v>
                </c:pt>
                <c:pt idx="3167">
                  <c:v>0.34691195795006569</c:v>
                </c:pt>
                <c:pt idx="3168">
                  <c:v>0.34702146298729741</c:v>
                </c:pt>
                <c:pt idx="3169">
                  <c:v>0.34713096802452914</c:v>
                </c:pt>
                <c:pt idx="3170">
                  <c:v>0.34724047306176087</c:v>
                </c:pt>
                <c:pt idx="3171">
                  <c:v>0.34734997809899254</c:v>
                </c:pt>
                <c:pt idx="3172">
                  <c:v>0.34745948313622427</c:v>
                </c:pt>
                <c:pt idx="3173">
                  <c:v>0.34756898817345599</c:v>
                </c:pt>
                <c:pt idx="3174">
                  <c:v>0.34767849321068767</c:v>
                </c:pt>
                <c:pt idx="3175">
                  <c:v>0.34778799824791939</c:v>
                </c:pt>
                <c:pt idx="3176">
                  <c:v>0.34789750328515112</c:v>
                </c:pt>
                <c:pt idx="3177">
                  <c:v>0.34800700832238285</c:v>
                </c:pt>
                <c:pt idx="3178">
                  <c:v>0.34811651335961452</c:v>
                </c:pt>
                <c:pt idx="3179">
                  <c:v>0.34822601839684625</c:v>
                </c:pt>
                <c:pt idx="3180">
                  <c:v>0.34833552343407798</c:v>
                </c:pt>
                <c:pt idx="3181">
                  <c:v>0.3484450284713097</c:v>
                </c:pt>
                <c:pt idx="3182">
                  <c:v>0.34855453350854138</c:v>
                </c:pt>
                <c:pt idx="3183">
                  <c:v>0.3486640385457731</c:v>
                </c:pt>
                <c:pt idx="3184">
                  <c:v>0.34877354358300483</c:v>
                </c:pt>
                <c:pt idx="3185">
                  <c:v>0.34888304862023656</c:v>
                </c:pt>
                <c:pt idx="3186">
                  <c:v>0.34899255365746823</c:v>
                </c:pt>
                <c:pt idx="3187">
                  <c:v>0.34910205869469996</c:v>
                </c:pt>
                <c:pt idx="3188">
                  <c:v>0.34921156373193168</c:v>
                </c:pt>
                <c:pt idx="3189">
                  <c:v>0.34932106876916336</c:v>
                </c:pt>
                <c:pt idx="3190">
                  <c:v>0.34943057380639508</c:v>
                </c:pt>
                <c:pt idx="3191">
                  <c:v>0.34954007884362681</c:v>
                </c:pt>
                <c:pt idx="3192">
                  <c:v>0.34964958388085854</c:v>
                </c:pt>
                <c:pt idx="3193">
                  <c:v>0.34975908891809021</c:v>
                </c:pt>
                <c:pt idx="3194">
                  <c:v>0.34986859395532194</c:v>
                </c:pt>
                <c:pt idx="3195">
                  <c:v>0.34997809899255367</c:v>
                </c:pt>
                <c:pt idx="3196">
                  <c:v>0.35008760402978539</c:v>
                </c:pt>
                <c:pt idx="3197">
                  <c:v>0.35019710906701706</c:v>
                </c:pt>
                <c:pt idx="3198">
                  <c:v>0.35030661410424879</c:v>
                </c:pt>
                <c:pt idx="3199">
                  <c:v>0.35041611914148052</c:v>
                </c:pt>
                <c:pt idx="3200">
                  <c:v>0.35052562417871225</c:v>
                </c:pt>
                <c:pt idx="3201">
                  <c:v>0.35063512921594392</c:v>
                </c:pt>
                <c:pt idx="3202">
                  <c:v>0.35074463425317565</c:v>
                </c:pt>
                <c:pt idx="3203">
                  <c:v>0.35085413929040737</c:v>
                </c:pt>
                <c:pt idx="3204">
                  <c:v>0.35096364432763905</c:v>
                </c:pt>
                <c:pt idx="3205">
                  <c:v>0.35107314936487077</c:v>
                </c:pt>
                <c:pt idx="3206">
                  <c:v>0.3511826544021025</c:v>
                </c:pt>
                <c:pt idx="3207">
                  <c:v>0.35129215943933423</c:v>
                </c:pt>
                <c:pt idx="3208">
                  <c:v>0.3514016644765659</c:v>
                </c:pt>
                <c:pt idx="3209">
                  <c:v>0.35151116951379763</c:v>
                </c:pt>
                <c:pt idx="3210">
                  <c:v>0.35162067455102936</c:v>
                </c:pt>
                <c:pt idx="3211">
                  <c:v>0.35173017958826108</c:v>
                </c:pt>
                <c:pt idx="3212">
                  <c:v>0.35183968462549275</c:v>
                </c:pt>
                <c:pt idx="3213">
                  <c:v>0.35194918966272448</c:v>
                </c:pt>
                <c:pt idx="3214">
                  <c:v>0.35205869469995621</c:v>
                </c:pt>
                <c:pt idx="3215">
                  <c:v>0.35216819973718794</c:v>
                </c:pt>
                <c:pt idx="3216">
                  <c:v>0.35227770477441961</c:v>
                </c:pt>
                <c:pt idx="3217">
                  <c:v>0.35238720981165134</c:v>
                </c:pt>
                <c:pt idx="3218">
                  <c:v>0.35249671484888306</c:v>
                </c:pt>
                <c:pt idx="3219">
                  <c:v>0.35260621988611474</c:v>
                </c:pt>
                <c:pt idx="3220">
                  <c:v>0.35271572492334646</c:v>
                </c:pt>
                <c:pt idx="3221">
                  <c:v>0.35282522996057819</c:v>
                </c:pt>
                <c:pt idx="3222">
                  <c:v>0.35293473499780992</c:v>
                </c:pt>
                <c:pt idx="3223">
                  <c:v>0.35304424003504159</c:v>
                </c:pt>
                <c:pt idx="3224">
                  <c:v>0.35315374507227332</c:v>
                </c:pt>
                <c:pt idx="3225">
                  <c:v>0.35326325010950504</c:v>
                </c:pt>
                <c:pt idx="3226">
                  <c:v>0.35337275514673677</c:v>
                </c:pt>
                <c:pt idx="3227">
                  <c:v>0.35348226018396844</c:v>
                </c:pt>
                <c:pt idx="3228">
                  <c:v>0.35359176522120017</c:v>
                </c:pt>
                <c:pt idx="3229">
                  <c:v>0.3537012702584319</c:v>
                </c:pt>
                <c:pt idx="3230">
                  <c:v>0.35381077529566363</c:v>
                </c:pt>
                <c:pt idx="3231">
                  <c:v>0.3539202803328953</c:v>
                </c:pt>
                <c:pt idx="3232">
                  <c:v>0.35402978537012703</c:v>
                </c:pt>
                <c:pt idx="3233">
                  <c:v>0.35413929040735875</c:v>
                </c:pt>
                <c:pt idx="3234">
                  <c:v>0.35424879544459043</c:v>
                </c:pt>
                <c:pt idx="3235">
                  <c:v>0.35435830048182215</c:v>
                </c:pt>
                <c:pt idx="3236">
                  <c:v>0.35446780551905388</c:v>
                </c:pt>
                <c:pt idx="3237">
                  <c:v>0.35457731055628561</c:v>
                </c:pt>
                <c:pt idx="3238">
                  <c:v>0.35468681559351728</c:v>
                </c:pt>
                <c:pt idx="3239">
                  <c:v>0.35479632063074901</c:v>
                </c:pt>
                <c:pt idx="3240">
                  <c:v>0.35490582566798073</c:v>
                </c:pt>
                <c:pt idx="3241">
                  <c:v>0.35501533070521246</c:v>
                </c:pt>
                <c:pt idx="3242">
                  <c:v>0.35512483574244413</c:v>
                </c:pt>
                <c:pt idx="3243">
                  <c:v>0.35523434077967586</c:v>
                </c:pt>
                <c:pt idx="3244">
                  <c:v>0.35534384581690759</c:v>
                </c:pt>
                <c:pt idx="3245">
                  <c:v>0.35545335085413932</c:v>
                </c:pt>
                <c:pt idx="3246">
                  <c:v>0.35556285589137099</c:v>
                </c:pt>
                <c:pt idx="3247">
                  <c:v>0.35567236092860272</c:v>
                </c:pt>
                <c:pt idx="3248">
                  <c:v>0.35578186596583444</c:v>
                </c:pt>
                <c:pt idx="3249">
                  <c:v>0.35589137100306611</c:v>
                </c:pt>
                <c:pt idx="3250">
                  <c:v>0.35600087604029784</c:v>
                </c:pt>
                <c:pt idx="3251">
                  <c:v>0.35611038107752957</c:v>
                </c:pt>
                <c:pt idx="3252">
                  <c:v>0.3562198861147613</c:v>
                </c:pt>
                <c:pt idx="3253">
                  <c:v>0.35632939115199297</c:v>
                </c:pt>
                <c:pt idx="3254">
                  <c:v>0.3564388961892247</c:v>
                </c:pt>
                <c:pt idx="3255">
                  <c:v>0.35654840122645642</c:v>
                </c:pt>
                <c:pt idx="3256">
                  <c:v>0.35665790626368815</c:v>
                </c:pt>
                <c:pt idx="3257">
                  <c:v>0.35676741130091982</c:v>
                </c:pt>
                <c:pt idx="3258">
                  <c:v>0.35687691633815155</c:v>
                </c:pt>
                <c:pt idx="3259">
                  <c:v>0.35698642137538328</c:v>
                </c:pt>
                <c:pt idx="3260">
                  <c:v>0.35709592641261501</c:v>
                </c:pt>
                <c:pt idx="3261">
                  <c:v>0.35720543144984668</c:v>
                </c:pt>
                <c:pt idx="3262">
                  <c:v>0.35731493648707841</c:v>
                </c:pt>
                <c:pt idx="3263">
                  <c:v>0.35742444152431013</c:v>
                </c:pt>
                <c:pt idx="3264">
                  <c:v>0.3575339465615418</c:v>
                </c:pt>
                <c:pt idx="3265">
                  <c:v>0.35764345159877353</c:v>
                </c:pt>
                <c:pt idx="3266">
                  <c:v>0.35775295663600526</c:v>
                </c:pt>
                <c:pt idx="3267">
                  <c:v>0.35786246167323699</c:v>
                </c:pt>
                <c:pt idx="3268">
                  <c:v>0.35797196671046866</c:v>
                </c:pt>
                <c:pt idx="3269">
                  <c:v>0.35808147174770039</c:v>
                </c:pt>
                <c:pt idx="3270">
                  <c:v>0.35819097678493211</c:v>
                </c:pt>
                <c:pt idx="3271">
                  <c:v>0.35830048182216384</c:v>
                </c:pt>
                <c:pt idx="3272">
                  <c:v>0.35840998685939551</c:v>
                </c:pt>
                <c:pt idx="3273">
                  <c:v>0.35851949189662724</c:v>
                </c:pt>
                <c:pt idx="3274">
                  <c:v>0.35862899693385897</c:v>
                </c:pt>
                <c:pt idx="3275">
                  <c:v>0.3587385019710907</c:v>
                </c:pt>
                <c:pt idx="3276">
                  <c:v>0.35884800700832237</c:v>
                </c:pt>
                <c:pt idx="3277">
                  <c:v>0.35895751204555409</c:v>
                </c:pt>
                <c:pt idx="3278">
                  <c:v>0.35906701708278582</c:v>
                </c:pt>
                <c:pt idx="3279">
                  <c:v>0.35917652212001749</c:v>
                </c:pt>
                <c:pt idx="3280">
                  <c:v>0.35928602715724922</c:v>
                </c:pt>
                <c:pt idx="3281">
                  <c:v>0.35939553219448095</c:v>
                </c:pt>
                <c:pt idx="3282">
                  <c:v>0.35950503723171268</c:v>
                </c:pt>
                <c:pt idx="3283">
                  <c:v>0.35961454226894435</c:v>
                </c:pt>
                <c:pt idx="3284">
                  <c:v>0.35972404730617608</c:v>
                </c:pt>
                <c:pt idx="3285">
                  <c:v>0.3598335523434078</c:v>
                </c:pt>
                <c:pt idx="3286">
                  <c:v>0.35994305738063953</c:v>
                </c:pt>
                <c:pt idx="3287">
                  <c:v>0.3600525624178712</c:v>
                </c:pt>
                <c:pt idx="3288">
                  <c:v>0.36016206745510293</c:v>
                </c:pt>
                <c:pt idx="3289">
                  <c:v>0.36027157249233466</c:v>
                </c:pt>
                <c:pt idx="3290">
                  <c:v>0.36038107752956638</c:v>
                </c:pt>
                <c:pt idx="3291">
                  <c:v>0.36049058256679806</c:v>
                </c:pt>
                <c:pt idx="3292">
                  <c:v>0.36060008760402978</c:v>
                </c:pt>
                <c:pt idx="3293">
                  <c:v>0.36070959264126151</c:v>
                </c:pt>
                <c:pt idx="3294">
                  <c:v>0.36081909767849318</c:v>
                </c:pt>
                <c:pt idx="3295">
                  <c:v>0.36092860271572491</c:v>
                </c:pt>
                <c:pt idx="3296">
                  <c:v>0.36103810775295664</c:v>
                </c:pt>
                <c:pt idx="3297">
                  <c:v>0.36114761279018837</c:v>
                </c:pt>
                <c:pt idx="3298">
                  <c:v>0.36125711782742004</c:v>
                </c:pt>
                <c:pt idx="3299">
                  <c:v>0.36136662286465177</c:v>
                </c:pt>
                <c:pt idx="3300">
                  <c:v>0.36147612790188349</c:v>
                </c:pt>
                <c:pt idx="3301">
                  <c:v>0.36158563293911522</c:v>
                </c:pt>
                <c:pt idx="3302">
                  <c:v>0.36169513797634689</c:v>
                </c:pt>
                <c:pt idx="3303">
                  <c:v>0.36180464301357862</c:v>
                </c:pt>
                <c:pt idx="3304">
                  <c:v>0.36191414805081035</c:v>
                </c:pt>
                <c:pt idx="3305">
                  <c:v>0.36202365308804207</c:v>
                </c:pt>
                <c:pt idx="3306">
                  <c:v>0.36213315812527375</c:v>
                </c:pt>
                <c:pt idx="3307">
                  <c:v>0.36224266316250547</c:v>
                </c:pt>
                <c:pt idx="3308">
                  <c:v>0.3623521681997372</c:v>
                </c:pt>
                <c:pt idx="3309">
                  <c:v>0.36246167323696887</c:v>
                </c:pt>
                <c:pt idx="3310">
                  <c:v>0.3625711782742006</c:v>
                </c:pt>
                <c:pt idx="3311">
                  <c:v>0.36268068331143233</c:v>
                </c:pt>
                <c:pt idx="3312">
                  <c:v>0.36279018834866406</c:v>
                </c:pt>
                <c:pt idx="3313">
                  <c:v>0.36289969338589573</c:v>
                </c:pt>
                <c:pt idx="3314">
                  <c:v>0.36300919842312745</c:v>
                </c:pt>
                <c:pt idx="3315">
                  <c:v>0.36311870346035918</c:v>
                </c:pt>
                <c:pt idx="3316">
                  <c:v>0.36322820849759091</c:v>
                </c:pt>
                <c:pt idx="3317">
                  <c:v>0.36333771353482258</c:v>
                </c:pt>
                <c:pt idx="3318">
                  <c:v>0.36344721857205431</c:v>
                </c:pt>
                <c:pt idx="3319">
                  <c:v>0.36355672360928604</c:v>
                </c:pt>
                <c:pt idx="3320">
                  <c:v>0.36366622864651776</c:v>
                </c:pt>
                <c:pt idx="3321">
                  <c:v>0.36377573368374944</c:v>
                </c:pt>
                <c:pt idx="3322">
                  <c:v>0.36388523872098116</c:v>
                </c:pt>
                <c:pt idx="3323">
                  <c:v>0.36399474375821289</c:v>
                </c:pt>
                <c:pt idx="3324">
                  <c:v>0.36410424879544456</c:v>
                </c:pt>
                <c:pt idx="3325">
                  <c:v>0.36421375383267629</c:v>
                </c:pt>
                <c:pt idx="3326">
                  <c:v>0.36432325886990802</c:v>
                </c:pt>
                <c:pt idx="3327">
                  <c:v>0.36443276390713975</c:v>
                </c:pt>
                <c:pt idx="3328">
                  <c:v>0.36454226894437142</c:v>
                </c:pt>
                <c:pt idx="3329">
                  <c:v>0.36465177398160314</c:v>
                </c:pt>
                <c:pt idx="3330">
                  <c:v>0.36476127901883487</c:v>
                </c:pt>
                <c:pt idx="3331">
                  <c:v>0.3648707840560666</c:v>
                </c:pt>
                <c:pt idx="3332">
                  <c:v>0.36498028909329827</c:v>
                </c:pt>
                <c:pt idx="3333">
                  <c:v>0.36508979413053</c:v>
                </c:pt>
                <c:pt idx="3334">
                  <c:v>0.36519929916776173</c:v>
                </c:pt>
                <c:pt idx="3335">
                  <c:v>0.36530880420499345</c:v>
                </c:pt>
                <c:pt idx="3336">
                  <c:v>0.36541830924222513</c:v>
                </c:pt>
                <c:pt idx="3337">
                  <c:v>0.36552781427945685</c:v>
                </c:pt>
                <c:pt idx="3338">
                  <c:v>0.36563731931668858</c:v>
                </c:pt>
                <c:pt idx="3339">
                  <c:v>0.36574682435392031</c:v>
                </c:pt>
                <c:pt idx="3340">
                  <c:v>0.36585632939115198</c:v>
                </c:pt>
                <c:pt idx="3341">
                  <c:v>0.36596583442838371</c:v>
                </c:pt>
                <c:pt idx="3342">
                  <c:v>0.36607533946561543</c:v>
                </c:pt>
                <c:pt idx="3343">
                  <c:v>0.36618484450284711</c:v>
                </c:pt>
                <c:pt idx="3344">
                  <c:v>0.36629434954007883</c:v>
                </c:pt>
                <c:pt idx="3345">
                  <c:v>0.36640385457731056</c:v>
                </c:pt>
                <c:pt idx="3346">
                  <c:v>0.36651335961454229</c:v>
                </c:pt>
                <c:pt idx="3347">
                  <c:v>0.36662286465177396</c:v>
                </c:pt>
                <c:pt idx="3348">
                  <c:v>0.36673236968900569</c:v>
                </c:pt>
                <c:pt idx="3349">
                  <c:v>0.36684187472623742</c:v>
                </c:pt>
                <c:pt idx="3350">
                  <c:v>0.36695137976346914</c:v>
                </c:pt>
                <c:pt idx="3351">
                  <c:v>0.36706088480070082</c:v>
                </c:pt>
                <c:pt idx="3352">
                  <c:v>0.36717038983793254</c:v>
                </c:pt>
                <c:pt idx="3353">
                  <c:v>0.36727989487516427</c:v>
                </c:pt>
                <c:pt idx="3354">
                  <c:v>0.367389399912396</c:v>
                </c:pt>
                <c:pt idx="3355">
                  <c:v>0.36749890494962767</c:v>
                </c:pt>
                <c:pt idx="3356">
                  <c:v>0.3676084099868594</c:v>
                </c:pt>
                <c:pt idx="3357">
                  <c:v>0.36771791502409112</c:v>
                </c:pt>
                <c:pt idx="3358">
                  <c:v>0.3678274200613228</c:v>
                </c:pt>
                <c:pt idx="3359">
                  <c:v>0.36793692509855452</c:v>
                </c:pt>
                <c:pt idx="3360">
                  <c:v>0.36804643013578625</c:v>
                </c:pt>
                <c:pt idx="3361">
                  <c:v>0.36815593517301798</c:v>
                </c:pt>
                <c:pt idx="3362">
                  <c:v>0.36826544021024965</c:v>
                </c:pt>
                <c:pt idx="3363">
                  <c:v>0.36837494524748138</c:v>
                </c:pt>
                <c:pt idx="3364">
                  <c:v>0.36848445028471311</c:v>
                </c:pt>
                <c:pt idx="3365">
                  <c:v>0.36859395532194483</c:v>
                </c:pt>
                <c:pt idx="3366">
                  <c:v>0.3687034603591765</c:v>
                </c:pt>
                <c:pt idx="3367">
                  <c:v>0.36881296539640823</c:v>
                </c:pt>
                <c:pt idx="3368">
                  <c:v>0.36892247043363996</c:v>
                </c:pt>
                <c:pt idx="3369">
                  <c:v>0.36903197547087169</c:v>
                </c:pt>
                <c:pt idx="3370">
                  <c:v>0.36914148050810336</c:v>
                </c:pt>
                <c:pt idx="3371">
                  <c:v>0.36925098554533509</c:v>
                </c:pt>
                <c:pt idx="3372">
                  <c:v>0.36936049058256681</c:v>
                </c:pt>
                <c:pt idx="3373">
                  <c:v>0.36946999561979849</c:v>
                </c:pt>
                <c:pt idx="3374">
                  <c:v>0.36957950065703021</c:v>
                </c:pt>
                <c:pt idx="3375">
                  <c:v>0.36968900569426194</c:v>
                </c:pt>
                <c:pt idx="3376">
                  <c:v>0.36979851073149367</c:v>
                </c:pt>
                <c:pt idx="3377">
                  <c:v>0.36990801576872534</c:v>
                </c:pt>
                <c:pt idx="3378">
                  <c:v>0.37001752080595707</c:v>
                </c:pt>
                <c:pt idx="3379">
                  <c:v>0.37012702584318879</c:v>
                </c:pt>
                <c:pt idx="3380">
                  <c:v>0.37023653088042052</c:v>
                </c:pt>
                <c:pt idx="3381">
                  <c:v>0.37034603591765219</c:v>
                </c:pt>
                <c:pt idx="3382">
                  <c:v>0.37045554095488392</c:v>
                </c:pt>
                <c:pt idx="3383">
                  <c:v>0.37056504599211565</c:v>
                </c:pt>
                <c:pt idx="3384">
                  <c:v>0.37067455102934738</c:v>
                </c:pt>
                <c:pt idx="3385">
                  <c:v>0.37078405606657905</c:v>
                </c:pt>
                <c:pt idx="3386">
                  <c:v>0.37089356110381078</c:v>
                </c:pt>
                <c:pt idx="3387">
                  <c:v>0.3710030661410425</c:v>
                </c:pt>
                <c:pt idx="3388">
                  <c:v>0.37111257117827418</c:v>
                </c:pt>
                <c:pt idx="3389">
                  <c:v>0.3712220762155059</c:v>
                </c:pt>
                <c:pt idx="3390">
                  <c:v>0.37133158125273763</c:v>
                </c:pt>
                <c:pt idx="3391">
                  <c:v>0.37144108628996936</c:v>
                </c:pt>
                <c:pt idx="3392">
                  <c:v>0.37155059132720103</c:v>
                </c:pt>
                <c:pt idx="3393">
                  <c:v>0.37166009636443276</c:v>
                </c:pt>
                <c:pt idx="3394">
                  <c:v>0.37176960140166448</c:v>
                </c:pt>
                <c:pt idx="3395">
                  <c:v>0.37187910643889621</c:v>
                </c:pt>
                <c:pt idx="3396">
                  <c:v>0.37198861147612788</c:v>
                </c:pt>
                <c:pt idx="3397">
                  <c:v>0.37209811651335961</c:v>
                </c:pt>
                <c:pt idx="3398">
                  <c:v>0.37220762155059134</c:v>
                </c:pt>
                <c:pt idx="3399">
                  <c:v>0.37231712658782307</c:v>
                </c:pt>
                <c:pt idx="3400">
                  <c:v>0.37242663162505474</c:v>
                </c:pt>
                <c:pt idx="3401">
                  <c:v>0.37253613666228647</c:v>
                </c:pt>
                <c:pt idx="3402">
                  <c:v>0.37264564169951819</c:v>
                </c:pt>
                <c:pt idx="3403">
                  <c:v>0.37275514673674986</c:v>
                </c:pt>
                <c:pt idx="3404">
                  <c:v>0.37286465177398159</c:v>
                </c:pt>
                <c:pt idx="3405">
                  <c:v>0.37297415681121332</c:v>
                </c:pt>
                <c:pt idx="3406">
                  <c:v>0.37308366184844505</c:v>
                </c:pt>
                <c:pt idx="3407">
                  <c:v>0.37319316688567672</c:v>
                </c:pt>
                <c:pt idx="3408">
                  <c:v>0.37330267192290845</c:v>
                </c:pt>
                <c:pt idx="3409">
                  <c:v>0.37341217696014017</c:v>
                </c:pt>
                <c:pt idx="3410">
                  <c:v>0.3735216819973719</c:v>
                </c:pt>
                <c:pt idx="3411">
                  <c:v>0.37363118703460357</c:v>
                </c:pt>
                <c:pt idx="3412">
                  <c:v>0.3737406920718353</c:v>
                </c:pt>
                <c:pt idx="3413">
                  <c:v>0.37385019710906703</c:v>
                </c:pt>
                <c:pt idx="3414">
                  <c:v>0.37395970214629876</c:v>
                </c:pt>
                <c:pt idx="3415">
                  <c:v>0.37406920718353043</c:v>
                </c:pt>
                <c:pt idx="3416">
                  <c:v>0.37417871222076216</c:v>
                </c:pt>
                <c:pt idx="3417">
                  <c:v>0.37428821725799388</c:v>
                </c:pt>
                <c:pt idx="3418">
                  <c:v>0.37439772229522555</c:v>
                </c:pt>
                <c:pt idx="3419">
                  <c:v>0.37450722733245728</c:v>
                </c:pt>
                <c:pt idx="3420">
                  <c:v>0.37461673236968901</c:v>
                </c:pt>
                <c:pt idx="3421">
                  <c:v>0.37472623740692074</c:v>
                </c:pt>
                <c:pt idx="3422">
                  <c:v>0.37483574244415241</c:v>
                </c:pt>
                <c:pt idx="3423">
                  <c:v>0.37494524748138414</c:v>
                </c:pt>
                <c:pt idx="3424">
                  <c:v>0.37505475251861586</c:v>
                </c:pt>
                <c:pt idx="3425">
                  <c:v>0.37516425755584759</c:v>
                </c:pt>
                <c:pt idx="3426">
                  <c:v>0.37527376259307926</c:v>
                </c:pt>
                <c:pt idx="3427">
                  <c:v>0.37538326763031099</c:v>
                </c:pt>
                <c:pt idx="3428">
                  <c:v>0.37549277266754272</c:v>
                </c:pt>
                <c:pt idx="3429">
                  <c:v>0.37560227770477445</c:v>
                </c:pt>
                <c:pt idx="3430">
                  <c:v>0.37571178274200612</c:v>
                </c:pt>
                <c:pt idx="3431">
                  <c:v>0.37582128777923784</c:v>
                </c:pt>
                <c:pt idx="3432">
                  <c:v>0.37593079281646957</c:v>
                </c:pt>
                <c:pt idx="3433">
                  <c:v>0.37604029785370124</c:v>
                </c:pt>
                <c:pt idx="3434">
                  <c:v>0.37614980289093297</c:v>
                </c:pt>
                <c:pt idx="3435">
                  <c:v>0.3762593079281647</c:v>
                </c:pt>
                <c:pt idx="3436">
                  <c:v>0.37636881296539643</c:v>
                </c:pt>
                <c:pt idx="3437">
                  <c:v>0.3764783180026281</c:v>
                </c:pt>
                <c:pt idx="3438">
                  <c:v>0.37658782303985983</c:v>
                </c:pt>
                <c:pt idx="3439">
                  <c:v>0.37669732807709155</c:v>
                </c:pt>
                <c:pt idx="3440">
                  <c:v>0.37680683311432328</c:v>
                </c:pt>
                <c:pt idx="3441">
                  <c:v>0.37691633815155495</c:v>
                </c:pt>
                <c:pt idx="3442">
                  <c:v>0.37702584318878668</c:v>
                </c:pt>
                <c:pt idx="3443">
                  <c:v>0.37713534822601841</c:v>
                </c:pt>
                <c:pt idx="3444">
                  <c:v>0.37724485326325014</c:v>
                </c:pt>
                <c:pt idx="3445">
                  <c:v>0.37735435830048181</c:v>
                </c:pt>
                <c:pt idx="3446">
                  <c:v>0.37746386333771353</c:v>
                </c:pt>
                <c:pt idx="3447">
                  <c:v>0.37757336837494526</c:v>
                </c:pt>
                <c:pt idx="3448">
                  <c:v>0.37768287341217693</c:v>
                </c:pt>
                <c:pt idx="3449">
                  <c:v>0.37779237844940866</c:v>
                </c:pt>
                <c:pt idx="3450">
                  <c:v>0.37790188348664039</c:v>
                </c:pt>
                <c:pt idx="3451">
                  <c:v>0.37801138852387212</c:v>
                </c:pt>
                <c:pt idx="3452">
                  <c:v>0.37812089356110379</c:v>
                </c:pt>
                <c:pt idx="3453">
                  <c:v>0.37823039859833552</c:v>
                </c:pt>
                <c:pt idx="3454">
                  <c:v>0.37833990363556724</c:v>
                </c:pt>
                <c:pt idx="3455">
                  <c:v>0.37844940867279897</c:v>
                </c:pt>
                <c:pt idx="3456">
                  <c:v>0.37855891371003064</c:v>
                </c:pt>
                <c:pt idx="3457">
                  <c:v>0.37866841874726237</c:v>
                </c:pt>
                <c:pt idx="3458">
                  <c:v>0.3787779237844941</c:v>
                </c:pt>
                <c:pt idx="3459">
                  <c:v>0.37888742882172582</c:v>
                </c:pt>
                <c:pt idx="3460">
                  <c:v>0.3789969338589575</c:v>
                </c:pt>
                <c:pt idx="3461">
                  <c:v>0.37910643889618922</c:v>
                </c:pt>
                <c:pt idx="3462">
                  <c:v>0.37921594393342095</c:v>
                </c:pt>
                <c:pt idx="3463">
                  <c:v>0.37932544897065262</c:v>
                </c:pt>
                <c:pt idx="3464">
                  <c:v>0.37943495400788435</c:v>
                </c:pt>
                <c:pt idx="3465">
                  <c:v>0.37954445904511608</c:v>
                </c:pt>
                <c:pt idx="3466">
                  <c:v>0.37965396408234781</c:v>
                </c:pt>
                <c:pt idx="3467">
                  <c:v>0.37976346911957948</c:v>
                </c:pt>
                <c:pt idx="3468">
                  <c:v>0.37987297415681121</c:v>
                </c:pt>
                <c:pt idx="3469">
                  <c:v>0.37998247919404293</c:v>
                </c:pt>
                <c:pt idx="3470">
                  <c:v>0.38009198423127466</c:v>
                </c:pt>
                <c:pt idx="3471">
                  <c:v>0.38020148926850633</c:v>
                </c:pt>
                <c:pt idx="3472">
                  <c:v>0.38031099430573806</c:v>
                </c:pt>
                <c:pt idx="3473">
                  <c:v>0.38042049934296979</c:v>
                </c:pt>
                <c:pt idx="3474">
                  <c:v>0.38053000438020151</c:v>
                </c:pt>
                <c:pt idx="3475">
                  <c:v>0.38063950941743319</c:v>
                </c:pt>
                <c:pt idx="3476">
                  <c:v>0.38074901445466491</c:v>
                </c:pt>
                <c:pt idx="3477">
                  <c:v>0.38085851949189664</c:v>
                </c:pt>
                <c:pt idx="3478">
                  <c:v>0.38096802452912831</c:v>
                </c:pt>
                <c:pt idx="3479">
                  <c:v>0.38107752956636004</c:v>
                </c:pt>
                <c:pt idx="3480">
                  <c:v>0.38118703460359177</c:v>
                </c:pt>
                <c:pt idx="3481">
                  <c:v>0.3812965396408235</c:v>
                </c:pt>
                <c:pt idx="3482">
                  <c:v>0.38140604467805517</c:v>
                </c:pt>
                <c:pt idx="3483">
                  <c:v>0.38151554971528689</c:v>
                </c:pt>
                <c:pt idx="3484">
                  <c:v>0.38162505475251862</c:v>
                </c:pt>
                <c:pt idx="3485">
                  <c:v>0.38173455978975035</c:v>
                </c:pt>
                <c:pt idx="3486">
                  <c:v>0.38184406482698202</c:v>
                </c:pt>
                <c:pt idx="3487">
                  <c:v>0.38195356986421375</c:v>
                </c:pt>
                <c:pt idx="3488">
                  <c:v>0.38206307490144548</c:v>
                </c:pt>
                <c:pt idx="3489">
                  <c:v>0.3821725799386772</c:v>
                </c:pt>
                <c:pt idx="3490">
                  <c:v>0.38228208497590888</c:v>
                </c:pt>
                <c:pt idx="3491">
                  <c:v>0.3823915900131406</c:v>
                </c:pt>
                <c:pt idx="3492">
                  <c:v>0.38250109505037233</c:v>
                </c:pt>
                <c:pt idx="3493">
                  <c:v>0.382610600087604</c:v>
                </c:pt>
                <c:pt idx="3494">
                  <c:v>0.38272010512483573</c:v>
                </c:pt>
                <c:pt idx="3495">
                  <c:v>0.38282961016206746</c:v>
                </c:pt>
                <c:pt idx="3496">
                  <c:v>0.38293911519929918</c:v>
                </c:pt>
                <c:pt idx="3497">
                  <c:v>0.38304862023653086</c:v>
                </c:pt>
                <c:pt idx="3498">
                  <c:v>0.38315812527376258</c:v>
                </c:pt>
                <c:pt idx="3499">
                  <c:v>0.38326763031099431</c:v>
                </c:pt>
                <c:pt idx="3500">
                  <c:v>0.38337713534822604</c:v>
                </c:pt>
                <c:pt idx="3501">
                  <c:v>0.38348664038545771</c:v>
                </c:pt>
                <c:pt idx="3502">
                  <c:v>0.38359614542268944</c:v>
                </c:pt>
                <c:pt idx="3503">
                  <c:v>0.38370565045992117</c:v>
                </c:pt>
                <c:pt idx="3504">
                  <c:v>0.38381515549715289</c:v>
                </c:pt>
                <c:pt idx="3505">
                  <c:v>0.38392466053438457</c:v>
                </c:pt>
                <c:pt idx="3506">
                  <c:v>0.38403416557161629</c:v>
                </c:pt>
                <c:pt idx="3507">
                  <c:v>0.38414367060884802</c:v>
                </c:pt>
                <c:pt idx="3508">
                  <c:v>0.38425317564607969</c:v>
                </c:pt>
                <c:pt idx="3509">
                  <c:v>0.38436268068331142</c:v>
                </c:pt>
                <c:pt idx="3510">
                  <c:v>0.38447218572054315</c:v>
                </c:pt>
                <c:pt idx="3511">
                  <c:v>0.38458169075777487</c:v>
                </c:pt>
                <c:pt idx="3512">
                  <c:v>0.38469119579500655</c:v>
                </c:pt>
                <c:pt idx="3513">
                  <c:v>0.38480070083223827</c:v>
                </c:pt>
                <c:pt idx="3514">
                  <c:v>0.38491020586947</c:v>
                </c:pt>
                <c:pt idx="3515">
                  <c:v>0.38501971090670173</c:v>
                </c:pt>
                <c:pt idx="3516">
                  <c:v>0.3851292159439334</c:v>
                </c:pt>
                <c:pt idx="3517">
                  <c:v>0.38523872098116513</c:v>
                </c:pt>
                <c:pt idx="3518">
                  <c:v>0.38534822601839686</c:v>
                </c:pt>
                <c:pt idx="3519">
                  <c:v>0.38545773105562858</c:v>
                </c:pt>
                <c:pt idx="3520">
                  <c:v>0.38556723609286025</c:v>
                </c:pt>
                <c:pt idx="3521">
                  <c:v>0.38567674113009198</c:v>
                </c:pt>
                <c:pt idx="3522">
                  <c:v>0.38578624616732371</c:v>
                </c:pt>
                <c:pt idx="3523">
                  <c:v>0.38589575120455544</c:v>
                </c:pt>
                <c:pt idx="3524">
                  <c:v>0.38600525624178711</c:v>
                </c:pt>
                <c:pt idx="3525">
                  <c:v>0.38611476127901884</c:v>
                </c:pt>
                <c:pt idx="3526">
                  <c:v>0.38622426631625056</c:v>
                </c:pt>
                <c:pt idx="3527">
                  <c:v>0.38633377135348224</c:v>
                </c:pt>
                <c:pt idx="3528">
                  <c:v>0.38644327639071396</c:v>
                </c:pt>
                <c:pt idx="3529">
                  <c:v>0.38655278142794569</c:v>
                </c:pt>
                <c:pt idx="3530">
                  <c:v>0.38666228646517742</c:v>
                </c:pt>
                <c:pt idx="3531">
                  <c:v>0.38677179150240909</c:v>
                </c:pt>
                <c:pt idx="3532">
                  <c:v>0.38688129653964082</c:v>
                </c:pt>
                <c:pt idx="3533">
                  <c:v>0.38699080157687255</c:v>
                </c:pt>
                <c:pt idx="3534">
                  <c:v>0.38710030661410427</c:v>
                </c:pt>
                <c:pt idx="3535">
                  <c:v>0.38720981165133594</c:v>
                </c:pt>
                <c:pt idx="3536">
                  <c:v>0.38731931668856767</c:v>
                </c:pt>
                <c:pt idx="3537">
                  <c:v>0.3874288217257994</c:v>
                </c:pt>
                <c:pt idx="3538">
                  <c:v>0.38753832676303113</c:v>
                </c:pt>
                <c:pt idx="3539">
                  <c:v>0.3876478318002628</c:v>
                </c:pt>
                <c:pt idx="3540">
                  <c:v>0.38775733683749453</c:v>
                </c:pt>
                <c:pt idx="3541">
                  <c:v>0.38786684187472625</c:v>
                </c:pt>
                <c:pt idx="3542">
                  <c:v>0.38797634691195793</c:v>
                </c:pt>
                <c:pt idx="3543">
                  <c:v>0.38808585194918965</c:v>
                </c:pt>
                <c:pt idx="3544">
                  <c:v>0.38819535698642138</c:v>
                </c:pt>
                <c:pt idx="3545">
                  <c:v>0.38830486202365311</c:v>
                </c:pt>
                <c:pt idx="3546">
                  <c:v>0.38841436706088478</c:v>
                </c:pt>
                <c:pt idx="3547">
                  <c:v>0.38852387209811651</c:v>
                </c:pt>
                <c:pt idx="3548">
                  <c:v>0.38863337713534823</c:v>
                </c:pt>
                <c:pt idx="3549">
                  <c:v>0.38874288217257996</c:v>
                </c:pt>
                <c:pt idx="3550">
                  <c:v>0.38885238720981163</c:v>
                </c:pt>
                <c:pt idx="3551">
                  <c:v>0.38896189224704336</c:v>
                </c:pt>
                <c:pt idx="3552">
                  <c:v>0.38907139728427509</c:v>
                </c:pt>
                <c:pt idx="3553">
                  <c:v>0.38918090232150682</c:v>
                </c:pt>
                <c:pt idx="3554">
                  <c:v>0.38929040735873849</c:v>
                </c:pt>
                <c:pt idx="3555">
                  <c:v>0.38939991239597022</c:v>
                </c:pt>
                <c:pt idx="3556">
                  <c:v>0.38950941743320194</c:v>
                </c:pt>
                <c:pt idx="3557">
                  <c:v>0.38961892247043362</c:v>
                </c:pt>
                <c:pt idx="3558">
                  <c:v>0.38972842750766534</c:v>
                </c:pt>
                <c:pt idx="3559">
                  <c:v>0.38983793254489707</c:v>
                </c:pt>
                <c:pt idx="3560">
                  <c:v>0.3899474375821288</c:v>
                </c:pt>
                <c:pt idx="3561">
                  <c:v>0.39005694261936047</c:v>
                </c:pt>
                <c:pt idx="3562">
                  <c:v>0.3901664476565922</c:v>
                </c:pt>
                <c:pt idx="3563">
                  <c:v>0.39027595269382392</c:v>
                </c:pt>
                <c:pt idx="3564">
                  <c:v>0.39038545773105565</c:v>
                </c:pt>
                <c:pt idx="3565">
                  <c:v>0.39049496276828732</c:v>
                </c:pt>
                <c:pt idx="3566">
                  <c:v>0.39060446780551905</c:v>
                </c:pt>
                <c:pt idx="3567">
                  <c:v>0.39071397284275078</c:v>
                </c:pt>
                <c:pt idx="3568">
                  <c:v>0.39082347787998251</c:v>
                </c:pt>
                <c:pt idx="3569">
                  <c:v>0.39093298291721418</c:v>
                </c:pt>
                <c:pt idx="3570">
                  <c:v>0.39104248795444591</c:v>
                </c:pt>
                <c:pt idx="3571">
                  <c:v>0.39115199299167763</c:v>
                </c:pt>
                <c:pt idx="3572">
                  <c:v>0.3912614980289093</c:v>
                </c:pt>
                <c:pt idx="3573">
                  <c:v>0.39137100306614103</c:v>
                </c:pt>
                <c:pt idx="3574">
                  <c:v>0.39148050810337276</c:v>
                </c:pt>
                <c:pt idx="3575">
                  <c:v>0.39159001314060449</c:v>
                </c:pt>
                <c:pt idx="3576">
                  <c:v>0.39169951817783616</c:v>
                </c:pt>
                <c:pt idx="3577">
                  <c:v>0.39180902321506789</c:v>
                </c:pt>
                <c:pt idx="3578">
                  <c:v>0.39191852825229961</c:v>
                </c:pt>
                <c:pt idx="3579">
                  <c:v>0.39202803328953134</c:v>
                </c:pt>
                <c:pt idx="3580">
                  <c:v>0.39213753832676301</c:v>
                </c:pt>
                <c:pt idx="3581">
                  <c:v>0.39224704336399474</c:v>
                </c:pt>
                <c:pt idx="3582">
                  <c:v>0.39235654840122647</c:v>
                </c:pt>
                <c:pt idx="3583">
                  <c:v>0.3924660534384582</c:v>
                </c:pt>
                <c:pt idx="3584">
                  <c:v>0.39257555847568987</c:v>
                </c:pt>
                <c:pt idx="3585">
                  <c:v>0.39268506351292159</c:v>
                </c:pt>
                <c:pt idx="3586">
                  <c:v>0.39279456855015332</c:v>
                </c:pt>
                <c:pt idx="3587">
                  <c:v>0.39290407358738499</c:v>
                </c:pt>
                <c:pt idx="3588">
                  <c:v>0.39301357862461672</c:v>
                </c:pt>
                <c:pt idx="3589">
                  <c:v>0.39312308366184845</c:v>
                </c:pt>
                <c:pt idx="3590">
                  <c:v>0.39323258869908018</c:v>
                </c:pt>
                <c:pt idx="3591">
                  <c:v>0.39334209373631185</c:v>
                </c:pt>
                <c:pt idx="3592">
                  <c:v>0.39345159877354358</c:v>
                </c:pt>
                <c:pt idx="3593">
                  <c:v>0.3935611038107753</c:v>
                </c:pt>
                <c:pt idx="3594">
                  <c:v>0.39367060884800703</c:v>
                </c:pt>
                <c:pt idx="3595">
                  <c:v>0.3937801138852387</c:v>
                </c:pt>
                <c:pt idx="3596">
                  <c:v>0.39388961892247043</c:v>
                </c:pt>
                <c:pt idx="3597">
                  <c:v>0.39399912395970216</c:v>
                </c:pt>
                <c:pt idx="3598">
                  <c:v>0.39410862899693389</c:v>
                </c:pt>
                <c:pt idx="3599">
                  <c:v>0.39421813403416556</c:v>
                </c:pt>
                <c:pt idx="3600">
                  <c:v>0.39432763907139728</c:v>
                </c:pt>
                <c:pt idx="3601">
                  <c:v>0.39443714410862901</c:v>
                </c:pt>
                <c:pt idx="3602">
                  <c:v>0.39454664914586068</c:v>
                </c:pt>
                <c:pt idx="3603">
                  <c:v>0.39465615418309241</c:v>
                </c:pt>
                <c:pt idx="3604">
                  <c:v>0.39476565922032414</c:v>
                </c:pt>
                <c:pt idx="3605">
                  <c:v>0.39487516425755587</c:v>
                </c:pt>
                <c:pt idx="3606">
                  <c:v>0.39498466929478754</c:v>
                </c:pt>
                <c:pt idx="3607">
                  <c:v>0.39509417433201927</c:v>
                </c:pt>
                <c:pt idx="3608">
                  <c:v>0.39520367936925099</c:v>
                </c:pt>
                <c:pt idx="3609">
                  <c:v>0.39531318440648272</c:v>
                </c:pt>
                <c:pt idx="3610">
                  <c:v>0.39542268944371439</c:v>
                </c:pt>
                <c:pt idx="3611">
                  <c:v>0.39553219448094612</c:v>
                </c:pt>
                <c:pt idx="3612">
                  <c:v>0.39564169951817785</c:v>
                </c:pt>
                <c:pt idx="3613">
                  <c:v>0.39575120455540957</c:v>
                </c:pt>
                <c:pt idx="3614">
                  <c:v>0.39586070959264125</c:v>
                </c:pt>
                <c:pt idx="3615">
                  <c:v>0.39597021462987297</c:v>
                </c:pt>
                <c:pt idx="3616">
                  <c:v>0.3960797196671047</c:v>
                </c:pt>
                <c:pt idx="3617">
                  <c:v>0.39618922470433637</c:v>
                </c:pt>
                <c:pt idx="3618">
                  <c:v>0.3962987297415681</c:v>
                </c:pt>
                <c:pt idx="3619">
                  <c:v>0.39640823477879983</c:v>
                </c:pt>
                <c:pt idx="3620">
                  <c:v>0.39651773981603156</c:v>
                </c:pt>
                <c:pt idx="3621">
                  <c:v>0.39662724485326323</c:v>
                </c:pt>
                <c:pt idx="3622">
                  <c:v>0.39673674989049496</c:v>
                </c:pt>
                <c:pt idx="3623">
                  <c:v>0.39684625492772668</c:v>
                </c:pt>
                <c:pt idx="3624">
                  <c:v>0.39695575996495841</c:v>
                </c:pt>
                <c:pt idx="3625">
                  <c:v>0.39706526500219008</c:v>
                </c:pt>
                <c:pt idx="3626">
                  <c:v>0.39717477003942181</c:v>
                </c:pt>
                <c:pt idx="3627">
                  <c:v>0.39728427507665354</c:v>
                </c:pt>
                <c:pt idx="3628">
                  <c:v>0.39739378011388526</c:v>
                </c:pt>
                <c:pt idx="3629">
                  <c:v>0.39750328515111694</c:v>
                </c:pt>
                <c:pt idx="3630">
                  <c:v>0.39761279018834866</c:v>
                </c:pt>
                <c:pt idx="3631">
                  <c:v>0.39772229522558039</c:v>
                </c:pt>
                <c:pt idx="3632">
                  <c:v>0.39783180026281206</c:v>
                </c:pt>
                <c:pt idx="3633">
                  <c:v>0.39794130530004379</c:v>
                </c:pt>
                <c:pt idx="3634">
                  <c:v>0.39805081033727552</c:v>
                </c:pt>
                <c:pt idx="3635">
                  <c:v>0.39816031537450725</c:v>
                </c:pt>
                <c:pt idx="3636">
                  <c:v>0.39826982041173892</c:v>
                </c:pt>
                <c:pt idx="3637">
                  <c:v>0.39837932544897064</c:v>
                </c:pt>
                <c:pt idx="3638">
                  <c:v>0.39848883048620237</c:v>
                </c:pt>
                <c:pt idx="3639">
                  <c:v>0.3985983355234341</c:v>
                </c:pt>
                <c:pt idx="3640">
                  <c:v>0.39870784056066577</c:v>
                </c:pt>
                <c:pt idx="3641">
                  <c:v>0.3988173455978975</c:v>
                </c:pt>
                <c:pt idx="3642">
                  <c:v>0.39892685063512923</c:v>
                </c:pt>
                <c:pt idx="3643">
                  <c:v>0.39903635567236095</c:v>
                </c:pt>
                <c:pt idx="3644">
                  <c:v>0.39914586070959263</c:v>
                </c:pt>
                <c:pt idx="3645">
                  <c:v>0.39925536574682435</c:v>
                </c:pt>
                <c:pt idx="3646">
                  <c:v>0.39936487078405608</c:v>
                </c:pt>
                <c:pt idx="3647">
                  <c:v>0.39947437582128775</c:v>
                </c:pt>
                <c:pt idx="3648">
                  <c:v>0.39958388085851948</c:v>
                </c:pt>
                <c:pt idx="3649">
                  <c:v>0.39969338589575121</c:v>
                </c:pt>
                <c:pt idx="3650">
                  <c:v>0.39980289093298294</c:v>
                </c:pt>
                <c:pt idx="3651">
                  <c:v>0.39991239597021461</c:v>
                </c:pt>
                <c:pt idx="3652">
                  <c:v>0.40002190100744633</c:v>
                </c:pt>
                <c:pt idx="3653">
                  <c:v>0.40013140604467806</c:v>
                </c:pt>
                <c:pt idx="3654">
                  <c:v>0.40024091108190979</c:v>
                </c:pt>
                <c:pt idx="3655">
                  <c:v>0.40035041611914146</c:v>
                </c:pt>
                <c:pt idx="3656">
                  <c:v>0.40045992115637319</c:v>
                </c:pt>
                <c:pt idx="3657">
                  <c:v>0.40056942619360492</c:v>
                </c:pt>
                <c:pt idx="3658">
                  <c:v>0.40067893123083664</c:v>
                </c:pt>
                <c:pt idx="3659">
                  <c:v>0.40078843626806832</c:v>
                </c:pt>
                <c:pt idx="3660">
                  <c:v>0.40089794130530004</c:v>
                </c:pt>
                <c:pt idx="3661">
                  <c:v>0.40100744634253177</c:v>
                </c:pt>
                <c:pt idx="3662">
                  <c:v>0.40111695137976344</c:v>
                </c:pt>
                <c:pt idx="3663">
                  <c:v>0.40122645641699517</c:v>
                </c:pt>
                <c:pt idx="3664">
                  <c:v>0.4013359614542269</c:v>
                </c:pt>
                <c:pt idx="3665">
                  <c:v>0.40144546649145862</c:v>
                </c:pt>
                <c:pt idx="3666">
                  <c:v>0.4015549715286903</c:v>
                </c:pt>
                <c:pt idx="3667">
                  <c:v>0.40166447656592202</c:v>
                </c:pt>
                <c:pt idx="3668">
                  <c:v>0.40177398160315375</c:v>
                </c:pt>
                <c:pt idx="3669">
                  <c:v>0.40188348664038548</c:v>
                </c:pt>
                <c:pt idx="3670">
                  <c:v>0.40199299167761715</c:v>
                </c:pt>
                <c:pt idx="3671">
                  <c:v>0.40210249671484888</c:v>
                </c:pt>
                <c:pt idx="3672">
                  <c:v>0.40221200175208061</c:v>
                </c:pt>
                <c:pt idx="3673">
                  <c:v>0.40232150678931233</c:v>
                </c:pt>
                <c:pt idx="3674">
                  <c:v>0.40243101182654401</c:v>
                </c:pt>
                <c:pt idx="3675">
                  <c:v>0.40254051686377573</c:v>
                </c:pt>
                <c:pt idx="3676">
                  <c:v>0.40265002190100746</c:v>
                </c:pt>
                <c:pt idx="3677">
                  <c:v>0.40275952693823913</c:v>
                </c:pt>
                <c:pt idx="3678">
                  <c:v>0.40286903197547086</c:v>
                </c:pt>
                <c:pt idx="3679">
                  <c:v>0.40297853701270259</c:v>
                </c:pt>
                <c:pt idx="3680">
                  <c:v>0.40308804204993431</c:v>
                </c:pt>
                <c:pt idx="3681">
                  <c:v>0.40319754708716599</c:v>
                </c:pt>
                <c:pt idx="3682">
                  <c:v>0.40330705212439771</c:v>
                </c:pt>
                <c:pt idx="3683">
                  <c:v>0.40341655716162944</c:v>
                </c:pt>
                <c:pt idx="3684">
                  <c:v>0.40352606219886117</c:v>
                </c:pt>
                <c:pt idx="3685">
                  <c:v>0.40363556723609284</c:v>
                </c:pt>
                <c:pt idx="3686">
                  <c:v>0.40374507227332457</c:v>
                </c:pt>
                <c:pt idx="3687">
                  <c:v>0.4038545773105563</c:v>
                </c:pt>
                <c:pt idx="3688">
                  <c:v>0.40396408234778802</c:v>
                </c:pt>
                <c:pt idx="3689">
                  <c:v>0.40407358738501969</c:v>
                </c:pt>
                <c:pt idx="3690">
                  <c:v>0.40418309242225142</c:v>
                </c:pt>
                <c:pt idx="3691">
                  <c:v>0.40429259745948315</c:v>
                </c:pt>
                <c:pt idx="3692">
                  <c:v>0.40440210249671482</c:v>
                </c:pt>
                <c:pt idx="3693">
                  <c:v>0.40451160753394655</c:v>
                </c:pt>
                <c:pt idx="3694">
                  <c:v>0.40462111257117828</c:v>
                </c:pt>
                <c:pt idx="3695">
                  <c:v>0.40473061760841</c:v>
                </c:pt>
                <c:pt idx="3696">
                  <c:v>0.40484012264564168</c:v>
                </c:pt>
                <c:pt idx="3697">
                  <c:v>0.4049496276828734</c:v>
                </c:pt>
                <c:pt idx="3698">
                  <c:v>0.40505913272010513</c:v>
                </c:pt>
                <c:pt idx="3699">
                  <c:v>0.40516863775733686</c:v>
                </c:pt>
                <c:pt idx="3700">
                  <c:v>0.40527814279456853</c:v>
                </c:pt>
                <c:pt idx="3701">
                  <c:v>0.40538764783180026</c:v>
                </c:pt>
                <c:pt idx="3702">
                  <c:v>0.40549715286903198</c:v>
                </c:pt>
                <c:pt idx="3703">
                  <c:v>0.40560665790626371</c:v>
                </c:pt>
                <c:pt idx="3704">
                  <c:v>0.40571616294349538</c:v>
                </c:pt>
                <c:pt idx="3705">
                  <c:v>0.40582566798072711</c:v>
                </c:pt>
                <c:pt idx="3706">
                  <c:v>0.40593517301795884</c:v>
                </c:pt>
                <c:pt idx="3707">
                  <c:v>0.40604467805519051</c:v>
                </c:pt>
                <c:pt idx="3708">
                  <c:v>0.40615418309242224</c:v>
                </c:pt>
                <c:pt idx="3709">
                  <c:v>0.40626368812965397</c:v>
                </c:pt>
                <c:pt idx="3710">
                  <c:v>0.40637319316688569</c:v>
                </c:pt>
                <c:pt idx="3711">
                  <c:v>0.40648269820411737</c:v>
                </c:pt>
                <c:pt idx="3712">
                  <c:v>0.40659220324134909</c:v>
                </c:pt>
                <c:pt idx="3713">
                  <c:v>0.40670170827858082</c:v>
                </c:pt>
                <c:pt idx="3714">
                  <c:v>0.40681121331581255</c:v>
                </c:pt>
                <c:pt idx="3715">
                  <c:v>0.40692071835304422</c:v>
                </c:pt>
                <c:pt idx="3716">
                  <c:v>0.40703022339027595</c:v>
                </c:pt>
                <c:pt idx="3717">
                  <c:v>0.40713972842750767</c:v>
                </c:pt>
                <c:pt idx="3718">
                  <c:v>0.4072492334647394</c:v>
                </c:pt>
                <c:pt idx="3719">
                  <c:v>0.40735873850197107</c:v>
                </c:pt>
                <c:pt idx="3720">
                  <c:v>0.4074682435392028</c:v>
                </c:pt>
                <c:pt idx="3721">
                  <c:v>0.40757774857643453</c:v>
                </c:pt>
                <c:pt idx="3722">
                  <c:v>0.40768725361366626</c:v>
                </c:pt>
                <c:pt idx="3723">
                  <c:v>0.40779675865089793</c:v>
                </c:pt>
                <c:pt idx="3724">
                  <c:v>0.40790626368812966</c:v>
                </c:pt>
                <c:pt idx="3725">
                  <c:v>0.40801576872536138</c:v>
                </c:pt>
                <c:pt idx="3726">
                  <c:v>0.40812527376259305</c:v>
                </c:pt>
                <c:pt idx="3727">
                  <c:v>0.40823477879982478</c:v>
                </c:pt>
                <c:pt idx="3728">
                  <c:v>0.40834428383705651</c:v>
                </c:pt>
                <c:pt idx="3729">
                  <c:v>0.40845378887428824</c:v>
                </c:pt>
                <c:pt idx="3730">
                  <c:v>0.40856329391151991</c:v>
                </c:pt>
                <c:pt idx="3731">
                  <c:v>0.40867279894875164</c:v>
                </c:pt>
                <c:pt idx="3732">
                  <c:v>0.40878230398598336</c:v>
                </c:pt>
                <c:pt idx="3733">
                  <c:v>0.40889180902321509</c:v>
                </c:pt>
                <c:pt idx="3734">
                  <c:v>0.40900131406044676</c:v>
                </c:pt>
                <c:pt idx="3735">
                  <c:v>0.40911081909767849</c:v>
                </c:pt>
                <c:pt idx="3736">
                  <c:v>0.40922032413491022</c:v>
                </c:pt>
                <c:pt idx="3737">
                  <c:v>0.40932982917214195</c:v>
                </c:pt>
                <c:pt idx="3738">
                  <c:v>0.40943933420937362</c:v>
                </c:pt>
                <c:pt idx="3739">
                  <c:v>0.40954883924660535</c:v>
                </c:pt>
                <c:pt idx="3740">
                  <c:v>0.40965834428383707</c:v>
                </c:pt>
                <c:pt idx="3741">
                  <c:v>0.40976784932106874</c:v>
                </c:pt>
                <c:pt idx="3742">
                  <c:v>0.40987735435830047</c:v>
                </c:pt>
                <c:pt idx="3743">
                  <c:v>0.4099868593955322</c:v>
                </c:pt>
                <c:pt idx="3744">
                  <c:v>0.41009636443276393</c:v>
                </c:pt>
                <c:pt idx="3745">
                  <c:v>0.4102058694699956</c:v>
                </c:pt>
                <c:pt idx="3746">
                  <c:v>0.41031537450722733</c:v>
                </c:pt>
                <c:pt idx="3747">
                  <c:v>0.41042487954445905</c:v>
                </c:pt>
                <c:pt idx="3748">
                  <c:v>0.41053438458169078</c:v>
                </c:pt>
                <c:pt idx="3749">
                  <c:v>0.41064388961892245</c:v>
                </c:pt>
                <c:pt idx="3750">
                  <c:v>0.41075339465615418</c:v>
                </c:pt>
                <c:pt idx="3751">
                  <c:v>0.41086289969338591</c:v>
                </c:pt>
                <c:pt idx="3752">
                  <c:v>0.41097240473061764</c:v>
                </c:pt>
                <c:pt idx="3753">
                  <c:v>0.41108190976784931</c:v>
                </c:pt>
                <c:pt idx="3754">
                  <c:v>0.41119141480508103</c:v>
                </c:pt>
                <c:pt idx="3755">
                  <c:v>0.41130091984231276</c:v>
                </c:pt>
                <c:pt idx="3756">
                  <c:v>0.41141042487954443</c:v>
                </c:pt>
                <c:pt idx="3757">
                  <c:v>0.41151992991677616</c:v>
                </c:pt>
                <c:pt idx="3758">
                  <c:v>0.41162943495400789</c:v>
                </c:pt>
                <c:pt idx="3759">
                  <c:v>0.41173893999123962</c:v>
                </c:pt>
                <c:pt idx="3760">
                  <c:v>0.41184844502847129</c:v>
                </c:pt>
                <c:pt idx="3761">
                  <c:v>0.41195795006570302</c:v>
                </c:pt>
                <c:pt idx="3762">
                  <c:v>0.41206745510293474</c:v>
                </c:pt>
                <c:pt idx="3763">
                  <c:v>0.41217696014016647</c:v>
                </c:pt>
                <c:pt idx="3764">
                  <c:v>0.41228646517739814</c:v>
                </c:pt>
                <c:pt idx="3765">
                  <c:v>0.41239597021462987</c:v>
                </c:pt>
                <c:pt idx="3766">
                  <c:v>0.4125054752518616</c:v>
                </c:pt>
                <c:pt idx="3767">
                  <c:v>0.41261498028909332</c:v>
                </c:pt>
                <c:pt idx="3768">
                  <c:v>0.412724485326325</c:v>
                </c:pt>
                <c:pt idx="3769">
                  <c:v>0.41283399036355672</c:v>
                </c:pt>
                <c:pt idx="3770">
                  <c:v>0.41294349540078845</c:v>
                </c:pt>
                <c:pt idx="3771">
                  <c:v>0.41305300043802012</c:v>
                </c:pt>
                <c:pt idx="3772">
                  <c:v>0.41316250547525185</c:v>
                </c:pt>
                <c:pt idx="3773">
                  <c:v>0.41327201051248358</c:v>
                </c:pt>
                <c:pt idx="3774">
                  <c:v>0.41338151554971531</c:v>
                </c:pt>
                <c:pt idx="3775">
                  <c:v>0.41349102058694698</c:v>
                </c:pt>
                <c:pt idx="3776">
                  <c:v>0.41360052562417871</c:v>
                </c:pt>
                <c:pt idx="3777">
                  <c:v>0.41371003066141043</c:v>
                </c:pt>
                <c:pt idx="3778">
                  <c:v>0.41381953569864216</c:v>
                </c:pt>
                <c:pt idx="3779">
                  <c:v>0.41392904073587383</c:v>
                </c:pt>
                <c:pt idx="3780">
                  <c:v>0.41403854577310556</c:v>
                </c:pt>
                <c:pt idx="3781">
                  <c:v>0.41414805081033729</c:v>
                </c:pt>
                <c:pt idx="3782">
                  <c:v>0.41425755584756901</c:v>
                </c:pt>
                <c:pt idx="3783">
                  <c:v>0.41436706088480069</c:v>
                </c:pt>
                <c:pt idx="3784">
                  <c:v>0.41447656592203241</c:v>
                </c:pt>
                <c:pt idx="3785">
                  <c:v>0.41458607095926414</c:v>
                </c:pt>
                <c:pt idx="3786">
                  <c:v>0.41469557599649581</c:v>
                </c:pt>
                <c:pt idx="3787">
                  <c:v>0.41480508103372754</c:v>
                </c:pt>
                <c:pt idx="3788">
                  <c:v>0.41491458607095927</c:v>
                </c:pt>
                <c:pt idx="3789">
                  <c:v>0.415024091108191</c:v>
                </c:pt>
                <c:pt idx="3790">
                  <c:v>0.41513359614542267</c:v>
                </c:pt>
                <c:pt idx="3791">
                  <c:v>0.41524310118265439</c:v>
                </c:pt>
                <c:pt idx="3792">
                  <c:v>0.41535260621988612</c:v>
                </c:pt>
                <c:pt idx="3793">
                  <c:v>0.41546211125711785</c:v>
                </c:pt>
                <c:pt idx="3794">
                  <c:v>0.41557161629434952</c:v>
                </c:pt>
                <c:pt idx="3795">
                  <c:v>0.41568112133158125</c:v>
                </c:pt>
                <c:pt idx="3796">
                  <c:v>0.41579062636881298</c:v>
                </c:pt>
                <c:pt idx="3797">
                  <c:v>0.4159001314060447</c:v>
                </c:pt>
                <c:pt idx="3798">
                  <c:v>0.41600963644327638</c:v>
                </c:pt>
                <c:pt idx="3799">
                  <c:v>0.4161191414805081</c:v>
                </c:pt>
                <c:pt idx="3800">
                  <c:v>0.41622864651773983</c:v>
                </c:pt>
                <c:pt idx="3801">
                  <c:v>0.4163381515549715</c:v>
                </c:pt>
                <c:pt idx="3802">
                  <c:v>0.41644765659220323</c:v>
                </c:pt>
                <c:pt idx="3803">
                  <c:v>0.41655716162943496</c:v>
                </c:pt>
                <c:pt idx="3804">
                  <c:v>0.41666666666666669</c:v>
                </c:pt>
                <c:pt idx="3805">
                  <c:v>0.41677617170389836</c:v>
                </c:pt>
                <c:pt idx="3806">
                  <c:v>0.41688567674113008</c:v>
                </c:pt>
                <c:pt idx="3807">
                  <c:v>0.41699518177836181</c:v>
                </c:pt>
                <c:pt idx="3808">
                  <c:v>0.41710468681559354</c:v>
                </c:pt>
                <c:pt idx="3809">
                  <c:v>0.41721419185282521</c:v>
                </c:pt>
                <c:pt idx="3810">
                  <c:v>0.41732369689005694</c:v>
                </c:pt>
                <c:pt idx="3811">
                  <c:v>0.41743320192728867</c:v>
                </c:pt>
                <c:pt idx="3812">
                  <c:v>0.41754270696452039</c:v>
                </c:pt>
                <c:pt idx="3813">
                  <c:v>0.41765221200175207</c:v>
                </c:pt>
                <c:pt idx="3814">
                  <c:v>0.41776171703898379</c:v>
                </c:pt>
                <c:pt idx="3815">
                  <c:v>0.41787122207621552</c:v>
                </c:pt>
                <c:pt idx="3816">
                  <c:v>0.41798072711344719</c:v>
                </c:pt>
                <c:pt idx="3817">
                  <c:v>0.41809023215067892</c:v>
                </c:pt>
                <c:pt idx="3818">
                  <c:v>0.41819973718791065</c:v>
                </c:pt>
                <c:pt idx="3819">
                  <c:v>0.41830924222514237</c:v>
                </c:pt>
                <c:pt idx="3820">
                  <c:v>0.41841874726237405</c:v>
                </c:pt>
                <c:pt idx="3821">
                  <c:v>0.41852825229960577</c:v>
                </c:pt>
                <c:pt idx="3822">
                  <c:v>0.4186377573368375</c:v>
                </c:pt>
                <c:pt idx="3823">
                  <c:v>0.41874726237406923</c:v>
                </c:pt>
                <c:pt idx="3824">
                  <c:v>0.4188567674113009</c:v>
                </c:pt>
                <c:pt idx="3825">
                  <c:v>0.41896627244853263</c:v>
                </c:pt>
                <c:pt idx="3826">
                  <c:v>0.41907577748576436</c:v>
                </c:pt>
                <c:pt idx="3827">
                  <c:v>0.41918528252299608</c:v>
                </c:pt>
                <c:pt idx="3828">
                  <c:v>0.41929478756022776</c:v>
                </c:pt>
                <c:pt idx="3829">
                  <c:v>0.41940429259745948</c:v>
                </c:pt>
                <c:pt idx="3830">
                  <c:v>0.41951379763469121</c:v>
                </c:pt>
                <c:pt idx="3831">
                  <c:v>0.41962330267192288</c:v>
                </c:pt>
                <c:pt idx="3832">
                  <c:v>0.41973280770915461</c:v>
                </c:pt>
                <c:pt idx="3833">
                  <c:v>0.41984231274638634</c:v>
                </c:pt>
                <c:pt idx="3834">
                  <c:v>0.41995181778361806</c:v>
                </c:pt>
                <c:pt idx="3835">
                  <c:v>0.42006132282084974</c:v>
                </c:pt>
                <c:pt idx="3836">
                  <c:v>0.42017082785808146</c:v>
                </c:pt>
                <c:pt idx="3837">
                  <c:v>0.42028033289531319</c:v>
                </c:pt>
                <c:pt idx="3838">
                  <c:v>0.42038983793254492</c:v>
                </c:pt>
                <c:pt idx="3839">
                  <c:v>0.42049934296977659</c:v>
                </c:pt>
                <c:pt idx="3840">
                  <c:v>0.42060884800700832</c:v>
                </c:pt>
                <c:pt idx="3841">
                  <c:v>0.42071835304424005</c:v>
                </c:pt>
                <c:pt idx="3842">
                  <c:v>0.42082785808147177</c:v>
                </c:pt>
                <c:pt idx="3843">
                  <c:v>0.42093736311870344</c:v>
                </c:pt>
                <c:pt idx="3844">
                  <c:v>0.42104686815593517</c:v>
                </c:pt>
                <c:pt idx="3845">
                  <c:v>0.4211563731931669</c:v>
                </c:pt>
                <c:pt idx="3846">
                  <c:v>0.42126587823039857</c:v>
                </c:pt>
                <c:pt idx="3847">
                  <c:v>0.4213753832676303</c:v>
                </c:pt>
                <c:pt idx="3848">
                  <c:v>0.42148488830486203</c:v>
                </c:pt>
                <c:pt idx="3849">
                  <c:v>0.42159439334209375</c:v>
                </c:pt>
                <c:pt idx="3850">
                  <c:v>0.42170389837932543</c:v>
                </c:pt>
                <c:pt idx="3851">
                  <c:v>0.42181340341655715</c:v>
                </c:pt>
                <c:pt idx="3852">
                  <c:v>0.42192290845378888</c:v>
                </c:pt>
                <c:pt idx="3853">
                  <c:v>0.42203241349102061</c:v>
                </c:pt>
                <c:pt idx="3854">
                  <c:v>0.42214191852825228</c:v>
                </c:pt>
                <c:pt idx="3855">
                  <c:v>0.42225142356548401</c:v>
                </c:pt>
                <c:pt idx="3856">
                  <c:v>0.42236092860271574</c:v>
                </c:pt>
                <c:pt idx="3857">
                  <c:v>0.42247043363994746</c:v>
                </c:pt>
                <c:pt idx="3858">
                  <c:v>0.42257993867717913</c:v>
                </c:pt>
                <c:pt idx="3859">
                  <c:v>0.42268944371441086</c:v>
                </c:pt>
                <c:pt idx="3860">
                  <c:v>0.42279894875164259</c:v>
                </c:pt>
                <c:pt idx="3861">
                  <c:v>0.42290845378887426</c:v>
                </c:pt>
                <c:pt idx="3862">
                  <c:v>0.42301795882610599</c:v>
                </c:pt>
                <c:pt idx="3863">
                  <c:v>0.42312746386333772</c:v>
                </c:pt>
                <c:pt idx="3864">
                  <c:v>0.42323696890056944</c:v>
                </c:pt>
                <c:pt idx="3865">
                  <c:v>0.42334647393780112</c:v>
                </c:pt>
                <c:pt idx="3866">
                  <c:v>0.42345597897503284</c:v>
                </c:pt>
                <c:pt idx="3867">
                  <c:v>0.42356548401226457</c:v>
                </c:pt>
                <c:pt idx="3868">
                  <c:v>0.4236749890494963</c:v>
                </c:pt>
                <c:pt idx="3869">
                  <c:v>0.42378449408672797</c:v>
                </c:pt>
                <c:pt idx="3870">
                  <c:v>0.4238939991239597</c:v>
                </c:pt>
                <c:pt idx="3871">
                  <c:v>0.42400350416119142</c:v>
                </c:pt>
                <c:pt idx="3872">
                  <c:v>0.42411300919842315</c:v>
                </c:pt>
                <c:pt idx="3873">
                  <c:v>0.42422251423565482</c:v>
                </c:pt>
                <c:pt idx="3874">
                  <c:v>0.42433201927288655</c:v>
                </c:pt>
                <c:pt idx="3875">
                  <c:v>0.42444152431011828</c:v>
                </c:pt>
                <c:pt idx="3876">
                  <c:v>0.42455102934734995</c:v>
                </c:pt>
                <c:pt idx="3877">
                  <c:v>0.42466053438458168</c:v>
                </c:pt>
                <c:pt idx="3878">
                  <c:v>0.42477003942181341</c:v>
                </c:pt>
                <c:pt idx="3879">
                  <c:v>0.42487954445904513</c:v>
                </c:pt>
                <c:pt idx="3880">
                  <c:v>0.42498904949627681</c:v>
                </c:pt>
                <c:pt idx="3881">
                  <c:v>0.42509855453350853</c:v>
                </c:pt>
                <c:pt idx="3882">
                  <c:v>0.42520805957074026</c:v>
                </c:pt>
                <c:pt idx="3883">
                  <c:v>0.42531756460797199</c:v>
                </c:pt>
                <c:pt idx="3884">
                  <c:v>0.42542706964520366</c:v>
                </c:pt>
                <c:pt idx="3885">
                  <c:v>0.42553657468243539</c:v>
                </c:pt>
                <c:pt idx="3886">
                  <c:v>0.42564607971966711</c:v>
                </c:pt>
                <c:pt idx="3887">
                  <c:v>0.42575558475689884</c:v>
                </c:pt>
                <c:pt idx="3888">
                  <c:v>0.42586508979413051</c:v>
                </c:pt>
                <c:pt idx="3889">
                  <c:v>0.42597459483136224</c:v>
                </c:pt>
                <c:pt idx="3890">
                  <c:v>0.42608409986859397</c:v>
                </c:pt>
                <c:pt idx="3891">
                  <c:v>0.42619360490582564</c:v>
                </c:pt>
                <c:pt idx="3892">
                  <c:v>0.42630310994305737</c:v>
                </c:pt>
                <c:pt idx="3893">
                  <c:v>0.4264126149802891</c:v>
                </c:pt>
                <c:pt idx="3894">
                  <c:v>0.42652212001752082</c:v>
                </c:pt>
                <c:pt idx="3895">
                  <c:v>0.42663162505475249</c:v>
                </c:pt>
                <c:pt idx="3896">
                  <c:v>0.42674113009198422</c:v>
                </c:pt>
                <c:pt idx="3897">
                  <c:v>0.42685063512921595</c:v>
                </c:pt>
                <c:pt idx="3898">
                  <c:v>0.42696014016644768</c:v>
                </c:pt>
                <c:pt idx="3899">
                  <c:v>0.42706964520367935</c:v>
                </c:pt>
                <c:pt idx="3900">
                  <c:v>0.42717915024091108</c:v>
                </c:pt>
                <c:pt idx="3901">
                  <c:v>0.4272886552781428</c:v>
                </c:pt>
                <c:pt idx="3902">
                  <c:v>0.42739816031537453</c:v>
                </c:pt>
                <c:pt idx="3903">
                  <c:v>0.4275076653526062</c:v>
                </c:pt>
                <c:pt idx="3904">
                  <c:v>0.42761717038983793</c:v>
                </c:pt>
                <c:pt idx="3905">
                  <c:v>0.42772667542706966</c:v>
                </c:pt>
                <c:pt idx="3906">
                  <c:v>0.42783618046430139</c:v>
                </c:pt>
                <c:pt idx="3907">
                  <c:v>0.42794568550153306</c:v>
                </c:pt>
                <c:pt idx="3908">
                  <c:v>0.42805519053876478</c:v>
                </c:pt>
                <c:pt idx="3909">
                  <c:v>0.42816469557599651</c:v>
                </c:pt>
                <c:pt idx="3910">
                  <c:v>0.42827420061322818</c:v>
                </c:pt>
                <c:pt idx="3911">
                  <c:v>0.42838370565045991</c:v>
                </c:pt>
                <c:pt idx="3912">
                  <c:v>0.42849321068769164</c:v>
                </c:pt>
                <c:pt idx="3913">
                  <c:v>0.42860271572492337</c:v>
                </c:pt>
                <c:pt idx="3914">
                  <c:v>0.42871222076215504</c:v>
                </c:pt>
                <c:pt idx="3915">
                  <c:v>0.42882172579938677</c:v>
                </c:pt>
                <c:pt idx="3916">
                  <c:v>0.42893123083661849</c:v>
                </c:pt>
                <c:pt idx="3917">
                  <c:v>0.42904073587385022</c:v>
                </c:pt>
                <c:pt idx="3918">
                  <c:v>0.42915024091108189</c:v>
                </c:pt>
                <c:pt idx="3919">
                  <c:v>0.42925974594831362</c:v>
                </c:pt>
                <c:pt idx="3920">
                  <c:v>0.42936925098554535</c:v>
                </c:pt>
                <c:pt idx="3921">
                  <c:v>0.42947875602277708</c:v>
                </c:pt>
                <c:pt idx="3922">
                  <c:v>0.42958826106000875</c:v>
                </c:pt>
                <c:pt idx="3923">
                  <c:v>0.42969776609724047</c:v>
                </c:pt>
                <c:pt idx="3924">
                  <c:v>0.4298072711344722</c:v>
                </c:pt>
                <c:pt idx="3925">
                  <c:v>0.42991677617170387</c:v>
                </c:pt>
                <c:pt idx="3926">
                  <c:v>0.4300262812089356</c:v>
                </c:pt>
                <c:pt idx="3927">
                  <c:v>0.43013578624616733</c:v>
                </c:pt>
                <c:pt idx="3928">
                  <c:v>0.43024529128339906</c:v>
                </c:pt>
                <c:pt idx="3929">
                  <c:v>0.43035479632063073</c:v>
                </c:pt>
                <c:pt idx="3930">
                  <c:v>0.43046430135786246</c:v>
                </c:pt>
                <c:pt idx="3931">
                  <c:v>0.43057380639509418</c:v>
                </c:pt>
                <c:pt idx="3932">
                  <c:v>0.43068331143232591</c:v>
                </c:pt>
                <c:pt idx="3933">
                  <c:v>0.43079281646955758</c:v>
                </c:pt>
                <c:pt idx="3934">
                  <c:v>0.43090232150678931</c:v>
                </c:pt>
                <c:pt idx="3935">
                  <c:v>0.43101182654402104</c:v>
                </c:pt>
                <c:pt idx="3936">
                  <c:v>0.43112133158125276</c:v>
                </c:pt>
                <c:pt idx="3937">
                  <c:v>0.43123083661848444</c:v>
                </c:pt>
                <c:pt idx="3938">
                  <c:v>0.43134034165571616</c:v>
                </c:pt>
                <c:pt idx="3939">
                  <c:v>0.43144984669294789</c:v>
                </c:pt>
                <c:pt idx="3940">
                  <c:v>0.43155935173017956</c:v>
                </c:pt>
                <c:pt idx="3941">
                  <c:v>0.43166885676741129</c:v>
                </c:pt>
                <c:pt idx="3942">
                  <c:v>0.43177836180464302</c:v>
                </c:pt>
                <c:pt idx="3943">
                  <c:v>0.43188786684187475</c:v>
                </c:pt>
                <c:pt idx="3944">
                  <c:v>0.43199737187910642</c:v>
                </c:pt>
                <c:pt idx="3945">
                  <c:v>0.43210687691633815</c:v>
                </c:pt>
                <c:pt idx="3946">
                  <c:v>0.43221638195356987</c:v>
                </c:pt>
                <c:pt idx="3947">
                  <c:v>0.4323258869908016</c:v>
                </c:pt>
                <c:pt idx="3948">
                  <c:v>0.43243539202803327</c:v>
                </c:pt>
                <c:pt idx="3949">
                  <c:v>0.432544897065265</c:v>
                </c:pt>
                <c:pt idx="3950">
                  <c:v>0.43265440210249673</c:v>
                </c:pt>
                <c:pt idx="3951">
                  <c:v>0.43276390713972845</c:v>
                </c:pt>
                <c:pt idx="3952">
                  <c:v>0.43287341217696013</c:v>
                </c:pt>
                <c:pt idx="3953">
                  <c:v>0.43298291721419185</c:v>
                </c:pt>
                <c:pt idx="3954">
                  <c:v>0.43309242225142358</c:v>
                </c:pt>
                <c:pt idx="3955">
                  <c:v>0.43320192728865525</c:v>
                </c:pt>
                <c:pt idx="3956">
                  <c:v>0.43331143232588698</c:v>
                </c:pt>
                <c:pt idx="3957">
                  <c:v>0.43342093736311871</c:v>
                </c:pt>
                <c:pt idx="3958">
                  <c:v>0.43353044240035044</c:v>
                </c:pt>
                <c:pt idx="3959">
                  <c:v>0.43363994743758211</c:v>
                </c:pt>
                <c:pt idx="3960">
                  <c:v>0.43374945247481383</c:v>
                </c:pt>
                <c:pt idx="3961">
                  <c:v>0.43385895751204556</c:v>
                </c:pt>
                <c:pt idx="3962">
                  <c:v>0.43396846254927729</c:v>
                </c:pt>
                <c:pt idx="3963">
                  <c:v>0.43407796758650896</c:v>
                </c:pt>
                <c:pt idx="3964">
                  <c:v>0.43418747262374069</c:v>
                </c:pt>
                <c:pt idx="3965">
                  <c:v>0.43429697766097242</c:v>
                </c:pt>
                <c:pt idx="3966">
                  <c:v>0.43440648269820414</c:v>
                </c:pt>
                <c:pt idx="3967">
                  <c:v>0.43451598773543582</c:v>
                </c:pt>
                <c:pt idx="3968">
                  <c:v>0.43462549277266754</c:v>
                </c:pt>
                <c:pt idx="3969">
                  <c:v>0.43473499780989927</c:v>
                </c:pt>
                <c:pt idx="3970">
                  <c:v>0.43484450284713094</c:v>
                </c:pt>
                <c:pt idx="3971">
                  <c:v>0.43495400788436267</c:v>
                </c:pt>
                <c:pt idx="3972">
                  <c:v>0.4350635129215944</c:v>
                </c:pt>
                <c:pt idx="3973">
                  <c:v>0.43517301795882612</c:v>
                </c:pt>
                <c:pt idx="3974">
                  <c:v>0.4352825229960578</c:v>
                </c:pt>
                <c:pt idx="3975">
                  <c:v>0.43539202803328952</c:v>
                </c:pt>
                <c:pt idx="3976">
                  <c:v>0.43550153307052125</c:v>
                </c:pt>
                <c:pt idx="3977">
                  <c:v>0.43561103810775298</c:v>
                </c:pt>
                <c:pt idx="3978">
                  <c:v>0.43572054314498465</c:v>
                </c:pt>
                <c:pt idx="3979">
                  <c:v>0.43583004818221638</c:v>
                </c:pt>
                <c:pt idx="3980">
                  <c:v>0.43593955321944811</c:v>
                </c:pt>
                <c:pt idx="3981">
                  <c:v>0.43604905825667983</c:v>
                </c:pt>
                <c:pt idx="3982">
                  <c:v>0.43615856329391151</c:v>
                </c:pt>
                <c:pt idx="3983">
                  <c:v>0.43626806833114323</c:v>
                </c:pt>
                <c:pt idx="3984">
                  <c:v>0.43637757336837496</c:v>
                </c:pt>
                <c:pt idx="3985">
                  <c:v>0.43648707840560663</c:v>
                </c:pt>
                <c:pt idx="3986">
                  <c:v>0.43659658344283836</c:v>
                </c:pt>
                <c:pt idx="3987">
                  <c:v>0.43670608848007009</c:v>
                </c:pt>
                <c:pt idx="3988">
                  <c:v>0.43681559351730181</c:v>
                </c:pt>
                <c:pt idx="3989">
                  <c:v>0.43692509855453349</c:v>
                </c:pt>
                <c:pt idx="3990">
                  <c:v>0.43703460359176521</c:v>
                </c:pt>
                <c:pt idx="3991">
                  <c:v>0.43714410862899694</c:v>
                </c:pt>
                <c:pt idx="3992">
                  <c:v>0.43725361366622867</c:v>
                </c:pt>
                <c:pt idx="3993">
                  <c:v>0.43736311870346034</c:v>
                </c:pt>
                <c:pt idx="3994">
                  <c:v>0.43747262374069207</c:v>
                </c:pt>
                <c:pt idx="3995">
                  <c:v>0.4375821287779238</c:v>
                </c:pt>
                <c:pt idx="3996">
                  <c:v>0.43769163381515552</c:v>
                </c:pt>
                <c:pt idx="3997">
                  <c:v>0.43780113885238719</c:v>
                </c:pt>
                <c:pt idx="3998">
                  <c:v>0.43791064388961892</c:v>
                </c:pt>
                <c:pt idx="3999">
                  <c:v>0.43802014892685065</c:v>
                </c:pt>
                <c:pt idx="4000">
                  <c:v>0.43812965396408232</c:v>
                </c:pt>
                <c:pt idx="4001">
                  <c:v>0.43823915900131405</c:v>
                </c:pt>
                <c:pt idx="4002">
                  <c:v>0.43834866403854578</c:v>
                </c:pt>
                <c:pt idx="4003">
                  <c:v>0.4384581690757775</c:v>
                </c:pt>
                <c:pt idx="4004">
                  <c:v>0.43856767411300918</c:v>
                </c:pt>
                <c:pt idx="4005">
                  <c:v>0.4386771791502409</c:v>
                </c:pt>
                <c:pt idx="4006">
                  <c:v>0.43878668418747263</c:v>
                </c:pt>
                <c:pt idx="4007">
                  <c:v>0.43889618922470436</c:v>
                </c:pt>
                <c:pt idx="4008">
                  <c:v>0.43900569426193603</c:v>
                </c:pt>
                <c:pt idx="4009">
                  <c:v>0.43911519929916776</c:v>
                </c:pt>
                <c:pt idx="4010">
                  <c:v>0.43922470433639949</c:v>
                </c:pt>
                <c:pt idx="4011">
                  <c:v>0.43933420937363121</c:v>
                </c:pt>
                <c:pt idx="4012">
                  <c:v>0.43944371441086288</c:v>
                </c:pt>
                <c:pt idx="4013">
                  <c:v>0.43955321944809461</c:v>
                </c:pt>
                <c:pt idx="4014">
                  <c:v>0.43966272448532634</c:v>
                </c:pt>
                <c:pt idx="4015">
                  <c:v>0.43977222952255801</c:v>
                </c:pt>
                <c:pt idx="4016">
                  <c:v>0.43988173455978974</c:v>
                </c:pt>
                <c:pt idx="4017">
                  <c:v>0.43999123959702147</c:v>
                </c:pt>
                <c:pt idx="4018">
                  <c:v>0.44010074463425319</c:v>
                </c:pt>
                <c:pt idx="4019">
                  <c:v>0.44021024967148487</c:v>
                </c:pt>
                <c:pt idx="4020">
                  <c:v>0.44031975470871659</c:v>
                </c:pt>
                <c:pt idx="4021">
                  <c:v>0.44042925974594832</c:v>
                </c:pt>
                <c:pt idx="4022">
                  <c:v>0.44053876478318005</c:v>
                </c:pt>
                <c:pt idx="4023">
                  <c:v>0.44064826982041172</c:v>
                </c:pt>
                <c:pt idx="4024">
                  <c:v>0.44075777485764345</c:v>
                </c:pt>
                <c:pt idx="4025">
                  <c:v>0.44086727989487517</c:v>
                </c:pt>
                <c:pt idx="4026">
                  <c:v>0.4409767849321069</c:v>
                </c:pt>
                <c:pt idx="4027">
                  <c:v>0.44108628996933857</c:v>
                </c:pt>
                <c:pt idx="4028">
                  <c:v>0.4411957950065703</c:v>
                </c:pt>
                <c:pt idx="4029">
                  <c:v>0.44130530004380203</c:v>
                </c:pt>
                <c:pt idx="4030">
                  <c:v>0.4414148050810337</c:v>
                </c:pt>
                <c:pt idx="4031">
                  <c:v>0.44152431011826543</c:v>
                </c:pt>
                <c:pt idx="4032">
                  <c:v>0.44163381515549716</c:v>
                </c:pt>
                <c:pt idx="4033">
                  <c:v>0.44174332019272888</c:v>
                </c:pt>
                <c:pt idx="4034">
                  <c:v>0.44185282522996056</c:v>
                </c:pt>
                <c:pt idx="4035">
                  <c:v>0.44196233026719228</c:v>
                </c:pt>
                <c:pt idx="4036">
                  <c:v>0.44207183530442401</c:v>
                </c:pt>
                <c:pt idx="4037">
                  <c:v>0.44218134034165574</c:v>
                </c:pt>
                <c:pt idx="4038">
                  <c:v>0.44229084537888741</c:v>
                </c:pt>
                <c:pt idx="4039">
                  <c:v>0.44240035041611914</c:v>
                </c:pt>
                <c:pt idx="4040">
                  <c:v>0.44250985545335086</c:v>
                </c:pt>
                <c:pt idx="4041">
                  <c:v>0.44261936049058259</c:v>
                </c:pt>
                <c:pt idx="4042">
                  <c:v>0.44272886552781426</c:v>
                </c:pt>
                <c:pt idx="4043">
                  <c:v>0.44283837056504599</c:v>
                </c:pt>
                <c:pt idx="4044">
                  <c:v>0.44294787560227772</c:v>
                </c:pt>
                <c:pt idx="4045">
                  <c:v>0.44305738063950939</c:v>
                </c:pt>
                <c:pt idx="4046">
                  <c:v>0.44316688567674112</c:v>
                </c:pt>
                <c:pt idx="4047">
                  <c:v>0.44327639071397285</c:v>
                </c:pt>
                <c:pt idx="4048">
                  <c:v>0.44338589575120457</c:v>
                </c:pt>
                <c:pt idx="4049">
                  <c:v>0.44349540078843624</c:v>
                </c:pt>
                <c:pt idx="4050">
                  <c:v>0.44360490582566797</c:v>
                </c:pt>
                <c:pt idx="4051">
                  <c:v>0.4437144108628997</c:v>
                </c:pt>
                <c:pt idx="4052">
                  <c:v>0.44382391590013143</c:v>
                </c:pt>
                <c:pt idx="4053">
                  <c:v>0.4439334209373631</c:v>
                </c:pt>
                <c:pt idx="4054">
                  <c:v>0.44404292597459483</c:v>
                </c:pt>
                <c:pt idx="4055">
                  <c:v>0.44415243101182655</c:v>
                </c:pt>
                <c:pt idx="4056">
                  <c:v>0.44426193604905828</c:v>
                </c:pt>
                <c:pt idx="4057">
                  <c:v>0.44437144108628995</c:v>
                </c:pt>
                <c:pt idx="4058">
                  <c:v>0.44448094612352168</c:v>
                </c:pt>
                <c:pt idx="4059">
                  <c:v>0.44459045116075341</c:v>
                </c:pt>
                <c:pt idx="4060">
                  <c:v>0.44469995619798508</c:v>
                </c:pt>
                <c:pt idx="4061">
                  <c:v>0.44480946123521681</c:v>
                </c:pt>
                <c:pt idx="4062">
                  <c:v>0.44491896627244854</c:v>
                </c:pt>
                <c:pt idx="4063">
                  <c:v>0.44502847130968026</c:v>
                </c:pt>
                <c:pt idx="4064">
                  <c:v>0.44513797634691193</c:v>
                </c:pt>
                <c:pt idx="4065">
                  <c:v>0.44524748138414366</c:v>
                </c:pt>
                <c:pt idx="4066">
                  <c:v>0.44535698642137539</c:v>
                </c:pt>
                <c:pt idx="4067">
                  <c:v>0.44546649145860712</c:v>
                </c:pt>
                <c:pt idx="4068">
                  <c:v>0.44557599649583879</c:v>
                </c:pt>
                <c:pt idx="4069">
                  <c:v>0.44568550153307052</c:v>
                </c:pt>
                <c:pt idx="4070">
                  <c:v>0.44579500657030224</c:v>
                </c:pt>
                <c:pt idx="4071">
                  <c:v>0.44590451160753397</c:v>
                </c:pt>
                <c:pt idx="4072">
                  <c:v>0.44601401664476564</c:v>
                </c:pt>
                <c:pt idx="4073">
                  <c:v>0.44612352168199737</c:v>
                </c:pt>
                <c:pt idx="4074">
                  <c:v>0.4462330267192291</c:v>
                </c:pt>
                <c:pt idx="4075">
                  <c:v>0.44634253175646077</c:v>
                </c:pt>
                <c:pt idx="4076">
                  <c:v>0.4464520367936925</c:v>
                </c:pt>
                <c:pt idx="4077">
                  <c:v>0.44656154183092422</c:v>
                </c:pt>
                <c:pt idx="4078">
                  <c:v>0.44667104686815595</c:v>
                </c:pt>
                <c:pt idx="4079">
                  <c:v>0.44678055190538762</c:v>
                </c:pt>
                <c:pt idx="4080">
                  <c:v>0.44689005694261935</c:v>
                </c:pt>
                <c:pt idx="4081">
                  <c:v>0.44699956197985108</c:v>
                </c:pt>
                <c:pt idx="4082">
                  <c:v>0.44710906701708281</c:v>
                </c:pt>
                <c:pt idx="4083">
                  <c:v>0.44721857205431448</c:v>
                </c:pt>
                <c:pt idx="4084">
                  <c:v>0.44732807709154621</c:v>
                </c:pt>
                <c:pt idx="4085">
                  <c:v>0.44743758212877793</c:v>
                </c:pt>
                <c:pt idx="4086">
                  <c:v>0.44754708716600966</c:v>
                </c:pt>
                <c:pt idx="4087">
                  <c:v>0.44765659220324133</c:v>
                </c:pt>
                <c:pt idx="4088">
                  <c:v>0.44776609724047306</c:v>
                </c:pt>
                <c:pt idx="4089">
                  <c:v>0.44787560227770479</c:v>
                </c:pt>
                <c:pt idx="4090">
                  <c:v>0.44798510731493646</c:v>
                </c:pt>
                <c:pt idx="4091">
                  <c:v>0.44809461235216819</c:v>
                </c:pt>
                <c:pt idx="4092">
                  <c:v>0.44820411738939991</c:v>
                </c:pt>
                <c:pt idx="4093">
                  <c:v>0.44831362242663164</c:v>
                </c:pt>
                <c:pt idx="4094">
                  <c:v>0.44842312746386331</c:v>
                </c:pt>
                <c:pt idx="4095">
                  <c:v>0.44853263250109504</c:v>
                </c:pt>
                <c:pt idx="4096">
                  <c:v>0.44864213753832677</c:v>
                </c:pt>
                <c:pt idx="4097">
                  <c:v>0.4487516425755585</c:v>
                </c:pt>
                <c:pt idx="4098">
                  <c:v>0.44886114761279017</c:v>
                </c:pt>
                <c:pt idx="4099">
                  <c:v>0.4489706526500219</c:v>
                </c:pt>
                <c:pt idx="4100">
                  <c:v>0.44908015768725362</c:v>
                </c:pt>
                <c:pt idx="4101">
                  <c:v>0.44918966272448535</c:v>
                </c:pt>
                <c:pt idx="4102">
                  <c:v>0.44929916776171702</c:v>
                </c:pt>
                <c:pt idx="4103">
                  <c:v>0.44940867279894875</c:v>
                </c:pt>
                <c:pt idx="4104">
                  <c:v>0.44951817783618048</c:v>
                </c:pt>
                <c:pt idx="4105">
                  <c:v>0.4496276828734122</c:v>
                </c:pt>
                <c:pt idx="4106">
                  <c:v>0.44973718791064388</c:v>
                </c:pt>
                <c:pt idx="4107">
                  <c:v>0.4498466929478756</c:v>
                </c:pt>
                <c:pt idx="4108">
                  <c:v>0.44995619798510733</c:v>
                </c:pt>
                <c:pt idx="4109">
                  <c:v>0.450065703022339</c:v>
                </c:pt>
                <c:pt idx="4110">
                  <c:v>0.45017520805957073</c:v>
                </c:pt>
                <c:pt idx="4111">
                  <c:v>0.45028471309680246</c:v>
                </c:pt>
                <c:pt idx="4112">
                  <c:v>0.45039421813403419</c:v>
                </c:pt>
                <c:pt idx="4113">
                  <c:v>0.45050372317126586</c:v>
                </c:pt>
                <c:pt idx="4114">
                  <c:v>0.45061322820849758</c:v>
                </c:pt>
                <c:pt idx="4115">
                  <c:v>0.45072273324572931</c:v>
                </c:pt>
                <c:pt idx="4116">
                  <c:v>0.45083223828296104</c:v>
                </c:pt>
                <c:pt idx="4117">
                  <c:v>0.45094174332019271</c:v>
                </c:pt>
                <c:pt idx="4118">
                  <c:v>0.45105124835742444</c:v>
                </c:pt>
                <c:pt idx="4119">
                  <c:v>0.45116075339465617</c:v>
                </c:pt>
                <c:pt idx="4120">
                  <c:v>0.45127025843188789</c:v>
                </c:pt>
                <c:pt idx="4121">
                  <c:v>0.45137976346911957</c:v>
                </c:pt>
                <c:pt idx="4122">
                  <c:v>0.45148926850635129</c:v>
                </c:pt>
                <c:pt idx="4123">
                  <c:v>0.45159877354358302</c:v>
                </c:pt>
                <c:pt idx="4124">
                  <c:v>0.45170827858081469</c:v>
                </c:pt>
                <c:pt idx="4125">
                  <c:v>0.45181778361804642</c:v>
                </c:pt>
                <c:pt idx="4126">
                  <c:v>0.45192728865527815</c:v>
                </c:pt>
                <c:pt idx="4127">
                  <c:v>0.45203679369250988</c:v>
                </c:pt>
                <c:pt idx="4128">
                  <c:v>0.45214629872974155</c:v>
                </c:pt>
                <c:pt idx="4129">
                  <c:v>0.45225580376697327</c:v>
                </c:pt>
                <c:pt idx="4130">
                  <c:v>0.452365308804205</c:v>
                </c:pt>
                <c:pt idx="4131">
                  <c:v>0.45247481384143673</c:v>
                </c:pt>
                <c:pt idx="4132">
                  <c:v>0.4525843188786684</c:v>
                </c:pt>
                <c:pt idx="4133">
                  <c:v>0.45269382391590013</c:v>
                </c:pt>
                <c:pt idx="4134">
                  <c:v>0.45280332895313186</c:v>
                </c:pt>
                <c:pt idx="4135">
                  <c:v>0.45291283399036358</c:v>
                </c:pt>
                <c:pt idx="4136">
                  <c:v>0.45302233902759526</c:v>
                </c:pt>
                <c:pt idx="4137">
                  <c:v>0.45313184406482698</c:v>
                </c:pt>
                <c:pt idx="4138">
                  <c:v>0.45324134910205871</c:v>
                </c:pt>
                <c:pt idx="4139">
                  <c:v>0.45335085413929038</c:v>
                </c:pt>
                <c:pt idx="4140">
                  <c:v>0.45346035917652211</c:v>
                </c:pt>
                <c:pt idx="4141">
                  <c:v>0.45356986421375384</c:v>
                </c:pt>
                <c:pt idx="4142">
                  <c:v>0.45367936925098556</c:v>
                </c:pt>
                <c:pt idx="4143">
                  <c:v>0.45378887428821724</c:v>
                </c:pt>
                <c:pt idx="4144">
                  <c:v>0.45389837932544896</c:v>
                </c:pt>
                <c:pt idx="4145">
                  <c:v>0.45400788436268069</c:v>
                </c:pt>
                <c:pt idx="4146">
                  <c:v>0.45411738939991242</c:v>
                </c:pt>
                <c:pt idx="4147">
                  <c:v>0.45422689443714409</c:v>
                </c:pt>
                <c:pt idx="4148">
                  <c:v>0.45433639947437582</c:v>
                </c:pt>
                <c:pt idx="4149">
                  <c:v>0.45444590451160755</c:v>
                </c:pt>
                <c:pt idx="4150">
                  <c:v>0.45455540954883927</c:v>
                </c:pt>
                <c:pt idx="4151">
                  <c:v>0.45466491458607095</c:v>
                </c:pt>
                <c:pt idx="4152">
                  <c:v>0.45477441962330267</c:v>
                </c:pt>
                <c:pt idx="4153">
                  <c:v>0.4548839246605344</c:v>
                </c:pt>
                <c:pt idx="4154">
                  <c:v>0.45499342969776607</c:v>
                </c:pt>
                <c:pt idx="4155">
                  <c:v>0.4551029347349978</c:v>
                </c:pt>
                <c:pt idx="4156">
                  <c:v>0.45521243977222953</c:v>
                </c:pt>
                <c:pt idx="4157">
                  <c:v>0.45532194480946125</c:v>
                </c:pt>
                <c:pt idx="4158">
                  <c:v>0.45543144984669293</c:v>
                </c:pt>
                <c:pt idx="4159">
                  <c:v>0.45554095488392465</c:v>
                </c:pt>
                <c:pt idx="4160">
                  <c:v>0.45565045992115638</c:v>
                </c:pt>
                <c:pt idx="4161">
                  <c:v>0.45575996495838811</c:v>
                </c:pt>
                <c:pt idx="4162">
                  <c:v>0.45586946999561978</c:v>
                </c:pt>
                <c:pt idx="4163">
                  <c:v>0.45597897503285151</c:v>
                </c:pt>
                <c:pt idx="4164">
                  <c:v>0.45608848007008324</c:v>
                </c:pt>
                <c:pt idx="4165">
                  <c:v>0.45619798510731496</c:v>
                </c:pt>
                <c:pt idx="4166">
                  <c:v>0.45630749014454663</c:v>
                </c:pt>
                <c:pt idx="4167">
                  <c:v>0.45641699518177836</c:v>
                </c:pt>
                <c:pt idx="4168">
                  <c:v>0.45652650021901009</c:v>
                </c:pt>
                <c:pt idx="4169">
                  <c:v>0.45663600525624176</c:v>
                </c:pt>
                <c:pt idx="4170">
                  <c:v>0.45674551029347349</c:v>
                </c:pt>
                <c:pt idx="4171">
                  <c:v>0.45685501533070522</c:v>
                </c:pt>
                <c:pt idx="4172">
                  <c:v>0.45696452036793694</c:v>
                </c:pt>
                <c:pt idx="4173">
                  <c:v>0.45707402540516862</c:v>
                </c:pt>
                <c:pt idx="4174">
                  <c:v>0.45718353044240034</c:v>
                </c:pt>
                <c:pt idx="4175">
                  <c:v>0.45729303547963207</c:v>
                </c:pt>
                <c:pt idx="4176">
                  <c:v>0.4574025405168638</c:v>
                </c:pt>
                <c:pt idx="4177">
                  <c:v>0.45751204555409547</c:v>
                </c:pt>
                <c:pt idx="4178">
                  <c:v>0.4576215505913272</c:v>
                </c:pt>
                <c:pt idx="4179">
                  <c:v>0.45773105562855892</c:v>
                </c:pt>
                <c:pt idx="4180">
                  <c:v>0.45784056066579065</c:v>
                </c:pt>
                <c:pt idx="4181">
                  <c:v>0.45795006570302232</c:v>
                </c:pt>
                <c:pt idx="4182">
                  <c:v>0.45805957074025405</c:v>
                </c:pt>
                <c:pt idx="4183">
                  <c:v>0.45816907577748578</c:v>
                </c:pt>
                <c:pt idx="4184">
                  <c:v>0.45827858081471745</c:v>
                </c:pt>
                <c:pt idx="4185">
                  <c:v>0.45838808585194918</c:v>
                </c:pt>
                <c:pt idx="4186">
                  <c:v>0.45849759088918091</c:v>
                </c:pt>
                <c:pt idx="4187">
                  <c:v>0.45860709592641263</c:v>
                </c:pt>
                <c:pt idx="4188">
                  <c:v>0.45871660096364431</c:v>
                </c:pt>
                <c:pt idx="4189">
                  <c:v>0.45882610600087603</c:v>
                </c:pt>
                <c:pt idx="4190">
                  <c:v>0.45893561103810776</c:v>
                </c:pt>
                <c:pt idx="4191">
                  <c:v>0.45904511607533949</c:v>
                </c:pt>
                <c:pt idx="4192">
                  <c:v>0.45915462111257116</c:v>
                </c:pt>
                <c:pt idx="4193">
                  <c:v>0.45926412614980289</c:v>
                </c:pt>
                <c:pt idx="4194">
                  <c:v>0.45937363118703461</c:v>
                </c:pt>
                <c:pt idx="4195">
                  <c:v>0.45948313622426634</c:v>
                </c:pt>
                <c:pt idx="4196">
                  <c:v>0.45959264126149801</c:v>
                </c:pt>
                <c:pt idx="4197">
                  <c:v>0.45970214629872974</c:v>
                </c:pt>
                <c:pt idx="4198">
                  <c:v>0.45981165133596147</c:v>
                </c:pt>
                <c:pt idx="4199">
                  <c:v>0.45992115637319314</c:v>
                </c:pt>
                <c:pt idx="4200">
                  <c:v>0.46003066141042487</c:v>
                </c:pt>
                <c:pt idx="4201">
                  <c:v>0.4601401664476566</c:v>
                </c:pt>
                <c:pt idx="4202">
                  <c:v>0.46024967148488832</c:v>
                </c:pt>
                <c:pt idx="4203">
                  <c:v>0.46035917652211999</c:v>
                </c:pt>
                <c:pt idx="4204">
                  <c:v>0.46046868155935172</c:v>
                </c:pt>
                <c:pt idx="4205">
                  <c:v>0.46057818659658345</c:v>
                </c:pt>
                <c:pt idx="4206">
                  <c:v>0.46068769163381518</c:v>
                </c:pt>
                <c:pt idx="4207">
                  <c:v>0.46079719667104685</c:v>
                </c:pt>
                <c:pt idx="4208">
                  <c:v>0.46090670170827858</c:v>
                </c:pt>
                <c:pt idx="4209">
                  <c:v>0.4610162067455103</c:v>
                </c:pt>
                <c:pt idx="4210">
                  <c:v>0.46112571178274203</c:v>
                </c:pt>
                <c:pt idx="4211">
                  <c:v>0.4612352168199737</c:v>
                </c:pt>
                <c:pt idx="4212">
                  <c:v>0.46134472185720543</c:v>
                </c:pt>
                <c:pt idx="4213">
                  <c:v>0.46145422689443716</c:v>
                </c:pt>
                <c:pt idx="4214">
                  <c:v>0.46156373193166883</c:v>
                </c:pt>
                <c:pt idx="4215">
                  <c:v>0.46167323696890056</c:v>
                </c:pt>
                <c:pt idx="4216">
                  <c:v>0.46178274200613229</c:v>
                </c:pt>
                <c:pt idx="4217">
                  <c:v>0.46189224704336401</c:v>
                </c:pt>
                <c:pt idx="4218">
                  <c:v>0.46200175208059568</c:v>
                </c:pt>
                <c:pt idx="4219">
                  <c:v>0.46211125711782741</c:v>
                </c:pt>
                <c:pt idx="4220">
                  <c:v>0.46222076215505914</c:v>
                </c:pt>
                <c:pt idx="4221">
                  <c:v>0.46233026719229087</c:v>
                </c:pt>
                <c:pt idx="4222">
                  <c:v>0.46243977222952254</c:v>
                </c:pt>
                <c:pt idx="4223">
                  <c:v>0.46254927726675427</c:v>
                </c:pt>
                <c:pt idx="4224">
                  <c:v>0.46265878230398599</c:v>
                </c:pt>
                <c:pt idx="4225">
                  <c:v>0.46276828734121772</c:v>
                </c:pt>
                <c:pt idx="4226">
                  <c:v>0.46287779237844939</c:v>
                </c:pt>
                <c:pt idx="4227">
                  <c:v>0.46298729741568112</c:v>
                </c:pt>
                <c:pt idx="4228">
                  <c:v>0.46309680245291285</c:v>
                </c:pt>
                <c:pt idx="4229">
                  <c:v>0.46320630749014452</c:v>
                </c:pt>
                <c:pt idx="4230">
                  <c:v>0.46331581252737625</c:v>
                </c:pt>
                <c:pt idx="4231">
                  <c:v>0.46342531756460797</c:v>
                </c:pt>
                <c:pt idx="4232">
                  <c:v>0.4635348226018397</c:v>
                </c:pt>
                <c:pt idx="4233">
                  <c:v>0.46364432763907137</c:v>
                </c:pt>
                <c:pt idx="4234">
                  <c:v>0.4637538326763031</c:v>
                </c:pt>
                <c:pt idx="4235">
                  <c:v>0.46386333771353483</c:v>
                </c:pt>
                <c:pt idx="4236">
                  <c:v>0.46397284275076656</c:v>
                </c:pt>
                <c:pt idx="4237">
                  <c:v>0.46408234778799823</c:v>
                </c:pt>
                <c:pt idx="4238">
                  <c:v>0.46419185282522996</c:v>
                </c:pt>
                <c:pt idx="4239">
                  <c:v>0.46430135786246168</c:v>
                </c:pt>
                <c:pt idx="4240">
                  <c:v>0.46441086289969341</c:v>
                </c:pt>
                <c:pt idx="4241">
                  <c:v>0.46452036793692508</c:v>
                </c:pt>
                <c:pt idx="4242">
                  <c:v>0.46462987297415681</c:v>
                </c:pt>
                <c:pt idx="4243">
                  <c:v>0.46473937801138854</c:v>
                </c:pt>
                <c:pt idx="4244">
                  <c:v>0.46484888304862021</c:v>
                </c:pt>
                <c:pt idx="4245">
                  <c:v>0.46495838808585194</c:v>
                </c:pt>
                <c:pt idx="4246">
                  <c:v>0.46506789312308366</c:v>
                </c:pt>
                <c:pt idx="4247">
                  <c:v>0.46517739816031539</c:v>
                </c:pt>
                <c:pt idx="4248">
                  <c:v>0.46528690319754706</c:v>
                </c:pt>
                <c:pt idx="4249">
                  <c:v>0.46539640823477879</c:v>
                </c:pt>
                <c:pt idx="4250">
                  <c:v>0.46550591327201052</c:v>
                </c:pt>
                <c:pt idx="4251">
                  <c:v>0.46561541830924225</c:v>
                </c:pt>
                <c:pt idx="4252">
                  <c:v>0.46572492334647392</c:v>
                </c:pt>
                <c:pt idx="4253">
                  <c:v>0.46583442838370565</c:v>
                </c:pt>
                <c:pt idx="4254">
                  <c:v>0.46594393342093737</c:v>
                </c:pt>
                <c:pt idx="4255">
                  <c:v>0.4660534384581691</c:v>
                </c:pt>
                <c:pt idx="4256">
                  <c:v>0.46616294349540077</c:v>
                </c:pt>
                <c:pt idx="4257">
                  <c:v>0.4662724485326325</c:v>
                </c:pt>
                <c:pt idx="4258">
                  <c:v>0.46638195356986423</c:v>
                </c:pt>
                <c:pt idx="4259">
                  <c:v>0.4664914586070959</c:v>
                </c:pt>
                <c:pt idx="4260">
                  <c:v>0.46660096364432763</c:v>
                </c:pt>
                <c:pt idx="4261">
                  <c:v>0.46671046868155935</c:v>
                </c:pt>
                <c:pt idx="4262">
                  <c:v>0.46681997371879108</c:v>
                </c:pt>
                <c:pt idx="4263">
                  <c:v>0.46692947875602275</c:v>
                </c:pt>
                <c:pt idx="4264">
                  <c:v>0.46703898379325448</c:v>
                </c:pt>
                <c:pt idx="4265">
                  <c:v>0.46714848883048621</c:v>
                </c:pt>
                <c:pt idx="4266">
                  <c:v>0.46725799386771794</c:v>
                </c:pt>
                <c:pt idx="4267">
                  <c:v>0.46736749890494961</c:v>
                </c:pt>
                <c:pt idx="4268">
                  <c:v>0.46747700394218134</c:v>
                </c:pt>
                <c:pt idx="4269">
                  <c:v>0.46758650897941306</c:v>
                </c:pt>
                <c:pt idx="4270">
                  <c:v>0.46769601401664479</c:v>
                </c:pt>
                <c:pt idx="4271">
                  <c:v>0.46780551905387646</c:v>
                </c:pt>
                <c:pt idx="4272">
                  <c:v>0.46791502409110819</c:v>
                </c:pt>
                <c:pt idx="4273">
                  <c:v>0.46802452912833992</c:v>
                </c:pt>
                <c:pt idx="4274">
                  <c:v>0.46813403416557159</c:v>
                </c:pt>
                <c:pt idx="4275">
                  <c:v>0.46824353920280332</c:v>
                </c:pt>
                <c:pt idx="4276">
                  <c:v>0.46835304424003504</c:v>
                </c:pt>
                <c:pt idx="4277">
                  <c:v>0.46846254927726677</c:v>
                </c:pt>
                <c:pt idx="4278">
                  <c:v>0.46857205431449844</c:v>
                </c:pt>
                <c:pt idx="4279">
                  <c:v>0.46868155935173017</c:v>
                </c:pt>
                <c:pt idx="4280">
                  <c:v>0.4687910643889619</c:v>
                </c:pt>
                <c:pt idx="4281">
                  <c:v>0.46890056942619363</c:v>
                </c:pt>
                <c:pt idx="4282">
                  <c:v>0.4690100744634253</c:v>
                </c:pt>
                <c:pt idx="4283">
                  <c:v>0.46911957950065702</c:v>
                </c:pt>
                <c:pt idx="4284">
                  <c:v>0.46922908453788875</c:v>
                </c:pt>
                <c:pt idx="4285">
                  <c:v>0.46933858957512048</c:v>
                </c:pt>
                <c:pt idx="4286">
                  <c:v>0.46944809461235215</c:v>
                </c:pt>
                <c:pt idx="4287">
                  <c:v>0.46955759964958388</c:v>
                </c:pt>
                <c:pt idx="4288">
                  <c:v>0.46966710468681561</c:v>
                </c:pt>
                <c:pt idx="4289">
                  <c:v>0.46977660972404733</c:v>
                </c:pt>
                <c:pt idx="4290">
                  <c:v>0.46988611476127901</c:v>
                </c:pt>
                <c:pt idx="4291">
                  <c:v>0.46999561979851073</c:v>
                </c:pt>
                <c:pt idx="4292">
                  <c:v>0.47010512483574246</c:v>
                </c:pt>
                <c:pt idx="4293">
                  <c:v>0.47021462987297413</c:v>
                </c:pt>
                <c:pt idx="4294">
                  <c:v>0.47032413491020586</c:v>
                </c:pt>
                <c:pt idx="4295">
                  <c:v>0.47043363994743759</c:v>
                </c:pt>
                <c:pt idx="4296">
                  <c:v>0.47054314498466931</c:v>
                </c:pt>
                <c:pt idx="4297">
                  <c:v>0.47065265002190099</c:v>
                </c:pt>
                <c:pt idx="4298">
                  <c:v>0.47076215505913271</c:v>
                </c:pt>
                <c:pt idx="4299">
                  <c:v>0.47087166009636444</c:v>
                </c:pt>
                <c:pt idx="4300">
                  <c:v>0.47098116513359617</c:v>
                </c:pt>
                <c:pt idx="4301">
                  <c:v>0.47109067017082784</c:v>
                </c:pt>
                <c:pt idx="4302">
                  <c:v>0.47120017520805957</c:v>
                </c:pt>
                <c:pt idx="4303">
                  <c:v>0.4713096802452913</c:v>
                </c:pt>
                <c:pt idx="4304">
                  <c:v>0.47141918528252302</c:v>
                </c:pt>
                <c:pt idx="4305">
                  <c:v>0.4715286903197547</c:v>
                </c:pt>
                <c:pt idx="4306">
                  <c:v>0.47163819535698642</c:v>
                </c:pt>
                <c:pt idx="4307">
                  <c:v>0.47174770039421815</c:v>
                </c:pt>
                <c:pt idx="4308">
                  <c:v>0.47185720543144982</c:v>
                </c:pt>
                <c:pt idx="4309">
                  <c:v>0.47196671046868155</c:v>
                </c:pt>
                <c:pt idx="4310">
                  <c:v>0.47207621550591328</c:v>
                </c:pt>
                <c:pt idx="4311">
                  <c:v>0.472185720543145</c:v>
                </c:pt>
                <c:pt idx="4312">
                  <c:v>0.47229522558037668</c:v>
                </c:pt>
                <c:pt idx="4313">
                  <c:v>0.4724047306176084</c:v>
                </c:pt>
                <c:pt idx="4314">
                  <c:v>0.47251423565484013</c:v>
                </c:pt>
                <c:pt idx="4315">
                  <c:v>0.47262374069207186</c:v>
                </c:pt>
                <c:pt idx="4316">
                  <c:v>0.47273324572930353</c:v>
                </c:pt>
                <c:pt idx="4317">
                  <c:v>0.47284275076653526</c:v>
                </c:pt>
                <c:pt idx="4318">
                  <c:v>0.47295225580376699</c:v>
                </c:pt>
                <c:pt idx="4319">
                  <c:v>0.47306176084099871</c:v>
                </c:pt>
                <c:pt idx="4320">
                  <c:v>0.47317126587823038</c:v>
                </c:pt>
                <c:pt idx="4321">
                  <c:v>0.47328077091546211</c:v>
                </c:pt>
                <c:pt idx="4322">
                  <c:v>0.47339027595269384</c:v>
                </c:pt>
                <c:pt idx="4323">
                  <c:v>0.47349978098992551</c:v>
                </c:pt>
                <c:pt idx="4324">
                  <c:v>0.47360928602715724</c:v>
                </c:pt>
                <c:pt idx="4325">
                  <c:v>0.47371879106438897</c:v>
                </c:pt>
                <c:pt idx="4326">
                  <c:v>0.47382829610162069</c:v>
                </c:pt>
                <c:pt idx="4327">
                  <c:v>0.47393780113885237</c:v>
                </c:pt>
                <c:pt idx="4328">
                  <c:v>0.47404730617608409</c:v>
                </c:pt>
                <c:pt idx="4329">
                  <c:v>0.47415681121331582</c:v>
                </c:pt>
                <c:pt idx="4330">
                  <c:v>0.47426631625054755</c:v>
                </c:pt>
                <c:pt idx="4331">
                  <c:v>0.47437582128777922</c:v>
                </c:pt>
                <c:pt idx="4332">
                  <c:v>0.47448532632501095</c:v>
                </c:pt>
                <c:pt idx="4333">
                  <c:v>0.47459483136224268</c:v>
                </c:pt>
                <c:pt idx="4334">
                  <c:v>0.4747043363994744</c:v>
                </c:pt>
                <c:pt idx="4335">
                  <c:v>0.47481384143670607</c:v>
                </c:pt>
                <c:pt idx="4336">
                  <c:v>0.4749233464739378</c:v>
                </c:pt>
                <c:pt idx="4337">
                  <c:v>0.47503285151116953</c:v>
                </c:pt>
                <c:pt idx="4338">
                  <c:v>0.4751423565484012</c:v>
                </c:pt>
                <c:pt idx="4339">
                  <c:v>0.47525186158563293</c:v>
                </c:pt>
                <c:pt idx="4340">
                  <c:v>0.47536136662286466</c:v>
                </c:pt>
                <c:pt idx="4341">
                  <c:v>0.47547087166009638</c:v>
                </c:pt>
                <c:pt idx="4342">
                  <c:v>0.47558037669732806</c:v>
                </c:pt>
                <c:pt idx="4343">
                  <c:v>0.47568988173455978</c:v>
                </c:pt>
                <c:pt idx="4344">
                  <c:v>0.47579938677179151</c:v>
                </c:pt>
                <c:pt idx="4345">
                  <c:v>0.47590889180902324</c:v>
                </c:pt>
                <c:pt idx="4346">
                  <c:v>0.47601839684625491</c:v>
                </c:pt>
                <c:pt idx="4347">
                  <c:v>0.47612790188348664</c:v>
                </c:pt>
                <c:pt idx="4348">
                  <c:v>0.47623740692071836</c:v>
                </c:pt>
                <c:pt idx="4349">
                  <c:v>0.47634691195795009</c:v>
                </c:pt>
                <c:pt idx="4350">
                  <c:v>0.47645641699518176</c:v>
                </c:pt>
                <c:pt idx="4351">
                  <c:v>0.47656592203241349</c:v>
                </c:pt>
                <c:pt idx="4352">
                  <c:v>0.47667542706964522</c:v>
                </c:pt>
                <c:pt idx="4353">
                  <c:v>0.47678493210687689</c:v>
                </c:pt>
                <c:pt idx="4354">
                  <c:v>0.47689443714410862</c:v>
                </c:pt>
                <c:pt idx="4355">
                  <c:v>0.47700394218134035</c:v>
                </c:pt>
                <c:pt idx="4356">
                  <c:v>0.47711344721857207</c:v>
                </c:pt>
                <c:pt idx="4357">
                  <c:v>0.47722295225580375</c:v>
                </c:pt>
                <c:pt idx="4358">
                  <c:v>0.47733245729303547</c:v>
                </c:pt>
                <c:pt idx="4359">
                  <c:v>0.4774419623302672</c:v>
                </c:pt>
                <c:pt idx="4360">
                  <c:v>0.47755146736749893</c:v>
                </c:pt>
                <c:pt idx="4361">
                  <c:v>0.4776609724047306</c:v>
                </c:pt>
                <c:pt idx="4362">
                  <c:v>0.47777047744196233</c:v>
                </c:pt>
                <c:pt idx="4363">
                  <c:v>0.47787998247919405</c:v>
                </c:pt>
                <c:pt idx="4364">
                  <c:v>0.47798948751642578</c:v>
                </c:pt>
                <c:pt idx="4365">
                  <c:v>0.47809899255365745</c:v>
                </c:pt>
                <c:pt idx="4366">
                  <c:v>0.47820849759088918</c:v>
                </c:pt>
                <c:pt idx="4367">
                  <c:v>0.47831800262812091</c:v>
                </c:pt>
                <c:pt idx="4368">
                  <c:v>0.47842750766535258</c:v>
                </c:pt>
                <c:pt idx="4369">
                  <c:v>0.47853701270258431</c:v>
                </c:pt>
                <c:pt idx="4370">
                  <c:v>0.47864651773981604</c:v>
                </c:pt>
                <c:pt idx="4371">
                  <c:v>0.47875602277704776</c:v>
                </c:pt>
                <c:pt idx="4372">
                  <c:v>0.47886552781427943</c:v>
                </c:pt>
                <c:pt idx="4373">
                  <c:v>0.47897503285151116</c:v>
                </c:pt>
                <c:pt idx="4374">
                  <c:v>0.47908453788874289</c:v>
                </c:pt>
                <c:pt idx="4375">
                  <c:v>0.47919404292597462</c:v>
                </c:pt>
                <c:pt idx="4376">
                  <c:v>0.47930354796320629</c:v>
                </c:pt>
                <c:pt idx="4377">
                  <c:v>0.47941305300043802</c:v>
                </c:pt>
                <c:pt idx="4378">
                  <c:v>0.47952255803766974</c:v>
                </c:pt>
                <c:pt idx="4379">
                  <c:v>0.47963206307490147</c:v>
                </c:pt>
                <c:pt idx="4380">
                  <c:v>0.47974156811213314</c:v>
                </c:pt>
                <c:pt idx="4381">
                  <c:v>0.47985107314936487</c:v>
                </c:pt>
                <c:pt idx="4382">
                  <c:v>0.4799605781865966</c:v>
                </c:pt>
                <c:pt idx="4383">
                  <c:v>0.48007008322382827</c:v>
                </c:pt>
                <c:pt idx="4384">
                  <c:v>0.48017958826106</c:v>
                </c:pt>
                <c:pt idx="4385">
                  <c:v>0.48028909329829172</c:v>
                </c:pt>
                <c:pt idx="4386">
                  <c:v>0.48039859833552345</c:v>
                </c:pt>
                <c:pt idx="4387">
                  <c:v>0.48050810337275512</c:v>
                </c:pt>
                <c:pt idx="4388">
                  <c:v>0.48061760840998685</c:v>
                </c:pt>
                <c:pt idx="4389">
                  <c:v>0.48072711344721858</c:v>
                </c:pt>
                <c:pt idx="4390">
                  <c:v>0.48083661848445031</c:v>
                </c:pt>
                <c:pt idx="4391">
                  <c:v>0.48094612352168198</c:v>
                </c:pt>
                <c:pt idx="4392">
                  <c:v>0.48105562855891371</c:v>
                </c:pt>
                <c:pt idx="4393">
                  <c:v>0.48116513359614543</c:v>
                </c:pt>
                <c:pt idx="4394">
                  <c:v>0.48127463863337716</c:v>
                </c:pt>
                <c:pt idx="4395">
                  <c:v>0.48138414367060883</c:v>
                </c:pt>
                <c:pt idx="4396">
                  <c:v>0.48149364870784056</c:v>
                </c:pt>
                <c:pt idx="4397">
                  <c:v>0.48160315374507229</c:v>
                </c:pt>
                <c:pt idx="4398">
                  <c:v>0.48171265878230396</c:v>
                </c:pt>
                <c:pt idx="4399">
                  <c:v>0.48182216381953569</c:v>
                </c:pt>
                <c:pt idx="4400">
                  <c:v>0.48193166885676741</c:v>
                </c:pt>
                <c:pt idx="4401">
                  <c:v>0.48204117389399914</c:v>
                </c:pt>
                <c:pt idx="4402">
                  <c:v>0.48215067893123081</c:v>
                </c:pt>
                <c:pt idx="4403">
                  <c:v>0.48226018396846254</c:v>
                </c:pt>
                <c:pt idx="4404">
                  <c:v>0.48236968900569427</c:v>
                </c:pt>
                <c:pt idx="4405">
                  <c:v>0.482479194042926</c:v>
                </c:pt>
                <c:pt idx="4406">
                  <c:v>0.48258869908015767</c:v>
                </c:pt>
                <c:pt idx="4407">
                  <c:v>0.4826982041173894</c:v>
                </c:pt>
                <c:pt idx="4408">
                  <c:v>0.48280770915462112</c:v>
                </c:pt>
                <c:pt idx="4409">
                  <c:v>0.48291721419185285</c:v>
                </c:pt>
                <c:pt idx="4410">
                  <c:v>0.48302671922908452</c:v>
                </c:pt>
                <c:pt idx="4411">
                  <c:v>0.48313622426631625</c:v>
                </c:pt>
                <c:pt idx="4412">
                  <c:v>0.48324572930354798</c:v>
                </c:pt>
                <c:pt idx="4413">
                  <c:v>0.48335523434077965</c:v>
                </c:pt>
                <c:pt idx="4414">
                  <c:v>0.48346473937801138</c:v>
                </c:pt>
                <c:pt idx="4415">
                  <c:v>0.4835742444152431</c:v>
                </c:pt>
                <c:pt idx="4416">
                  <c:v>0.48368374945247483</c:v>
                </c:pt>
                <c:pt idx="4417">
                  <c:v>0.4837932544897065</c:v>
                </c:pt>
                <c:pt idx="4418">
                  <c:v>0.48390275952693823</c:v>
                </c:pt>
                <c:pt idx="4419">
                  <c:v>0.48401226456416996</c:v>
                </c:pt>
                <c:pt idx="4420">
                  <c:v>0.48412176960140169</c:v>
                </c:pt>
                <c:pt idx="4421">
                  <c:v>0.48423127463863336</c:v>
                </c:pt>
                <c:pt idx="4422">
                  <c:v>0.48434077967586509</c:v>
                </c:pt>
                <c:pt idx="4423">
                  <c:v>0.48445028471309681</c:v>
                </c:pt>
                <c:pt idx="4424">
                  <c:v>0.48455978975032854</c:v>
                </c:pt>
                <c:pt idx="4425">
                  <c:v>0.48466929478756021</c:v>
                </c:pt>
                <c:pt idx="4426">
                  <c:v>0.48477879982479194</c:v>
                </c:pt>
                <c:pt idx="4427">
                  <c:v>0.48488830486202367</c:v>
                </c:pt>
                <c:pt idx="4428">
                  <c:v>0.48499780989925534</c:v>
                </c:pt>
                <c:pt idx="4429">
                  <c:v>0.48510731493648707</c:v>
                </c:pt>
                <c:pt idx="4430">
                  <c:v>0.48521681997371879</c:v>
                </c:pt>
                <c:pt idx="4431">
                  <c:v>0.48532632501095052</c:v>
                </c:pt>
                <c:pt idx="4432">
                  <c:v>0.48543583004818219</c:v>
                </c:pt>
                <c:pt idx="4433">
                  <c:v>0.48554533508541392</c:v>
                </c:pt>
                <c:pt idx="4434">
                  <c:v>0.48565484012264565</c:v>
                </c:pt>
                <c:pt idx="4435">
                  <c:v>0.48576434515987738</c:v>
                </c:pt>
                <c:pt idx="4436">
                  <c:v>0.48587385019710905</c:v>
                </c:pt>
                <c:pt idx="4437">
                  <c:v>0.48598335523434077</c:v>
                </c:pt>
                <c:pt idx="4438">
                  <c:v>0.4860928602715725</c:v>
                </c:pt>
                <c:pt idx="4439">
                  <c:v>0.48620236530880423</c:v>
                </c:pt>
                <c:pt idx="4440">
                  <c:v>0.4863118703460359</c:v>
                </c:pt>
                <c:pt idx="4441">
                  <c:v>0.48642137538326763</c:v>
                </c:pt>
                <c:pt idx="4442">
                  <c:v>0.48653088042049936</c:v>
                </c:pt>
                <c:pt idx="4443">
                  <c:v>0.48664038545773103</c:v>
                </c:pt>
                <c:pt idx="4444">
                  <c:v>0.48674989049496276</c:v>
                </c:pt>
                <c:pt idx="4445">
                  <c:v>0.48685939553219448</c:v>
                </c:pt>
                <c:pt idx="4446">
                  <c:v>0.48696890056942621</c:v>
                </c:pt>
                <c:pt idx="4447">
                  <c:v>0.48707840560665788</c:v>
                </c:pt>
                <c:pt idx="4448">
                  <c:v>0.48718791064388961</c:v>
                </c:pt>
                <c:pt idx="4449">
                  <c:v>0.48729741568112134</c:v>
                </c:pt>
                <c:pt idx="4450">
                  <c:v>0.48740692071835306</c:v>
                </c:pt>
                <c:pt idx="4451">
                  <c:v>0.48751642575558474</c:v>
                </c:pt>
                <c:pt idx="4452">
                  <c:v>0.48762593079281646</c:v>
                </c:pt>
                <c:pt idx="4453">
                  <c:v>0.48773543583004819</c:v>
                </c:pt>
                <c:pt idx="4454">
                  <c:v>0.48784494086727992</c:v>
                </c:pt>
                <c:pt idx="4455">
                  <c:v>0.48795444590451159</c:v>
                </c:pt>
                <c:pt idx="4456">
                  <c:v>0.48806395094174332</c:v>
                </c:pt>
                <c:pt idx="4457">
                  <c:v>0.48817345597897505</c:v>
                </c:pt>
                <c:pt idx="4458">
                  <c:v>0.48828296101620672</c:v>
                </c:pt>
                <c:pt idx="4459">
                  <c:v>0.48839246605343845</c:v>
                </c:pt>
                <c:pt idx="4460">
                  <c:v>0.48850197109067017</c:v>
                </c:pt>
                <c:pt idx="4461">
                  <c:v>0.4886114761279019</c:v>
                </c:pt>
                <c:pt idx="4462">
                  <c:v>0.48872098116513357</c:v>
                </c:pt>
                <c:pt idx="4463">
                  <c:v>0.4888304862023653</c:v>
                </c:pt>
                <c:pt idx="4464">
                  <c:v>0.48893999123959703</c:v>
                </c:pt>
                <c:pt idx="4465">
                  <c:v>0.48904949627682875</c:v>
                </c:pt>
                <c:pt idx="4466">
                  <c:v>0.48915900131406043</c:v>
                </c:pt>
                <c:pt idx="4467">
                  <c:v>0.48926850635129215</c:v>
                </c:pt>
                <c:pt idx="4468">
                  <c:v>0.48937801138852388</c:v>
                </c:pt>
                <c:pt idx="4469">
                  <c:v>0.48948751642575561</c:v>
                </c:pt>
                <c:pt idx="4470">
                  <c:v>0.48959702146298728</c:v>
                </c:pt>
                <c:pt idx="4471">
                  <c:v>0.48970652650021901</c:v>
                </c:pt>
                <c:pt idx="4472">
                  <c:v>0.48981603153745074</c:v>
                </c:pt>
                <c:pt idx="4473">
                  <c:v>0.48992553657468246</c:v>
                </c:pt>
                <c:pt idx="4474">
                  <c:v>0.49003504161191414</c:v>
                </c:pt>
                <c:pt idx="4475">
                  <c:v>0.49014454664914586</c:v>
                </c:pt>
                <c:pt idx="4476">
                  <c:v>0.49025405168637759</c:v>
                </c:pt>
                <c:pt idx="4477">
                  <c:v>0.49036355672360926</c:v>
                </c:pt>
                <c:pt idx="4478">
                  <c:v>0.49047306176084099</c:v>
                </c:pt>
                <c:pt idx="4479">
                  <c:v>0.49058256679807272</c:v>
                </c:pt>
                <c:pt idx="4480">
                  <c:v>0.49069207183530444</c:v>
                </c:pt>
                <c:pt idx="4481">
                  <c:v>0.49080157687253612</c:v>
                </c:pt>
                <c:pt idx="4482">
                  <c:v>0.49091108190976784</c:v>
                </c:pt>
                <c:pt idx="4483">
                  <c:v>0.49102058694699957</c:v>
                </c:pt>
                <c:pt idx="4484">
                  <c:v>0.4911300919842313</c:v>
                </c:pt>
                <c:pt idx="4485">
                  <c:v>0.49123959702146297</c:v>
                </c:pt>
                <c:pt idx="4486">
                  <c:v>0.4913491020586947</c:v>
                </c:pt>
                <c:pt idx="4487">
                  <c:v>0.49145860709592643</c:v>
                </c:pt>
                <c:pt idx="4488">
                  <c:v>0.49156811213315815</c:v>
                </c:pt>
                <c:pt idx="4489">
                  <c:v>0.49167761717038982</c:v>
                </c:pt>
                <c:pt idx="4490">
                  <c:v>0.49178712220762155</c:v>
                </c:pt>
                <c:pt idx="4491">
                  <c:v>0.49189662724485328</c:v>
                </c:pt>
                <c:pt idx="4492">
                  <c:v>0.49200613228208495</c:v>
                </c:pt>
                <c:pt idx="4493">
                  <c:v>0.49211563731931668</c:v>
                </c:pt>
                <c:pt idx="4494">
                  <c:v>0.49222514235654841</c:v>
                </c:pt>
                <c:pt idx="4495">
                  <c:v>0.49233464739378013</c:v>
                </c:pt>
                <c:pt idx="4496">
                  <c:v>0.49244415243101181</c:v>
                </c:pt>
                <c:pt idx="4497">
                  <c:v>0.49255365746824353</c:v>
                </c:pt>
                <c:pt idx="4498">
                  <c:v>0.49266316250547526</c:v>
                </c:pt>
                <c:pt idx="4499">
                  <c:v>0.49277266754270699</c:v>
                </c:pt>
                <c:pt idx="4500">
                  <c:v>0.49288217257993866</c:v>
                </c:pt>
                <c:pt idx="4501">
                  <c:v>0.49299167761717039</c:v>
                </c:pt>
                <c:pt idx="4502">
                  <c:v>0.49310118265440211</c:v>
                </c:pt>
                <c:pt idx="4503">
                  <c:v>0.49321068769163384</c:v>
                </c:pt>
                <c:pt idx="4504">
                  <c:v>0.49332019272886551</c:v>
                </c:pt>
                <c:pt idx="4505">
                  <c:v>0.49342969776609724</c:v>
                </c:pt>
                <c:pt idx="4506">
                  <c:v>0.49353920280332897</c:v>
                </c:pt>
                <c:pt idx="4507">
                  <c:v>0.49364870784056064</c:v>
                </c:pt>
                <c:pt idx="4508">
                  <c:v>0.49375821287779237</c:v>
                </c:pt>
                <c:pt idx="4509">
                  <c:v>0.4938677179150241</c:v>
                </c:pt>
                <c:pt idx="4510">
                  <c:v>0.49397722295225582</c:v>
                </c:pt>
                <c:pt idx="4511">
                  <c:v>0.4940867279894875</c:v>
                </c:pt>
                <c:pt idx="4512">
                  <c:v>0.49419623302671922</c:v>
                </c:pt>
                <c:pt idx="4513">
                  <c:v>0.49430573806395095</c:v>
                </c:pt>
                <c:pt idx="4514">
                  <c:v>0.49441524310118268</c:v>
                </c:pt>
                <c:pt idx="4515">
                  <c:v>0.49452474813841435</c:v>
                </c:pt>
                <c:pt idx="4516">
                  <c:v>0.49463425317564608</c:v>
                </c:pt>
                <c:pt idx="4517">
                  <c:v>0.4947437582128778</c:v>
                </c:pt>
                <c:pt idx="4518">
                  <c:v>0.49485326325010953</c:v>
                </c:pt>
                <c:pt idx="4519">
                  <c:v>0.4949627682873412</c:v>
                </c:pt>
                <c:pt idx="4520">
                  <c:v>0.49507227332457293</c:v>
                </c:pt>
                <c:pt idx="4521">
                  <c:v>0.49518177836180466</c:v>
                </c:pt>
                <c:pt idx="4522">
                  <c:v>0.49529128339903633</c:v>
                </c:pt>
                <c:pt idx="4523">
                  <c:v>0.49540078843626806</c:v>
                </c:pt>
                <c:pt idx="4524">
                  <c:v>0.49551029347349979</c:v>
                </c:pt>
                <c:pt idx="4525">
                  <c:v>0.49561979851073151</c:v>
                </c:pt>
                <c:pt idx="4526">
                  <c:v>0.49572930354796318</c:v>
                </c:pt>
                <c:pt idx="4527">
                  <c:v>0.49583880858519491</c:v>
                </c:pt>
                <c:pt idx="4528">
                  <c:v>0.49594831362242664</c:v>
                </c:pt>
                <c:pt idx="4529">
                  <c:v>0.49605781865965837</c:v>
                </c:pt>
                <c:pt idx="4530">
                  <c:v>0.49616732369689004</c:v>
                </c:pt>
                <c:pt idx="4531">
                  <c:v>0.49627682873412177</c:v>
                </c:pt>
                <c:pt idx="4532">
                  <c:v>0.49638633377135349</c:v>
                </c:pt>
                <c:pt idx="4533">
                  <c:v>0.49649583880858522</c:v>
                </c:pt>
                <c:pt idx="4534">
                  <c:v>0.49660534384581689</c:v>
                </c:pt>
                <c:pt idx="4535">
                  <c:v>0.49671484888304862</c:v>
                </c:pt>
                <c:pt idx="4536">
                  <c:v>0.49682435392028035</c:v>
                </c:pt>
                <c:pt idx="4537">
                  <c:v>0.49693385895751202</c:v>
                </c:pt>
                <c:pt idx="4538">
                  <c:v>0.49704336399474375</c:v>
                </c:pt>
                <c:pt idx="4539">
                  <c:v>0.49715286903197548</c:v>
                </c:pt>
                <c:pt idx="4540">
                  <c:v>0.4972623740692072</c:v>
                </c:pt>
                <c:pt idx="4541">
                  <c:v>0.49737187910643887</c:v>
                </c:pt>
                <c:pt idx="4542">
                  <c:v>0.4974813841436706</c:v>
                </c:pt>
                <c:pt idx="4543">
                  <c:v>0.49759088918090233</c:v>
                </c:pt>
                <c:pt idx="4544">
                  <c:v>0.49770039421813406</c:v>
                </c:pt>
                <c:pt idx="4545">
                  <c:v>0.49780989925536573</c:v>
                </c:pt>
                <c:pt idx="4546">
                  <c:v>0.49791940429259746</c:v>
                </c:pt>
                <c:pt idx="4547">
                  <c:v>0.49802890932982918</c:v>
                </c:pt>
                <c:pt idx="4548">
                  <c:v>0.49813841436706091</c:v>
                </c:pt>
                <c:pt idx="4549">
                  <c:v>0.49824791940429258</c:v>
                </c:pt>
                <c:pt idx="4550">
                  <c:v>0.49835742444152431</c:v>
                </c:pt>
                <c:pt idx="4551">
                  <c:v>0.49846692947875604</c:v>
                </c:pt>
                <c:pt idx="4552">
                  <c:v>0.49857643451598771</c:v>
                </c:pt>
                <c:pt idx="4553">
                  <c:v>0.49868593955321944</c:v>
                </c:pt>
                <c:pt idx="4554">
                  <c:v>0.49879544459045116</c:v>
                </c:pt>
                <c:pt idx="4555">
                  <c:v>0.49890494962768289</c:v>
                </c:pt>
                <c:pt idx="4556">
                  <c:v>0.49901445466491456</c:v>
                </c:pt>
                <c:pt idx="4557">
                  <c:v>0.49912395970214629</c:v>
                </c:pt>
                <c:pt idx="4558">
                  <c:v>0.49923346473937802</c:v>
                </c:pt>
                <c:pt idx="4559">
                  <c:v>0.49934296977660975</c:v>
                </c:pt>
                <c:pt idx="4560">
                  <c:v>0.49945247481384142</c:v>
                </c:pt>
                <c:pt idx="4561">
                  <c:v>0.49956197985107315</c:v>
                </c:pt>
                <c:pt idx="4562">
                  <c:v>0.49967148488830487</c:v>
                </c:pt>
                <c:pt idx="4563">
                  <c:v>0.4997809899255366</c:v>
                </c:pt>
                <c:pt idx="4564">
                  <c:v>0.49989049496276827</c:v>
                </c:pt>
                <c:pt idx="4565">
                  <c:v>0.5</c:v>
                </c:pt>
                <c:pt idx="4566">
                  <c:v>0.50010950503723173</c:v>
                </c:pt>
                <c:pt idx="4567">
                  <c:v>0.50021901007446345</c:v>
                </c:pt>
                <c:pt idx="4568">
                  <c:v>0.50032851511169518</c:v>
                </c:pt>
                <c:pt idx="4569">
                  <c:v>0.5004380201489268</c:v>
                </c:pt>
                <c:pt idx="4570">
                  <c:v>0.50054752518615853</c:v>
                </c:pt>
                <c:pt idx="4571">
                  <c:v>0.50065703022339025</c:v>
                </c:pt>
                <c:pt idx="4572">
                  <c:v>0.50076653526062198</c:v>
                </c:pt>
                <c:pt idx="4573">
                  <c:v>0.50087604029785371</c:v>
                </c:pt>
                <c:pt idx="4574">
                  <c:v>0.50098554533508544</c:v>
                </c:pt>
                <c:pt idx="4575">
                  <c:v>0.50109505037231716</c:v>
                </c:pt>
                <c:pt idx="4576">
                  <c:v>0.50120455540954889</c:v>
                </c:pt>
                <c:pt idx="4577">
                  <c:v>0.50131406044678051</c:v>
                </c:pt>
                <c:pt idx="4578">
                  <c:v>0.50142356548401223</c:v>
                </c:pt>
                <c:pt idx="4579">
                  <c:v>0.50153307052124396</c:v>
                </c:pt>
                <c:pt idx="4580">
                  <c:v>0.50164257555847569</c:v>
                </c:pt>
                <c:pt idx="4581">
                  <c:v>0.50175208059570742</c:v>
                </c:pt>
                <c:pt idx="4582">
                  <c:v>0.50186158563293914</c:v>
                </c:pt>
                <c:pt idx="4583">
                  <c:v>0.50197109067017087</c:v>
                </c:pt>
                <c:pt idx="4584">
                  <c:v>0.50208059570740249</c:v>
                </c:pt>
                <c:pt idx="4585">
                  <c:v>0.50219010074463422</c:v>
                </c:pt>
                <c:pt idx="4586">
                  <c:v>0.50229960578186594</c:v>
                </c:pt>
                <c:pt idx="4587">
                  <c:v>0.50240911081909767</c:v>
                </c:pt>
                <c:pt idx="4588">
                  <c:v>0.5025186158563294</c:v>
                </c:pt>
                <c:pt idx="4589">
                  <c:v>0.50262812089356113</c:v>
                </c:pt>
                <c:pt idx="4590">
                  <c:v>0.50273762593079285</c:v>
                </c:pt>
                <c:pt idx="4591">
                  <c:v>0.50284713096802458</c:v>
                </c:pt>
                <c:pt idx="4592">
                  <c:v>0.5029566360052562</c:v>
                </c:pt>
                <c:pt idx="4593">
                  <c:v>0.50306614104248792</c:v>
                </c:pt>
                <c:pt idx="4594">
                  <c:v>0.50317564607971965</c:v>
                </c:pt>
                <c:pt idx="4595">
                  <c:v>0.50328515111695138</c:v>
                </c:pt>
                <c:pt idx="4596">
                  <c:v>0.50339465615418311</c:v>
                </c:pt>
                <c:pt idx="4597">
                  <c:v>0.50350416119141483</c:v>
                </c:pt>
                <c:pt idx="4598">
                  <c:v>0.50361366622864656</c:v>
                </c:pt>
                <c:pt idx="4599">
                  <c:v>0.50372317126587818</c:v>
                </c:pt>
                <c:pt idx="4600">
                  <c:v>0.50383267630310991</c:v>
                </c:pt>
                <c:pt idx="4601">
                  <c:v>0.50394218134034163</c:v>
                </c:pt>
                <c:pt idx="4602">
                  <c:v>0.50405168637757336</c:v>
                </c:pt>
                <c:pt idx="4603">
                  <c:v>0.50416119141480509</c:v>
                </c:pt>
                <c:pt idx="4604">
                  <c:v>0.50427069645203682</c:v>
                </c:pt>
                <c:pt idx="4605">
                  <c:v>0.50438020148926854</c:v>
                </c:pt>
                <c:pt idx="4606">
                  <c:v>0.50448970652650027</c:v>
                </c:pt>
                <c:pt idx="4607">
                  <c:v>0.50459921156373189</c:v>
                </c:pt>
                <c:pt idx="4608">
                  <c:v>0.50470871660096361</c:v>
                </c:pt>
                <c:pt idx="4609">
                  <c:v>0.50481822163819534</c:v>
                </c:pt>
                <c:pt idx="4610">
                  <c:v>0.50492772667542707</c:v>
                </c:pt>
                <c:pt idx="4611">
                  <c:v>0.5050372317126588</c:v>
                </c:pt>
                <c:pt idx="4612">
                  <c:v>0.50514673674989052</c:v>
                </c:pt>
                <c:pt idx="4613">
                  <c:v>0.50525624178712225</c:v>
                </c:pt>
                <c:pt idx="4614">
                  <c:v>0.50536574682435387</c:v>
                </c:pt>
                <c:pt idx="4615">
                  <c:v>0.50547525186158559</c:v>
                </c:pt>
                <c:pt idx="4616">
                  <c:v>0.50558475689881732</c:v>
                </c:pt>
                <c:pt idx="4617">
                  <c:v>0.50569426193604905</c:v>
                </c:pt>
                <c:pt idx="4618">
                  <c:v>0.50580376697328078</c:v>
                </c:pt>
                <c:pt idx="4619">
                  <c:v>0.5059132720105125</c:v>
                </c:pt>
                <c:pt idx="4620">
                  <c:v>0.50602277704774423</c:v>
                </c:pt>
                <c:pt idx="4621">
                  <c:v>0.50613228208497596</c:v>
                </c:pt>
                <c:pt idx="4622">
                  <c:v>0.50624178712220758</c:v>
                </c:pt>
                <c:pt idx="4623">
                  <c:v>0.5063512921594393</c:v>
                </c:pt>
                <c:pt idx="4624">
                  <c:v>0.50646079719667103</c:v>
                </c:pt>
                <c:pt idx="4625">
                  <c:v>0.50657030223390276</c:v>
                </c:pt>
                <c:pt idx="4626">
                  <c:v>0.50667980727113449</c:v>
                </c:pt>
                <c:pt idx="4627">
                  <c:v>0.50678931230836621</c:v>
                </c:pt>
                <c:pt idx="4628">
                  <c:v>0.50689881734559794</c:v>
                </c:pt>
                <c:pt idx="4629">
                  <c:v>0.50700832238282956</c:v>
                </c:pt>
                <c:pt idx="4630">
                  <c:v>0.50711782742006128</c:v>
                </c:pt>
                <c:pt idx="4631">
                  <c:v>0.50722733245729301</c:v>
                </c:pt>
                <c:pt idx="4632">
                  <c:v>0.50733683749452474</c:v>
                </c:pt>
                <c:pt idx="4633">
                  <c:v>0.50744634253175647</c:v>
                </c:pt>
                <c:pt idx="4634">
                  <c:v>0.50755584756898819</c:v>
                </c:pt>
                <c:pt idx="4635">
                  <c:v>0.50766535260621992</c:v>
                </c:pt>
                <c:pt idx="4636">
                  <c:v>0.50777485764345165</c:v>
                </c:pt>
                <c:pt idx="4637">
                  <c:v>0.50788436268068327</c:v>
                </c:pt>
                <c:pt idx="4638">
                  <c:v>0.50799386771791499</c:v>
                </c:pt>
                <c:pt idx="4639">
                  <c:v>0.50810337275514672</c:v>
                </c:pt>
                <c:pt idx="4640">
                  <c:v>0.50821287779237845</c:v>
                </c:pt>
                <c:pt idx="4641">
                  <c:v>0.50832238282961018</c:v>
                </c:pt>
                <c:pt idx="4642">
                  <c:v>0.5084318878668419</c:v>
                </c:pt>
                <c:pt idx="4643">
                  <c:v>0.50854139290407363</c:v>
                </c:pt>
                <c:pt idx="4644">
                  <c:v>0.50865089794130525</c:v>
                </c:pt>
                <c:pt idx="4645">
                  <c:v>0.50876040297853697</c:v>
                </c:pt>
                <c:pt idx="4646">
                  <c:v>0.5088699080157687</c:v>
                </c:pt>
                <c:pt idx="4647">
                  <c:v>0.50897941305300043</c:v>
                </c:pt>
                <c:pt idx="4648">
                  <c:v>0.50908891809023216</c:v>
                </c:pt>
                <c:pt idx="4649">
                  <c:v>0.50919842312746388</c:v>
                </c:pt>
                <c:pt idx="4650">
                  <c:v>0.50930792816469561</c:v>
                </c:pt>
                <c:pt idx="4651">
                  <c:v>0.50941743320192734</c:v>
                </c:pt>
                <c:pt idx="4652">
                  <c:v>0.50952693823915896</c:v>
                </c:pt>
                <c:pt idx="4653">
                  <c:v>0.50963644327639068</c:v>
                </c:pt>
                <c:pt idx="4654">
                  <c:v>0.50974594831362241</c:v>
                </c:pt>
                <c:pt idx="4655">
                  <c:v>0.50985545335085414</c:v>
                </c:pt>
                <c:pt idx="4656">
                  <c:v>0.50996495838808586</c:v>
                </c:pt>
                <c:pt idx="4657">
                  <c:v>0.51007446342531759</c:v>
                </c:pt>
                <c:pt idx="4658">
                  <c:v>0.51018396846254932</c:v>
                </c:pt>
                <c:pt idx="4659">
                  <c:v>0.51029347349978094</c:v>
                </c:pt>
                <c:pt idx="4660">
                  <c:v>0.51040297853701266</c:v>
                </c:pt>
                <c:pt idx="4661">
                  <c:v>0.51051248357424439</c:v>
                </c:pt>
                <c:pt idx="4662">
                  <c:v>0.51062198861147612</c:v>
                </c:pt>
                <c:pt idx="4663">
                  <c:v>0.51073149364870785</c:v>
                </c:pt>
                <c:pt idx="4664">
                  <c:v>0.51084099868593957</c:v>
                </c:pt>
                <c:pt idx="4665">
                  <c:v>0.5109505037231713</c:v>
                </c:pt>
                <c:pt idx="4666">
                  <c:v>0.51106000876040303</c:v>
                </c:pt>
                <c:pt idx="4667">
                  <c:v>0.51116951379763464</c:v>
                </c:pt>
                <c:pt idx="4668">
                  <c:v>0.51127901883486637</c:v>
                </c:pt>
                <c:pt idx="4669">
                  <c:v>0.5113885238720981</c:v>
                </c:pt>
                <c:pt idx="4670">
                  <c:v>0.51149802890932983</c:v>
                </c:pt>
                <c:pt idx="4671">
                  <c:v>0.51160753394656155</c:v>
                </c:pt>
                <c:pt idx="4672">
                  <c:v>0.51171703898379328</c:v>
                </c:pt>
                <c:pt idx="4673">
                  <c:v>0.51182654402102501</c:v>
                </c:pt>
                <c:pt idx="4674">
                  <c:v>0.51193604905825663</c:v>
                </c:pt>
                <c:pt idx="4675">
                  <c:v>0.51204555409548835</c:v>
                </c:pt>
                <c:pt idx="4676">
                  <c:v>0.51215505913272008</c:v>
                </c:pt>
                <c:pt idx="4677">
                  <c:v>0.51226456416995181</c:v>
                </c:pt>
                <c:pt idx="4678">
                  <c:v>0.51237406920718354</c:v>
                </c:pt>
                <c:pt idx="4679">
                  <c:v>0.51248357424441526</c:v>
                </c:pt>
                <c:pt idx="4680">
                  <c:v>0.51259307928164699</c:v>
                </c:pt>
                <c:pt idx="4681">
                  <c:v>0.51270258431887872</c:v>
                </c:pt>
                <c:pt idx="4682">
                  <c:v>0.51281208935611033</c:v>
                </c:pt>
                <c:pt idx="4683">
                  <c:v>0.51292159439334206</c:v>
                </c:pt>
                <c:pt idx="4684">
                  <c:v>0.51303109943057379</c:v>
                </c:pt>
                <c:pt idx="4685">
                  <c:v>0.51314060446780552</c:v>
                </c:pt>
                <c:pt idx="4686">
                  <c:v>0.51325010950503724</c:v>
                </c:pt>
                <c:pt idx="4687">
                  <c:v>0.51335961454226897</c:v>
                </c:pt>
                <c:pt idx="4688">
                  <c:v>0.5134691195795007</c:v>
                </c:pt>
                <c:pt idx="4689">
                  <c:v>0.51357862461673232</c:v>
                </c:pt>
                <c:pt idx="4690">
                  <c:v>0.51368812965396404</c:v>
                </c:pt>
                <c:pt idx="4691">
                  <c:v>0.51379763469119577</c:v>
                </c:pt>
                <c:pt idx="4692">
                  <c:v>0.5139071397284275</c:v>
                </c:pt>
                <c:pt idx="4693">
                  <c:v>0.51401664476565923</c:v>
                </c:pt>
                <c:pt idx="4694">
                  <c:v>0.51412614980289095</c:v>
                </c:pt>
                <c:pt idx="4695">
                  <c:v>0.51423565484012268</c:v>
                </c:pt>
                <c:pt idx="4696">
                  <c:v>0.51434515987735441</c:v>
                </c:pt>
                <c:pt idx="4697">
                  <c:v>0.51445466491458602</c:v>
                </c:pt>
                <c:pt idx="4698">
                  <c:v>0.51456416995181775</c:v>
                </c:pt>
                <c:pt idx="4699">
                  <c:v>0.51467367498904948</c:v>
                </c:pt>
                <c:pt idx="4700">
                  <c:v>0.51478318002628121</c:v>
                </c:pt>
                <c:pt idx="4701">
                  <c:v>0.51489268506351293</c:v>
                </c:pt>
                <c:pt idx="4702">
                  <c:v>0.51500219010074466</c:v>
                </c:pt>
                <c:pt idx="4703">
                  <c:v>0.51511169513797639</c:v>
                </c:pt>
                <c:pt idx="4704">
                  <c:v>0.51522120017520801</c:v>
                </c:pt>
                <c:pt idx="4705">
                  <c:v>0.51533070521243973</c:v>
                </c:pt>
                <c:pt idx="4706">
                  <c:v>0.51544021024967146</c:v>
                </c:pt>
                <c:pt idx="4707">
                  <c:v>0.51554971528690319</c:v>
                </c:pt>
                <c:pt idx="4708">
                  <c:v>0.51565922032413491</c:v>
                </c:pt>
                <c:pt idx="4709">
                  <c:v>0.51576872536136664</c:v>
                </c:pt>
                <c:pt idx="4710">
                  <c:v>0.51587823039859837</c:v>
                </c:pt>
                <c:pt idx="4711">
                  <c:v>0.5159877354358301</c:v>
                </c:pt>
                <c:pt idx="4712">
                  <c:v>0.51609724047306171</c:v>
                </c:pt>
                <c:pt idx="4713">
                  <c:v>0.51620674551029344</c:v>
                </c:pt>
                <c:pt idx="4714">
                  <c:v>0.51631625054752517</c:v>
                </c:pt>
                <c:pt idx="4715">
                  <c:v>0.5164257555847569</c:v>
                </c:pt>
                <c:pt idx="4716">
                  <c:v>0.51653526062198862</c:v>
                </c:pt>
                <c:pt idx="4717">
                  <c:v>0.51664476565922035</c:v>
                </c:pt>
                <c:pt idx="4718">
                  <c:v>0.51675427069645208</c:v>
                </c:pt>
                <c:pt idx="4719">
                  <c:v>0.51686377573368369</c:v>
                </c:pt>
                <c:pt idx="4720">
                  <c:v>0.51697328077091542</c:v>
                </c:pt>
                <c:pt idx="4721">
                  <c:v>0.51708278580814715</c:v>
                </c:pt>
                <c:pt idx="4722">
                  <c:v>0.51719229084537888</c:v>
                </c:pt>
                <c:pt idx="4723">
                  <c:v>0.5173017958826106</c:v>
                </c:pt>
                <c:pt idx="4724">
                  <c:v>0.51741130091984233</c:v>
                </c:pt>
                <c:pt idx="4725">
                  <c:v>0.51752080595707406</c:v>
                </c:pt>
                <c:pt idx="4726">
                  <c:v>0.51763031099430579</c:v>
                </c:pt>
                <c:pt idx="4727">
                  <c:v>0.5177398160315374</c:v>
                </c:pt>
                <c:pt idx="4728">
                  <c:v>0.51784932106876913</c:v>
                </c:pt>
                <c:pt idx="4729">
                  <c:v>0.51795882610600086</c:v>
                </c:pt>
                <c:pt idx="4730">
                  <c:v>0.51806833114323259</c:v>
                </c:pt>
                <c:pt idx="4731">
                  <c:v>0.51817783618046431</c:v>
                </c:pt>
                <c:pt idx="4732">
                  <c:v>0.51828734121769604</c:v>
                </c:pt>
                <c:pt idx="4733">
                  <c:v>0.51839684625492777</c:v>
                </c:pt>
                <c:pt idx="4734">
                  <c:v>0.51850635129215938</c:v>
                </c:pt>
                <c:pt idx="4735">
                  <c:v>0.51861585632939111</c:v>
                </c:pt>
                <c:pt idx="4736">
                  <c:v>0.51872536136662284</c:v>
                </c:pt>
                <c:pt idx="4737">
                  <c:v>0.51883486640385457</c:v>
                </c:pt>
                <c:pt idx="4738">
                  <c:v>0.51894437144108629</c:v>
                </c:pt>
                <c:pt idx="4739">
                  <c:v>0.51905387647831802</c:v>
                </c:pt>
                <c:pt idx="4740">
                  <c:v>0.51916338151554975</c:v>
                </c:pt>
                <c:pt idx="4741">
                  <c:v>0.51927288655278148</c:v>
                </c:pt>
                <c:pt idx="4742">
                  <c:v>0.51938239159001309</c:v>
                </c:pt>
                <c:pt idx="4743">
                  <c:v>0.51949189662724482</c:v>
                </c:pt>
                <c:pt idx="4744">
                  <c:v>0.51960140166447655</c:v>
                </c:pt>
                <c:pt idx="4745">
                  <c:v>0.51971090670170828</c:v>
                </c:pt>
                <c:pt idx="4746">
                  <c:v>0.51982041173894</c:v>
                </c:pt>
                <c:pt idx="4747">
                  <c:v>0.51992991677617173</c:v>
                </c:pt>
                <c:pt idx="4748">
                  <c:v>0.52003942181340346</c:v>
                </c:pt>
                <c:pt idx="4749">
                  <c:v>0.52014892685063507</c:v>
                </c:pt>
                <c:pt idx="4750">
                  <c:v>0.5202584318878668</c:v>
                </c:pt>
                <c:pt idx="4751">
                  <c:v>0.52036793692509853</c:v>
                </c:pt>
                <c:pt idx="4752">
                  <c:v>0.52047744196233026</c:v>
                </c:pt>
                <c:pt idx="4753">
                  <c:v>0.52058694699956198</c:v>
                </c:pt>
                <c:pt idx="4754">
                  <c:v>0.52069645203679371</c:v>
                </c:pt>
                <c:pt idx="4755">
                  <c:v>0.52080595707402544</c:v>
                </c:pt>
                <c:pt idx="4756">
                  <c:v>0.52091546211125717</c:v>
                </c:pt>
                <c:pt idx="4757">
                  <c:v>0.52102496714848878</c:v>
                </c:pt>
                <c:pt idx="4758">
                  <c:v>0.52113447218572051</c:v>
                </c:pt>
                <c:pt idx="4759">
                  <c:v>0.52124397722295224</c:v>
                </c:pt>
                <c:pt idx="4760">
                  <c:v>0.52135348226018396</c:v>
                </c:pt>
                <c:pt idx="4761">
                  <c:v>0.52146298729741569</c:v>
                </c:pt>
                <c:pt idx="4762">
                  <c:v>0.52157249233464742</c:v>
                </c:pt>
                <c:pt idx="4763">
                  <c:v>0.52168199737187915</c:v>
                </c:pt>
                <c:pt idx="4764">
                  <c:v>0.52179150240911087</c:v>
                </c:pt>
                <c:pt idx="4765">
                  <c:v>0.52190100744634249</c:v>
                </c:pt>
                <c:pt idx="4766">
                  <c:v>0.52201051248357422</c:v>
                </c:pt>
                <c:pt idx="4767">
                  <c:v>0.52212001752080595</c:v>
                </c:pt>
                <c:pt idx="4768">
                  <c:v>0.52222952255803767</c:v>
                </c:pt>
                <c:pt idx="4769">
                  <c:v>0.5223390275952694</c:v>
                </c:pt>
                <c:pt idx="4770">
                  <c:v>0.52244853263250113</c:v>
                </c:pt>
                <c:pt idx="4771">
                  <c:v>0.52255803766973286</c:v>
                </c:pt>
                <c:pt idx="4772">
                  <c:v>0.52266754270696447</c:v>
                </c:pt>
                <c:pt idx="4773">
                  <c:v>0.5227770477441962</c:v>
                </c:pt>
                <c:pt idx="4774">
                  <c:v>0.52288655278142793</c:v>
                </c:pt>
                <c:pt idx="4775">
                  <c:v>0.52299605781865965</c:v>
                </c:pt>
                <c:pt idx="4776">
                  <c:v>0.52310556285589138</c:v>
                </c:pt>
                <c:pt idx="4777">
                  <c:v>0.52321506789312311</c:v>
                </c:pt>
                <c:pt idx="4778">
                  <c:v>0.52332457293035484</c:v>
                </c:pt>
                <c:pt idx="4779">
                  <c:v>0.52343407796758656</c:v>
                </c:pt>
                <c:pt idx="4780">
                  <c:v>0.52354358300481818</c:v>
                </c:pt>
                <c:pt idx="4781">
                  <c:v>0.52365308804204991</c:v>
                </c:pt>
                <c:pt idx="4782">
                  <c:v>0.52376259307928164</c:v>
                </c:pt>
                <c:pt idx="4783">
                  <c:v>0.52387209811651336</c:v>
                </c:pt>
                <c:pt idx="4784">
                  <c:v>0.52398160315374509</c:v>
                </c:pt>
                <c:pt idx="4785">
                  <c:v>0.52409110819097682</c:v>
                </c:pt>
                <c:pt idx="4786">
                  <c:v>0.52420061322820855</c:v>
                </c:pt>
                <c:pt idx="4787">
                  <c:v>0.52431011826544016</c:v>
                </c:pt>
                <c:pt idx="4788">
                  <c:v>0.52441962330267189</c:v>
                </c:pt>
                <c:pt idx="4789">
                  <c:v>0.52452912833990362</c:v>
                </c:pt>
                <c:pt idx="4790">
                  <c:v>0.52463863337713534</c:v>
                </c:pt>
                <c:pt idx="4791">
                  <c:v>0.52474813841436707</c:v>
                </c:pt>
                <c:pt idx="4792">
                  <c:v>0.5248576434515988</c:v>
                </c:pt>
                <c:pt idx="4793">
                  <c:v>0.52496714848883053</c:v>
                </c:pt>
                <c:pt idx="4794">
                  <c:v>0.52507665352606225</c:v>
                </c:pt>
                <c:pt idx="4795">
                  <c:v>0.52518615856329387</c:v>
                </c:pt>
                <c:pt idx="4796">
                  <c:v>0.5252956636005256</c:v>
                </c:pt>
                <c:pt idx="4797">
                  <c:v>0.52540516863775732</c:v>
                </c:pt>
                <c:pt idx="4798">
                  <c:v>0.52551467367498905</c:v>
                </c:pt>
                <c:pt idx="4799">
                  <c:v>0.52562417871222078</c:v>
                </c:pt>
                <c:pt idx="4800">
                  <c:v>0.52573368374945251</c:v>
                </c:pt>
                <c:pt idx="4801">
                  <c:v>0.52584318878668423</c:v>
                </c:pt>
                <c:pt idx="4802">
                  <c:v>0.52595269382391585</c:v>
                </c:pt>
                <c:pt idx="4803">
                  <c:v>0.52606219886114758</c:v>
                </c:pt>
                <c:pt idx="4804">
                  <c:v>0.52617170389837931</c:v>
                </c:pt>
                <c:pt idx="4805">
                  <c:v>0.52628120893561103</c:v>
                </c:pt>
                <c:pt idx="4806">
                  <c:v>0.52639071397284276</c:v>
                </c:pt>
                <c:pt idx="4807">
                  <c:v>0.52650021901007449</c:v>
                </c:pt>
                <c:pt idx="4808">
                  <c:v>0.52660972404730622</c:v>
                </c:pt>
                <c:pt idx="4809">
                  <c:v>0.52671922908453794</c:v>
                </c:pt>
                <c:pt idx="4810">
                  <c:v>0.52682873412176956</c:v>
                </c:pt>
                <c:pt idx="4811">
                  <c:v>0.52693823915900129</c:v>
                </c:pt>
                <c:pt idx="4812">
                  <c:v>0.52704774419623301</c:v>
                </c:pt>
                <c:pt idx="4813">
                  <c:v>0.52715724923346474</c:v>
                </c:pt>
                <c:pt idx="4814">
                  <c:v>0.52726675427069647</c:v>
                </c:pt>
                <c:pt idx="4815">
                  <c:v>0.5273762593079282</c:v>
                </c:pt>
                <c:pt idx="4816">
                  <c:v>0.52748576434515992</c:v>
                </c:pt>
                <c:pt idx="4817">
                  <c:v>0.52759526938239154</c:v>
                </c:pt>
                <c:pt idx="4818">
                  <c:v>0.52770477441962327</c:v>
                </c:pt>
                <c:pt idx="4819">
                  <c:v>0.527814279456855</c:v>
                </c:pt>
                <c:pt idx="4820">
                  <c:v>0.52792378449408672</c:v>
                </c:pt>
                <c:pt idx="4821">
                  <c:v>0.52803328953131845</c:v>
                </c:pt>
                <c:pt idx="4822">
                  <c:v>0.52814279456855018</c:v>
                </c:pt>
                <c:pt idx="4823">
                  <c:v>0.52825229960578191</c:v>
                </c:pt>
                <c:pt idx="4824">
                  <c:v>0.52836180464301363</c:v>
                </c:pt>
                <c:pt idx="4825">
                  <c:v>0.52847130968024525</c:v>
                </c:pt>
                <c:pt idx="4826">
                  <c:v>0.52858081471747698</c:v>
                </c:pt>
                <c:pt idx="4827">
                  <c:v>0.5286903197547087</c:v>
                </c:pt>
                <c:pt idx="4828">
                  <c:v>0.52879982479194043</c:v>
                </c:pt>
                <c:pt idx="4829">
                  <c:v>0.52890932982917216</c:v>
                </c:pt>
                <c:pt idx="4830">
                  <c:v>0.52901883486640389</c:v>
                </c:pt>
                <c:pt idx="4831">
                  <c:v>0.52912833990363561</c:v>
                </c:pt>
                <c:pt idx="4832">
                  <c:v>0.52923784494086723</c:v>
                </c:pt>
                <c:pt idx="4833">
                  <c:v>0.52934734997809896</c:v>
                </c:pt>
                <c:pt idx="4834">
                  <c:v>0.52945685501533069</c:v>
                </c:pt>
                <c:pt idx="4835">
                  <c:v>0.52956636005256241</c:v>
                </c:pt>
                <c:pt idx="4836">
                  <c:v>0.52967586508979414</c:v>
                </c:pt>
                <c:pt idx="4837">
                  <c:v>0.52978537012702587</c:v>
                </c:pt>
                <c:pt idx="4838">
                  <c:v>0.52989487516425759</c:v>
                </c:pt>
                <c:pt idx="4839">
                  <c:v>0.53000438020148932</c:v>
                </c:pt>
                <c:pt idx="4840">
                  <c:v>0.53011388523872094</c:v>
                </c:pt>
                <c:pt idx="4841">
                  <c:v>0.53022339027595267</c:v>
                </c:pt>
                <c:pt idx="4842">
                  <c:v>0.53033289531318439</c:v>
                </c:pt>
                <c:pt idx="4843">
                  <c:v>0.53044240035041612</c:v>
                </c:pt>
                <c:pt idx="4844">
                  <c:v>0.53055190538764785</c:v>
                </c:pt>
                <c:pt idx="4845">
                  <c:v>0.53066141042487958</c:v>
                </c:pt>
                <c:pt idx="4846">
                  <c:v>0.5307709154621113</c:v>
                </c:pt>
                <c:pt idx="4847">
                  <c:v>0.53088042049934292</c:v>
                </c:pt>
                <c:pt idx="4848">
                  <c:v>0.53098992553657465</c:v>
                </c:pt>
                <c:pt idx="4849">
                  <c:v>0.53109943057380637</c:v>
                </c:pt>
                <c:pt idx="4850">
                  <c:v>0.5312089356110381</c:v>
                </c:pt>
                <c:pt idx="4851">
                  <c:v>0.53131844064826983</c:v>
                </c:pt>
                <c:pt idx="4852">
                  <c:v>0.53142794568550156</c:v>
                </c:pt>
                <c:pt idx="4853">
                  <c:v>0.53153745072273328</c:v>
                </c:pt>
                <c:pt idx="4854">
                  <c:v>0.53164695575996501</c:v>
                </c:pt>
                <c:pt idx="4855">
                  <c:v>0.53175646079719663</c:v>
                </c:pt>
                <c:pt idx="4856">
                  <c:v>0.53186596583442836</c:v>
                </c:pt>
                <c:pt idx="4857">
                  <c:v>0.53197547087166008</c:v>
                </c:pt>
                <c:pt idx="4858">
                  <c:v>0.53208497590889181</c:v>
                </c:pt>
                <c:pt idx="4859">
                  <c:v>0.53219448094612354</c:v>
                </c:pt>
                <c:pt idx="4860">
                  <c:v>0.53230398598335527</c:v>
                </c:pt>
                <c:pt idx="4861">
                  <c:v>0.53241349102058699</c:v>
                </c:pt>
                <c:pt idx="4862">
                  <c:v>0.53252299605781861</c:v>
                </c:pt>
                <c:pt idx="4863">
                  <c:v>0.53263250109505034</c:v>
                </c:pt>
                <c:pt idx="4864">
                  <c:v>0.53274200613228206</c:v>
                </c:pt>
                <c:pt idx="4865">
                  <c:v>0.53285151116951379</c:v>
                </c:pt>
                <c:pt idx="4866">
                  <c:v>0.53296101620674552</c:v>
                </c:pt>
                <c:pt idx="4867">
                  <c:v>0.53307052124397725</c:v>
                </c:pt>
                <c:pt idx="4868">
                  <c:v>0.53318002628120897</c:v>
                </c:pt>
                <c:pt idx="4869">
                  <c:v>0.5332895313184407</c:v>
                </c:pt>
                <c:pt idx="4870">
                  <c:v>0.53339903635567232</c:v>
                </c:pt>
                <c:pt idx="4871">
                  <c:v>0.53350854139290405</c:v>
                </c:pt>
                <c:pt idx="4872">
                  <c:v>0.53361804643013577</c:v>
                </c:pt>
                <c:pt idx="4873">
                  <c:v>0.5337275514673675</c:v>
                </c:pt>
                <c:pt idx="4874">
                  <c:v>0.53383705650459923</c:v>
                </c:pt>
                <c:pt idx="4875">
                  <c:v>0.53394656154183096</c:v>
                </c:pt>
                <c:pt idx="4876">
                  <c:v>0.53405606657906268</c:v>
                </c:pt>
                <c:pt idx="4877">
                  <c:v>0.5341655716162943</c:v>
                </c:pt>
                <c:pt idx="4878">
                  <c:v>0.53427507665352603</c:v>
                </c:pt>
                <c:pt idx="4879">
                  <c:v>0.53438458169075775</c:v>
                </c:pt>
                <c:pt idx="4880">
                  <c:v>0.53449408672798948</c:v>
                </c:pt>
                <c:pt idx="4881">
                  <c:v>0.53460359176522121</c:v>
                </c:pt>
                <c:pt idx="4882">
                  <c:v>0.53471309680245294</c:v>
                </c:pt>
                <c:pt idx="4883">
                  <c:v>0.53482260183968466</c:v>
                </c:pt>
                <c:pt idx="4884">
                  <c:v>0.53493210687691639</c:v>
                </c:pt>
                <c:pt idx="4885">
                  <c:v>0.53504161191414801</c:v>
                </c:pt>
                <c:pt idx="4886">
                  <c:v>0.53515111695137974</c:v>
                </c:pt>
                <c:pt idx="4887">
                  <c:v>0.53526062198861146</c:v>
                </c:pt>
                <c:pt idx="4888">
                  <c:v>0.53537012702584319</c:v>
                </c:pt>
                <c:pt idx="4889">
                  <c:v>0.53547963206307492</c:v>
                </c:pt>
                <c:pt idx="4890">
                  <c:v>0.53558913710030664</c:v>
                </c:pt>
                <c:pt idx="4891">
                  <c:v>0.53569864213753837</c:v>
                </c:pt>
                <c:pt idx="4892">
                  <c:v>0.53580814717476999</c:v>
                </c:pt>
                <c:pt idx="4893">
                  <c:v>0.53591765221200172</c:v>
                </c:pt>
                <c:pt idx="4894">
                  <c:v>0.53602715724923344</c:v>
                </c:pt>
                <c:pt idx="4895">
                  <c:v>0.53613666228646517</c:v>
                </c:pt>
                <c:pt idx="4896">
                  <c:v>0.5362461673236969</c:v>
                </c:pt>
                <c:pt idx="4897">
                  <c:v>0.53635567236092863</c:v>
                </c:pt>
                <c:pt idx="4898">
                  <c:v>0.53646517739816035</c:v>
                </c:pt>
                <c:pt idx="4899">
                  <c:v>0.53657468243539208</c:v>
                </c:pt>
                <c:pt idx="4900">
                  <c:v>0.5366841874726237</c:v>
                </c:pt>
                <c:pt idx="4901">
                  <c:v>0.53679369250985542</c:v>
                </c:pt>
                <c:pt idx="4902">
                  <c:v>0.53690319754708715</c:v>
                </c:pt>
                <c:pt idx="4903">
                  <c:v>0.53701270258431888</c:v>
                </c:pt>
                <c:pt idx="4904">
                  <c:v>0.53712220762155061</c:v>
                </c:pt>
                <c:pt idx="4905">
                  <c:v>0.53723171265878233</c:v>
                </c:pt>
                <c:pt idx="4906">
                  <c:v>0.53734121769601406</c:v>
                </c:pt>
                <c:pt idx="4907">
                  <c:v>0.53745072273324568</c:v>
                </c:pt>
                <c:pt idx="4908">
                  <c:v>0.53756022777047741</c:v>
                </c:pt>
                <c:pt idx="4909">
                  <c:v>0.53766973280770913</c:v>
                </c:pt>
                <c:pt idx="4910">
                  <c:v>0.53777923784494086</c:v>
                </c:pt>
                <c:pt idx="4911">
                  <c:v>0.53788874288217259</c:v>
                </c:pt>
                <c:pt idx="4912">
                  <c:v>0.53799824791940432</c:v>
                </c:pt>
                <c:pt idx="4913">
                  <c:v>0.53810775295663604</c:v>
                </c:pt>
                <c:pt idx="4914">
                  <c:v>0.53821725799386777</c:v>
                </c:pt>
                <c:pt idx="4915">
                  <c:v>0.53832676303109939</c:v>
                </c:pt>
                <c:pt idx="4916">
                  <c:v>0.53843626806833111</c:v>
                </c:pt>
                <c:pt idx="4917">
                  <c:v>0.53854577310556284</c:v>
                </c:pt>
                <c:pt idx="4918">
                  <c:v>0.53865527814279457</c:v>
                </c:pt>
                <c:pt idx="4919">
                  <c:v>0.5387647831800263</c:v>
                </c:pt>
                <c:pt idx="4920">
                  <c:v>0.53887428821725802</c:v>
                </c:pt>
                <c:pt idx="4921">
                  <c:v>0.53898379325448975</c:v>
                </c:pt>
                <c:pt idx="4922">
                  <c:v>0.53909329829172137</c:v>
                </c:pt>
                <c:pt idx="4923">
                  <c:v>0.5392028033289531</c:v>
                </c:pt>
                <c:pt idx="4924">
                  <c:v>0.53931230836618482</c:v>
                </c:pt>
                <c:pt idx="4925">
                  <c:v>0.53942181340341655</c:v>
                </c:pt>
                <c:pt idx="4926">
                  <c:v>0.53953131844064828</c:v>
                </c:pt>
                <c:pt idx="4927">
                  <c:v>0.53964082347788001</c:v>
                </c:pt>
                <c:pt idx="4928">
                  <c:v>0.53975032851511173</c:v>
                </c:pt>
                <c:pt idx="4929">
                  <c:v>0.53985983355234346</c:v>
                </c:pt>
                <c:pt idx="4930">
                  <c:v>0.53996933858957508</c:v>
                </c:pt>
                <c:pt idx="4931">
                  <c:v>0.5400788436268068</c:v>
                </c:pt>
                <c:pt idx="4932">
                  <c:v>0.54018834866403853</c:v>
                </c:pt>
                <c:pt idx="4933">
                  <c:v>0.54029785370127026</c:v>
                </c:pt>
                <c:pt idx="4934">
                  <c:v>0.54040735873850199</c:v>
                </c:pt>
                <c:pt idx="4935">
                  <c:v>0.54051686377573371</c:v>
                </c:pt>
                <c:pt idx="4936">
                  <c:v>0.54062636881296544</c:v>
                </c:pt>
                <c:pt idx="4937">
                  <c:v>0.54073587385019706</c:v>
                </c:pt>
                <c:pt idx="4938">
                  <c:v>0.54084537888742878</c:v>
                </c:pt>
                <c:pt idx="4939">
                  <c:v>0.54095488392466051</c:v>
                </c:pt>
                <c:pt idx="4940">
                  <c:v>0.54106438896189224</c:v>
                </c:pt>
                <c:pt idx="4941">
                  <c:v>0.54117389399912397</c:v>
                </c:pt>
                <c:pt idx="4942">
                  <c:v>0.54128339903635569</c:v>
                </c:pt>
                <c:pt idx="4943">
                  <c:v>0.54139290407358742</c:v>
                </c:pt>
                <c:pt idx="4944">
                  <c:v>0.54150240911081915</c:v>
                </c:pt>
                <c:pt idx="4945">
                  <c:v>0.54161191414805077</c:v>
                </c:pt>
                <c:pt idx="4946">
                  <c:v>0.54172141918528249</c:v>
                </c:pt>
                <c:pt idx="4947">
                  <c:v>0.54183092422251422</c:v>
                </c:pt>
                <c:pt idx="4948">
                  <c:v>0.54194042925974595</c:v>
                </c:pt>
                <c:pt idx="4949">
                  <c:v>0.54204993429697768</c:v>
                </c:pt>
                <c:pt idx="4950">
                  <c:v>0.5421594393342094</c:v>
                </c:pt>
                <c:pt idx="4951">
                  <c:v>0.54226894437144113</c:v>
                </c:pt>
                <c:pt idx="4952">
                  <c:v>0.54237844940867275</c:v>
                </c:pt>
                <c:pt idx="4953">
                  <c:v>0.54248795444590447</c:v>
                </c:pt>
                <c:pt idx="4954">
                  <c:v>0.5425974594831362</c:v>
                </c:pt>
                <c:pt idx="4955">
                  <c:v>0.54270696452036793</c:v>
                </c:pt>
                <c:pt idx="4956">
                  <c:v>0.54281646955759966</c:v>
                </c:pt>
                <c:pt idx="4957">
                  <c:v>0.54292597459483138</c:v>
                </c:pt>
                <c:pt idx="4958">
                  <c:v>0.54303547963206311</c:v>
                </c:pt>
                <c:pt idx="4959">
                  <c:v>0.54314498466929484</c:v>
                </c:pt>
                <c:pt idx="4960">
                  <c:v>0.54325448970652646</c:v>
                </c:pt>
                <c:pt idx="4961">
                  <c:v>0.54336399474375818</c:v>
                </c:pt>
                <c:pt idx="4962">
                  <c:v>0.54347349978098991</c:v>
                </c:pt>
                <c:pt idx="4963">
                  <c:v>0.54358300481822164</c:v>
                </c:pt>
                <c:pt idx="4964">
                  <c:v>0.54369250985545337</c:v>
                </c:pt>
                <c:pt idx="4965">
                  <c:v>0.54380201489268509</c:v>
                </c:pt>
                <c:pt idx="4966">
                  <c:v>0.54391151992991682</c:v>
                </c:pt>
                <c:pt idx="4967">
                  <c:v>0.54402102496714844</c:v>
                </c:pt>
                <c:pt idx="4968">
                  <c:v>0.54413053000438016</c:v>
                </c:pt>
                <c:pt idx="4969">
                  <c:v>0.54424003504161189</c:v>
                </c:pt>
                <c:pt idx="4970">
                  <c:v>0.54434954007884362</c:v>
                </c:pt>
                <c:pt idx="4971">
                  <c:v>0.54445904511607535</c:v>
                </c:pt>
                <c:pt idx="4972">
                  <c:v>0.54456855015330707</c:v>
                </c:pt>
                <c:pt idx="4973">
                  <c:v>0.5446780551905388</c:v>
                </c:pt>
                <c:pt idx="4974">
                  <c:v>0.54478756022777053</c:v>
                </c:pt>
                <c:pt idx="4975">
                  <c:v>0.54489706526500215</c:v>
                </c:pt>
                <c:pt idx="4976">
                  <c:v>0.54500657030223387</c:v>
                </c:pt>
                <c:pt idx="4977">
                  <c:v>0.5451160753394656</c:v>
                </c:pt>
                <c:pt idx="4978">
                  <c:v>0.54522558037669733</c:v>
                </c:pt>
                <c:pt idx="4979">
                  <c:v>0.54533508541392905</c:v>
                </c:pt>
                <c:pt idx="4980">
                  <c:v>0.54544459045116078</c:v>
                </c:pt>
                <c:pt idx="4981">
                  <c:v>0.54555409548839251</c:v>
                </c:pt>
                <c:pt idx="4982">
                  <c:v>0.54566360052562413</c:v>
                </c:pt>
                <c:pt idx="4983">
                  <c:v>0.54577310556285585</c:v>
                </c:pt>
                <c:pt idx="4984">
                  <c:v>0.54588261060008758</c:v>
                </c:pt>
                <c:pt idx="4985">
                  <c:v>0.54599211563731931</c:v>
                </c:pt>
                <c:pt idx="4986">
                  <c:v>0.54610162067455104</c:v>
                </c:pt>
                <c:pt idx="4987">
                  <c:v>0.54621112571178276</c:v>
                </c:pt>
                <c:pt idx="4988">
                  <c:v>0.54632063074901449</c:v>
                </c:pt>
                <c:pt idx="4989">
                  <c:v>0.54643013578624622</c:v>
                </c:pt>
                <c:pt idx="4990">
                  <c:v>0.54653964082347783</c:v>
                </c:pt>
                <c:pt idx="4991">
                  <c:v>0.54664914586070956</c:v>
                </c:pt>
                <c:pt idx="4992">
                  <c:v>0.54675865089794129</c:v>
                </c:pt>
                <c:pt idx="4993">
                  <c:v>0.54686815593517302</c:v>
                </c:pt>
                <c:pt idx="4994">
                  <c:v>0.54697766097240474</c:v>
                </c:pt>
                <c:pt idx="4995">
                  <c:v>0.54708716600963647</c:v>
                </c:pt>
                <c:pt idx="4996">
                  <c:v>0.5471966710468682</c:v>
                </c:pt>
                <c:pt idx="4997">
                  <c:v>0.54730617608409982</c:v>
                </c:pt>
                <c:pt idx="4998">
                  <c:v>0.54741568112133154</c:v>
                </c:pt>
                <c:pt idx="4999">
                  <c:v>0.54752518615856327</c:v>
                </c:pt>
                <c:pt idx="5000">
                  <c:v>0.547634691195795</c:v>
                </c:pt>
                <c:pt idx="5001">
                  <c:v>0.54774419623302673</c:v>
                </c:pt>
                <c:pt idx="5002">
                  <c:v>0.54785370127025845</c:v>
                </c:pt>
                <c:pt idx="5003">
                  <c:v>0.54796320630749018</c:v>
                </c:pt>
                <c:pt idx="5004">
                  <c:v>0.54807271134472191</c:v>
                </c:pt>
                <c:pt idx="5005">
                  <c:v>0.54818221638195352</c:v>
                </c:pt>
                <c:pt idx="5006">
                  <c:v>0.54829172141918525</c:v>
                </c:pt>
                <c:pt idx="5007">
                  <c:v>0.54840122645641698</c:v>
                </c:pt>
                <c:pt idx="5008">
                  <c:v>0.54851073149364871</c:v>
                </c:pt>
                <c:pt idx="5009">
                  <c:v>0.54862023653088043</c:v>
                </c:pt>
                <c:pt idx="5010">
                  <c:v>0.54872974156811216</c:v>
                </c:pt>
                <c:pt idx="5011">
                  <c:v>0.54883924660534389</c:v>
                </c:pt>
                <c:pt idx="5012">
                  <c:v>0.54894875164257551</c:v>
                </c:pt>
                <c:pt idx="5013">
                  <c:v>0.54905825667980723</c:v>
                </c:pt>
                <c:pt idx="5014">
                  <c:v>0.54916776171703896</c:v>
                </c:pt>
                <c:pt idx="5015">
                  <c:v>0.54927726675427069</c:v>
                </c:pt>
                <c:pt idx="5016">
                  <c:v>0.54938677179150242</c:v>
                </c:pt>
                <c:pt idx="5017">
                  <c:v>0.54949627682873414</c:v>
                </c:pt>
                <c:pt idx="5018">
                  <c:v>0.54960578186596587</c:v>
                </c:pt>
                <c:pt idx="5019">
                  <c:v>0.5497152869031976</c:v>
                </c:pt>
                <c:pt idx="5020">
                  <c:v>0.54982479194042921</c:v>
                </c:pt>
                <c:pt idx="5021">
                  <c:v>0.54993429697766094</c:v>
                </c:pt>
                <c:pt idx="5022">
                  <c:v>0.55004380201489267</c:v>
                </c:pt>
                <c:pt idx="5023">
                  <c:v>0.5501533070521244</c:v>
                </c:pt>
                <c:pt idx="5024">
                  <c:v>0.55026281208935612</c:v>
                </c:pt>
                <c:pt idx="5025">
                  <c:v>0.55037231712658785</c:v>
                </c:pt>
                <c:pt idx="5026">
                  <c:v>0.55048182216381958</c:v>
                </c:pt>
                <c:pt idx="5027">
                  <c:v>0.55059132720105119</c:v>
                </c:pt>
                <c:pt idx="5028">
                  <c:v>0.55070083223828292</c:v>
                </c:pt>
                <c:pt idx="5029">
                  <c:v>0.55081033727551465</c:v>
                </c:pt>
                <c:pt idx="5030">
                  <c:v>0.55091984231274638</c:v>
                </c:pt>
                <c:pt idx="5031">
                  <c:v>0.5510293473499781</c:v>
                </c:pt>
                <c:pt idx="5032">
                  <c:v>0.55113885238720983</c:v>
                </c:pt>
                <c:pt idx="5033">
                  <c:v>0.55124835742444156</c:v>
                </c:pt>
                <c:pt idx="5034">
                  <c:v>0.55135786246167329</c:v>
                </c:pt>
                <c:pt idx="5035">
                  <c:v>0.5514673674989049</c:v>
                </c:pt>
                <c:pt idx="5036">
                  <c:v>0.55157687253613663</c:v>
                </c:pt>
                <c:pt idx="5037">
                  <c:v>0.55168637757336836</c:v>
                </c:pt>
                <c:pt idx="5038">
                  <c:v>0.55179588261060009</c:v>
                </c:pt>
                <c:pt idx="5039">
                  <c:v>0.55190538764783181</c:v>
                </c:pt>
                <c:pt idx="5040">
                  <c:v>0.55201489268506354</c:v>
                </c:pt>
                <c:pt idx="5041">
                  <c:v>0.55212439772229527</c:v>
                </c:pt>
                <c:pt idx="5042">
                  <c:v>0.55223390275952688</c:v>
                </c:pt>
                <c:pt idx="5043">
                  <c:v>0.55234340779675861</c:v>
                </c:pt>
                <c:pt idx="5044">
                  <c:v>0.55245291283399034</c:v>
                </c:pt>
                <c:pt idx="5045">
                  <c:v>0.55256241787122207</c:v>
                </c:pt>
                <c:pt idx="5046">
                  <c:v>0.55267192290845379</c:v>
                </c:pt>
                <c:pt idx="5047">
                  <c:v>0.55278142794568552</c:v>
                </c:pt>
                <c:pt idx="5048">
                  <c:v>0.55289093298291725</c:v>
                </c:pt>
                <c:pt idx="5049">
                  <c:v>0.55300043802014898</c:v>
                </c:pt>
                <c:pt idx="5050">
                  <c:v>0.55310994305738059</c:v>
                </c:pt>
                <c:pt idx="5051">
                  <c:v>0.55321944809461232</c:v>
                </c:pt>
                <c:pt idx="5052">
                  <c:v>0.55332895313184405</c:v>
                </c:pt>
                <c:pt idx="5053">
                  <c:v>0.55343845816907578</c:v>
                </c:pt>
                <c:pt idx="5054">
                  <c:v>0.5535479632063075</c:v>
                </c:pt>
                <c:pt idx="5055">
                  <c:v>0.55365746824353923</c:v>
                </c:pt>
                <c:pt idx="5056">
                  <c:v>0.55376697328077096</c:v>
                </c:pt>
                <c:pt idx="5057">
                  <c:v>0.55387647831800257</c:v>
                </c:pt>
                <c:pt idx="5058">
                  <c:v>0.5539859833552343</c:v>
                </c:pt>
                <c:pt idx="5059">
                  <c:v>0.55409548839246603</c:v>
                </c:pt>
                <c:pt idx="5060">
                  <c:v>0.55420499342969776</c:v>
                </c:pt>
                <c:pt idx="5061">
                  <c:v>0.55431449846692948</c:v>
                </c:pt>
                <c:pt idx="5062">
                  <c:v>0.55442400350416121</c:v>
                </c:pt>
                <c:pt idx="5063">
                  <c:v>0.55453350854139294</c:v>
                </c:pt>
                <c:pt idx="5064">
                  <c:v>0.55464301357862467</c:v>
                </c:pt>
                <c:pt idx="5065">
                  <c:v>0.55475251861585628</c:v>
                </c:pt>
                <c:pt idx="5066">
                  <c:v>0.55486202365308801</c:v>
                </c:pt>
                <c:pt idx="5067">
                  <c:v>0.55497152869031974</c:v>
                </c:pt>
                <c:pt idx="5068">
                  <c:v>0.55508103372755146</c:v>
                </c:pt>
                <c:pt idx="5069">
                  <c:v>0.55519053876478319</c:v>
                </c:pt>
                <c:pt idx="5070">
                  <c:v>0.55530004380201492</c:v>
                </c:pt>
                <c:pt idx="5071">
                  <c:v>0.55540954883924665</c:v>
                </c:pt>
                <c:pt idx="5072">
                  <c:v>0.55551905387647826</c:v>
                </c:pt>
                <c:pt idx="5073">
                  <c:v>0.55562855891370999</c:v>
                </c:pt>
                <c:pt idx="5074">
                  <c:v>0.55573806395094172</c:v>
                </c:pt>
                <c:pt idx="5075">
                  <c:v>0.55584756898817345</c:v>
                </c:pt>
                <c:pt idx="5076">
                  <c:v>0.55595707402540517</c:v>
                </c:pt>
                <c:pt idx="5077">
                  <c:v>0.5560665790626369</c:v>
                </c:pt>
                <c:pt idx="5078">
                  <c:v>0.55617608409986863</c:v>
                </c:pt>
                <c:pt idx="5079">
                  <c:v>0.55628558913710036</c:v>
                </c:pt>
                <c:pt idx="5080">
                  <c:v>0.55639509417433197</c:v>
                </c:pt>
                <c:pt idx="5081">
                  <c:v>0.5565045992115637</c:v>
                </c:pt>
                <c:pt idx="5082">
                  <c:v>0.55661410424879543</c:v>
                </c:pt>
                <c:pt idx="5083">
                  <c:v>0.55672360928602715</c:v>
                </c:pt>
                <c:pt idx="5084">
                  <c:v>0.55683311432325888</c:v>
                </c:pt>
                <c:pt idx="5085">
                  <c:v>0.55694261936049061</c:v>
                </c:pt>
                <c:pt idx="5086">
                  <c:v>0.55705212439772234</c:v>
                </c:pt>
                <c:pt idx="5087">
                  <c:v>0.55716162943495395</c:v>
                </c:pt>
                <c:pt idx="5088">
                  <c:v>0.55727113447218568</c:v>
                </c:pt>
                <c:pt idx="5089">
                  <c:v>0.55738063950941741</c:v>
                </c:pt>
                <c:pt idx="5090">
                  <c:v>0.55749014454664914</c:v>
                </c:pt>
                <c:pt idx="5091">
                  <c:v>0.55759964958388086</c:v>
                </c:pt>
                <c:pt idx="5092">
                  <c:v>0.55770915462111259</c:v>
                </c:pt>
                <c:pt idx="5093">
                  <c:v>0.55781865965834432</c:v>
                </c:pt>
                <c:pt idx="5094">
                  <c:v>0.55792816469557605</c:v>
                </c:pt>
                <c:pt idx="5095">
                  <c:v>0.55803766973280766</c:v>
                </c:pt>
                <c:pt idx="5096">
                  <c:v>0.55814717477003939</c:v>
                </c:pt>
                <c:pt idx="5097">
                  <c:v>0.55825667980727112</c:v>
                </c:pt>
                <c:pt idx="5098">
                  <c:v>0.55836618484450284</c:v>
                </c:pt>
                <c:pt idx="5099">
                  <c:v>0.55847568988173457</c:v>
                </c:pt>
                <c:pt idx="5100">
                  <c:v>0.5585851949189663</c:v>
                </c:pt>
                <c:pt idx="5101">
                  <c:v>0.55869469995619803</c:v>
                </c:pt>
                <c:pt idx="5102">
                  <c:v>0.55880420499342964</c:v>
                </c:pt>
                <c:pt idx="5103">
                  <c:v>0.55891371003066137</c:v>
                </c:pt>
                <c:pt idx="5104">
                  <c:v>0.5590232150678931</c:v>
                </c:pt>
                <c:pt idx="5105">
                  <c:v>0.55913272010512483</c:v>
                </c:pt>
                <c:pt idx="5106">
                  <c:v>0.55924222514235655</c:v>
                </c:pt>
                <c:pt idx="5107">
                  <c:v>0.55935173017958828</c:v>
                </c:pt>
                <c:pt idx="5108">
                  <c:v>0.55946123521682001</c:v>
                </c:pt>
                <c:pt idx="5109">
                  <c:v>0.55957074025405174</c:v>
                </c:pt>
                <c:pt idx="5110">
                  <c:v>0.55968024529128335</c:v>
                </c:pt>
                <c:pt idx="5111">
                  <c:v>0.55978975032851508</c:v>
                </c:pt>
                <c:pt idx="5112">
                  <c:v>0.55989925536574681</c:v>
                </c:pt>
                <c:pt idx="5113">
                  <c:v>0.56000876040297853</c:v>
                </c:pt>
                <c:pt idx="5114">
                  <c:v>0.56011826544021026</c:v>
                </c:pt>
                <c:pt idx="5115">
                  <c:v>0.56022777047744199</c:v>
                </c:pt>
                <c:pt idx="5116">
                  <c:v>0.56033727551467372</c:v>
                </c:pt>
                <c:pt idx="5117">
                  <c:v>0.56044678055190533</c:v>
                </c:pt>
                <c:pt idx="5118">
                  <c:v>0.56055628558913706</c:v>
                </c:pt>
                <c:pt idx="5119">
                  <c:v>0.56066579062636879</c:v>
                </c:pt>
                <c:pt idx="5120">
                  <c:v>0.56077529566360051</c:v>
                </c:pt>
                <c:pt idx="5121">
                  <c:v>0.56088480070083224</c:v>
                </c:pt>
                <c:pt idx="5122">
                  <c:v>0.56099430573806397</c:v>
                </c:pt>
                <c:pt idx="5123">
                  <c:v>0.5611038107752957</c:v>
                </c:pt>
                <c:pt idx="5124">
                  <c:v>0.56121331581252742</c:v>
                </c:pt>
                <c:pt idx="5125">
                  <c:v>0.56132282084975904</c:v>
                </c:pt>
                <c:pt idx="5126">
                  <c:v>0.56143232588699077</c:v>
                </c:pt>
                <c:pt idx="5127">
                  <c:v>0.5615418309242225</c:v>
                </c:pt>
                <c:pt idx="5128">
                  <c:v>0.56165133596145422</c:v>
                </c:pt>
                <c:pt idx="5129">
                  <c:v>0.56176084099868595</c:v>
                </c:pt>
                <c:pt idx="5130">
                  <c:v>0.56187034603591768</c:v>
                </c:pt>
                <c:pt idx="5131">
                  <c:v>0.56197985107314941</c:v>
                </c:pt>
                <c:pt idx="5132">
                  <c:v>0.56208935611038102</c:v>
                </c:pt>
                <c:pt idx="5133">
                  <c:v>0.56219886114761275</c:v>
                </c:pt>
                <c:pt idx="5134">
                  <c:v>0.56230836618484448</c:v>
                </c:pt>
                <c:pt idx="5135">
                  <c:v>0.5624178712220762</c:v>
                </c:pt>
                <c:pt idx="5136">
                  <c:v>0.56252737625930793</c:v>
                </c:pt>
                <c:pt idx="5137">
                  <c:v>0.56263688129653966</c:v>
                </c:pt>
                <c:pt idx="5138">
                  <c:v>0.56274638633377139</c:v>
                </c:pt>
                <c:pt idx="5139">
                  <c:v>0.56285589137100311</c:v>
                </c:pt>
                <c:pt idx="5140">
                  <c:v>0.56296539640823473</c:v>
                </c:pt>
                <c:pt idx="5141">
                  <c:v>0.56307490144546646</c:v>
                </c:pt>
                <c:pt idx="5142">
                  <c:v>0.56318440648269819</c:v>
                </c:pt>
                <c:pt idx="5143">
                  <c:v>0.56329391151992991</c:v>
                </c:pt>
                <c:pt idx="5144">
                  <c:v>0.56340341655716164</c:v>
                </c:pt>
                <c:pt idx="5145">
                  <c:v>0.56351292159439337</c:v>
                </c:pt>
                <c:pt idx="5146">
                  <c:v>0.5636224266316251</c:v>
                </c:pt>
                <c:pt idx="5147">
                  <c:v>0.56373193166885682</c:v>
                </c:pt>
                <c:pt idx="5148">
                  <c:v>0.56384143670608844</c:v>
                </c:pt>
                <c:pt idx="5149">
                  <c:v>0.56395094174332017</c:v>
                </c:pt>
                <c:pt idx="5150">
                  <c:v>0.56406044678055189</c:v>
                </c:pt>
                <c:pt idx="5151">
                  <c:v>0.56416995181778362</c:v>
                </c:pt>
                <c:pt idx="5152">
                  <c:v>0.56427945685501535</c:v>
                </c:pt>
                <c:pt idx="5153">
                  <c:v>0.56438896189224708</c:v>
                </c:pt>
                <c:pt idx="5154">
                  <c:v>0.5644984669294788</c:v>
                </c:pt>
                <c:pt idx="5155">
                  <c:v>0.56460797196671042</c:v>
                </c:pt>
                <c:pt idx="5156">
                  <c:v>0.56471747700394215</c:v>
                </c:pt>
                <c:pt idx="5157">
                  <c:v>0.56482698204117388</c:v>
                </c:pt>
                <c:pt idx="5158">
                  <c:v>0.5649364870784056</c:v>
                </c:pt>
                <c:pt idx="5159">
                  <c:v>0.56504599211563733</c:v>
                </c:pt>
                <c:pt idx="5160">
                  <c:v>0.56515549715286906</c:v>
                </c:pt>
                <c:pt idx="5161">
                  <c:v>0.56526500219010078</c:v>
                </c:pt>
                <c:pt idx="5162">
                  <c:v>0.56537450722733251</c:v>
                </c:pt>
                <c:pt idx="5163">
                  <c:v>0.56548401226456413</c:v>
                </c:pt>
                <c:pt idx="5164">
                  <c:v>0.56559351730179586</c:v>
                </c:pt>
                <c:pt idx="5165">
                  <c:v>0.56570302233902758</c:v>
                </c:pt>
                <c:pt idx="5166">
                  <c:v>0.56581252737625931</c:v>
                </c:pt>
                <c:pt idx="5167">
                  <c:v>0.56592203241349104</c:v>
                </c:pt>
                <c:pt idx="5168">
                  <c:v>0.56603153745072277</c:v>
                </c:pt>
                <c:pt idx="5169">
                  <c:v>0.56614104248795449</c:v>
                </c:pt>
                <c:pt idx="5170">
                  <c:v>0.56625054752518611</c:v>
                </c:pt>
                <c:pt idx="5171">
                  <c:v>0.56636005256241784</c:v>
                </c:pt>
                <c:pt idx="5172">
                  <c:v>0.56646955759964956</c:v>
                </c:pt>
                <c:pt idx="5173">
                  <c:v>0.56657906263688129</c:v>
                </c:pt>
                <c:pt idx="5174">
                  <c:v>0.56668856767411302</c:v>
                </c:pt>
                <c:pt idx="5175">
                  <c:v>0.56679807271134475</c:v>
                </c:pt>
                <c:pt idx="5176">
                  <c:v>0.56690757774857647</c:v>
                </c:pt>
                <c:pt idx="5177">
                  <c:v>0.5670170827858082</c:v>
                </c:pt>
                <c:pt idx="5178">
                  <c:v>0.56712658782303982</c:v>
                </c:pt>
                <c:pt idx="5179">
                  <c:v>0.56723609286027155</c:v>
                </c:pt>
                <c:pt idx="5180">
                  <c:v>0.56734559789750327</c:v>
                </c:pt>
                <c:pt idx="5181">
                  <c:v>0.567455102934735</c:v>
                </c:pt>
                <c:pt idx="5182">
                  <c:v>0.56756460797196673</c:v>
                </c:pt>
                <c:pt idx="5183">
                  <c:v>0.56767411300919846</c:v>
                </c:pt>
                <c:pt idx="5184">
                  <c:v>0.56778361804643018</c:v>
                </c:pt>
                <c:pt idx="5185">
                  <c:v>0.5678931230836618</c:v>
                </c:pt>
                <c:pt idx="5186">
                  <c:v>0.56800262812089353</c:v>
                </c:pt>
                <c:pt idx="5187">
                  <c:v>0.56811213315812525</c:v>
                </c:pt>
                <c:pt idx="5188">
                  <c:v>0.56822163819535698</c:v>
                </c:pt>
                <c:pt idx="5189">
                  <c:v>0.56833114323258871</c:v>
                </c:pt>
                <c:pt idx="5190">
                  <c:v>0.56844064826982044</c:v>
                </c:pt>
                <c:pt idx="5191">
                  <c:v>0.56855015330705216</c:v>
                </c:pt>
                <c:pt idx="5192">
                  <c:v>0.56865965834428389</c:v>
                </c:pt>
                <c:pt idx="5193">
                  <c:v>0.56876916338151551</c:v>
                </c:pt>
                <c:pt idx="5194">
                  <c:v>0.56887866841874724</c:v>
                </c:pt>
                <c:pt idx="5195">
                  <c:v>0.56898817345597896</c:v>
                </c:pt>
                <c:pt idx="5196">
                  <c:v>0.56909767849321069</c:v>
                </c:pt>
                <c:pt idx="5197">
                  <c:v>0.56920718353044242</c:v>
                </c:pt>
                <c:pt idx="5198">
                  <c:v>0.56931668856767415</c:v>
                </c:pt>
                <c:pt idx="5199">
                  <c:v>0.56942619360490587</c:v>
                </c:pt>
                <c:pt idx="5200">
                  <c:v>0.56953569864213749</c:v>
                </c:pt>
                <c:pt idx="5201">
                  <c:v>0.56964520367936922</c:v>
                </c:pt>
                <c:pt idx="5202">
                  <c:v>0.56975470871660094</c:v>
                </c:pt>
                <c:pt idx="5203">
                  <c:v>0.56986421375383267</c:v>
                </c:pt>
                <c:pt idx="5204">
                  <c:v>0.5699737187910644</c:v>
                </c:pt>
                <c:pt idx="5205">
                  <c:v>0.57008322382829613</c:v>
                </c:pt>
                <c:pt idx="5206">
                  <c:v>0.57019272886552785</c:v>
                </c:pt>
                <c:pt idx="5207">
                  <c:v>0.57030223390275958</c:v>
                </c:pt>
                <c:pt idx="5208">
                  <c:v>0.5704117389399912</c:v>
                </c:pt>
                <c:pt idx="5209">
                  <c:v>0.57052124397722292</c:v>
                </c:pt>
                <c:pt idx="5210">
                  <c:v>0.57063074901445465</c:v>
                </c:pt>
                <c:pt idx="5211">
                  <c:v>0.57074025405168638</c:v>
                </c:pt>
                <c:pt idx="5212">
                  <c:v>0.57084975908891811</c:v>
                </c:pt>
                <c:pt idx="5213">
                  <c:v>0.57095926412614983</c:v>
                </c:pt>
                <c:pt idx="5214">
                  <c:v>0.57106876916338156</c:v>
                </c:pt>
                <c:pt idx="5215">
                  <c:v>0.57117827420061318</c:v>
                </c:pt>
                <c:pt idx="5216">
                  <c:v>0.57128777923784491</c:v>
                </c:pt>
                <c:pt idx="5217">
                  <c:v>0.57139728427507663</c:v>
                </c:pt>
                <c:pt idx="5218">
                  <c:v>0.57150678931230836</c:v>
                </c:pt>
                <c:pt idx="5219">
                  <c:v>0.57161629434954009</c:v>
                </c:pt>
                <c:pt idx="5220">
                  <c:v>0.57172579938677182</c:v>
                </c:pt>
                <c:pt idx="5221">
                  <c:v>0.57183530442400354</c:v>
                </c:pt>
                <c:pt idx="5222">
                  <c:v>0.57194480946123527</c:v>
                </c:pt>
                <c:pt idx="5223">
                  <c:v>0.57205431449846689</c:v>
                </c:pt>
                <c:pt idx="5224">
                  <c:v>0.57216381953569861</c:v>
                </c:pt>
                <c:pt idx="5225">
                  <c:v>0.57227332457293034</c:v>
                </c:pt>
                <c:pt idx="5226">
                  <c:v>0.57238282961016207</c:v>
                </c:pt>
                <c:pt idx="5227">
                  <c:v>0.5724923346473938</c:v>
                </c:pt>
                <c:pt idx="5228">
                  <c:v>0.57260183968462552</c:v>
                </c:pt>
                <c:pt idx="5229">
                  <c:v>0.57271134472185725</c:v>
                </c:pt>
                <c:pt idx="5230">
                  <c:v>0.57282084975908887</c:v>
                </c:pt>
                <c:pt idx="5231">
                  <c:v>0.5729303547963206</c:v>
                </c:pt>
                <c:pt idx="5232">
                  <c:v>0.57303985983355232</c:v>
                </c:pt>
                <c:pt idx="5233">
                  <c:v>0.57314936487078405</c:v>
                </c:pt>
                <c:pt idx="5234">
                  <c:v>0.57325886990801578</c:v>
                </c:pt>
                <c:pt idx="5235">
                  <c:v>0.57336837494524751</c:v>
                </c:pt>
                <c:pt idx="5236">
                  <c:v>0.57347787998247923</c:v>
                </c:pt>
                <c:pt idx="5237">
                  <c:v>0.57358738501971096</c:v>
                </c:pt>
                <c:pt idx="5238">
                  <c:v>0.57369689005694258</c:v>
                </c:pt>
                <c:pt idx="5239">
                  <c:v>0.5738063950941743</c:v>
                </c:pt>
                <c:pt idx="5240">
                  <c:v>0.57391590013140603</c:v>
                </c:pt>
                <c:pt idx="5241">
                  <c:v>0.57402540516863776</c:v>
                </c:pt>
                <c:pt idx="5242">
                  <c:v>0.57413491020586949</c:v>
                </c:pt>
                <c:pt idx="5243">
                  <c:v>0.57424441524310121</c:v>
                </c:pt>
                <c:pt idx="5244">
                  <c:v>0.57435392028033294</c:v>
                </c:pt>
                <c:pt idx="5245">
                  <c:v>0.57446342531756456</c:v>
                </c:pt>
                <c:pt idx="5246">
                  <c:v>0.57457293035479629</c:v>
                </c:pt>
                <c:pt idx="5247">
                  <c:v>0.57468243539202801</c:v>
                </c:pt>
                <c:pt idx="5248">
                  <c:v>0.57479194042925974</c:v>
                </c:pt>
                <c:pt idx="5249">
                  <c:v>0.57490144546649147</c:v>
                </c:pt>
                <c:pt idx="5250">
                  <c:v>0.57501095050372319</c:v>
                </c:pt>
                <c:pt idx="5251">
                  <c:v>0.57512045554095492</c:v>
                </c:pt>
                <c:pt idx="5252">
                  <c:v>0.57522996057818665</c:v>
                </c:pt>
                <c:pt idx="5253">
                  <c:v>0.57533946561541827</c:v>
                </c:pt>
                <c:pt idx="5254">
                  <c:v>0.57544897065264999</c:v>
                </c:pt>
                <c:pt idx="5255">
                  <c:v>0.57555847568988172</c:v>
                </c:pt>
                <c:pt idx="5256">
                  <c:v>0.57566798072711345</c:v>
                </c:pt>
                <c:pt idx="5257">
                  <c:v>0.57577748576434518</c:v>
                </c:pt>
                <c:pt idx="5258">
                  <c:v>0.5758869908015769</c:v>
                </c:pt>
                <c:pt idx="5259">
                  <c:v>0.57599649583880863</c:v>
                </c:pt>
                <c:pt idx="5260">
                  <c:v>0.57610600087604025</c:v>
                </c:pt>
                <c:pt idx="5261">
                  <c:v>0.57621550591327197</c:v>
                </c:pt>
                <c:pt idx="5262">
                  <c:v>0.5763250109505037</c:v>
                </c:pt>
                <c:pt idx="5263">
                  <c:v>0.57643451598773543</c:v>
                </c:pt>
                <c:pt idx="5264">
                  <c:v>0.57654402102496716</c:v>
                </c:pt>
                <c:pt idx="5265">
                  <c:v>0.57665352606219888</c:v>
                </c:pt>
                <c:pt idx="5266">
                  <c:v>0.57676303109943061</c:v>
                </c:pt>
                <c:pt idx="5267">
                  <c:v>0.57687253613666234</c:v>
                </c:pt>
                <c:pt idx="5268">
                  <c:v>0.57698204117389396</c:v>
                </c:pt>
                <c:pt idx="5269">
                  <c:v>0.57709154621112568</c:v>
                </c:pt>
                <c:pt idx="5270">
                  <c:v>0.57720105124835741</c:v>
                </c:pt>
                <c:pt idx="5271">
                  <c:v>0.57731055628558914</c:v>
                </c:pt>
                <c:pt idx="5272">
                  <c:v>0.57742006132282087</c:v>
                </c:pt>
                <c:pt idx="5273">
                  <c:v>0.57752956636005259</c:v>
                </c:pt>
                <c:pt idx="5274">
                  <c:v>0.57763907139728432</c:v>
                </c:pt>
                <c:pt idx="5275">
                  <c:v>0.57774857643451594</c:v>
                </c:pt>
                <c:pt idx="5276">
                  <c:v>0.57785808147174766</c:v>
                </c:pt>
                <c:pt idx="5277">
                  <c:v>0.57796758650897939</c:v>
                </c:pt>
                <c:pt idx="5278">
                  <c:v>0.57807709154621112</c:v>
                </c:pt>
                <c:pt idx="5279">
                  <c:v>0.57818659658344285</c:v>
                </c:pt>
                <c:pt idx="5280">
                  <c:v>0.57829610162067457</c:v>
                </c:pt>
                <c:pt idx="5281">
                  <c:v>0.5784056066579063</c:v>
                </c:pt>
                <c:pt idx="5282">
                  <c:v>0.57851511169513803</c:v>
                </c:pt>
                <c:pt idx="5283">
                  <c:v>0.57862461673236965</c:v>
                </c:pt>
                <c:pt idx="5284">
                  <c:v>0.57873412176960137</c:v>
                </c:pt>
                <c:pt idx="5285">
                  <c:v>0.5788436268068331</c:v>
                </c:pt>
                <c:pt idx="5286">
                  <c:v>0.57895313184406483</c:v>
                </c:pt>
                <c:pt idx="5287">
                  <c:v>0.57906263688129656</c:v>
                </c:pt>
                <c:pt idx="5288">
                  <c:v>0.57917214191852828</c:v>
                </c:pt>
                <c:pt idx="5289">
                  <c:v>0.57928164695576001</c:v>
                </c:pt>
                <c:pt idx="5290">
                  <c:v>0.57939115199299163</c:v>
                </c:pt>
                <c:pt idx="5291">
                  <c:v>0.57950065703022335</c:v>
                </c:pt>
                <c:pt idx="5292">
                  <c:v>0.57961016206745508</c:v>
                </c:pt>
                <c:pt idx="5293">
                  <c:v>0.57971966710468681</c:v>
                </c:pt>
                <c:pt idx="5294">
                  <c:v>0.57982917214191854</c:v>
                </c:pt>
                <c:pt idx="5295">
                  <c:v>0.57993867717915026</c:v>
                </c:pt>
                <c:pt idx="5296">
                  <c:v>0.58004818221638199</c:v>
                </c:pt>
                <c:pt idx="5297">
                  <c:v>0.58015768725361372</c:v>
                </c:pt>
                <c:pt idx="5298">
                  <c:v>0.58026719229084534</c:v>
                </c:pt>
                <c:pt idx="5299">
                  <c:v>0.58037669732807706</c:v>
                </c:pt>
                <c:pt idx="5300">
                  <c:v>0.58048620236530879</c:v>
                </c:pt>
                <c:pt idx="5301">
                  <c:v>0.58059570740254052</c:v>
                </c:pt>
                <c:pt idx="5302">
                  <c:v>0.58070521243977224</c:v>
                </c:pt>
                <c:pt idx="5303">
                  <c:v>0.58081471747700397</c:v>
                </c:pt>
                <c:pt idx="5304">
                  <c:v>0.5809242225142357</c:v>
                </c:pt>
                <c:pt idx="5305">
                  <c:v>0.58103372755146732</c:v>
                </c:pt>
                <c:pt idx="5306">
                  <c:v>0.58114323258869904</c:v>
                </c:pt>
                <c:pt idx="5307">
                  <c:v>0.58125273762593077</c:v>
                </c:pt>
                <c:pt idx="5308">
                  <c:v>0.5813622426631625</c:v>
                </c:pt>
                <c:pt idx="5309">
                  <c:v>0.58147174770039423</c:v>
                </c:pt>
                <c:pt idx="5310">
                  <c:v>0.58158125273762595</c:v>
                </c:pt>
                <c:pt idx="5311">
                  <c:v>0.58169075777485768</c:v>
                </c:pt>
                <c:pt idx="5312">
                  <c:v>0.58180026281208941</c:v>
                </c:pt>
                <c:pt idx="5313">
                  <c:v>0.58190976784932102</c:v>
                </c:pt>
                <c:pt idx="5314">
                  <c:v>0.58201927288655275</c:v>
                </c:pt>
                <c:pt idx="5315">
                  <c:v>0.58212877792378448</c:v>
                </c:pt>
                <c:pt idx="5316">
                  <c:v>0.58223828296101621</c:v>
                </c:pt>
                <c:pt idx="5317">
                  <c:v>0.58234778799824793</c:v>
                </c:pt>
                <c:pt idx="5318">
                  <c:v>0.58245729303547966</c:v>
                </c:pt>
                <c:pt idx="5319">
                  <c:v>0.58256679807271139</c:v>
                </c:pt>
                <c:pt idx="5320">
                  <c:v>0.58267630310994301</c:v>
                </c:pt>
                <c:pt idx="5321">
                  <c:v>0.58278580814717473</c:v>
                </c:pt>
                <c:pt idx="5322">
                  <c:v>0.58289531318440646</c:v>
                </c:pt>
                <c:pt idx="5323">
                  <c:v>0.58300481822163819</c:v>
                </c:pt>
                <c:pt idx="5324">
                  <c:v>0.58311432325886992</c:v>
                </c:pt>
                <c:pt idx="5325">
                  <c:v>0.58322382829610164</c:v>
                </c:pt>
                <c:pt idx="5326">
                  <c:v>0.58333333333333337</c:v>
                </c:pt>
                <c:pt idx="5327">
                  <c:v>0.5834428383705651</c:v>
                </c:pt>
                <c:pt idx="5328">
                  <c:v>0.58355234340779671</c:v>
                </c:pt>
                <c:pt idx="5329">
                  <c:v>0.58366184844502844</c:v>
                </c:pt>
                <c:pt idx="5330">
                  <c:v>0.58377135348226017</c:v>
                </c:pt>
                <c:pt idx="5331">
                  <c:v>0.5838808585194919</c:v>
                </c:pt>
                <c:pt idx="5332">
                  <c:v>0.58399036355672362</c:v>
                </c:pt>
                <c:pt idx="5333">
                  <c:v>0.58409986859395535</c:v>
                </c:pt>
                <c:pt idx="5334">
                  <c:v>0.58420937363118708</c:v>
                </c:pt>
                <c:pt idx="5335">
                  <c:v>0.5843188786684187</c:v>
                </c:pt>
                <c:pt idx="5336">
                  <c:v>0.58442838370565042</c:v>
                </c:pt>
                <c:pt idx="5337">
                  <c:v>0.58453788874288215</c:v>
                </c:pt>
                <c:pt idx="5338">
                  <c:v>0.58464739378011388</c:v>
                </c:pt>
                <c:pt idx="5339">
                  <c:v>0.58475689881734561</c:v>
                </c:pt>
                <c:pt idx="5340">
                  <c:v>0.58486640385457733</c:v>
                </c:pt>
                <c:pt idx="5341">
                  <c:v>0.58497590889180906</c:v>
                </c:pt>
                <c:pt idx="5342">
                  <c:v>0.58508541392904079</c:v>
                </c:pt>
                <c:pt idx="5343">
                  <c:v>0.5851949189662724</c:v>
                </c:pt>
                <c:pt idx="5344">
                  <c:v>0.58530442400350413</c:v>
                </c:pt>
                <c:pt idx="5345">
                  <c:v>0.58541392904073586</c:v>
                </c:pt>
                <c:pt idx="5346">
                  <c:v>0.58552343407796759</c:v>
                </c:pt>
                <c:pt idx="5347">
                  <c:v>0.58563293911519931</c:v>
                </c:pt>
                <c:pt idx="5348">
                  <c:v>0.58574244415243104</c:v>
                </c:pt>
                <c:pt idx="5349">
                  <c:v>0.58585194918966277</c:v>
                </c:pt>
                <c:pt idx="5350">
                  <c:v>0.58596145422689438</c:v>
                </c:pt>
                <c:pt idx="5351">
                  <c:v>0.58607095926412611</c:v>
                </c:pt>
                <c:pt idx="5352">
                  <c:v>0.58618046430135784</c:v>
                </c:pt>
                <c:pt idx="5353">
                  <c:v>0.58628996933858957</c:v>
                </c:pt>
                <c:pt idx="5354">
                  <c:v>0.58639947437582129</c:v>
                </c:pt>
                <c:pt idx="5355">
                  <c:v>0.58650897941305302</c:v>
                </c:pt>
                <c:pt idx="5356">
                  <c:v>0.58661848445028475</c:v>
                </c:pt>
                <c:pt idx="5357">
                  <c:v>0.58672798948751648</c:v>
                </c:pt>
                <c:pt idx="5358">
                  <c:v>0.58683749452474809</c:v>
                </c:pt>
                <c:pt idx="5359">
                  <c:v>0.58694699956197982</c:v>
                </c:pt>
                <c:pt idx="5360">
                  <c:v>0.58705650459921155</c:v>
                </c:pt>
                <c:pt idx="5361">
                  <c:v>0.58716600963644328</c:v>
                </c:pt>
                <c:pt idx="5362">
                  <c:v>0.587275514673675</c:v>
                </c:pt>
                <c:pt idx="5363">
                  <c:v>0.58738501971090673</c:v>
                </c:pt>
                <c:pt idx="5364">
                  <c:v>0.58749452474813846</c:v>
                </c:pt>
                <c:pt idx="5365">
                  <c:v>0.58760402978537007</c:v>
                </c:pt>
                <c:pt idx="5366">
                  <c:v>0.5877135348226018</c:v>
                </c:pt>
                <c:pt idx="5367">
                  <c:v>0.58782303985983353</c:v>
                </c:pt>
                <c:pt idx="5368">
                  <c:v>0.58793254489706526</c:v>
                </c:pt>
                <c:pt idx="5369">
                  <c:v>0.58804204993429698</c:v>
                </c:pt>
                <c:pt idx="5370">
                  <c:v>0.58815155497152871</c:v>
                </c:pt>
                <c:pt idx="5371">
                  <c:v>0.58826106000876044</c:v>
                </c:pt>
                <c:pt idx="5372">
                  <c:v>0.58837056504599217</c:v>
                </c:pt>
                <c:pt idx="5373">
                  <c:v>0.58848007008322378</c:v>
                </c:pt>
                <c:pt idx="5374">
                  <c:v>0.58858957512045551</c:v>
                </c:pt>
                <c:pt idx="5375">
                  <c:v>0.58869908015768724</c:v>
                </c:pt>
                <c:pt idx="5376">
                  <c:v>0.58880858519491897</c:v>
                </c:pt>
                <c:pt idx="5377">
                  <c:v>0.58891809023215069</c:v>
                </c:pt>
                <c:pt idx="5378">
                  <c:v>0.58902759526938242</c:v>
                </c:pt>
                <c:pt idx="5379">
                  <c:v>0.58913710030661415</c:v>
                </c:pt>
                <c:pt idx="5380">
                  <c:v>0.58924660534384576</c:v>
                </c:pt>
                <c:pt idx="5381">
                  <c:v>0.58935611038107749</c:v>
                </c:pt>
                <c:pt idx="5382">
                  <c:v>0.58946561541830922</c:v>
                </c:pt>
                <c:pt idx="5383">
                  <c:v>0.58957512045554095</c:v>
                </c:pt>
                <c:pt idx="5384">
                  <c:v>0.58968462549277267</c:v>
                </c:pt>
                <c:pt idx="5385">
                  <c:v>0.5897941305300044</c:v>
                </c:pt>
                <c:pt idx="5386">
                  <c:v>0.58990363556723613</c:v>
                </c:pt>
                <c:pt idx="5387">
                  <c:v>0.59001314060446786</c:v>
                </c:pt>
                <c:pt idx="5388">
                  <c:v>0.59012264564169947</c:v>
                </c:pt>
                <c:pt idx="5389">
                  <c:v>0.5902321506789312</c:v>
                </c:pt>
                <c:pt idx="5390">
                  <c:v>0.59034165571616293</c:v>
                </c:pt>
                <c:pt idx="5391">
                  <c:v>0.59045116075339465</c:v>
                </c:pt>
                <c:pt idx="5392">
                  <c:v>0.59056066579062638</c:v>
                </c:pt>
                <c:pt idx="5393">
                  <c:v>0.59067017082785811</c:v>
                </c:pt>
                <c:pt idx="5394">
                  <c:v>0.59077967586508984</c:v>
                </c:pt>
                <c:pt idx="5395">
                  <c:v>0.59088918090232145</c:v>
                </c:pt>
                <c:pt idx="5396">
                  <c:v>0.59099868593955318</c:v>
                </c:pt>
                <c:pt idx="5397">
                  <c:v>0.59110819097678491</c:v>
                </c:pt>
                <c:pt idx="5398">
                  <c:v>0.59121769601401664</c:v>
                </c:pt>
                <c:pt idx="5399">
                  <c:v>0.59132720105124836</c:v>
                </c:pt>
                <c:pt idx="5400">
                  <c:v>0.59143670608848009</c:v>
                </c:pt>
                <c:pt idx="5401">
                  <c:v>0.59154621112571182</c:v>
                </c:pt>
                <c:pt idx="5402">
                  <c:v>0.59165571616294355</c:v>
                </c:pt>
                <c:pt idx="5403">
                  <c:v>0.59176522120017516</c:v>
                </c:pt>
                <c:pt idx="5404">
                  <c:v>0.59187472623740689</c:v>
                </c:pt>
                <c:pt idx="5405">
                  <c:v>0.59198423127463862</c:v>
                </c:pt>
                <c:pt idx="5406">
                  <c:v>0.59209373631187034</c:v>
                </c:pt>
                <c:pt idx="5407">
                  <c:v>0.59220324134910207</c:v>
                </c:pt>
                <c:pt idx="5408">
                  <c:v>0.5923127463863338</c:v>
                </c:pt>
                <c:pt idx="5409">
                  <c:v>0.59242225142356553</c:v>
                </c:pt>
                <c:pt idx="5410">
                  <c:v>0.59253175646079714</c:v>
                </c:pt>
                <c:pt idx="5411">
                  <c:v>0.59264126149802887</c:v>
                </c:pt>
                <c:pt idx="5412">
                  <c:v>0.5927507665352606</c:v>
                </c:pt>
                <c:pt idx="5413">
                  <c:v>0.59286027157249233</c:v>
                </c:pt>
                <c:pt idx="5414">
                  <c:v>0.59296977660972405</c:v>
                </c:pt>
                <c:pt idx="5415">
                  <c:v>0.59307928164695578</c:v>
                </c:pt>
                <c:pt idx="5416">
                  <c:v>0.59318878668418751</c:v>
                </c:pt>
                <c:pt idx="5417">
                  <c:v>0.59329829172141924</c:v>
                </c:pt>
                <c:pt idx="5418">
                  <c:v>0.59340779675865085</c:v>
                </c:pt>
                <c:pt idx="5419">
                  <c:v>0.59351730179588258</c:v>
                </c:pt>
                <c:pt idx="5420">
                  <c:v>0.59362680683311431</c:v>
                </c:pt>
                <c:pt idx="5421">
                  <c:v>0.59373631187034603</c:v>
                </c:pt>
                <c:pt idx="5422">
                  <c:v>0.59384581690757776</c:v>
                </c:pt>
                <c:pt idx="5423">
                  <c:v>0.59395532194480949</c:v>
                </c:pt>
                <c:pt idx="5424">
                  <c:v>0.59406482698204122</c:v>
                </c:pt>
                <c:pt idx="5425">
                  <c:v>0.59417433201927283</c:v>
                </c:pt>
                <c:pt idx="5426">
                  <c:v>0.59428383705650456</c:v>
                </c:pt>
                <c:pt idx="5427">
                  <c:v>0.59439334209373629</c:v>
                </c:pt>
                <c:pt idx="5428">
                  <c:v>0.59450284713096802</c:v>
                </c:pt>
                <c:pt idx="5429">
                  <c:v>0.59461235216819974</c:v>
                </c:pt>
                <c:pt idx="5430">
                  <c:v>0.59472185720543147</c:v>
                </c:pt>
                <c:pt idx="5431">
                  <c:v>0.5948313622426632</c:v>
                </c:pt>
                <c:pt idx="5432">
                  <c:v>0.59494086727989492</c:v>
                </c:pt>
                <c:pt idx="5433">
                  <c:v>0.59505037231712654</c:v>
                </c:pt>
                <c:pt idx="5434">
                  <c:v>0.59515987735435827</c:v>
                </c:pt>
                <c:pt idx="5435">
                  <c:v>0.59526938239159</c:v>
                </c:pt>
                <c:pt idx="5436">
                  <c:v>0.59537888742882172</c:v>
                </c:pt>
                <c:pt idx="5437">
                  <c:v>0.59548839246605345</c:v>
                </c:pt>
                <c:pt idx="5438">
                  <c:v>0.59559789750328518</c:v>
                </c:pt>
                <c:pt idx="5439">
                  <c:v>0.59570740254051691</c:v>
                </c:pt>
                <c:pt idx="5440">
                  <c:v>0.59581690757774852</c:v>
                </c:pt>
                <c:pt idx="5441">
                  <c:v>0.59592641261498025</c:v>
                </c:pt>
                <c:pt idx="5442">
                  <c:v>0.59603591765221198</c:v>
                </c:pt>
                <c:pt idx="5443">
                  <c:v>0.5961454226894437</c:v>
                </c:pt>
                <c:pt idx="5444">
                  <c:v>0.59625492772667543</c:v>
                </c:pt>
                <c:pt idx="5445">
                  <c:v>0.59636443276390716</c:v>
                </c:pt>
                <c:pt idx="5446">
                  <c:v>0.59647393780113889</c:v>
                </c:pt>
                <c:pt idx="5447">
                  <c:v>0.59658344283837061</c:v>
                </c:pt>
                <c:pt idx="5448">
                  <c:v>0.59669294787560223</c:v>
                </c:pt>
                <c:pt idx="5449">
                  <c:v>0.59680245291283396</c:v>
                </c:pt>
                <c:pt idx="5450">
                  <c:v>0.59691195795006569</c:v>
                </c:pt>
                <c:pt idx="5451">
                  <c:v>0.59702146298729741</c:v>
                </c:pt>
                <c:pt idx="5452">
                  <c:v>0.59713096802452914</c:v>
                </c:pt>
                <c:pt idx="5453">
                  <c:v>0.59724047306176087</c:v>
                </c:pt>
                <c:pt idx="5454">
                  <c:v>0.5973499780989926</c:v>
                </c:pt>
                <c:pt idx="5455">
                  <c:v>0.59745948313622421</c:v>
                </c:pt>
                <c:pt idx="5456">
                  <c:v>0.59756898817345594</c:v>
                </c:pt>
                <c:pt idx="5457">
                  <c:v>0.59767849321068767</c:v>
                </c:pt>
                <c:pt idx="5458">
                  <c:v>0.59778799824791939</c:v>
                </c:pt>
                <c:pt idx="5459">
                  <c:v>0.59789750328515112</c:v>
                </c:pt>
                <c:pt idx="5460">
                  <c:v>0.59800700832238285</c:v>
                </c:pt>
                <c:pt idx="5461">
                  <c:v>0.59811651335961458</c:v>
                </c:pt>
                <c:pt idx="5462">
                  <c:v>0.5982260183968463</c:v>
                </c:pt>
                <c:pt idx="5463">
                  <c:v>0.59833552343407792</c:v>
                </c:pt>
                <c:pt idx="5464">
                  <c:v>0.59844502847130965</c:v>
                </c:pt>
                <c:pt idx="5465">
                  <c:v>0.59855453350854138</c:v>
                </c:pt>
                <c:pt idx="5466">
                  <c:v>0.5986640385457731</c:v>
                </c:pt>
                <c:pt idx="5467">
                  <c:v>0.59877354358300483</c:v>
                </c:pt>
                <c:pt idx="5468">
                  <c:v>0.59888304862023656</c:v>
                </c:pt>
                <c:pt idx="5469">
                  <c:v>0.59899255365746829</c:v>
                </c:pt>
                <c:pt idx="5470">
                  <c:v>0.5991020586946999</c:v>
                </c:pt>
                <c:pt idx="5471">
                  <c:v>0.59921156373193163</c:v>
                </c:pt>
                <c:pt idx="5472">
                  <c:v>0.59932106876916336</c:v>
                </c:pt>
                <c:pt idx="5473">
                  <c:v>0.59943057380639508</c:v>
                </c:pt>
                <c:pt idx="5474">
                  <c:v>0.59954007884362681</c:v>
                </c:pt>
                <c:pt idx="5475">
                  <c:v>0.59964958388085854</c:v>
                </c:pt>
                <c:pt idx="5476">
                  <c:v>0.59975908891809027</c:v>
                </c:pt>
                <c:pt idx="5477">
                  <c:v>0.59986859395532199</c:v>
                </c:pt>
                <c:pt idx="5478">
                  <c:v>0.59997809899255361</c:v>
                </c:pt>
                <c:pt idx="5479">
                  <c:v>0.60008760402978534</c:v>
                </c:pt>
                <c:pt idx="5480">
                  <c:v>0.60019710906701706</c:v>
                </c:pt>
                <c:pt idx="5481">
                  <c:v>0.60030661410424879</c:v>
                </c:pt>
                <c:pt idx="5482">
                  <c:v>0.60041611914148052</c:v>
                </c:pt>
                <c:pt idx="5483">
                  <c:v>0.60052562417871225</c:v>
                </c:pt>
                <c:pt idx="5484">
                  <c:v>0.60063512921594397</c:v>
                </c:pt>
                <c:pt idx="5485">
                  <c:v>0.60074463425317559</c:v>
                </c:pt>
                <c:pt idx="5486">
                  <c:v>0.60085413929040732</c:v>
                </c:pt>
                <c:pt idx="5487">
                  <c:v>0.60096364432763905</c:v>
                </c:pt>
                <c:pt idx="5488">
                  <c:v>0.60107314936487077</c:v>
                </c:pt>
                <c:pt idx="5489">
                  <c:v>0.6011826544021025</c:v>
                </c:pt>
                <c:pt idx="5490">
                  <c:v>0.60129215943933423</c:v>
                </c:pt>
                <c:pt idx="5491">
                  <c:v>0.60140166447656596</c:v>
                </c:pt>
                <c:pt idx="5492">
                  <c:v>0.60151116951379768</c:v>
                </c:pt>
                <c:pt idx="5493">
                  <c:v>0.6016206745510293</c:v>
                </c:pt>
                <c:pt idx="5494">
                  <c:v>0.60173017958826103</c:v>
                </c:pt>
                <c:pt idx="5495">
                  <c:v>0.60183968462549275</c:v>
                </c:pt>
                <c:pt idx="5496">
                  <c:v>0.60194918966272448</c:v>
                </c:pt>
                <c:pt idx="5497">
                  <c:v>0.60205869469995621</c:v>
                </c:pt>
                <c:pt idx="5498">
                  <c:v>0.60216819973718794</c:v>
                </c:pt>
                <c:pt idx="5499">
                  <c:v>0.60227770477441966</c:v>
                </c:pt>
                <c:pt idx="5500">
                  <c:v>0.60238720981165128</c:v>
                </c:pt>
                <c:pt idx="5501">
                  <c:v>0.60249671484888301</c:v>
                </c:pt>
                <c:pt idx="5502">
                  <c:v>0.60260621988611474</c:v>
                </c:pt>
                <c:pt idx="5503">
                  <c:v>0.60271572492334646</c:v>
                </c:pt>
                <c:pt idx="5504">
                  <c:v>0.60282522996057819</c:v>
                </c:pt>
                <c:pt idx="5505">
                  <c:v>0.60293473499780992</c:v>
                </c:pt>
                <c:pt idx="5506">
                  <c:v>0.60304424003504165</c:v>
                </c:pt>
                <c:pt idx="5507">
                  <c:v>0.60315374507227337</c:v>
                </c:pt>
                <c:pt idx="5508">
                  <c:v>0.60326325010950499</c:v>
                </c:pt>
                <c:pt idx="5509">
                  <c:v>0.60337275514673672</c:v>
                </c:pt>
                <c:pt idx="5510">
                  <c:v>0.60348226018396844</c:v>
                </c:pt>
                <c:pt idx="5511">
                  <c:v>0.60359176522120017</c:v>
                </c:pt>
                <c:pt idx="5512">
                  <c:v>0.6037012702584319</c:v>
                </c:pt>
                <c:pt idx="5513">
                  <c:v>0.60381077529566363</c:v>
                </c:pt>
                <c:pt idx="5514">
                  <c:v>0.60392028033289535</c:v>
                </c:pt>
                <c:pt idx="5515">
                  <c:v>0.60402978537012708</c:v>
                </c:pt>
                <c:pt idx="5516">
                  <c:v>0.6041392904073587</c:v>
                </c:pt>
                <c:pt idx="5517">
                  <c:v>0.60424879544459043</c:v>
                </c:pt>
                <c:pt idx="5518">
                  <c:v>0.60435830048182215</c:v>
                </c:pt>
                <c:pt idx="5519">
                  <c:v>0.60446780551905388</c:v>
                </c:pt>
                <c:pt idx="5520">
                  <c:v>0.60457731055628561</c:v>
                </c:pt>
                <c:pt idx="5521">
                  <c:v>0.60468681559351734</c:v>
                </c:pt>
                <c:pt idx="5522">
                  <c:v>0.60479632063074906</c:v>
                </c:pt>
                <c:pt idx="5523">
                  <c:v>0.60490582566798068</c:v>
                </c:pt>
                <c:pt idx="5524">
                  <c:v>0.60501533070521241</c:v>
                </c:pt>
                <c:pt idx="5525">
                  <c:v>0.60512483574244413</c:v>
                </c:pt>
                <c:pt idx="5526">
                  <c:v>0.60523434077967586</c:v>
                </c:pt>
                <c:pt idx="5527">
                  <c:v>0.60534384581690759</c:v>
                </c:pt>
                <c:pt idx="5528">
                  <c:v>0.60545335085413932</c:v>
                </c:pt>
                <c:pt idx="5529">
                  <c:v>0.60556285589137104</c:v>
                </c:pt>
                <c:pt idx="5530">
                  <c:v>0.60567236092860277</c:v>
                </c:pt>
                <c:pt idx="5531">
                  <c:v>0.60578186596583439</c:v>
                </c:pt>
                <c:pt idx="5532">
                  <c:v>0.60589137100306611</c:v>
                </c:pt>
                <c:pt idx="5533">
                  <c:v>0.60600087604029784</c:v>
                </c:pt>
                <c:pt idx="5534">
                  <c:v>0.60611038107752957</c:v>
                </c:pt>
                <c:pt idx="5535">
                  <c:v>0.6062198861147613</c:v>
                </c:pt>
                <c:pt idx="5536">
                  <c:v>0.60632939115199302</c:v>
                </c:pt>
                <c:pt idx="5537">
                  <c:v>0.60643889618922475</c:v>
                </c:pt>
                <c:pt idx="5538">
                  <c:v>0.60654840122645637</c:v>
                </c:pt>
                <c:pt idx="5539">
                  <c:v>0.6066579062636881</c:v>
                </c:pt>
                <c:pt idx="5540">
                  <c:v>0.60676741130091982</c:v>
                </c:pt>
                <c:pt idx="5541">
                  <c:v>0.60687691633815155</c:v>
                </c:pt>
                <c:pt idx="5542">
                  <c:v>0.60698642137538328</c:v>
                </c:pt>
                <c:pt idx="5543">
                  <c:v>0.60709592641261501</c:v>
                </c:pt>
                <c:pt idx="5544">
                  <c:v>0.60720543144984673</c:v>
                </c:pt>
                <c:pt idx="5545">
                  <c:v>0.60731493648707846</c:v>
                </c:pt>
                <c:pt idx="5546">
                  <c:v>0.60742444152431008</c:v>
                </c:pt>
                <c:pt idx="5547">
                  <c:v>0.6075339465615418</c:v>
                </c:pt>
                <c:pt idx="5548">
                  <c:v>0.60764345159877353</c:v>
                </c:pt>
                <c:pt idx="5549">
                  <c:v>0.60775295663600526</c:v>
                </c:pt>
                <c:pt idx="5550">
                  <c:v>0.60786246167323699</c:v>
                </c:pt>
                <c:pt idx="5551">
                  <c:v>0.60797196671046871</c:v>
                </c:pt>
                <c:pt idx="5552">
                  <c:v>0.60808147174770044</c:v>
                </c:pt>
                <c:pt idx="5553">
                  <c:v>0.60819097678493206</c:v>
                </c:pt>
                <c:pt idx="5554">
                  <c:v>0.60830048182216379</c:v>
                </c:pt>
                <c:pt idx="5555">
                  <c:v>0.60840998685939551</c:v>
                </c:pt>
                <c:pt idx="5556">
                  <c:v>0.60851949189662724</c:v>
                </c:pt>
                <c:pt idx="5557">
                  <c:v>0.60862899693385897</c:v>
                </c:pt>
                <c:pt idx="5558">
                  <c:v>0.6087385019710907</c:v>
                </c:pt>
                <c:pt idx="5559">
                  <c:v>0.60884800700832242</c:v>
                </c:pt>
                <c:pt idx="5560">
                  <c:v>0.60895751204555415</c:v>
                </c:pt>
                <c:pt idx="5561">
                  <c:v>0.60906701708278577</c:v>
                </c:pt>
                <c:pt idx="5562">
                  <c:v>0.60917652212001749</c:v>
                </c:pt>
                <c:pt idx="5563">
                  <c:v>0.60928602715724922</c:v>
                </c:pt>
                <c:pt idx="5564">
                  <c:v>0.60939553219448095</c:v>
                </c:pt>
                <c:pt idx="5565">
                  <c:v>0.60950503723171268</c:v>
                </c:pt>
                <c:pt idx="5566">
                  <c:v>0.6096145422689444</c:v>
                </c:pt>
                <c:pt idx="5567">
                  <c:v>0.60972404730617613</c:v>
                </c:pt>
                <c:pt idx="5568">
                  <c:v>0.60983355234340775</c:v>
                </c:pt>
                <c:pt idx="5569">
                  <c:v>0.60994305738063948</c:v>
                </c:pt>
                <c:pt idx="5570">
                  <c:v>0.6100525624178712</c:v>
                </c:pt>
                <c:pt idx="5571">
                  <c:v>0.61016206745510293</c:v>
                </c:pt>
                <c:pt idx="5572">
                  <c:v>0.61027157249233466</c:v>
                </c:pt>
                <c:pt idx="5573">
                  <c:v>0.61038107752956638</c:v>
                </c:pt>
                <c:pt idx="5574">
                  <c:v>0.61049058256679811</c:v>
                </c:pt>
                <c:pt idx="5575">
                  <c:v>0.61060008760402984</c:v>
                </c:pt>
                <c:pt idx="5576">
                  <c:v>0.61070959264126146</c:v>
                </c:pt>
                <c:pt idx="5577">
                  <c:v>0.61081909767849318</c:v>
                </c:pt>
                <c:pt idx="5578">
                  <c:v>0.61092860271572491</c:v>
                </c:pt>
                <c:pt idx="5579">
                  <c:v>0.61103810775295664</c:v>
                </c:pt>
                <c:pt idx="5580">
                  <c:v>0.61114761279018837</c:v>
                </c:pt>
                <c:pt idx="5581">
                  <c:v>0.61125711782742009</c:v>
                </c:pt>
                <c:pt idx="5582">
                  <c:v>0.61136662286465182</c:v>
                </c:pt>
                <c:pt idx="5583">
                  <c:v>0.61147612790188344</c:v>
                </c:pt>
                <c:pt idx="5584">
                  <c:v>0.61158563293911516</c:v>
                </c:pt>
                <c:pt idx="5585">
                  <c:v>0.61169513797634689</c:v>
                </c:pt>
                <c:pt idx="5586">
                  <c:v>0.61180464301357862</c:v>
                </c:pt>
                <c:pt idx="5587">
                  <c:v>0.61191414805081035</c:v>
                </c:pt>
                <c:pt idx="5588">
                  <c:v>0.61202365308804207</c:v>
                </c:pt>
                <c:pt idx="5589">
                  <c:v>0.6121331581252738</c:v>
                </c:pt>
                <c:pt idx="5590">
                  <c:v>0.61224266316250553</c:v>
                </c:pt>
                <c:pt idx="5591">
                  <c:v>0.61235216819973715</c:v>
                </c:pt>
                <c:pt idx="5592">
                  <c:v>0.61246167323696887</c:v>
                </c:pt>
                <c:pt idx="5593">
                  <c:v>0.6125711782742006</c:v>
                </c:pt>
                <c:pt idx="5594">
                  <c:v>0.61268068331143233</c:v>
                </c:pt>
                <c:pt idx="5595">
                  <c:v>0.61279018834866406</c:v>
                </c:pt>
                <c:pt idx="5596">
                  <c:v>0.61289969338589578</c:v>
                </c:pt>
                <c:pt idx="5597">
                  <c:v>0.61300919842312751</c:v>
                </c:pt>
                <c:pt idx="5598">
                  <c:v>0.61311870346035913</c:v>
                </c:pt>
                <c:pt idx="5599">
                  <c:v>0.61322820849759085</c:v>
                </c:pt>
                <c:pt idx="5600">
                  <c:v>0.61333771353482258</c:v>
                </c:pt>
                <c:pt idx="5601">
                  <c:v>0.61344721857205431</c:v>
                </c:pt>
                <c:pt idx="5602">
                  <c:v>0.61355672360928604</c:v>
                </c:pt>
                <c:pt idx="5603">
                  <c:v>0.61366622864651776</c:v>
                </c:pt>
                <c:pt idx="5604">
                  <c:v>0.61377573368374949</c:v>
                </c:pt>
                <c:pt idx="5605">
                  <c:v>0.61388523872098122</c:v>
                </c:pt>
                <c:pt idx="5606">
                  <c:v>0.61399474375821284</c:v>
                </c:pt>
                <c:pt idx="5607">
                  <c:v>0.61410424879544456</c:v>
                </c:pt>
                <c:pt idx="5608">
                  <c:v>0.61421375383267629</c:v>
                </c:pt>
                <c:pt idx="5609">
                  <c:v>0.61432325886990802</c:v>
                </c:pt>
                <c:pt idx="5610">
                  <c:v>0.61443276390713975</c:v>
                </c:pt>
                <c:pt idx="5611">
                  <c:v>0.61454226894437147</c:v>
                </c:pt>
                <c:pt idx="5612">
                  <c:v>0.6146517739816032</c:v>
                </c:pt>
                <c:pt idx="5613">
                  <c:v>0.61476127901883482</c:v>
                </c:pt>
                <c:pt idx="5614">
                  <c:v>0.61487078405606654</c:v>
                </c:pt>
                <c:pt idx="5615">
                  <c:v>0.61498028909329827</c:v>
                </c:pt>
                <c:pt idx="5616">
                  <c:v>0.61508979413053</c:v>
                </c:pt>
                <c:pt idx="5617">
                  <c:v>0.61519929916776173</c:v>
                </c:pt>
                <c:pt idx="5618">
                  <c:v>0.61530880420499345</c:v>
                </c:pt>
                <c:pt idx="5619">
                  <c:v>0.61541830924222518</c:v>
                </c:pt>
                <c:pt idx="5620">
                  <c:v>0.61552781427945691</c:v>
                </c:pt>
                <c:pt idx="5621">
                  <c:v>0.61563731931668852</c:v>
                </c:pt>
                <c:pt idx="5622">
                  <c:v>0.61574682435392025</c:v>
                </c:pt>
                <c:pt idx="5623">
                  <c:v>0.61585632939115198</c:v>
                </c:pt>
                <c:pt idx="5624">
                  <c:v>0.61596583442838371</c:v>
                </c:pt>
                <c:pt idx="5625">
                  <c:v>0.61607533946561543</c:v>
                </c:pt>
                <c:pt idx="5626">
                  <c:v>0.61618484450284716</c:v>
                </c:pt>
                <c:pt idx="5627">
                  <c:v>0.61629434954007889</c:v>
                </c:pt>
                <c:pt idx="5628">
                  <c:v>0.61640385457731051</c:v>
                </c:pt>
                <c:pt idx="5629">
                  <c:v>0.61651335961454223</c:v>
                </c:pt>
                <c:pt idx="5630">
                  <c:v>0.61662286465177396</c:v>
                </c:pt>
                <c:pt idx="5631">
                  <c:v>0.61673236968900569</c:v>
                </c:pt>
                <c:pt idx="5632">
                  <c:v>0.61684187472623742</c:v>
                </c:pt>
                <c:pt idx="5633">
                  <c:v>0.61695137976346914</c:v>
                </c:pt>
                <c:pt idx="5634">
                  <c:v>0.61706088480070087</c:v>
                </c:pt>
                <c:pt idx="5635">
                  <c:v>0.6171703898379326</c:v>
                </c:pt>
                <c:pt idx="5636">
                  <c:v>0.61727989487516421</c:v>
                </c:pt>
                <c:pt idx="5637">
                  <c:v>0.61738939991239594</c:v>
                </c:pt>
                <c:pt idx="5638">
                  <c:v>0.61749890494962767</c:v>
                </c:pt>
                <c:pt idx="5639">
                  <c:v>0.6176084099868594</c:v>
                </c:pt>
                <c:pt idx="5640">
                  <c:v>0.61771791502409112</c:v>
                </c:pt>
                <c:pt idx="5641">
                  <c:v>0.61782742006132285</c:v>
                </c:pt>
                <c:pt idx="5642">
                  <c:v>0.61793692509855458</c:v>
                </c:pt>
                <c:pt idx="5643">
                  <c:v>0.6180464301357862</c:v>
                </c:pt>
                <c:pt idx="5644">
                  <c:v>0.61815593517301792</c:v>
                </c:pt>
                <c:pt idx="5645">
                  <c:v>0.61826544021024965</c:v>
                </c:pt>
                <c:pt idx="5646">
                  <c:v>0.61837494524748138</c:v>
                </c:pt>
                <c:pt idx="5647">
                  <c:v>0.61848445028471311</c:v>
                </c:pt>
                <c:pt idx="5648">
                  <c:v>0.61859395532194483</c:v>
                </c:pt>
                <c:pt idx="5649">
                  <c:v>0.61870346035917656</c:v>
                </c:pt>
                <c:pt idx="5650">
                  <c:v>0.61881296539640829</c:v>
                </c:pt>
                <c:pt idx="5651">
                  <c:v>0.6189224704336399</c:v>
                </c:pt>
                <c:pt idx="5652">
                  <c:v>0.61903197547087163</c:v>
                </c:pt>
                <c:pt idx="5653">
                  <c:v>0.61914148050810336</c:v>
                </c:pt>
                <c:pt idx="5654">
                  <c:v>0.61925098554533509</c:v>
                </c:pt>
                <c:pt idx="5655">
                  <c:v>0.61936049058256681</c:v>
                </c:pt>
                <c:pt idx="5656">
                  <c:v>0.61946999561979854</c:v>
                </c:pt>
                <c:pt idx="5657">
                  <c:v>0.61957950065703027</c:v>
                </c:pt>
                <c:pt idx="5658">
                  <c:v>0.61968900569426189</c:v>
                </c:pt>
                <c:pt idx="5659">
                  <c:v>0.61979851073149361</c:v>
                </c:pt>
                <c:pt idx="5660">
                  <c:v>0.61990801576872534</c:v>
                </c:pt>
                <c:pt idx="5661">
                  <c:v>0.62001752080595707</c:v>
                </c:pt>
                <c:pt idx="5662">
                  <c:v>0.62012702584318879</c:v>
                </c:pt>
                <c:pt idx="5663">
                  <c:v>0.62023653088042052</c:v>
                </c:pt>
                <c:pt idx="5664">
                  <c:v>0.62034603591765225</c:v>
                </c:pt>
                <c:pt idx="5665">
                  <c:v>0.62045554095488398</c:v>
                </c:pt>
                <c:pt idx="5666">
                  <c:v>0.62056504599211559</c:v>
                </c:pt>
                <c:pt idx="5667">
                  <c:v>0.62067455102934732</c:v>
                </c:pt>
                <c:pt idx="5668">
                  <c:v>0.62078405606657905</c:v>
                </c:pt>
                <c:pt idx="5669">
                  <c:v>0.62089356110381078</c:v>
                </c:pt>
                <c:pt idx="5670">
                  <c:v>0.6210030661410425</c:v>
                </c:pt>
                <c:pt idx="5671">
                  <c:v>0.62111257117827423</c:v>
                </c:pt>
                <c:pt idx="5672">
                  <c:v>0.62122207621550596</c:v>
                </c:pt>
                <c:pt idx="5673">
                  <c:v>0.62133158125273757</c:v>
                </c:pt>
                <c:pt idx="5674">
                  <c:v>0.6214410862899693</c:v>
                </c:pt>
                <c:pt idx="5675">
                  <c:v>0.62155059132720103</c:v>
                </c:pt>
                <c:pt idx="5676">
                  <c:v>0.62166009636443276</c:v>
                </c:pt>
                <c:pt idx="5677">
                  <c:v>0.62176960140166448</c:v>
                </c:pt>
                <c:pt idx="5678">
                  <c:v>0.62187910643889621</c:v>
                </c:pt>
                <c:pt idx="5679">
                  <c:v>0.62198861147612794</c:v>
                </c:pt>
                <c:pt idx="5680">
                  <c:v>0.62209811651335967</c:v>
                </c:pt>
                <c:pt idx="5681">
                  <c:v>0.62220762155059128</c:v>
                </c:pt>
                <c:pt idx="5682">
                  <c:v>0.62231712658782301</c:v>
                </c:pt>
                <c:pt idx="5683">
                  <c:v>0.62242663162505474</c:v>
                </c:pt>
                <c:pt idx="5684">
                  <c:v>0.62253613666228647</c:v>
                </c:pt>
                <c:pt idx="5685">
                  <c:v>0.62264564169951819</c:v>
                </c:pt>
                <c:pt idx="5686">
                  <c:v>0.62275514673674992</c:v>
                </c:pt>
                <c:pt idx="5687">
                  <c:v>0.62286465177398165</c:v>
                </c:pt>
                <c:pt idx="5688">
                  <c:v>0.62297415681121326</c:v>
                </c:pt>
                <c:pt idx="5689">
                  <c:v>0.62308366184844499</c:v>
                </c:pt>
                <c:pt idx="5690">
                  <c:v>0.62319316688567672</c:v>
                </c:pt>
                <c:pt idx="5691">
                  <c:v>0.62330267192290845</c:v>
                </c:pt>
                <c:pt idx="5692">
                  <c:v>0.62341217696014017</c:v>
                </c:pt>
                <c:pt idx="5693">
                  <c:v>0.6235216819973719</c:v>
                </c:pt>
                <c:pt idx="5694">
                  <c:v>0.62363118703460363</c:v>
                </c:pt>
                <c:pt idx="5695">
                  <c:v>0.62374069207183536</c:v>
                </c:pt>
                <c:pt idx="5696">
                  <c:v>0.62385019710906697</c:v>
                </c:pt>
                <c:pt idx="5697">
                  <c:v>0.6239597021462987</c:v>
                </c:pt>
                <c:pt idx="5698">
                  <c:v>0.62406920718353043</c:v>
                </c:pt>
                <c:pt idx="5699">
                  <c:v>0.62417871222076216</c:v>
                </c:pt>
                <c:pt idx="5700">
                  <c:v>0.62428821725799388</c:v>
                </c:pt>
                <c:pt idx="5701">
                  <c:v>0.62439772229522561</c:v>
                </c:pt>
                <c:pt idx="5702">
                  <c:v>0.62450722733245734</c:v>
                </c:pt>
                <c:pt idx="5703">
                  <c:v>0.62461673236968895</c:v>
                </c:pt>
                <c:pt idx="5704">
                  <c:v>0.62472623740692068</c:v>
                </c:pt>
                <c:pt idx="5705">
                  <c:v>0.62483574244415241</c:v>
                </c:pt>
                <c:pt idx="5706">
                  <c:v>0.62494524748138414</c:v>
                </c:pt>
                <c:pt idx="5707">
                  <c:v>0.62505475251861586</c:v>
                </c:pt>
                <c:pt idx="5708">
                  <c:v>0.62516425755584759</c:v>
                </c:pt>
                <c:pt idx="5709">
                  <c:v>0.62527376259307932</c:v>
                </c:pt>
                <c:pt idx="5710">
                  <c:v>0.62538326763031105</c:v>
                </c:pt>
                <c:pt idx="5711">
                  <c:v>0.62549277266754266</c:v>
                </c:pt>
                <c:pt idx="5712">
                  <c:v>0.62560227770477439</c:v>
                </c:pt>
                <c:pt idx="5713">
                  <c:v>0.62571178274200612</c:v>
                </c:pt>
                <c:pt idx="5714">
                  <c:v>0.62582128777923784</c:v>
                </c:pt>
                <c:pt idx="5715">
                  <c:v>0.62593079281646957</c:v>
                </c:pt>
                <c:pt idx="5716">
                  <c:v>0.6260402978537013</c:v>
                </c:pt>
                <c:pt idx="5717">
                  <c:v>0.62614980289093303</c:v>
                </c:pt>
                <c:pt idx="5718">
                  <c:v>0.62625930792816464</c:v>
                </c:pt>
                <c:pt idx="5719">
                  <c:v>0.62636881296539637</c:v>
                </c:pt>
                <c:pt idx="5720">
                  <c:v>0.6264783180026281</c:v>
                </c:pt>
                <c:pt idx="5721">
                  <c:v>0.62658782303985983</c:v>
                </c:pt>
                <c:pt idx="5722">
                  <c:v>0.62669732807709155</c:v>
                </c:pt>
                <c:pt idx="5723">
                  <c:v>0.62680683311432328</c:v>
                </c:pt>
                <c:pt idx="5724">
                  <c:v>0.62691633815155501</c:v>
                </c:pt>
                <c:pt idx="5725">
                  <c:v>0.62702584318878674</c:v>
                </c:pt>
                <c:pt idx="5726">
                  <c:v>0.62713534822601835</c:v>
                </c:pt>
                <c:pt idx="5727">
                  <c:v>0.62724485326325008</c:v>
                </c:pt>
                <c:pt idx="5728">
                  <c:v>0.62735435830048181</c:v>
                </c:pt>
                <c:pt idx="5729">
                  <c:v>0.62746386333771353</c:v>
                </c:pt>
                <c:pt idx="5730">
                  <c:v>0.62757336837494526</c:v>
                </c:pt>
                <c:pt idx="5731">
                  <c:v>0.62768287341217699</c:v>
                </c:pt>
                <c:pt idx="5732">
                  <c:v>0.62779237844940872</c:v>
                </c:pt>
                <c:pt idx="5733">
                  <c:v>0.62790188348664033</c:v>
                </c:pt>
                <c:pt idx="5734">
                  <c:v>0.62801138852387206</c:v>
                </c:pt>
                <c:pt idx="5735">
                  <c:v>0.62812089356110379</c:v>
                </c:pt>
                <c:pt idx="5736">
                  <c:v>0.62823039859833552</c:v>
                </c:pt>
                <c:pt idx="5737">
                  <c:v>0.62833990363556724</c:v>
                </c:pt>
                <c:pt idx="5738">
                  <c:v>0.62844940867279897</c:v>
                </c:pt>
                <c:pt idx="5739">
                  <c:v>0.6285589137100307</c:v>
                </c:pt>
                <c:pt idx="5740">
                  <c:v>0.62866841874726243</c:v>
                </c:pt>
                <c:pt idx="5741">
                  <c:v>0.62877792378449404</c:v>
                </c:pt>
                <c:pt idx="5742">
                  <c:v>0.62888742882172577</c:v>
                </c:pt>
                <c:pt idx="5743">
                  <c:v>0.6289969338589575</c:v>
                </c:pt>
                <c:pt idx="5744">
                  <c:v>0.62910643889618922</c:v>
                </c:pt>
                <c:pt idx="5745">
                  <c:v>0.62921594393342095</c:v>
                </c:pt>
                <c:pt idx="5746">
                  <c:v>0.62932544897065268</c:v>
                </c:pt>
                <c:pt idx="5747">
                  <c:v>0.62943495400788441</c:v>
                </c:pt>
                <c:pt idx="5748">
                  <c:v>0.62954445904511602</c:v>
                </c:pt>
                <c:pt idx="5749">
                  <c:v>0.62965396408234775</c:v>
                </c:pt>
                <c:pt idx="5750">
                  <c:v>0.62976346911957948</c:v>
                </c:pt>
                <c:pt idx="5751">
                  <c:v>0.62987297415681121</c:v>
                </c:pt>
                <c:pt idx="5752">
                  <c:v>0.62998247919404293</c:v>
                </c:pt>
                <c:pt idx="5753">
                  <c:v>0.63009198423127466</c:v>
                </c:pt>
                <c:pt idx="5754">
                  <c:v>0.63020148926850639</c:v>
                </c:pt>
                <c:pt idx="5755">
                  <c:v>0.63031099430573811</c:v>
                </c:pt>
                <c:pt idx="5756">
                  <c:v>0.63042049934296973</c:v>
                </c:pt>
                <c:pt idx="5757">
                  <c:v>0.63053000438020146</c:v>
                </c:pt>
                <c:pt idx="5758">
                  <c:v>0.63063950941743319</c:v>
                </c:pt>
                <c:pt idx="5759">
                  <c:v>0.63074901445466491</c:v>
                </c:pt>
                <c:pt idx="5760">
                  <c:v>0.63085851949189664</c:v>
                </c:pt>
                <c:pt idx="5761">
                  <c:v>0.63096802452912837</c:v>
                </c:pt>
                <c:pt idx="5762">
                  <c:v>0.6310775295663601</c:v>
                </c:pt>
                <c:pt idx="5763">
                  <c:v>0.63118703460359171</c:v>
                </c:pt>
                <c:pt idx="5764">
                  <c:v>0.63129653964082344</c:v>
                </c:pt>
                <c:pt idx="5765">
                  <c:v>0.63140604467805517</c:v>
                </c:pt>
                <c:pt idx="5766">
                  <c:v>0.63151554971528689</c:v>
                </c:pt>
                <c:pt idx="5767">
                  <c:v>0.63162505475251862</c:v>
                </c:pt>
                <c:pt idx="5768">
                  <c:v>0.63173455978975035</c:v>
                </c:pt>
                <c:pt idx="5769">
                  <c:v>0.63184406482698208</c:v>
                </c:pt>
                <c:pt idx="5770">
                  <c:v>0.6319535698642138</c:v>
                </c:pt>
                <c:pt idx="5771">
                  <c:v>0.63206307490144542</c:v>
                </c:pt>
                <c:pt idx="5772">
                  <c:v>0.63217257993867715</c:v>
                </c:pt>
                <c:pt idx="5773">
                  <c:v>0.63228208497590888</c:v>
                </c:pt>
                <c:pt idx="5774">
                  <c:v>0.6323915900131406</c:v>
                </c:pt>
                <c:pt idx="5775">
                  <c:v>0.63250109505037233</c:v>
                </c:pt>
                <c:pt idx="5776">
                  <c:v>0.63261060008760406</c:v>
                </c:pt>
                <c:pt idx="5777">
                  <c:v>0.63272010512483579</c:v>
                </c:pt>
                <c:pt idx="5778">
                  <c:v>0.6328296101620674</c:v>
                </c:pt>
                <c:pt idx="5779">
                  <c:v>0.63293911519929913</c:v>
                </c:pt>
                <c:pt idx="5780">
                  <c:v>0.63304862023653086</c:v>
                </c:pt>
                <c:pt idx="5781">
                  <c:v>0.63315812527376258</c:v>
                </c:pt>
                <c:pt idx="5782">
                  <c:v>0.63326763031099431</c:v>
                </c:pt>
                <c:pt idx="5783">
                  <c:v>0.63337713534822604</c:v>
                </c:pt>
                <c:pt idx="5784">
                  <c:v>0.63348664038545777</c:v>
                </c:pt>
                <c:pt idx="5785">
                  <c:v>0.63359614542268949</c:v>
                </c:pt>
                <c:pt idx="5786">
                  <c:v>0.63370565045992111</c:v>
                </c:pt>
                <c:pt idx="5787">
                  <c:v>0.63381515549715284</c:v>
                </c:pt>
                <c:pt idx="5788">
                  <c:v>0.63392466053438457</c:v>
                </c:pt>
                <c:pt idx="5789">
                  <c:v>0.63403416557161629</c:v>
                </c:pt>
                <c:pt idx="5790">
                  <c:v>0.63414367060884802</c:v>
                </c:pt>
                <c:pt idx="5791">
                  <c:v>0.63425317564607975</c:v>
                </c:pt>
                <c:pt idx="5792">
                  <c:v>0.63436268068331148</c:v>
                </c:pt>
                <c:pt idx="5793">
                  <c:v>0.63447218572054309</c:v>
                </c:pt>
                <c:pt idx="5794">
                  <c:v>0.63458169075777482</c:v>
                </c:pt>
                <c:pt idx="5795">
                  <c:v>0.63469119579500655</c:v>
                </c:pt>
                <c:pt idx="5796">
                  <c:v>0.63480070083223827</c:v>
                </c:pt>
                <c:pt idx="5797">
                  <c:v>0.63491020586947</c:v>
                </c:pt>
                <c:pt idx="5798">
                  <c:v>0.63501971090670173</c:v>
                </c:pt>
                <c:pt idx="5799">
                  <c:v>0.63512921594393346</c:v>
                </c:pt>
                <c:pt idx="5800">
                  <c:v>0.63523872098116518</c:v>
                </c:pt>
                <c:pt idx="5801">
                  <c:v>0.6353482260183968</c:v>
                </c:pt>
                <c:pt idx="5802">
                  <c:v>0.63545773105562853</c:v>
                </c:pt>
                <c:pt idx="5803">
                  <c:v>0.63556723609286025</c:v>
                </c:pt>
                <c:pt idx="5804">
                  <c:v>0.63567674113009198</c:v>
                </c:pt>
                <c:pt idx="5805">
                  <c:v>0.63578624616732371</c:v>
                </c:pt>
                <c:pt idx="5806">
                  <c:v>0.63589575120455544</c:v>
                </c:pt>
                <c:pt idx="5807">
                  <c:v>0.63600525624178716</c:v>
                </c:pt>
                <c:pt idx="5808">
                  <c:v>0.63611476127901878</c:v>
                </c:pt>
                <c:pt idx="5809">
                  <c:v>0.63622426631625051</c:v>
                </c:pt>
                <c:pt idx="5810">
                  <c:v>0.63633377135348224</c:v>
                </c:pt>
                <c:pt idx="5811">
                  <c:v>0.63644327639071396</c:v>
                </c:pt>
                <c:pt idx="5812">
                  <c:v>0.63655278142794569</c:v>
                </c:pt>
                <c:pt idx="5813">
                  <c:v>0.63666228646517742</c:v>
                </c:pt>
                <c:pt idx="5814">
                  <c:v>0.63677179150240915</c:v>
                </c:pt>
                <c:pt idx="5815">
                  <c:v>0.63688129653964087</c:v>
                </c:pt>
                <c:pt idx="5816">
                  <c:v>0.63699080157687249</c:v>
                </c:pt>
                <c:pt idx="5817">
                  <c:v>0.63710030661410422</c:v>
                </c:pt>
                <c:pt idx="5818">
                  <c:v>0.63720981165133594</c:v>
                </c:pt>
                <c:pt idx="5819">
                  <c:v>0.63731931668856767</c:v>
                </c:pt>
                <c:pt idx="5820">
                  <c:v>0.6374288217257994</c:v>
                </c:pt>
                <c:pt idx="5821">
                  <c:v>0.63753832676303113</c:v>
                </c:pt>
                <c:pt idx="5822">
                  <c:v>0.63764783180026285</c:v>
                </c:pt>
                <c:pt idx="5823">
                  <c:v>0.63775733683749447</c:v>
                </c:pt>
                <c:pt idx="5824">
                  <c:v>0.6378668418747262</c:v>
                </c:pt>
                <c:pt idx="5825">
                  <c:v>0.63797634691195793</c:v>
                </c:pt>
                <c:pt idx="5826">
                  <c:v>0.63808585194918965</c:v>
                </c:pt>
                <c:pt idx="5827">
                  <c:v>0.63819535698642138</c:v>
                </c:pt>
                <c:pt idx="5828">
                  <c:v>0.63830486202365311</c:v>
                </c:pt>
                <c:pt idx="5829">
                  <c:v>0.63841436706088484</c:v>
                </c:pt>
                <c:pt idx="5830">
                  <c:v>0.63852387209811656</c:v>
                </c:pt>
                <c:pt idx="5831">
                  <c:v>0.63863337713534818</c:v>
                </c:pt>
                <c:pt idx="5832">
                  <c:v>0.63874288217257991</c:v>
                </c:pt>
                <c:pt idx="5833">
                  <c:v>0.63885238720981163</c:v>
                </c:pt>
                <c:pt idx="5834">
                  <c:v>0.63896189224704336</c:v>
                </c:pt>
                <c:pt idx="5835">
                  <c:v>0.63907139728427509</c:v>
                </c:pt>
                <c:pt idx="5836">
                  <c:v>0.63918090232150682</c:v>
                </c:pt>
                <c:pt idx="5837">
                  <c:v>0.63929040735873854</c:v>
                </c:pt>
                <c:pt idx="5838">
                  <c:v>0.63939991239597016</c:v>
                </c:pt>
                <c:pt idx="5839">
                  <c:v>0.63950941743320189</c:v>
                </c:pt>
                <c:pt idx="5840">
                  <c:v>0.63961892247043362</c:v>
                </c:pt>
                <c:pt idx="5841">
                  <c:v>0.63972842750766534</c:v>
                </c:pt>
                <c:pt idx="5842">
                  <c:v>0.63983793254489707</c:v>
                </c:pt>
                <c:pt idx="5843">
                  <c:v>0.6399474375821288</c:v>
                </c:pt>
                <c:pt idx="5844">
                  <c:v>0.64005694261936052</c:v>
                </c:pt>
                <c:pt idx="5845">
                  <c:v>0.64016644765659225</c:v>
                </c:pt>
                <c:pt idx="5846">
                  <c:v>0.64027595269382387</c:v>
                </c:pt>
                <c:pt idx="5847">
                  <c:v>0.6403854577310556</c:v>
                </c:pt>
                <c:pt idx="5848">
                  <c:v>0.64049496276828732</c:v>
                </c:pt>
                <c:pt idx="5849">
                  <c:v>0.64060446780551905</c:v>
                </c:pt>
                <c:pt idx="5850">
                  <c:v>0.64071397284275078</c:v>
                </c:pt>
                <c:pt idx="5851">
                  <c:v>0.64082347787998251</c:v>
                </c:pt>
                <c:pt idx="5852">
                  <c:v>0.64093298291721423</c:v>
                </c:pt>
                <c:pt idx="5853">
                  <c:v>0.64104248795444585</c:v>
                </c:pt>
                <c:pt idx="5854">
                  <c:v>0.64115199299167758</c:v>
                </c:pt>
                <c:pt idx="5855">
                  <c:v>0.6412614980289093</c:v>
                </c:pt>
                <c:pt idx="5856">
                  <c:v>0.64137100306614103</c:v>
                </c:pt>
                <c:pt idx="5857">
                  <c:v>0.64148050810337276</c:v>
                </c:pt>
                <c:pt idx="5858">
                  <c:v>0.64159001314060449</c:v>
                </c:pt>
                <c:pt idx="5859">
                  <c:v>0.64169951817783621</c:v>
                </c:pt>
                <c:pt idx="5860">
                  <c:v>0.64180902321506794</c:v>
                </c:pt>
                <c:pt idx="5861">
                  <c:v>0.64191852825229956</c:v>
                </c:pt>
                <c:pt idx="5862">
                  <c:v>0.64202803328953129</c:v>
                </c:pt>
                <c:pt idx="5863">
                  <c:v>0.64213753832676301</c:v>
                </c:pt>
                <c:pt idx="5864">
                  <c:v>0.64224704336399474</c:v>
                </c:pt>
                <c:pt idx="5865">
                  <c:v>0.64235654840122647</c:v>
                </c:pt>
                <c:pt idx="5866">
                  <c:v>0.6424660534384582</c:v>
                </c:pt>
                <c:pt idx="5867">
                  <c:v>0.64257555847568992</c:v>
                </c:pt>
                <c:pt idx="5868">
                  <c:v>0.64268506351292154</c:v>
                </c:pt>
                <c:pt idx="5869">
                  <c:v>0.64279456855015327</c:v>
                </c:pt>
                <c:pt idx="5870">
                  <c:v>0.64290407358738499</c:v>
                </c:pt>
                <c:pt idx="5871">
                  <c:v>0.64301357862461672</c:v>
                </c:pt>
                <c:pt idx="5872">
                  <c:v>0.64312308366184845</c:v>
                </c:pt>
                <c:pt idx="5873">
                  <c:v>0.64323258869908018</c:v>
                </c:pt>
                <c:pt idx="5874">
                  <c:v>0.6433420937363119</c:v>
                </c:pt>
                <c:pt idx="5875">
                  <c:v>0.64345159877354363</c:v>
                </c:pt>
                <c:pt idx="5876">
                  <c:v>0.64356110381077525</c:v>
                </c:pt>
                <c:pt idx="5877">
                  <c:v>0.64367060884800698</c:v>
                </c:pt>
                <c:pt idx="5878">
                  <c:v>0.6437801138852387</c:v>
                </c:pt>
                <c:pt idx="5879">
                  <c:v>0.64388961892247043</c:v>
                </c:pt>
                <c:pt idx="5880">
                  <c:v>0.64399912395970216</c:v>
                </c:pt>
                <c:pt idx="5881">
                  <c:v>0.64410862899693389</c:v>
                </c:pt>
                <c:pt idx="5882">
                  <c:v>0.64421813403416561</c:v>
                </c:pt>
                <c:pt idx="5883">
                  <c:v>0.64432763907139723</c:v>
                </c:pt>
                <c:pt idx="5884">
                  <c:v>0.64443714410862896</c:v>
                </c:pt>
                <c:pt idx="5885">
                  <c:v>0.64454664914586068</c:v>
                </c:pt>
                <c:pt idx="5886">
                  <c:v>0.64465615418309241</c:v>
                </c:pt>
                <c:pt idx="5887">
                  <c:v>0.64476565922032414</c:v>
                </c:pt>
                <c:pt idx="5888">
                  <c:v>0.64487516425755587</c:v>
                </c:pt>
                <c:pt idx="5889">
                  <c:v>0.64498466929478759</c:v>
                </c:pt>
                <c:pt idx="5890">
                  <c:v>0.64509417433201932</c:v>
                </c:pt>
                <c:pt idx="5891">
                  <c:v>0.64520367936925094</c:v>
                </c:pt>
                <c:pt idx="5892">
                  <c:v>0.64531318440648266</c:v>
                </c:pt>
                <c:pt idx="5893">
                  <c:v>0.64542268944371439</c:v>
                </c:pt>
                <c:pt idx="5894">
                  <c:v>0.64553219448094612</c:v>
                </c:pt>
                <c:pt idx="5895">
                  <c:v>0.64564169951817785</c:v>
                </c:pt>
                <c:pt idx="5896">
                  <c:v>0.64575120455540957</c:v>
                </c:pt>
                <c:pt idx="5897">
                  <c:v>0.6458607095926413</c:v>
                </c:pt>
                <c:pt idx="5898">
                  <c:v>0.64597021462987292</c:v>
                </c:pt>
                <c:pt idx="5899">
                  <c:v>0.64607971966710465</c:v>
                </c:pt>
                <c:pt idx="5900">
                  <c:v>0.64618922470433637</c:v>
                </c:pt>
                <c:pt idx="5901">
                  <c:v>0.6462987297415681</c:v>
                </c:pt>
                <c:pt idx="5902">
                  <c:v>0.64640823477879983</c:v>
                </c:pt>
                <c:pt idx="5903">
                  <c:v>0.64651773981603156</c:v>
                </c:pt>
                <c:pt idx="5904">
                  <c:v>0.64662724485326328</c:v>
                </c:pt>
                <c:pt idx="5905">
                  <c:v>0.64673674989049501</c:v>
                </c:pt>
                <c:pt idx="5906">
                  <c:v>0.64684625492772663</c:v>
                </c:pt>
                <c:pt idx="5907">
                  <c:v>0.64695575996495835</c:v>
                </c:pt>
                <c:pt idx="5908">
                  <c:v>0.64706526500219008</c:v>
                </c:pt>
                <c:pt idx="5909">
                  <c:v>0.64717477003942181</c:v>
                </c:pt>
                <c:pt idx="5910">
                  <c:v>0.64728427507665354</c:v>
                </c:pt>
                <c:pt idx="5911">
                  <c:v>0.64739378011388526</c:v>
                </c:pt>
                <c:pt idx="5912">
                  <c:v>0.64750328515111699</c:v>
                </c:pt>
                <c:pt idx="5913">
                  <c:v>0.64761279018834872</c:v>
                </c:pt>
                <c:pt idx="5914">
                  <c:v>0.64772229522558034</c:v>
                </c:pt>
                <c:pt idx="5915">
                  <c:v>0.64783180026281206</c:v>
                </c:pt>
                <c:pt idx="5916">
                  <c:v>0.64794130530004379</c:v>
                </c:pt>
                <c:pt idx="5917">
                  <c:v>0.64805081033727552</c:v>
                </c:pt>
                <c:pt idx="5918">
                  <c:v>0.64816031537450725</c:v>
                </c:pt>
                <c:pt idx="5919">
                  <c:v>0.64826982041173897</c:v>
                </c:pt>
                <c:pt idx="5920">
                  <c:v>0.6483793254489707</c:v>
                </c:pt>
                <c:pt idx="5921">
                  <c:v>0.64848883048620232</c:v>
                </c:pt>
                <c:pt idx="5922">
                  <c:v>0.64859833552343404</c:v>
                </c:pt>
                <c:pt idx="5923">
                  <c:v>0.64870784056066577</c:v>
                </c:pt>
                <c:pt idx="5924">
                  <c:v>0.6488173455978975</c:v>
                </c:pt>
                <c:pt idx="5925">
                  <c:v>0.64892685063512923</c:v>
                </c:pt>
                <c:pt idx="5926">
                  <c:v>0.64903635567236095</c:v>
                </c:pt>
                <c:pt idx="5927">
                  <c:v>0.64914586070959268</c:v>
                </c:pt>
                <c:pt idx="5928">
                  <c:v>0.64925536574682441</c:v>
                </c:pt>
                <c:pt idx="5929">
                  <c:v>0.64936487078405603</c:v>
                </c:pt>
                <c:pt idx="5930">
                  <c:v>0.64947437582128775</c:v>
                </c:pt>
                <c:pt idx="5931">
                  <c:v>0.64958388085851948</c:v>
                </c:pt>
                <c:pt idx="5932">
                  <c:v>0.64969338589575121</c:v>
                </c:pt>
                <c:pt idx="5933">
                  <c:v>0.64980289093298294</c:v>
                </c:pt>
                <c:pt idx="5934">
                  <c:v>0.64991239597021466</c:v>
                </c:pt>
                <c:pt idx="5935">
                  <c:v>0.65002190100744639</c:v>
                </c:pt>
                <c:pt idx="5936">
                  <c:v>0.65013140604467801</c:v>
                </c:pt>
                <c:pt idx="5937">
                  <c:v>0.65024091108190973</c:v>
                </c:pt>
                <c:pt idx="5938">
                  <c:v>0.65035041611914146</c:v>
                </c:pt>
                <c:pt idx="5939">
                  <c:v>0.65045992115637319</c:v>
                </c:pt>
                <c:pt idx="5940">
                  <c:v>0.65056942619360492</c:v>
                </c:pt>
                <c:pt idx="5941">
                  <c:v>0.65067893123083664</c:v>
                </c:pt>
                <c:pt idx="5942">
                  <c:v>0.65078843626806837</c:v>
                </c:pt>
                <c:pt idx="5943">
                  <c:v>0.6508979413053001</c:v>
                </c:pt>
                <c:pt idx="5944">
                  <c:v>0.65100744634253171</c:v>
                </c:pt>
                <c:pt idx="5945">
                  <c:v>0.65111695137976344</c:v>
                </c:pt>
                <c:pt idx="5946">
                  <c:v>0.65122645641699517</c:v>
                </c:pt>
                <c:pt idx="5947">
                  <c:v>0.6513359614542269</c:v>
                </c:pt>
                <c:pt idx="5948">
                  <c:v>0.65144546649145862</c:v>
                </c:pt>
                <c:pt idx="5949">
                  <c:v>0.65155497152869035</c:v>
                </c:pt>
                <c:pt idx="5950">
                  <c:v>0.65166447656592208</c:v>
                </c:pt>
                <c:pt idx="5951">
                  <c:v>0.6517739816031537</c:v>
                </c:pt>
                <c:pt idx="5952">
                  <c:v>0.65188348664038542</c:v>
                </c:pt>
                <c:pt idx="5953">
                  <c:v>0.65199299167761715</c:v>
                </c:pt>
                <c:pt idx="5954">
                  <c:v>0.65210249671484888</c:v>
                </c:pt>
                <c:pt idx="5955">
                  <c:v>0.65221200175208061</c:v>
                </c:pt>
                <c:pt idx="5956">
                  <c:v>0.65232150678931233</c:v>
                </c:pt>
                <c:pt idx="5957">
                  <c:v>0.65243101182654406</c:v>
                </c:pt>
                <c:pt idx="5958">
                  <c:v>0.65254051686377579</c:v>
                </c:pt>
                <c:pt idx="5959">
                  <c:v>0.6526500219010074</c:v>
                </c:pt>
                <c:pt idx="5960">
                  <c:v>0.65275952693823913</c:v>
                </c:pt>
                <c:pt idx="5961">
                  <c:v>0.65286903197547086</c:v>
                </c:pt>
                <c:pt idx="5962">
                  <c:v>0.65297853701270259</c:v>
                </c:pt>
                <c:pt idx="5963">
                  <c:v>0.65308804204993431</c:v>
                </c:pt>
                <c:pt idx="5964">
                  <c:v>0.65319754708716604</c:v>
                </c:pt>
                <c:pt idx="5965">
                  <c:v>0.65330705212439777</c:v>
                </c:pt>
                <c:pt idx="5966">
                  <c:v>0.65341655716162939</c:v>
                </c:pt>
                <c:pt idx="5967">
                  <c:v>0.65352606219886111</c:v>
                </c:pt>
                <c:pt idx="5968">
                  <c:v>0.65363556723609284</c:v>
                </c:pt>
                <c:pt idx="5969">
                  <c:v>0.65374507227332457</c:v>
                </c:pt>
                <c:pt idx="5970">
                  <c:v>0.6538545773105563</c:v>
                </c:pt>
                <c:pt idx="5971">
                  <c:v>0.65396408234778802</c:v>
                </c:pt>
                <c:pt idx="5972">
                  <c:v>0.65407358738501975</c:v>
                </c:pt>
                <c:pt idx="5973">
                  <c:v>0.65418309242225148</c:v>
                </c:pt>
                <c:pt idx="5974">
                  <c:v>0.65429259745948309</c:v>
                </c:pt>
                <c:pt idx="5975">
                  <c:v>0.65440210249671482</c:v>
                </c:pt>
                <c:pt idx="5976">
                  <c:v>0.65451160753394655</c:v>
                </c:pt>
                <c:pt idx="5977">
                  <c:v>0.65462111257117828</c:v>
                </c:pt>
                <c:pt idx="5978">
                  <c:v>0.65473061760841</c:v>
                </c:pt>
                <c:pt idx="5979">
                  <c:v>0.65484012264564173</c:v>
                </c:pt>
                <c:pt idx="5980">
                  <c:v>0.65494962768287346</c:v>
                </c:pt>
                <c:pt idx="5981">
                  <c:v>0.65505913272010508</c:v>
                </c:pt>
                <c:pt idx="5982">
                  <c:v>0.6551686377573368</c:v>
                </c:pt>
                <c:pt idx="5983">
                  <c:v>0.65527814279456853</c:v>
                </c:pt>
                <c:pt idx="5984">
                  <c:v>0.65538764783180026</c:v>
                </c:pt>
                <c:pt idx="5985">
                  <c:v>0.65549715286903198</c:v>
                </c:pt>
                <c:pt idx="5986">
                  <c:v>0.65560665790626371</c:v>
                </c:pt>
                <c:pt idx="5987">
                  <c:v>0.65571616294349544</c:v>
                </c:pt>
                <c:pt idx="5988">
                  <c:v>0.65582566798072717</c:v>
                </c:pt>
                <c:pt idx="5989">
                  <c:v>0.65593517301795878</c:v>
                </c:pt>
                <c:pt idx="5990">
                  <c:v>0.65604467805519051</c:v>
                </c:pt>
                <c:pt idx="5991">
                  <c:v>0.65615418309242224</c:v>
                </c:pt>
                <c:pt idx="5992">
                  <c:v>0.65626368812965397</c:v>
                </c:pt>
                <c:pt idx="5993">
                  <c:v>0.65637319316688569</c:v>
                </c:pt>
                <c:pt idx="5994">
                  <c:v>0.65648269820411742</c:v>
                </c:pt>
                <c:pt idx="5995">
                  <c:v>0.65659220324134915</c:v>
                </c:pt>
                <c:pt idx="5996">
                  <c:v>0.65670170827858076</c:v>
                </c:pt>
                <c:pt idx="5997">
                  <c:v>0.65681121331581249</c:v>
                </c:pt>
                <c:pt idx="5998">
                  <c:v>0.65692071835304422</c:v>
                </c:pt>
                <c:pt idx="5999">
                  <c:v>0.65703022339027595</c:v>
                </c:pt>
                <c:pt idx="6000">
                  <c:v>0.65713972842750767</c:v>
                </c:pt>
                <c:pt idx="6001">
                  <c:v>0.6572492334647394</c:v>
                </c:pt>
                <c:pt idx="6002">
                  <c:v>0.65735873850197113</c:v>
                </c:pt>
                <c:pt idx="6003">
                  <c:v>0.65746824353920286</c:v>
                </c:pt>
                <c:pt idx="6004">
                  <c:v>0.65757774857643447</c:v>
                </c:pt>
                <c:pt idx="6005">
                  <c:v>0.6576872536136662</c:v>
                </c:pt>
                <c:pt idx="6006">
                  <c:v>0.65779675865089793</c:v>
                </c:pt>
                <c:pt idx="6007">
                  <c:v>0.65790626368812966</c:v>
                </c:pt>
                <c:pt idx="6008">
                  <c:v>0.65801576872536138</c:v>
                </c:pt>
                <c:pt idx="6009">
                  <c:v>0.65812527376259311</c:v>
                </c:pt>
                <c:pt idx="6010">
                  <c:v>0.65823477879982484</c:v>
                </c:pt>
                <c:pt idx="6011">
                  <c:v>0.65834428383705645</c:v>
                </c:pt>
                <c:pt idx="6012">
                  <c:v>0.65845378887428818</c:v>
                </c:pt>
                <c:pt idx="6013">
                  <c:v>0.65856329391151991</c:v>
                </c:pt>
                <c:pt idx="6014">
                  <c:v>0.65867279894875164</c:v>
                </c:pt>
                <c:pt idx="6015">
                  <c:v>0.65878230398598336</c:v>
                </c:pt>
                <c:pt idx="6016">
                  <c:v>0.65889180902321509</c:v>
                </c:pt>
                <c:pt idx="6017">
                  <c:v>0.65900131406044682</c:v>
                </c:pt>
                <c:pt idx="6018">
                  <c:v>0.65911081909767855</c:v>
                </c:pt>
                <c:pt idx="6019">
                  <c:v>0.65922032413491016</c:v>
                </c:pt>
                <c:pt idx="6020">
                  <c:v>0.65932982917214189</c:v>
                </c:pt>
                <c:pt idx="6021">
                  <c:v>0.65943933420937362</c:v>
                </c:pt>
                <c:pt idx="6022">
                  <c:v>0.65954883924660535</c:v>
                </c:pt>
                <c:pt idx="6023">
                  <c:v>0.65965834428383707</c:v>
                </c:pt>
                <c:pt idx="6024">
                  <c:v>0.6597678493210688</c:v>
                </c:pt>
                <c:pt idx="6025">
                  <c:v>0.65987735435830053</c:v>
                </c:pt>
                <c:pt idx="6026">
                  <c:v>0.65998685939553214</c:v>
                </c:pt>
                <c:pt idx="6027">
                  <c:v>0.66009636443276387</c:v>
                </c:pt>
                <c:pt idx="6028">
                  <c:v>0.6602058694699956</c:v>
                </c:pt>
                <c:pt idx="6029">
                  <c:v>0.66031537450722733</c:v>
                </c:pt>
                <c:pt idx="6030">
                  <c:v>0.66042487954445905</c:v>
                </c:pt>
                <c:pt idx="6031">
                  <c:v>0.66053438458169078</c:v>
                </c:pt>
                <c:pt idx="6032">
                  <c:v>0.66064388961892251</c:v>
                </c:pt>
                <c:pt idx="6033">
                  <c:v>0.66075339465615424</c:v>
                </c:pt>
                <c:pt idx="6034">
                  <c:v>0.66086289969338585</c:v>
                </c:pt>
                <c:pt idx="6035">
                  <c:v>0.66097240473061758</c:v>
                </c:pt>
                <c:pt idx="6036">
                  <c:v>0.66108190976784931</c:v>
                </c:pt>
                <c:pt idx="6037">
                  <c:v>0.66119141480508103</c:v>
                </c:pt>
                <c:pt idx="6038">
                  <c:v>0.66130091984231276</c:v>
                </c:pt>
                <c:pt idx="6039">
                  <c:v>0.66141042487954449</c:v>
                </c:pt>
                <c:pt idx="6040">
                  <c:v>0.66151992991677622</c:v>
                </c:pt>
                <c:pt idx="6041">
                  <c:v>0.66162943495400783</c:v>
                </c:pt>
                <c:pt idx="6042">
                  <c:v>0.66173893999123956</c:v>
                </c:pt>
                <c:pt idx="6043">
                  <c:v>0.66184844502847129</c:v>
                </c:pt>
                <c:pt idx="6044">
                  <c:v>0.66195795006570302</c:v>
                </c:pt>
                <c:pt idx="6045">
                  <c:v>0.66206745510293474</c:v>
                </c:pt>
                <c:pt idx="6046">
                  <c:v>0.66217696014016647</c:v>
                </c:pt>
                <c:pt idx="6047">
                  <c:v>0.6622864651773982</c:v>
                </c:pt>
                <c:pt idx="6048">
                  <c:v>0.66239597021462993</c:v>
                </c:pt>
                <c:pt idx="6049">
                  <c:v>0.66250547525186154</c:v>
                </c:pt>
                <c:pt idx="6050">
                  <c:v>0.66261498028909327</c:v>
                </c:pt>
                <c:pt idx="6051">
                  <c:v>0.662724485326325</c:v>
                </c:pt>
                <c:pt idx="6052">
                  <c:v>0.66283399036355672</c:v>
                </c:pt>
                <c:pt idx="6053">
                  <c:v>0.66294349540078845</c:v>
                </c:pt>
                <c:pt idx="6054">
                  <c:v>0.66305300043802018</c:v>
                </c:pt>
                <c:pt idx="6055">
                  <c:v>0.66316250547525191</c:v>
                </c:pt>
                <c:pt idx="6056">
                  <c:v>0.66327201051248352</c:v>
                </c:pt>
                <c:pt idx="6057">
                  <c:v>0.66338151554971525</c:v>
                </c:pt>
                <c:pt idx="6058">
                  <c:v>0.66349102058694698</c:v>
                </c:pt>
                <c:pt idx="6059">
                  <c:v>0.66360052562417871</c:v>
                </c:pt>
                <c:pt idx="6060">
                  <c:v>0.66371003066141043</c:v>
                </c:pt>
                <c:pt idx="6061">
                  <c:v>0.66381953569864216</c:v>
                </c:pt>
                <c:pt idx="6062">
                  <c:v>0.66392904073587389</c:v>
                </c:pt>
                <c:pt idx="6063">
                  <c:v>0.66403854577310562</c:v>
                </c:pt>
                <c:pt idx="6064">
                  <c:v>0.66414805081033723</c:v>
                </c:pt>
                <c:pt idx="6065">
                  <c:v>0.66425755584756896</c:v>
                </c:pt>
                <c:pt idx="6066">
                  <c:v>0.66436706088480069</c:v>
                </c:pt>
                <c:pt idx="6067">
                  <c:v>0.66447656592203241</c:v>
                </c:pt>
                <c:pt idx="6068">
                  <c:v>0.66458607095926414</c:v>
                </c:pt>
                <c:pt idx="6069">
                  <c:v>0.66469557599649587</c:v>
                </c:pt>
                <c:pt idx="6070">
                  <c:v>0.6648050810337276</c:v>
                </c:pt>
                <c:pt idx="6071">
                  <c:v>0.66491458607095921</c:v>
                </c:pt>
                <c:pt idx="6072">
                  <c:v>0.66502409110819094</c:v>
                </c:pt>
                <c:pt idx="6073">
                  <c:v>0.66513359614542267</c:v>
                </c:pt>
                <c:pt idx="6074">
                  <c:v>0.66524310118265439</c:v>
                </c:pt>
                <c:pt idx="6075">
                  <c:v>0.66535260621988612</c:v>
                </c:pt>
                <c:pt idx="6076">
                  <c:v>0.66546211125711785</c:v>
                </c:pt>
                <c:pt idx="6077">
                  <c:v>0.66557161629434958</c:v>
                </c:pt>
                <c:pt idx="6078">
                  <c:v>0.6656811213315813</c:v>
                </c:pt>
                <c:pt idx="6079">
                  <c:v>0.66579062636881292</c:v>
                </c:pt>
                <c:pt idx="6080">
                  <c:v>0.66590013140604465</c:v>
                </c:pt>
                <c:pt idx="6081">
                  <c:v>0.66600963644327638</c:v>
                </c:pt>
                <c:pt idx="6082">
                  <c:v>0.6661191414805081</c:v>
                </c:pt>
                <c:pt idx="6083">
                  <c:v>0.66622864651773983</c:v>
                </c:pt>
                <c:pt idx="6084">
                  <c:v>0.66633815155497156</c:v>
                </c:pt>
                <c:pt idx="6085">
                  <c:v>0.66644765659220329</c:v>
                </c:pt>
                <c:pt idx="6086">
                  <c:v>0.6665571616294349</c:v>
                </c:pt>
                <c:pt idx="6087">
                  <c:v>0.66666666666666663</c:v>
                </c:pt>
                <c:pt idx="6088">
                  <c:v>0.66677617170389836</c:v>
                </c:pt>
                <c:pt idx="6089">
                  <c:v>0.66688567674113008</c:v>
                </c:pt>
                <c:pt idx="6090">
                  <c:v>0.66699518177836181</c:v>
                </c:pt>
                <c:pt idx="6091">
                  <c:v>0.66710468681559354</c:v>
                </c:pt>
                <c:pt idx="6092">
                  <c:v>0.66721419185282527</c:v>
                </c:pt>
                <c:pt idx="6093">
                  <c:v>0.66732369689005699</c:v>
                </c:pt>
                <c:pt idx="6094">
                  <c:v>0.66743320192728861</c:v>
                </c:pt>
                <c:pt idx="6095">
                  <c:v>0.66754270696452034</c:v>
                </c:pt>
                <c:pt idx="6096">
                  <c:v>0.66765221200175207</c:v>
                </c:pt>
                <c:pt idx="6097">
                  <c:v>0.66776171703898379</c:v>
                </c:pt>
                <c:pt idx="6098">
                  <c:v>0.66787122207621552</c:v>
                </c:pt>
                <c:pt idx="6099">
                  <c:v>0.66798072711344725</c:v>
                </c:pt>
                <c:pt idx="6100">
                  <c:v>0.66809023215067898</c:v>
                </c:pt>
                <c:pt idx="6101">
                  <c:v>0.66819973718791059</c:v>
                </c:pt>
                <c:pt idx="6102">
                  <c:v>0.66830924222514232</c:v>
                </c:pt>
                <c:pt idx="6103">
                  <c:v>0.66841874726237405</c:v>
                </c:pt>
                <c:pt idx="6104">
                  <c:v>0.66852825229960577</c:v>
                </c:pt>
                <c:pt idx="6105">
                  <c:v>0.6686377573368375</c:v>
                </c:pt>
                <c:pt idx="6106">
                  <c:v>0.66874726237406923</c:v>
                </c:pt>
                <c:pt idx="6107">
                  <c:v>0.66885676741130096</c:v>
                </c:pt>
                <c:pt idx="6108">
                  <c:v>0.66896627244853268</c:v>
                </c:pt>
                <c:pt idx="6109">
                  <c:v>0.6690757774857643</c:v>
                </c:pt>
                <c:pt idx="6110">
                  <c:v>0.66918528252299603</c:v>
                </c:pt>
                <c:pt idx="6111">
                  <c:v>0.66929478756022776</c:v>
                </c:pt>
                <c:pt idx="6112">
                  <c:v>0.66940429259745948</c:v>
                </c:pt>
                <c:pt idx="6113">
                  <c:v>0.66951379763469121</c:v>
                </c:pt>
                <c:pt idx="6114">
                  <c:v>0.66962330267192294</c:v>
                </c:pt>
                <c:pt idx="6115">
                  <c:v>0.66973280770915466</c:v>
                </c:pt>
                <c:pt idx="6116">
                  <c:v>0.66984231274638628</c:v>
                </c:pt>
                <c:pt idx="6117">
                  <c:v>0.66995181778361801</c:v>
                </c:pt>
                <c:pt idx="6118">
                  <c:v>0.67006132282084974</c:v>
                </c:pt>
                <c:pt idx="6119">
                  <c:v>0.67017082785808146</c:v>
                </c:pt>
                <c:pt idx="6120">
                  <c:v>0.67028033289531319</c:v>
                </c:pt>
                <c:pt idx="6121">
                  <c:v>0.67038983793254492</c:v>
                </c:pt>
                <c:pt idx="6122">
                  <c:v>0.67049934296977665</c:v>
                </c:pt>
                <c:pt idx="6123">
                  <c:v>0.67060884800700837</c:v>
                </c:pt>
                <c:pt idx="6124">
                  <c:v>0.67071835304423999</c:v>
                </c:pt>
                <c:pt idx="6125">
                  <c:v>0.67082785808147172</c:v>
                </c:pt>
                <c:pt idx="6126">
                  <c:v>0.67093736311870344</c:v>
                </c:pt>
                <c:pt idx="6127">
                  <c:v>0.67104686815593517</c:v>
                </c:pt>
                <c:pt idx="6128">
                  <c:v>0.6711563731931669</c:v>
                </c:pt>
                <c:pt idx="6129">
                  <c:v>0.67126587823039863</c:v>
                </c:pt>
                <c:pt idx="6130">
                  <c:v>0.67137538326763035</c:v>
                </c:pt>
                <c:pt idx="6131">
                  <c:v>0.67148488830486197</c:v>
                </c:pt>
                <c:pt idx="6132">
                  <c:v>0.6715943933420937</c:v>
                </c:pt>
                <c:pt idx="6133">
                  <c:v>0.67170389837932543</c:v>
                </c:pt>
                <c:pt idx="6134">
                  <c:v>0.67181340341655715</c:v>
                </c:pt>
                <c:pt idx="6135">
                  <c:v>0.67192290845378888</c:v>
                </c:pt>
                <c:pt idx="6136">
                  <c:v>0.67203241349102061</c:v>
                </c:pt>
                <c:pt idx="6137">
                  <c:v>0.67214191852825234</c:v>
                </c:pt>
                <c:pt idx="6138">
                  <c:v>0.67225142356548406</c:v>
                </c:pt>
                <c:pt idx="6139">
                  <c:v>0.67236092860271568</c:v>
                </c:pt>
                <c:pt idx="6140">
                  <c:v>0.67247043363994741</c:v>
                </c:pt>
                <c:pt idx="6141">
                  <c:v>0.67257993867717913</c:v>
                </c:pt>
                <c:pt idx="6142">
                  <c:v>0.67268944371441086</c:v>
                </c:pt>
                <c:pt idx="6143">
                  <c:v>0.67279894875164259</c:v>
                </c:pt>
                <c:pt idx="6144">
                  <c:v>0.67290845378887432</c:v>
                </c:pt>
                <c:pt idx="6145">
                  <c:v>0.67301795882610604</c:v>
                </c:pt>
                <c:pt idx="6146">
                  <c:v>0.67312746386333766</c:v>
                </c:pt>
                <c:pt idx="6147">
                  <c:v>0.67323696890056939</c:v>
                </c:pt>
                <c:pt idx="6148">
                  <c:v>0.67334647393780112</c:v>
                </c:pt>
                <c:pt idx="6149">
                  <c:v>0.67345597897503284</c:v>
                </c:pt>
                <c:pt idx="6150">
                  <c:v>0.67356548401226457</c:v>
                </c:pt>
                <c:pt idx="6151">
                  <c:v>0.6736749890494963</c:v>
                </c:pt>
                <c:pt idx="6152">
                  <c:v>0.67378449408672803</c:v>
                </c:pt>
                <c:pt idx="6153">
                  <c:v>0.67389399912395975</c:v>
                </c:pt>
                <c:pt idx="6154">
                  <c:v>0.67400350416119137</c:v>
                </c:pt>
                <c:pt idx="6155">
                  <c:v>0.6741130091984231</c:v>
                </c:pt>
                <c:pt idx="6156">
                  <c:v>0.67422251423565482</c:v>
                </c:pt>
                <c:pt idx="6157">
                  <c:v>0.67433201927288655</c:v>
                </c:pt>
                <c:pt idx="6158">
                  <c:v>0.67444152431011828</c:v>
                </c:pt>
                <c:pt idx="6159">
                  <c:v>0.67455102934735001</c:v>
                </c:pt>
                <c:pt idx="6160">
                  <c:v>0.67466053438458173</c:v>
                </c:pt>
                <c:pt idx="6161">
                  <c:v>0.67477003942181335</c:v>
                </c:pt>
                <c:pt idx="6162">
                  <c:v>0.67487954445904508</c:v>
                </c:pt>
                <c:pt idx="6163">
                  <c:v>0.67498904949627681</c:v>
                </c:pt>
                <c:pt idx="6164">
                  <c:v>0.67509855453350853</c:v>
                </c:pt>
                <c:pt idx="6165">
                  <c:v>0.67520805957074026</c:v>
                </c:pt>
                <c:pt idx="6166">
                  <c:v>0.67531756460797199</c:v>
                </c:pt>
                <c:pt idx="6167">
                  <c:v>0.67542706964520371</c:v>
                </c:pt>
                <c:pt idx="6168">
                  <c:v>0.67553657468243544</c:v>
                </c:pt>
                <c:pt idx="6169">
                  <c:v>0.67564607971966706</c:v>
                </c:pt>
                <c:pt idx="6170">
                  <c:v>0.67575558475689879</c:v>
                </c:pt>
                <c:pt idx="6171">
                  <c:v>0.67586508979413051</c:v>
                </c:pt>
                <c:pt idx="6172">
                  <c:v>0.67597459483136224</c:v>
                </c:pt>
                <c:pt idx="6173">
                  <c:v>0.67608409986859397</c:v>
                </c:pt>
                <c:pt idx="6174">
                  <c:v>0.6761936049058257</c:v>
                </c:pt>
                <c:pt idx="6175">
                  <c:v>0.67630310994305742</c:v>
                </c:pt>
                <c:pt idx="6176">
                  <c:v>0.67641261498028904</c:v>
                </c:pt>
                <c:pt idx="6177">
                  <c:v>0.67652212001752077</c:v>
                </c:pt>
                <c:pt idx="6178">
                  <c:v>0.67663162505475249</c:v>
                </c:pt>
                <c:pt idx="6179">
                  <c:v>0.67674113009198422</c:v>
                </c:pt>
                <c:pt idx="6180">
                  <c:v>0.67685063512921595</c:v>
                </c:pt>
                <c:pt idx="6181">
                  <c:v>0.67696014016644768</c:v>
                </c:pt>
                <c:pt idx="6182">
                  <c:v>0.6770696452036794</c:v>
                </c:pt>
                <c:pt idx="6183">
                  <c:v>0.67717915024091113</c:v>
                </c:pt>
                <c:pt idx="6184">
                  <c:v>0.67728865527814275</c:v>
                </c:pt>
                <c:pt idx="6185">
                  <c:v>0.67739816031537448</c:v>
                </c:pt>
                <c:pt idx="6186">
                  <c:v>0.6775076653526062</c:v>
                </c:pt>
                <c:pt idx="6187">
                  <c:v>0.67761717038983793</c:v>
                </c:pt>
                <c:pt idx="6188">
                  <c:v>0.67772667542706966</c:v>
                </c:pt>
                <c:pt idx="6189">
                  <c:v>0.67783618046430139</c:v>
                </c:pt>
                <c:pt idx="6190">
                  <c:v>0.67794568550153311</c:v>
                </c:pt>
                <c:pt idx="6191">
                  <c:v>0.67805519053876473</c:v>
                </c:pt>
                <c:pt idx="6192">
                  <c:v>0.67816469557599646</c:v>
                </c:pt>
                <c:pt idx="6193">
                  <c:v>0.67827420061322818</c:v>
                </c:pt>
                <c:pt idx="6194">
                  <c:v>0.67838370565045991</c:v>
                </c:pt>
                <c:pt idx="6195">
                  <c:v>0.67849321068769164</c:v>
                </c:pt>
                <c:pt idx="6196">
                  <c:v>0.67860271572492337</c:v>
                </c:pt>
                <c:pt idx="6197">
                  <c:v>0.67871222076215509</c:v>
                </c:pt>
                <c:pt idx="6198">
                  <c:v>0.67882172579938682</c:v>
                </c:pt>
                <c:pt idx="6199">
                  <c:v>0.67893123083661844</c:v>
                </c:pt>
                <c:pt idx="6200">
                  <c:v>0.67904073587385017</c:v>
                </c:pt>
                <c:pt idx="6201">
                  <c:v>0.67915024091108189</c:v>
                </c:pt>
                <c:pt idx="6202">
                  <c:v>0.67925974594831362</c:v>
                </c:pt>
                <c:pt idx="6203">
                  <c:v>0.67936925098554535</c:v>
                </c:pt>
                <c:pt idx="6204">
                  <c:v>0.67947875602277708</c:v>
                </c:pt>
                <c:pt idx="6205">
                  <c:v>0.6795882610600088</c:v>
                </c:pt>
                <c:pt idx="6206">
                  <c:v>0.67969776609724042</c:v>
                </c:pt>
                <c:pt idx="6207">
                  <c:v>0.67980727113447215</c:v>
                </c:pt>
                <c:pt idx="6208">
                  <c:v>0.67991677617170387</c:v>
                </c:pt>
                <c:pt idx="6209">
                  <c:v>0.6800262812089356</c:v>
                </c:pt>
                <c:pt idx="6210">
                  <c:v>0.68013578624616733</c:v>
                </c:pt>
                <c:pt idx="6211">
                  <c:v>0.68024529128339906</c:v>
                </c:pt>
                <c:pt idx="6212">
                  <c:v>0.68035479632063078</c:v>
                </c:pt>
                <c:pt idx="6213">
                  <c:v>0.68046430135786251</c:v>
                </c:pt>
                <c:pt idx="6214">
                  <c:v>0.68057380639509413</c:v>
                </c:pt>
                <c:pt idx="6215">
                  <c:v>0.68068331143232585</c:v>
                </c:pt>
                <c:pt idx="6216">
                  <c:v>0.68079281646955758</c:v>
                </c:pt>
                <c:pt idx="6217">
                  <c:v>0.68090232150678931</c:v>
                </c:pt>
                <c:pt idx="6218">
                  <c:v>0.68101182654402104</c:v>
                </c:pt>
                <c:pt idx="6219">
                  <c:v>0.68112133158125276</c:v>
                </c:pt>
                <c:pt idx="6220">
                  <c:v>0.68123083661848449</c:v>
                </c:pt>
                <c:pt idx="6221">
                  <c:v>0.68134034165571611</c:v>
                </c:pt>
                <c:pt idx="6222">
                  <c:v>0.68144984669294784</c:v>
                </c:pt>
                <c:pt idx="6223">
                  <c:v>0.68155935173017956</c:v>
                </c:pt>
                <c:pt idx="6224">
                  <c:v>0.68166885676741129</c:v>
                </c:pt>
                <c:pt idx="6225">
                  <c:v>0.68177836180464302</c:v>
                </c:pt>
                <c:pt idx="6226">
                  <c:v>0.68188786684187475</c:v>
                </c:pt>
                <c:pt idx="6227">
                  <c:v>0.68199737187910647</c:v>
                </c:pt>
                <c:pt idx="6228">
                  <c:v>0.6821068769163382</c:v>
                </c:pt>
                <c:pt idx="6229">
                  <c:v>0.68221638195356982</c:v>
                </c:pt>
                <c:pt idx="6230">
                  <c:v>0.68232588699080154</c:v>
                </c:pt>
                <c:pt idx="6231">
                  <c:v>0.68243539202803327</c:v>
                </c:pt>
                <c:pt idx="6232">
                  <c:v>0.682544897065265</c:v>
                </c:pt>
                <c:pt idx="6233">
                  <c:v>0.68265440210249673</c:v>
                </c:pt>
                <c:pt idx="6234">
                  <c:v>0.68276390713972845</c:v>
                </c:pt>
                <c:pt idx="6235">
                  <c:v>0.68287341217696018</c:v>
                </c:pt>
                <c:pt idx="6236">
                  <c:v>0.6829829172141918</c:v>
                </c:pt>
                <c:pt idx="6237">
                  <c:v>0.68309242225142353</c:v>
                </c:pt>
                <c:pt idx="6238">
                  <c:v>0.68320192728865525</c:v>
                </c:pt>
                <c:pt idx="6239">
                  <c:v>0.68331143232588698</c:v>
                </c:pt>
                <c:pt idx="6240">
                  <c:v>0.68342093736311871</c:v>
                </c:pt>
                <c:pt idx="6241">
                  <c:v>0.68353044240035044</c:v>
                </c:pt>
                <c:pt idx="6242">
                  <c:v>0.68363994743758216</c:v>
                </c:pt>
                <c:pt idx="6243">
                  <c:v>0.68374945247481389</c:v>
                </c:pt>
                <c:pt idx="6244">
                  <c:v>0.68385895751204551</c:v>
                </c:pt>
                <c:pt idx="6245">
                  <c:v>0.68396846254927723</c:v>
                </c:pt>
                <c:pt idx="6246">
                  <c:v>0.68407796758650896</c:v>
                </c:pt>
                <c:pt idx="6247">
                  <c:v>0.68418747262374069</c:v>
                </c:pt>
                <c:pt idx="6248">
                  <c:v>0.68429697766097242</c:v>
                </c:pt>
                <c:pt idx="6249">
                  <c:v>0.68440648269820414</c:v>
                </c:pt>
                <c:pt idx="6250">
                  <c:v>0.68451598773543587</c:v>
                </c:pt>
                <c:pt idx="6251">
                  <c:v>0.68462549277266749</c:v>
                </c:pt>
                <c:pt idx="6252">
                  <c:v>0.68473499780989922</c:v>
                </c:pt>
                <c:pt idx="6253">
                  <c:v>0.68484450284713094</c:v>
                </c:pt>
                <c:pt idx="6254">
                  <c:v>0.68495400788436267</c:v>
                </c:pt>
                <c:pt idx="6255">
                  <c:v>0.6850635129215944</c:v>
                </c:pt>
                <c:pt idx="6256">
                  <c:v>0.68517301795882612</c:v>
                </c:pt>
                <c:pt idx="6257">
                  <c:v>0.68528252299605785</c:v>
                </c:pt>
                <c:pt idx="6258">
                  <c:v>0.68539202803328958</c:v>
                </c:pt>
                <c:pt idx="6259">
                  <c:v>0.6855015330705212</c:v>
                </c:pt>
                <c:pt idx="6260">
                  <c:v>0.68561103810775292</c:v>
                </c:pt>
                <c:pt idx="6261">
                  <c:v>0.68572054314498465</c:v>
                </c:pt>
                <c:pt idx="6262">
                  <c:v>0.68583004818221638</c:v>
                </c:pt>
                <c:pt idx="6263">
                  <c:v>0.68593955321944811</c:v>
                </c:pt>
                <c:pt idx="6264">
                  <c:v>0.68604905825667983</c:v>
                </c:pt>
                <c:pt idx="6265">
                  <c:v>0.68615856329391156</c:v>
                </c:pt>
                <c:pt idx="6266">
                  <c:v>0.68626806833114318</c:v>
                </c:pt>
                <c:pt idx="6267">
                  <c:v>0.6863775733683749</c:v>
                </c:pt>
                <c:pt idx="6268">
                  <c:v>0.68648707840560663</c:v>
                </c:pt>
                <c:pt idx="6269">
                  <c:v>0.68659658344283836</c:v>
                </c:pt>
                <c:pt idx="6270">
                  <c:v>0.68670608848007009</c:v>
                </c:pt>
                <c:pt idx="6271">
                  <c:v>0.68681559351730181</c:v>
                </c:pt>
                <c:pt idx="6272">
                  <c:v>0.68692509855453354</c:v>
                </c:pt>
                <c:pt idx="6273">
                  <c:v>0.68703460359176527</c:v>
                </c:pt>
                <c:pt idx="6274">
                  <c:v>0.68714410862899689</c:v>
                </c:pt>
                <c:pt idx="6275">
                  <c:v>0.68725361366622861</c:v>
                </c:pt>
                <c:pt idx="6276">
                  <c:v>0.68736311870346034</c:v>
                </c:pt>
                <c:pt idx="6277">
                  <c:v>0.68747262374069207</c:v>
                </c:pt>
                <c:pt idx="6278">
                  <c:v>0.6875821287779238</c:v>
                </c:pt>
                <c:pt idx="6279">
                  <c:v>0.68769163381515552</c:v>
                </c:pt>
                <c:pt idx="6280">
                  <c:v>0.68780113885238725</c:v>
                </c:pt>
                <c:pt idx="6281">
                  <c:v>0.68791064388961898</c:v>
                </c:pt>
                <c:pt idx="6282">
                  <c:v>0.68802014892685059</c:v>
                </c:pt>
                <c:pt idx="6283">
                  <c:v>0.68812965396408232</c:v>
                </c:pt>
                <c:pt idx="6284">
                  <c:v>0.68823915900131405</c:v>
                </c:pt>
                <c:pt idx="6285">
                  <c:v>0.68834866403854578</c:v>
                </c:pt>
                <c:pt idx="6286">
                  <c:v>0.6884581690757775</c:v>
                </c:pt>
                <c:pt idx="6287">
                  <c:v>0.68856767411300923</c:v>
                </c:pt>
                <c:pt idx="6288">
                  <c:v>0.68867717915024096</c:v>
                </c:pt>
                <c:pt idx="6289">
                  <c:v>0.68878668418747258</c:v>
                </c:pt>
                <c:pt idx="6290">
                  <c:v>0.6888961892247043</c:v>
                </c:pt>
                <c:pt idx="6291">
                  <c:v>0.68900569426193603</c:v>
                </c:pt>
                <c:pt idx="6292">
                  <c:v>0.68911519929916776</c:v>
                </c:pt>
                <c:pt idx="6293">
                  <c:v>0.68922470433639949</c:v>
                </c:pt>
                <c:pt idx="6294">
                  <c:v>0.68933420937363121</c:v>
                </c:pt>
                <c:pt idx="6295">
                  <c:v>0.68944371441086294</c:v>
                </c:pt>
                <c:pt idx="6296">
                  <c:v>0.68955321944809467</c:v>
                </c:pt>
                <c:pt idx="6297">
                  <c:v>0.68966272448532628</c:v>
                </c:pt>
                <c:pt idx="6298">
                  <c:v>0.68977222952255801</c:v>
                </c:pt>
                <c:pt idx="6299">
                  <c:v>0.68988173455978974</c:v>
                </c:pt>
                <c:pt idx="6300">
                  <c:v>0.68999123959702147</c:v>
                </c:pt>
                <c:pt idx="6301">
                  <c:v>0.69010074463425319</c:v>
                </c:pt>
                <c:pt idx="6302">
                  <c:v>0.69021024967148492</c:v>
                </c:pt>
                <c:pt idx="6303">
                  <c:v>0.69031975470871665</c:v>
                </c:pt>
                <c:pt idx="6304">
                  <c:v>0.69042925974594826</c:v>
                </c:pt>
                <c:pt idx="6305">
                  <c:v>0.69053876478317999</c:v>
                </c:pt>
                <c:pt idx="6306">
                  <c:v>0.69064826982041172</c:v>
                </c:pt>
                <c:pt idx="6307">
                  <c:v>0.69075777485764345</c:v>
                </c:pt>
                <c:pt idx="6308">
                  <c:v>0.69086727989487517</c:v>
                </c:pt>
                <c:pt idx="6309">
                  <c:v>0.6909767849321069</c:v>
                </c:pt>
                <c:pt idx="6310">
                  <c:v>0.69108628996933863</c:v>
                </c:pt>
                <c:pt idx="6311">
                  <c:v>0.69119579500657036</c:v>
                </c:pt>
                <c:pt idx="6312">
                  <c:v>0.69130530004380197</c:v>
                </c:pt>
                <c:pt idx="6313">
                  <c:v>0.6914148050810337</c:v>
                </c:pt>
                <c:pt idx="6314">
                  <c:v>0.69152431011826543</c:v>
                </c:pt>
                <c:pt idx="6315">
                  <c:v>0.69163381515549716</c:v>
                </c:pt>
                <c:pt idx="6316">
                  <c:v>0.69174332019272888</c:v>
                </c:pt>
                <c:pt idx="6317">
                  <c:v>0.69185282522996061</c:v>
                </c:pt>
                <c:pt idx="6318">
                  <c:v>0.69196233026719234</c:v>
                </c:pt>
                <c:pt idx="6319">
                  <c:v>0.69207183530442395</c:v>
                </c:pt>
                <c:pt idx="6320">
                  <c:v>0.69218134034165568</c:v>
                </c:pt>
                <c:pt idx="6321">
                  <c:v>0.69229084537888741</c:v>
                </c:pt>
                <c:pt idx="6322">
                  <c:v>0.69240035041611914</c:v>
                </c:pt>
                <c:pt idx="6323">
                  <c:v>0.69250985545335086</c:v>
                </c:pt>
                <c:pt idx="6324">
                  <c:v>0.69261936049058259</c:v>
                </c:pt>
                <c:pt idx="6325">
                  <c:v>0.69272886552781432</c:v>
                </c:pt>
                <c:pt idx="6326">
                  <c:v>0.69283837056504605</c:v>
                </c:pt>
                <c:pt idx="6327">
                  <c:v>0.69294787560227766</c:v>
                </c:pt>
                <c:pt idx="6328">
                  <c:v>0.69305738063950939</c:v>
                </c:pt>
                <c:pt idx="6329">
                  <c:v>0.69316688567674112</c:v>
                </c:pt>
                <c:pt idx="6330">
                  <c:v>0.69327639071397285</c:v>
                </c:pt>
                <c:pt idx="6331">
                  <c:v>0.69338589575120457</c:v>
                </c:pt>
                <c:pt idx="6332">
                  <c:v>0.6934954007884363</c:v>
                </c:pt>
                <c:pt idx="6333">
                  <c:v>0.69360490582566803</c:v>
                </c:pt>
                <c:pt idx="6334">
                  <c:v>0.69371441086289964</c:v>
                </c:pt>
                <c:pt idx="6335">
                  <c:v>0.69382391590013137</c:v>
                </c:pt>
                <c:pt idx="6336">
                  <c:v>0.6939334209373631</c:v>
                </c:pt>
                <c:pt idx="6337">
                  <c:v>0.69404292597459483</c:v>
                </c:pt>
                <c:pt idx="6338">
                  <c:v>0.69415243101182655</c:v>
                </c:pt>
                <c:pt idx="6339">
                  <c:v>0.69426193604905828</c:v>
                </c:pt>
                <c:pt idx="6340">
                  <c:v>0.69437144108629001</c:v>
                </c:pt>
                <c:pt idx="6341">
                  <c:v>0.69448094612352174</c:v>
                </c:pt>
                <c:pt idx="6342">
                  <c:v>0.69459045116075335</c:v>
                </c:pt>
                <c:pt idx="6343">
                  <c:v>0.69469995619798508</c:v>
                </c:pt>
                <c:pt idx="6344">
                  <c:v>0.69480946123521681</c:v>
                </c:pt>
                <c:pt idx="6345">
                  <c:v>0.69491896627244854</c:v>
                </c:pt>
                <c:pt idx="6346">
                  <c:v>0.69502847130968026</c:v>
                </c:pt>
                <c:pt idx="6347">
                  <c:v>0.69513797634691199</c:v>
                </c:pt>
                <c:pt idx="6348">
                  <c:v>0.69524748138414372</c:v>
                </c:pt>
                <c:pt idx="6349">
                  <c:v>0.69535698642137533</c:v>
                </c:pt>
                <c:pt idx="6350">
                  <c:v>0.69546649145860706</c:v>
                </c:pt>
                <c:pt idx="6351">
                  <c:v>0.69557599649583879</c:v>
                </c:pt>
                <c:pt idx="6352">
                  <c:v>0.69568550153307052</c:v>
                </c:pt>
                <c:pt idx="6353">
                  <c:v>0.69579500657030224</c:v>
                </c:pt>
                <c:pt idx="6354">
                  <c:v>0.69590451160753397</c:v>
                </c:pt>
                <c:pt idx="6355">
                  <c:v>0.6960140166447657</c:v>
                </c:pt>
                <c:pt idx="6356">
                  <c:v>0.69612352168199743</c:v>
                </c:pt>
                <c:pt idx="6357">
                  <c:v>0.69623302671922904</c:v>
                </c:pt>
                <c:pt idx="6358">
                  <c:v>0.69634253175646077</c:v>
                </c:pt>
                <c:pt idx="6359">
                  <c:v>0.6964520367936925</c:v>
                </c:pt>
                <c:pt idx="6360">
                  <c:v>0.69656154183092422</c:v>
                </c:pt>
                <c:pt idx="6361">
                  <c:v>0.69667104686815595</c:v>
                </c:pt>
                <c:pt idx="6362">
                  <c:v>0.69678055190538768</c:v>
                </c:pt>
                <c:pt idx="6363">
                  <c:v>0.69689005694261941</c:v>
                </c:pt>
                <c:pt idx="6364">
                  <c:v>0.69699956197985102</c:v>
                </c:pt>
                <c:pt idx="6365">
                  <c:v>0.69710906701708275</c:v>
                </c:pt>
                <c:pt idx="6366">
                  <c:v>0.69721857205431448</c:v>
                </c:pt>
                <c:pt idx="6367">
                  <c:v>0.69732807709154621</c:v>
                </c:pt>
                <c:pt idx="6368">
                  <c:v>0.69743758212877793</c:v>
                </c:pt>
                <c:pt idx="6369">
                  <c:v>0.69754708716600966</c:v>
                </c:pt>
                <c:pt idx="6370">
                  <c:v>0.69765659220324139</c:v>
                </c:pt>
                <c:pt idx="6371">
                  <c:v>0.69776609724047312</c:v>
                </c:pt>
                <c:pt idx="6372">
                  <c:v>0.69787560227770473</c:v>
                </c:pt>
                <c:pt idx="6373">
                  <c:v>0.69798510731493646</c:v>
                </c:pt>
                <c:pt idx="6374">
                  <c:v>0.69809461235216819</c:v>
                </c:pt>
                <c:pt idx="6375">
                  <c:v>0.69820411738939991</c:v>
                </c:pt>
                <c:pt idx="6376">
                  <c:v>0.69831362242663164</c:v>
                </c:pt>
                <c:pt idx="6377">
                  <c:v>0.69842312746386337</c:v>
                </c:pt>
                <c:pt idx="6378">
                  <c:v>0.6985326325010951</c:v>
                </c:pt>
                <c:pt idx="6379">
                  <c:v>0.69864213753832671</c:v>
                </c:pt>
                <c:pt idx="6380">
                  <c:v>0.69875164257555844</c:v>
                </c:pt>
                <c:pt idx="6381">
                  <c:v>0.69886114761279017</c:v>
                </c:pt>
                <c:pt idx="6382">
                  <c:v>0.6989706526500219</c:v>
                </c:pt>
                <c:pt idx="6383">
                  <c:v>0.69908015768725362</c:v>
                </c:pt>
                <c:pt idx="6384">
                  <c:v>0.69918966272448535</c:v>
                </c:pt>
                <c:pt idx="6385">
                  <c:v>0.69929916776171708</c:v>
                </c:pt>
                <c:pt idx="6386">
                  <c:v>0.69940867279894881</c:v>
                </c:pt>
                <c:pt idx="6387">
                  <c:v>0.69951817783618042</c:v>
                </c:pt>
                <c:pt idx="6388">
                  <c:v>0.69962768287341215</c:v>
                </c:pt>
                <c:pt idx="6389">
                  <c:v>0.69973718791064388</c:v>
                </c:pt>
                <c:pt idx="6390">
                  <c:v>0.6998466929478756</c:v>
                </c:pt>
                <c:pt idx="6391">
                  <c:v>0.69995619798510733</c:v>
                </c:pt>
                <c:pt idx="6392">
                  <c:v>0.70006570302233906</c:v>
                </c:pt>
                <c:pt idx="6393">
                  <c:v>0.70017520805957079</c:v>
                </c:pt>
                <c:pt idx="6394">
                  <c:v>0.7002847130968024</c:v>
                </c:pt>
                <c:pt idx="6395">
                  <c:v>0.70039421813403413</c:v>
                </c:pt>
                <c:pt idx="6396">
                  <c:v>0.70050372317126586</c:v>
                </c:pt>
                <c:pt idx="6397">
                  <c:v>0.70061322820849758</c:v>
                </c:pt>
                <c:pt idx="6398">
                  <c:v>0.70072273324572931</c:v>
                </c:pt>
                <c:pt idx="6399">
                  <c:v>0.70083223828296104</c:v>
                </c:pt>
                <c:pt idx="6400">
                  <c:v>0.70094174332019277</c:v>
                </c:pt>
                <c:pt idx="6401">
                  <c:v>0.70105124835742449</c:v>
                </c:pt>
                <c:pt idx="6402">
                  <c:v>0.70116075339465611</c:v>
                </c:pt>
                <c:pt idx="6403">
                  <c:v>0.70127025843188784</c:v>
                </c:pt>
                <c:pt idx="6404">
                  <c:v>0.70137976346911957</c:v>
                </c:pt>
                <c:pt idx="6405">
                  <c:v>0.70148926850635129</c:v>
                </c:pt>
                <c:pt idx="6406">
                  <c:v>0.70159877354358302</c:v>
                </c:pt>
                <c:pt idx="6407">
                  <c:v>0.70170827858081475</c:v>
                </c:pt>
                <c:pt idx="6408">
                  <c:v>0.70181778361804648</c:v>
                </c:pt>
                <c:pt idx="6409">
                  <c:v>0.70192728865527809</c:v>
                </c:pt>
                <c:pt idx="6410">
                  <c:v>0.70203679369250982</c:v>
                </c:pt>
                <c:pt idx="6411">
                  <c:v>0.70214629872974155</c:v>
                </c:pt>
                <c:pt idx="6412">
                  <c:v>0.70225580376697327</c:v>
                </c:pt>
                <c:pt idx="6413">
                  <c:v>0.702365308804205</c:v>
                </c:pt>
                <c:pt idx="6414">
                  <c:v>0.70247481384143673</c:v>
                </c:pt>
                <c:pt idx="6415">
                  <c:v>0.70258431887866846</c:v>
                </c:pt>
                <c:pt idx="6416">
                  <c:v>0.70269382391590018</c:v>
                </c:pt>
                <c:pt idx="6417">
                  <c:v>0.7028033289531318</c:v>
                </c:pt>
                <c:pt idx="6418">
                  <c:v>0.70291283399036353</c:v>
                </c:pt>
                <c:pt idx="6419">
                  <c:v>0.70302233902759526</c:v>
                </c:pt>
                <c:pt idx="6420">
                  <c:v>0.70313184406482698</c:v>
                </c:pt>
                <c:pt idx="6421">
                  <c:v>0.70324134910205871</c:v>
                </c:pt>
                <c:pt idx="6422">
                  <c:v>0.70335085413929044</c:v>
                </c:pt>
                <c:pt idx="6423">
                  <c:v>0.70346035917652217</c:v>
                </c:pt>
                <c:pt idx="6424">
                  <c:v>0.70356986421375378</c:v>
                </c:pt>
                <c:pt idx="6425">
                  <c:v>0.70367936925098551</c:v>
                </c:pt>
                <c:pt idx="6426">
                  <c:v>0.70378887428821724</c:v>
                </c:pt>
                <c:pt idx="6427">
                  <c:v>0.70389837932544896</c:v>
                </c:pt>
                <c:pt idx="6428">
                  <c:v>0.70400788436268069</c:v>
                </c:pt>
                <c:pt idx="6429">
                  <c:v>0.70411738939991242</c:v>
                </c:pt>
                <c:pt idx="6430">
                  <c:v>0.70422689443714415</c:v>
                </c:pt>
                <c:pt idx="6431">
                  <c:v>0.70433639947437587</c:v>
                </c:pt>
                <c:pt idx="6432">
                  <c:v>0.70444590451160749</c:v>
                </c:pt>
                <c:pt idx="6433">
                  <c:v>0.70455540954883922</c:v>
                </c:pt>
                <c:pt idx="6434">
                  <c:v>0.70466491458607095</c:v>
                </c:pt>
                <c:pt idx="6435">
                  <c:v>0.70477441962330267</c:v>
                </c:pt>
                <c:pt idx="6436">
                  <c:v>0.7048839246605344</c:v>
                </c:pt>
                <c:pt idx="6437">
                  <c:v>0.70499342969776613</c:v>
                </c:pt>
                <c:pt idx="6438">
                  <c:v>0.70510293473499785</c:v>
                </c:pt>
                <c:pt idx="6439">
                  <c:v>0.70521243977222947</c:v>
                </c:pt>
                <c:pt idx="6440">
                  <c:v>0.7053219448094612</c:v>
                </c:pt>
                <c:pt idx="6441">
                  <c:v>0.70543144984669293</c:v>
                </c:pt>
                <c:pt idx="6442">
                  <c:v>0.70554095488392465</c:v>
                </c:pt>
                <c:pt idx="6443">
                  <c:v>0.70565045992115638</c:v>
                </c:pt>
                <c:pt idx="6444">
                  <c:v>0.70575996495838811</c:v>
                </c:pt>
                <c:pt idx="6445">
                  <c:v>0.70586946999561984</c:v>
                </c:pt>
                <c:pt idx="6446">
                  <c:v>0.70597897503285156</c:v>
                </c:pt>
                <c:pt idx="6447">
                  <c:v>0.70608848007008318</c:v>
                </c:pt>
                <c:pt idx="6448">
                  <c:v>0.70619798510731491</c:v>
                </c:pt>
                <c:pt idx="6449">
                  <c:v>0.70630749014454663</c:v>
                </c:pt>
                <c:pt idx="6450">
                  <c:v>0.70641699518177836</c:v>
                </c:pt>
                <c:pt idx="6451">
                  <c:v>0.70652650021901009</c:v>
                </c:pt>
                <c:pt idx="6452">
                  <c:v>0.70663600525624182</c:v>
                </c:pt>
                <c:pt idx="6453">
                  <c:v>0.70674551029347354</c:v>
                </c:pt>
                <c:pt idx="6454">
                  <c:v>0.70685501533070516</c:v>
                </c:pt>
                <c:pt idx="6455">
                  <c:v>0.70696452036793689</c:v>
                </c:pt>
                <c:pt idx="6456">
                  <c:v>0.70707402540516862</c:v>
                </c:pt>
                <c:pt idx="6457">
                  <c:v>0.70718353044240034</c:v>
                </c:pt>
                <c:pt idx="6458">
                  <c:v>0.70729303547963207</c:v>
                </c:pt>
                <c:pt idx="6459">
                  <c:v>0.7074025405168638</c:v>
                </c:pt>
                <c:pt idx="6460">
                  <c:v>0.70751204555409553</c:v>
                </c:pt>
                <c:pt idx="6461">
                  <c:v>0.70762155059132725</c:v>
                </c:pt>
                <c:pt idx="6462">
                  <c:v>0.70773105562855887</c:v>
                </c:pt>
                <c:pt idx="6463">
                  <c:v>0.7078405606657906</c:v>
                </c:pt>
                <c:pt idx="6464">
                  <c:v>0.70795006570302232</c:v>
                </c:pt>
                <c:pt idx="6465">
                  <c:v>0.70805957074025405</c:v>
                </c:pt>
                <c:pt idx="6466">
                  <c:v>0.70816907577748578</c:v>
                </c:pt>
                <c:pt idx="6467">
                  <c:v>0.70827858081471751</c:v>
                </c:pt>
                <c:pt idx="6468">
                  <c:v>0.70838808585194923</c:v>
                </c:pt>
                <c:pt idx="6469">
                  <c:v>0.70849759088918085</c:v>
                </c:pt>
                <c:pt idx="6470">
                  <c:v>0.70860709592641258</c:v>
                </c:pt>
                <c:pt idx="6471">
                  <c:v>0.70871660096364431</c:v>
                </c:pt>
                <c:pt idx="6472">
                  <c:v>0.70882610600087603</c:v>
                </c:pt>
                <c:pt idx="6473">
                  <c:v>0.70893561103810776</c:v>
                </c:pt>
                <c:pt idx="6474">
                  <c:v>0.70904511607533949</c:v>
                </c:pt>
                <c:pt idx="6475">
                  <c:v>0.70915462111257122</c:v>
                </c:pt>
                <c:pt idx="6476">
                  <c:v>0.70926412614980294</c:v>
                </c:pt>
                <c:pt idx="6477">
                  <c:v>0.70937363118703456</c:v>
                </c:pt>
                <c:pt idx="6478">
                  <c:v>0.70948313622426629</c:v>
                </c:pt>
                <c:pt idx="6479">
                  <c:v>0.70959264126149801</c:v>
                </c:pt>
                <c:pt idx="6480">
                  <c:v>0.70970214629872974</c:v>
                </c:pt>
                <c:pt idx="6481">
                  <c:v>0.70981165133596147</c:v>
                </c:pt>
                <c:pt idx="6482">
                  <c:v>0.7099211563731932</c:v>
                </c:pt>
                <c:pt idx="6483">
                  <c:v>0.71003066141042492</c:v>
                </c:pt>
                <c:pt idx="6484">
                  <c:v>0.71014016644765654</c:v>
                </c:pt>
                <c:pt idx="6485">
                  <c:v>0.71024967148488827</c:v>
                </c:pt>
                <c:pt idx="6486">
                  <c:v>0.71035917652211999</c:v>
                </c:pt>
                <c:pt idx="6487">
                  <c:v>0.71046868155935172</c:v>
                </c:pt>
                <c:pt idx="6488">
                  <c:v>0.71057818659658345</c:v>
                </c:pt>
                <c:pt idx="6489">
                  <c:v>0.71068769163381518</c:v>
                </c:pt>
                <c:pt idx="6490">
                  <c:v>0.7107971966710469</c:v>
                </c:pt>
                <c:pt idx="6491">
                  <c:v>0.71090670170827863</c:v>
                </c:pt>
                <c:pt idx="6492">
                  <c:v>0.71101620674551025</c:v>
                </c:pt>
                <c:pt idx="6493">
                  <c:v>0.71112571178274198</c:v>
                </c:pt>
                <c:pt idx="6494">
                  <c:v>0.7112352168199737</c:v>
                </c:pt>
                <c:pt idx="6495">
                  <c:v>0.71134472185720543</c:v>
                </c:pt>
                <c:pt idx="6496">
                  <c:v>0.71145422689443716</c:v>
                </c:pt>
                <c:pt idx="6497">
                  <c:v>0.71156373193166889</c:v>
                </c:pt>
                <c:pt idx="6498">
                  <c:v>0.71167323696890061</c:v>
                </c:pt>
                <c:pt idx="6499">
                  <c:v>0.71178274200613223</c:v>
                </c:pt>
                <c:pt idx="6500">
                  <c:v>0.71189224704336396</c:v>
                </c:pt>
                <c:pt idx="6501">
                  <c:v>0.71200175208059568</c:v>
                </c:pt>
                <c:pt idx="6502">
                  <c:v>0.71211125711782741</c:v>
                </c:pt>
                <c:pt idx="6503">
                  <c:v>0.71222076215505914</c:v>
                </c:pt>
                <c:pt idx="6504">
                  <c:v>0.71233026719229087</c:v>
                </c:pt>
                <c:pt idx="6505">
                  <c:v>0.71243977222952259</c:v>
                </c:pt>
                <c:pt idx="6506">
                  <c:v>0.71254927726675432</c:v>
                </c:pt>
                <c:pt idx="6507">
                  <c:v>0.71265878230398594</c:v>
                </c:pt>
                <c:pt idx="6508">
                  <c:v>0.71276828734121767</c:v>
                </c:pt>
                <c:pt idx="6509">
                  <c:v>0.71287779237844939</c:v>
                </c:pt>
                <c:pt idx="6510">
                  <c:v>0.71298729741568112</c:v>
                </c:pt>
                <c:pt idx="6511">
                  <c:v>0.71309680245291285</c:v>
                </c:pt>
                <c:pt idx="6512">
                  <c:v>0.71320630749014458</c:v>
                </c:pt>
                <c:pt idx="6513">
                  <c:v>0.7133158125273763</c:v>
                </c:pt>
                <c:pt idx="6514">
                  <c:v>0.71342531756460792</c:v>
                </c:pt>
                <c:pt idx="6515">
                  <c:v>0.71353482260183965</c:v>
                </c:pt>
                <c:pt idx="6516">
                  <c:v>0.71364432763907137</c:v>
                </c:pt>
                <c:pt idx="6517">
                  <c:v>0.7137538326763031</c:v>
                </c:pt>
                <c:pt idx="6518">
                  <c:v>0.71386333771353483</c:v>
                </c:pt>
                <c:pt idx="6519">
                  <c:v>0.71397284275076656</c:v>
                </c:pt>
                <c:pt idx="6520">
                  <c:v>0.71408234778799828</c:v>
                </c:pt>
                <c:pt idx="6521">
                  <c:v>0.71419185282523001</c:v>
                </c:pt>
                <c:pt idx="6522">
                  <c:v>0.71430135786246163</c:v>
                </c:pt>
                <c:pt idx="6523">
                  <c:v>0.71441086289969336</c:v>
                </c:pt>
                <c:pt idx="6524">
                  <c:v>0.71452036793692508</c:v>
                </c:pt>
                <c:pt idx="6525">
                  <c:v>0.71462987297415681</c:v>
                </c:pt>
                <c:pt idx="6526">
                  <c:v>0.71473937801138854</c:v>
                </c:pt>
                <c:pt idx="6527">
                  <c:v>0.71484888304862026</c:v>
                </c:pt>
                <c:pt idx="6528">
                  <c:v>0.71495838808585199</c:v>
                </c:pt>
                <c:pt idx="6529">
                  <c:v>0.71506789312308361</c:v>
                </c:pt>
                <c:pt idx="6530">
                  <c:v>0.71517739816031534</c:v>
                </c:pt>
                <c:pt idx="6531">
                  <c:v>0.71528690319754706</c:v>
                </c:pt>
                <c:pt idx="6532">
                  <c:v>0.71539640823477879</c:v>
                </c:pt>
                <c:pt idx="6533">
                  <c:v>0.71550591327201052</c:v>
                </c:pt>
                <c:pt idx="6534">
                  <c:v>0.71561541830924225</c:v>
                </c:pt>
                <c:pt idx="6535">
                  <c:v>0.71572492334647397</c:v>
                </c:pt>
                <c:pt idx="6536">
                  <c:v>0.7158344283837057</c:v>
                </c:pt>
                <c:pt idx="6537">
                  <c:v>0.71594393342093732</c:v>
                </c:pt>
                <c:pt idx="6538">
                  <c:v>0.71605343845816904</c:v>
                </c:pt>
                <c:pt idx="6539">
                  <c:v>0.71616294349540077</c:v>
                </c:pt>
                <c:pt idx="6540">
                  <c:v>0.7162724485326325</c:v>
                </c:pt>
                <c:pt idx="6541">
                  <c:v>0.71638195356986423</c:v>
                </c:pt>
                <c:pt idx="6542">
                  <c:v>0.71649145860709595</c:v>
                </c:pt>
                <c:pt idx="6543">
                  <c:v>0.71660096364432768</c:v>
                </c:pt>
                <c:pt idx="6544">
                  <c:v>0.7167104686815593</c:v>
                </c:pt>
                <c:pt idx="6545">
                  <c:v>0.71681997371879103</c:v>
                </c:pt>
                <c:pt idx="6546">
                  <c:v>0.71692947875602275</c:v>
                </c:pt>
                <c:pt idx="6547">
                  <c:v>0.71703898379325448</c:v>
                </c:pt>
                <c:pt idx="6548">
                  <c:v>0.71714848883048621</c:v>
                </c:pt>
                <c:pt idx="6549">
                  <c:v>0.71725799386771794</c:v>
                </c:pt>
                <c:pt idx="6550">
                  <c:v>0.71736749890494966</c:v>
                </c:pt>
                <c:pt idx="6551">
                  <c:v>0.71747700394218139</c:v>
                </c:pt>
                <c:pt idx="6552">
                  <c:v>0.71758650897941301</c:v>
                </c:pt>
                <c:pt idx="6553">
                  <c:v>0.71769601401664473</c:v>
                </c:pt>
                <c:pt idx="6554">
                  <c:v>0.71780551905387646</c:v>
                </c:pt>
                <c:pt idx="6555">
                  <c:v>0.71791502409110819</c:v>
                </c:pt>
                <c:pt idx="6556">
                  <c:v>0.71802452912833992</c:v>
                </c:pt>
                <c:pt idx="6557">
                  <c:v>0.71813403416557164</c:v>
                </c:pt>
                <c:pt idx="6558">
                  <c:v>0.71824353920280337</c:v>
                </c:pt>
                <c:pt idx="6559">
                  <c:v>0.71835304424003499</c:v>
                </c:pt>
                <c:pt idx="6560">
                  <c:v>0.71846254927726672</c:v>
                </c:pt>
                <c:pt idx="6561">
                  <c:v>0.71857205431449844</c:v>
                </c:pt>
                <c:pt idx="6562">
                  <c:v>0.71868155935173017</c:v>
                </c:pt>
                <c:pt idx="6563">
                  <c:v>0.7187910643889619</c:v>
                </c:pt>
                <c:pt idx="6564">
                  <c:v>0.71890056942619363</c:v>
                </c:pt>
                <c:pt idx="6565">
                  <c:v>0.71901007446342535</c:v>
                </c:pt>
                <c:pt idx="6566">
                  <c:v>0.71911957950065708</c:v>
                </c:pt>
                <c:pt idx="6567">
                  <c:v>0.7192290845378887</c:v>
                </c:pt>
                <c:pt idx="6568">
                  <c:v>0.71933858957512042</c:v>
                </c:pt>
                <c:pt idx="6569">
                  <c:v>0.71944809461235215</c:v>
                </c:pt>
                <c:pt idx="6570">
                  <c:v>0.71955759964958388</c:v>
                </c:pt>
                <c:pt idx="6571">
                  <c:v>0.71966710468681561</c:v>
                </c:pt>
                <c:pt idx="6572">
                  <c:v>0.71977660972404733</c:v>
                </c:pt>
                <c:pt idx="6573">
                  <c:v>0.71988611476127906</c:v>
                </c:pt>
                <c:pt idx="6574">
                  <c:v>0.71999561979851068</c:v>
                </c:pt>
                <c:pt idx="6575">
                  <c:v>0.72010512483574241</c:v>
                </c:pt>
                <c:pt idx="6576">
                  <c:v>0.72021462987297413</c:v>
                </c:pt>
                <c:pt idx="6577">
                  <c:v>0.72032413491020586</c:v>
                </c:pt>
                <c:pt idx="6578">
                  <c:v>0.72043363994743759</c:v>
                </c:pt>
                <c:pt idx="6579">
                  <c:v>0.72054314498466931</c:v>
                </c:pt>
                <c:pt idx="6580">
                  <c:v>0.72065265002190104</c:v>
                </c:pt>
                <c:pt idx="6581">
                  <c:v>0.72076215505913277</c:v>
                </c:pt>
                <c:pt idx="6582">
                  <c:v>0.72087166009636439</c:v>
                </c:pt>
                <c:pt idx="6583">
                  <c:v>0.72098116513359611</c:v>
                </c:pt>
                <c:pt idx="6584">
                  <c:v>0.72109067017082784</c:v>
                </c:pt>
                <c:pt idx="6585">
                  <c:v>0.72120017520805957</c:v>
                </c:pt>
                <c:pt idx="6586">
                  <c:v>0.7213096802452913</c:v>
                </c:pt>
                <c:pt idx="6587">
                  <c:v>0.72141918528252302</c:v>
                </c:pt>
                <c:pt idx="6588">
                  <c:v>0.72152869031975475</c:v>
                </c:pt>
                <c:pt idx="6589">
                  <c:v>0.72163819535698637</c:v>
                </c:pt>
                <c:pt idx="6590">
                  <c:v>0.72174770039421809</c:v>
                </c:pt>
                <c:pt idx="6591">
                  <c:v>0.72185720543144982</c:v>
                </c:pt>
                <c:pt idx="6592">
                  <c:v>0.72196671046868155</c:v>
                </c:pt>
                <c:pt idx="6593">
                  <c:v>0.72207621550591328</c:v>
                </c:pt>
                <c:pt idx="6594">
                  <c:v>0.722185720543145</c:v>
                </c:pt>
                <c:pt idx="6595">
                  <c:v>0.72229522558037673</c:v>
                </c:pt>
                <c:pt idx="6596">
                  <c:v>0.72240473061760846</c:v>
                </c:pt>
                <c:pt idx="6597">
                  <c:v>0.72251423565484008</c:v>
                </c:pt>
                <c:pt idx="6598">
                  <c:v>0.7226237406920718</c:v>
                </c:pt>
                <c:pt idx="6599">
                  <c:v>0.72273324572930353</c:v>
                </c:pt>
                <c:pt idx="6600">
                  <c:v>0.72284275076653526</c:v>
                </c:pt>
                <c:pt idx="6601">
                  <c:v>0.72295225580376699</c:v>
                </c:pt>
                <c:pt idx="6602">
                  <c:v>0.72306176084099871</c:v>
                </c:pt>
                <c:pt idx="6603">
                  <c:v>0.72317126587823044</c:v>
                </c:pt>
                <c:pt idx="6604">
                  <c:v>0.72328077091546206</c:v>
                </c:pt>
                <c:pt idx="6605">
                  <c:v>0.72339027595269378</c:v>
                </c:pt>
                <c:pt idx="6606">
                  <c:v>0.72349978098992551</c:v>
                </c:pt>
                <c:pt idx="6607">
                  <c:v>0.72360928602715724</c:v>
                </c:pt>
                <c:pt idx="6608">
                  <c:v>0.72371879106438897</c:v>
                </c:pt>
                <c:pt idx="6609">
                  <c:v>0.72382829610162069</c:v>
                </c:pt>
                <c:pt idx="6610">
                  <c:v>0.72393780113885242</c:v>
                </c:pt>
                <c:pt idx="6611">
                  <c:v>0.72404730617608415</c:v>
                </c:pt>
                <c:pt idx="6612">
                  <c:v>0.72415681121331577</c:v>
                </c:pt>
                <c:pt idx="6613">
                  <c:v>0.72426631625054749</c:v>
                </c:pt>
                <c:pt idx="6614">
                  <c:v>0.72437582128777922</c:v>
                </c:pt>
                <c:pt idx="6615">
                  <c:v>0.72448532632501095</c:v>
                </c:pt>
                <c:pt idx="6616">
                  <c:v>0.72459483136224268</c:v>
                </c:pt>
                <c:pt idx="6617">
                  <c:v>0.7247043363994744</c:v>
                </c:pt>
                <c:pt idx="6618">
                  <c:v>0.72481384143670613</c:v>
                </c:pt>
                <c:pt idx="6619">
                  <c:v>0.72492334647393775</c:v>
                </c:pt>
                <c:pt idx="6620">
                  <c:v>0.72503285151116947</c:v>
                </c:pt>
                <c:pt idx="6621">
                  <c:v>0.7251423565484012</c:v>
                </c:pt>
                <c:pt idx="6622">
                  <c:v>0.72525186158563293</c:v>
                </c:pt>
                <c:pt idx="6623">
                  <c:v>0.72536136662286466</c:v>
                </c:pt>
                <c:pt idx="6624">
                  <c:v>0.72547087166009638</c:v>
                </c:pt>
                <c:pt idx="6625">
                  <c:v>0.72558037669732811</c:v>
                </c:pt>
                <c:pt idx="6626">
                  <c:v>0.72568988173455984</c:v>
                </c:pt>
                <c:pt idx="6627">
                  <c:v>0.72579938677179145</c:v>
                </c:pt>
                <c:pt idx="6628">
                  <c:v>0.72590889180902318</c:v>
                </c:pt>
                <c:pt idx="6629">
                  <c:v>0.72601839684625491</c:v>
                </c:pt>
                <c:pt idx="6630">
                  <c:v>0.72612790188348664</c:v>
                </c:pt>
                <c:pt idx="6631">
                  <c:v>0.72623740692071836</c:v>
                </c:pt>
                <c:pt idx="6632">
                  <c:v>0.72634691195795009</c:v>
                </c:pt>
                <c:pt idx="6633">
                  <c:v>0.72645641699518182</c:v>
                </c:pt>
                <c:pt idx="6634">
                  <c:v>0.72656592203241344</c:v>
                </c:pt>
                <c:pt idx="6635">
                  <c:v>0.72667542706964516</c:v>
                </c:pt>
                <c:pt idx="6636">
                  <c:v>0.72678493210687689</c:v>
                </c:pt>
                <c:pt idx="6637">
                  <c:v>0.72689443714410862</c:v>
                </c:pt>
                <c:pt idx="6638">
                  <c:v>0.72700394218134035</c:v>
                </c:pt>
                <c:pt idx="6639">
                  <c:v>0.72711344721857207</c:v>
                </c:pt>
                <c:pt idx="6640">
                  <c:v>0.7272229522558038</c:v>
                </c:pt>
                <c:pt idx="6641">
                  <c:v>0.72733245729303553</c:v>
                </c:pt>
                <c:pt idx="6642">
                  <c:v>0.72744196233026714</c:v>
                </c:pt>
                <c:pt idx="6643">
                  <c:v>0.72755146736749887</c:v>
                </c:pt>
                <c:pt idx="6644">
                  <c:v>0.7276609724047306</c:v>
                </c:pt>
                <c:pt idx="6645">
                  <c:v>0.72777047744196233</c:v>
                </c:pt>
                <c:pt idx="6646">
                  <c:v>0.72787998247919405</c:v>
                </c:pt>
                <c:pt idx="6647">
                  <c:v>0.72798948751642578</c:v>
                </c:pt>
                <c:pt idx="6648">
                  <c:v>0.72809899255365751</c:v>
                </c:pt>
                <c:pt idx="6649">
                  <c:v>0.72820849759088913</c:v>
                </c:pt>
                <c:pt idx="6650">
                  <c:v>0.72831800262812085</c:v>
                </c:pt>
                <c:pt idx="6651">
                  <c:v>0.72842750766535258</c:v>
                </c:pt>
                <c:pt idx="6652">
                  <c:v>0.72853701270258431</c:v>
                </c:pt>
                <c:pt idx="6653">
                  <c:v>0.72864651773981604</c:v>
                </c:pt>
                <c:pt idx="6654">
                  <c:v>0.72875602277704776</c:v>
                </c:pt>
                <c:pt idx="6655">
                  <c:v>0.72886552781427949</c:v>
                </c:pt>
                <c:pt idx="6656">
                  <c:v>0.72897503285151122</c:v>
                </c:pt>
                <c:pt idx="6657">
                  <c:v>0.72908453788874283</c:v>
                </c:pt>
                <c:pt idx="6658">
                  <c:v>0.72919404292597456</c:v>
                </c:pt>
                <c:pt idx="6659">
                  <c:v>0.72930354796320629</c:v>
                </c:pt>
                <c:pt idx="6660">
                  <c:v>0.72941305300043802</c:v>
                </c:pt>
                <c:pt idx="6661">
                  <c:v>0.72952255803766974</c:v>
                </c:pt>
                <c:pt idx="6662">
                  <c:v>0.72963206307490147</c:v>
                </c:pt>
                <c:pt idx="6663">
                  <c:v>0.7297415681121332</c:v>
                </c:pt>
                <c:pt idx="6664">
                  <c:v>0.72985107314936493</c:v>
                </c:pt>
                <c:pt idx="6665">
                  <c:v>0.72996057818659654</c:v>
                </c:pt>
                <c:pt idx="6666">
                  <c:v>0.73007008322382827</c:v>
                </c:pt>
                <c:pt idx="6667">
                  <c:v>0.73017958826106</c:v>
                </c:pt>
                <c:pt idx="6668">
                  <c:v>0.73028909329829172</c:v>
                </c:pt>
                <c:pt idx="6669">
                  <c:v>0.73039859833552345</c:v>
                </c:pt>
                <c:pt idx="6670">
                  <c:v>0.73050810337275518</c:v>
                </c:pt>
                <c:pt idx="6671">
                  <c:v>0.73061760840998691</c:v>
                </c:pt>
                <c:pt idx="6672">
                  <c:v>0.73072711344721852</c:v>
                </c:pt>
                <c:pt idx="6673">
                  <c:v>0.73083661848445025</c:v>
                </c:pt>
                <c:pt idx="6674">
                  <c:v>0.73094612352168198</c:v>
                </c:pt>
                <c:pt idx="6675">
                  <c:v>0.73105562855891371</c:v>
                </c:pt>
                <c:pt idx="6676">
                  <c:v>0.73116513359614543</c:v>
                </c:pt>
                <c:pt idx="6677">
                  <c:v>0.73127463863337716</c:v>
                </c:pt>
                <c:pt idx="6678">
                  <c:v>0.73138414367060889</c:v>
                </c:pt>
                <c:pt idx="6679">
                  <c:v>0.73149364870784062</c:v>
                </c:pt>
                <c:pt idx="6680">
                  <c:v>0.73160315374507223</c:v>
                </c:pt>
                <c:pt idx="6681">
                  <c:v>0.73171265878230396</c:v>
                </c:pt>
                <c:pt idx="6682">
                  <c:v>0.73182216381953569</c:v>
                </c:pt>
                <c:pt idx="6683">
                  <c:v>0.73193166885676741</c:v>
                </c:pt>
                <c:pt idx="6684">
                  <c:v>0.73204117389399914</c:v>
                </c:pt>
                <c:pt idx="6685">
                  <c:v>0.73215067893123087</c:v>
                </c:pt>
                <c:pt idx="6686">
                  <c:v>0.7322601839684626</c:v>
                </c:pt>
                <c:pt idx="6687">
                  <c:v>0.73236968900569421</c:v>
                </c:pt>
                <c:pt idx="6688">
                  <c:v>0.73247919404292594</c:v>
                </c:pt>
                <c:pt idx="6689">
                  <c:v>0.73258869908015767</c:v>
                </c:pt>
                <c:pt idx="6690">
                  <c:v>0.7326982041173894</c:v>
                </c:pt>
                <c:pt idx="6691">
                  <c:v>0.73280770915462112</c:v>
                </c:pt>
                <c:pt idx="6692">
                  <c:v>0.73291721419185285</c:v>
                </c:pt>
                <c:pt idx="6693">
                  <c:v>0.73302671922908458</c:v>
                </c:pt>
                <c:pt idx="6694">
                  <c:v>0.73313622426631631</c:v>
                </c:pt>
                <c:pt idx="6695">
                  <c:v>0.73324572930354792</c:v>
                </c:pt>
                <c:pt idx="6696">
                  <c:v>0.73335523434077965</c:v>
                </c:pt>
                <c:pt idx="6697">
                  <c:v>0.73346473937801138</c:v>
                </c:pt>
                <c:pt idx="6698">
                  <c:v>0.7335742444152431</c:v>
                </c:pt>
                <c:pt idx="6699">
                  <c:v>0.73368374945247483</c:v>
                </c:pt>
                <c:pt idx="6700">
                  <c:v>0.73379325448970656</c:v>
                </c:pt>
                <c:pt idx="6701">
                  <c:v>0.73390275952693829</c:v>
                </c:pt>
                <c:pt idx="6702">
                  <c:v>0.7340122645641699</c:v>
                </c:pt>
                <c:pt idx="6703">
                  <c:v>0.73412176960140163</c:v>
                </c:pt>
                <c:pt idx="6704">
                  <c:v>0.73423127463863336</c:v>
                </c:pt>
                <c:pt idx="6705">
                  <c:v>0.73434077967586509</c:v>
                </c:pt>
                <c:pt idx="6706">
                  <c:v>0.73445028471309681</c:v>
                </c:pt>
                <c:pt idx="6707">
                  <c:v>0.73455978975032854</c:v>
                </c:pt>
                <c:pt idx="6708">
                  <c:v>0.73466929478756027</c:v>
                </c:pt>
                <c:pt idx="6709">
                  <c:v>0.73477879982479199</c:v>
                </c:pt>
                <c:pt idx="6710">
                  <c:v>0.73488830486202361</c:v>
                </c:pt>
                <c:pt idx="6711">
                  <c:v>0.73499780989925534</c:v>
                </c:pt>
                <c:pt idx="6712">
                  <c:v>0.73510731493648707</c:v>
                </c:pt>
                <c:pt idx="6713">
                  <c:v>0.73521681997371879</c:v>
                </c:pt>
                <c:pt idx="6714">
                  <c:v>0.73532632501095052</c:v>
                </c:pt>
                <c:pt idx="6715">
                  <c:v>0.73543583004818225</c:v>
                </c:pt>
                <c:pt idx="6716">
                  <c:v>0.73554533508541398</c:v>
                </c:pt>
                <c:pt idx="6717">
                  <c:v>0.73565484012264559</c:v>
                </c:pt>
                <c:pt idx="6718">
                  <c:v>0.73576434515987732</c:v>
                </c:pt>
                <c:pt idx="6719">
                  <c:v>0.73587385019710905</c:v>
                </c:pt>
                <c:pt idx="6720">
                  <c:v>0.73598335523434077</c:v>
                </c:pt>
                <c:pt idx="6721">
                  <c:v>0.7360928602715725</c:v>
                </c:pt>
                <c:pt idx="6722">
                  <c:v>0.73620236530880423</c:v>
                </c:pt>
                <c:pt idx="6723">
                  <c:v>0.73631187034603596</c:v>
                </c:pt>
                <c:pt idx="6724">
                  <c:v>0.73642137538326768</c:v>
                </c:pt>
                <c:pt idx="6725">
                  <c:v>0.7365308804204993</c:v>
                </c:pt>
                <c:pt idx="6726">
                  <c:v>0.73664038545773103</c:v>
                </c:pt>
                <c:pt idx="6727">
                  <c:v>0.73674989049496276</c:v>
                </c:pt>
                <c:pt idx="6728">
                  <c:v>0.73685939553219448</c:v>
                </c:pt>
                <c:pt idx="6729">
                  <c:v>0.73696890056942621</c:v>
                </c:pt>
                <c:pt idx="6730">
                  <c:v>0.73707840560665794</c:v>
                </c:pt>
                <c:pt idx="6731">
                  <c:v>0.73718791064388967</c:v>
                </c:pt>
                <c:pt idx="6732">
                  <c:v>0.73729741568112128</c:v>
                </c:pt>
                <c:pt idx="6733">
                  <c:v>0.73740692071835301</c:v>
                </c:pt>
                <c:pt idx="6734">
                  <c:v>0.73751642575558474</c:v>
                </c:pt>
                <c:pt idx="6735">
                  <c:v>0.73762593079281646</c:v>
                </c:pt>
                <c:pt idx="6736">
                  <c:v>0.73773543583004819</c:v>
                </c:pt>
                <c:pt idx="6737">
                  <c:v>0.73784494086727992</c:v>
                </c:pt>
                <c:pt idx="6738">
                  <c:v>0.73795444590451165</c:v>
                </c:pt>
                <c:pt idx="6739">
                  <c:v>0.73806395094174337</c:v>
                </c:pt>
                <c:pt idx="6740">
                  <c:v>0.73817345597897499</c:v>
                </c:pt>
                <c:pt idx="6741">
                  <c:v>0.73828296101620672</c:v>
                </c:pt>
                <c:pt idx="6742">
                  <c:v>0.73839246605343845</c:v>
                </c:pt>
                <c:pt idx="6743">
                  <c:v>0.73850197109067017</c:v>
                </c:pt>
                <c:pt idx="6744">
                  <c:v>0.7386114761279019</c:v>
                </c:pt>
                <c:pt idx="6745">
                  <c:v>0.73872098116513363</c:v>
                </c:pt>
                <c:pt idx="6746">
                  <c:v>0.73883048620236536</c:v>
                </c:pt>
                <c:pt idx="6747">
                  <c:v>0.73893999123959697</c:v>
                </c:pt>
                <c:pt idx="6748">
                  <c:v>0.7390494962768287</c:v>
                </c:pt>
                <c:pt idx="6749">
                  <c:v>0.73915900131406043</c:v>
                </c:pt>
                <c:pt idx="6750">
                  <c:v>0.73926850635129215</c:v>
                </c:pt>
                <c:pt idx="6751">
                  <c:v>0.73937801138852388</c:v>
                </c:pt>
                <c:pt idx="6752">
                  <c:v>0.73948751642575561</c:v>
                </c:pt>
                <c:pt idx="6753">
                  <c:v>0.73959702146298734</c:v>
                </c:pt>
                <c:pt idx="6754">
                  <c:v>0.73970652650021906</c:v>
                </c:pt>
                <c:pt idx="6755">
                  <c:v>0.73981603153745068</c:v>
                </c:pt>
                <c:pt idx="6756">
                  <c:v>0.73992553657468241</c:v>
                </c:pt>
                <c:pt idx="6757">
                  <c:v>0.74003504161191414</c:v>
                </c:pt>
                <c:pt idx="6758">
                  <c:v>0.74014454664914586</c:v>
                </c:pt>
                <c:pt idx="6759">
                  <c:v>0.74025405168637759</c:v>
                </c:pt>
                <c:pt idx="6760">
                  <c:v>0.74036355672360932</c:v>
                </c:pt>
                <c:pt idx="6761">
                  <c:v>0.74047306176084104</c:v>
                </c:pt>
                <c:pt idx="6762">
                  <c:v>0.74058256679807266</c:v>
                </c:pt>
                <c:pt idx="6763">
                  <c:v>0.74069207183530439</c:v>
                </c:pt>
                <c:pt idx="6764">
                  <c:v>0.74080157687253612</c:v>
                </c:pt>
                <c:pt idx="6765">
                  <c:v>0.74091108190976784</c:v>
                </c:pt>
                <c:pt idx="6766">
                  <c:v>0.74102058694699957</c:v>
                </c:pt>
                <c:pt idx="6767">
                  <c:v>0.7411300919842313</c:v>
                </c:pt>
                <c:pt idx="6768">
                  <c:v>0.74123959702146303</c:v>
                </c:pt>
                <c:pt idx="6769">
                  <c:v>0.74134910205869475</c:v>
                </c:pt>
                <c:pt idx="6770">
                  <c:v>0.74145860709592637</c:v>
                </c:pt>
                <c:pt idx="6771">
                  <c:v>0.7415681121331581</c:v>
                </c:pt>
                <c:pt idx="6772">
                  <c:v>0.74167761717038982</c:v>
                </c:pt>
                <c:pt idx="6773">
                  <c:v>0.74178712220762155</c:v>
                </c:pt>
                <c:pt idx="6774">
                  <c:v>0.74189662724485328</c:v>
                </c:pt>
                <c:pt idx="6775">
                  <c:v>0.74200613228208501</c:v>
                </c:pt>
                <c:pt idx="6776">
                  <c:v>0.74211563731931673</c:v>
                </c:pt>
                <c:pt idx="6777">
                  <c:v>0.74222514235654835</c:v>
                </c:pt>
                <c:pt idx="6778">
                  <c:v>0.74233464739378008</c:v>
                </c:pt>
                <c:pt idx="6779">
                  <c:v>0.74244415243101181</c:v>
                </c:pt>
                <c:pt idx="6780">
                  <c:v>0.74255365746824353</c:v>
                </c:pt>
                <c:pt idx="6781">
                  <c:v>0.74266316250547526</c:v>
                </c:pt>
                <c:pt idx="6782">
                  <c:v>0.74277266754270699</c:v>
                </c:pt>
                <c:pt idx="6783">
                  <c:v>0.74288217257993872</c:v>
                </c:pt>
                <c:pt idx="6784">
                  <c:v>0.74299167761717044</c:v>
                </c:pt>
                <c:pt idx="6785">
                  <c:v>0.74310118265440206</c:v>
                </c:pt>
                <c:pt idx="6786">
                  <c:v>0.74321068769163379</c:v>
                </c:pt>
                <c:pt idx="6787">
                  <c:v>0.74332019272886551</c:v>
                </c:pt>
                <c:pt idx="6788">
                  <c:v>0.74342969776609724</c:v>
                </c:pt>
                <c:pt idx="6789">
                  <c:v>0.74353920280332897</c:v>
                </c:pt>
                <c:pt idx="6790">
                  <c:v>0.7436487078405607</c:v>
                </c:pt>
                <c:pt idx="6791">
                  <c:v>0.74375821287779242</c:v>
                </c:pt>
                <c:pt idx="6792">
                  <c:v>0.74386771791502404</c:v>
                </c:pt>
                <c:pt idx="6793">
                  <c:v>0.74397722295225577</c:v>
                </c:pt>
                <c:pt idx="6794">
                  <c:v>0.7440867279894875</c:v>
                </c:pt>
                <c:pt idx="6795">
                  <c:v>0.74419623302671922</c:v>
                </c:pt>
                <c:pt idx="6796">
                  <c:v>0.74430573806395095</c:v>
                </c:pt>
                <c:pt idx="6797">
                  <c:v>0.74441524310118268</c:v>
                </c:pt>
                <c:pt idx="6798">
                  <c:v>0.74452474813841441</c:v>
                </c:pt>
                <c:pt idx="6799">
                  <c:v>0.74463425317564613</c:v>
                </c:pt>
                <c:pt idx="6800">
                  <c:v>0.74474375821287775</c:v>
                </c:pt>
                <c:pt idx="6801">
                  <c:v>0.74485326325010948</c:v>
                </c:pt>
                <c:pt idx="6802">
                  <c:v>0.7449627682873412</c:v>
                </c:pt>
                <c:pt idx="6803">
                  <c:v>0.74507227332457293</c:v>
                </c:pt>
                <c:pt idx="6804">
                  <c:v>0.74518177836180466</c:v>
                </c:pt>
                <c:pt idx="6805">
                  <c:v>0.74529128339903639</c:v>
                </c:pt>
                <c:pt idx="6806">
                  <c:v>0.74540078843626811</c:v>
                </c:pt>
                <c:pt idx="6807">
                  <c:v>0.74551029347349973</c:v>
                </c:pt>
                <c:pt idx="6808">
                  <c:v>0.74561979851073146</c:v>
                </c:pt>
                <c:pt idx="6809">
                  <c:v>0.74572930354796318</c:v>
                </c:pt>
                <c:pt idx="6810">
                  <c:v>0.74583880858519491</c:v>
                </c:pt>
                <c:pt idx="6811">
                  <c:v>0.74594831362242664</c:v>
                </c:pt>
                <c:pt idx="6812">
                  <c:v>0.74605781865965837</c:v>
                </c:pt>
                <c:pt idx="6813">
                  <c:v>0.74616732369689009</c:v>
                </c:pt>
                <c:pt idx="6814">
                  <c:v>0.74627682873412182</c:v>
                </c:pt>
                <c:pt idx="6815">
                  <c:v>0.74638633377135344</c:v>
                </c:pt>
                <c:pt idx="6816">
                  <c:v>0.74649583880858517</c:v>
                </c:pt>
                <c:pt idx="6817">
                  <c:v>0.74660534384581689</c:v>
                </c:pt>
                <c:pt idx="6818">
                  <c:v>0.74671484888304862</c:v>
                </c:pt>
                <c:pt idx="6819">
                  <c:v>0.74682435392028035</c:v>
                </c:pt>
                <c:pt idx="6820">
                  <c:v>0.74693385895751208</c:v>
                </c:pt>
                <c:pt idx="6821">
                  <c:v>0.7470433639947438</c:v>
                </c:pt>
                <c:pt idx="6822">
                  <c:v>0.74715286903197542</c:v>
                </c:pt>
                <c:pt idx="6823">
                  <c:v>0.74726237406920715</c:v>
                </c:pt>
                <c:pt idx="6824">
                  <c:v>0.74737187910643887</c:v>
                </c:pt>
                <c:pt idx="6825">
                  <c:v>0.7474813841436706</c:v>
                </c:pt>
                <c:pt idx="6826">
                  <c:v>0.74759088918090233</c:v>
                </c:pt>
                <c:pt idx="6827">
                  <c:v>0.74770039421813406</c:v>
                </c:pt>
                <c:pt idx="6828">
                  <c:v>0.74780989925536578</c:v>
                </c:pt>
                <c:pt idx="6829">
                  <c:v>0.74791940429259751</c:v>
                </c:pt>
                <c:pt idx="6830">
                  <c:v>0.74802890932982913</c:v>
                </c:pt>
                <c:pt idx="6831">
                  <c:v>0.74813841436706086</c:v>
                </c:pt>
                <c:pt idx="6832">
                  <c:v>0.74824791940429258</c:v>
                </c:pt>
                <c:pt idx="6833">
                  <c:v>0.74835742444152431</c:v>
                </c:pt>
                <c:pt idx="6834">
                  <c:v>0.74846692947875604</c:v>
                </c:pt>
                <c:pt idx="6835">
                  <c:v>0.74857643451598777</c:v>
                </c:pt>
                <c:pt idx="6836">
                  <c:v>0.74868593955321949</c:v>
                </c:pt>
                <c:pt idx="6837">
                  <c:v>0.74879544459045111</c:v>
                </c:pt>
                <c:pt idx="6838">
                  <c:v>0.74890494962768284</c:v>
                </c:pt>
                <c:pt idx="6839">
                  <c:v>0.74901445466491456</c:v>
                </c:pt>
                <c:pt idx="6840">
                  <c:v>0.74912395970214629</c:v>
                </c:pt>
                <c:pt idx="6841">
                  <c:v>0.74923346473937802</c:v>
                </c:pt>
                <c:pt idx="6842">
                  <c:v>0.74934296977660975</c:v>
                </c:pt>
                <c:pt idx="6843">
                  <c:v>0.74945247481384147</c:v>
                </c:pt>
                <c:pt idx="6844">
                  <c:v>0.7495619798510732</c:v>
                </c:pt>
                <c:pt idx="6845">
                  <c:v>0.74967148488830482</c:v>
                </c:pt>
                <c:pt idx="6846">
                  <c:v>0.74978098992553655</c:v>
                </c:pt>
                <c:pt idx="6847">
                  <c:v>0.74989049496276827</c:v>
                </c:pt>
                <c:pt idx="6848">
                  <c:v>0.75</c:v>
                </c:pt>
                <c:pt idx="6849">
                  <c:v>0.75010950503723173</c:v>
                </c:pt>
                <c:pt idx="6850">
                  <c:v>0.75021901007446345</c:v>
                </c:pt>
                <c:pt idx="6851">
                  <c:v>0.75032851511169518</c:v>
                </c:pt>
                <c:pt idx="6852">
                  <c:v>0.7504380201489268</c:v>
                </c:pt>
                <c:pt idx="6853">
                  <c:v>0.75054752518615853</c:v>
                </c:pt>
                <c:pt idx="6854">
                  <c:v>0.75065703022339025</c:v>
                </c:pt>
                <c:pt idx="6855">
                  <c:v>0.75076653526062198</c:v>
                </c:pt>
                <c:pt idx="6856">
                  <c:v>0.75087604029785371</c:v>
                </c:pt>
                <c:pt idx="6857">
                  <c:v>0.75098554533508544</c:v>
                </c:pt>
                <c:pt idx="6858">
                  <c:v>0.75109505037231716</c:v>
                </c:pt>
                <c:pt idx="6859">
                  <c:v>0.75120455540954889</c:v>
                </c:pt>
                <c:pt idx="6860">
                  <c:v>0.75131406044678051</c:v>
                </c:pt>
                <c:pt idx="6861">
                  <c:v>0.75142356548401223</c:v>
                </c:pt>
                <c:pt idx="6862">
                  <c:v>0.75153307052124396</c:v>
                </c:pt>
                <c:pt idx="6863">
                  <c:v>0.75164257555847569</c:v>
                </c:pt>
                <c:pt idx="6864">
                  <c:v>0.75175208059570742</c:v>
                </c:pt>
                <c:pt idx="6865">
                  <c:v>0.75186158563293914</c:v>
                </c:pt>
                <c:pt idx="6866">
                  <c:v>0.75197109067017087</c:v>
                </c:pt>
                <c:pt idx="6867">
                  <c:v>0.75208059570740249</c:v>
                </c:pt>
                <c:pt idx="6868">
                  <c:v>0.75219010074463422</c:v>
                </c:pt>
                <c:pt idx="6869">
                  <c:v>0.75229960578186594</c:v>
                </c:pt>
                <c:pt idx="6870">
                  <c:v>0.75240911081909767</c:v>
                </c:pt>
                <c:pt idx="6871">
                  <c:v>0.7525186158563294</c:v>
                </c:pt>
                <c:pt idx="6872">
                  <c:v>0.75262812089356113</c:v>
                </c:pt>
                <c:pt idx="6873">
                  <c:v>0.75273762593079285</c:v>
                </c:pt>
                <c:pt idx="6874">
                  <c:v>0.75284713096802458</c:v>
                </c:pt>
                <c:pt idx="6875">
                  <c:v>0.7529566360052562</c:v>
                </c:pt>
                <c:pt idx="6876">
                  <c:v>0.75306614104248792</c:v>
                </c:pt>
                <c:pt idx="6877">
                  <c:v>0.75317564607971965</c:v>
                </c:pt>
                <c:pt idx="6878">
                  <c:v>0.75328515111695138</c:v>
                </c:pt>
                <c:pt idx="6879">
                  <c:v>0.75339465615418311</c:v>
                </c:pt>
                <c:pt idx="6880">
                  <c:v>0.75350416119141483</c:v>
                </c:pt>
                <c:pt idx="6881">
                  <c:v>0.75361366622864656</c:v>
                </c:pt>
                <c:pt idx="6882">
                  <c:v>0.75372317126587818</c:v>
                </c:pt>
                <c:pt idx="6883">
                  <c:v>0.75383267630310991</c:v>
                </c:pt>
                <c:pt idx="6884">
                  <c:v>0.75394218134034163</c:v>
                </c:pt>
                <c:pt idx="6885">
                  <c:v>0.75405168637757336</c:v>
                </c:pt>
                <c:pt idx="6886">
                  <c:v>0.75416119141480509</c:v>
                </c:pt>
                <c:pt idx="6887">
                  <c:v>0.75427069645203682</c:v>
                </c:pt>
                <c:pt idx="6888">
                  <c:v>0.75438020148926854</c:v>
                </c:pt>
                <c:pt idx="6889">
                  <c:v>0.75448970652650027</c:v>
                </c:pt>
                <c:pt idx="6890">
                  <c:v>0.75459921156373189</c:v>
                </c:pt>
                <c:pt idx="6891">
                  <c:v>0.75470871660096361</c:v>
                </c:pt>
                <c:pt idx="6892">
                  <c:v>0.75481822163819534</c:v>
                </c:pt>
                <c:pt idx="6893">
                  <c:v>0.75492772667542707</c:v>
                </c:pt>
                <c:pt idx="6894">
                  <c:v>0.7550372317126588</c:v>
                </c:pt>
                <c:pt idx="6895">
                  <c:v>0.75514673674989052</c:v>
                </c:pt>
                <c:pt idx="6896">
                  <c:v>0.75525624178712225</c:v>
                </c:pt>
                <c:pt idx="6897">
                  <c:v>0.75536574682435387</c:v>
                </c:pt>
                <c:pt idx="6898">
                  <c:v>0.75547525186158559</c:v>
                </c:pt>
                <c:pt idx="6899">
                  <c:v>0.75558475689881732</c:v>
                </c:pt>
                <c:pt idx="6900">
                  <c:v>0.75569426193604905</c:v>
                </c:pt>
                <c:pt idx="6901">
                  <c:v>0.75580376697328078</c:v>
                </c:pt>
                <c:pt idx="6902">
                  <c:v>0.7559132720105125</c:v>
                </c:pt>
                <c:pt idx="6903">
                  <c:v>0.75602277704774423</c:v>
                </c:pt>
                <c:pt idx="6904">
                  <c:v>0.75613228208497596</c:v>
                </c:pt>
                <c:pt idx="6905">
                  <c:v>0.75624178712220758</c:v>
                </c:pt>
                <c:pt idx="6906">
                  <c:v>0.7563512921594393</c:v>
                </c:pt>
                <c:pt idx="6907">
                  <c:v>0.75646079719667103</c:v>
                </c:pt>
                <c:pt idx="6908">
                  <c:v>0.75657030223390276</c:v>
                </c:pt>
                <c:pt idx="6909">
                  <c:v>0.75667980727113449</c:v>
                </c:pt>
                <c:pt idx="6910">
                  <c:v>0.75678931230836621</c:v>
                </c:pt>
                <c:pt idx="6911">
                  <c:v>0.75689881734559794</c:v>
                </c:pt>
                <c:pt idx="6912">
                  <c:v>0.75700832238282956</c:v>
                </c:pt>
                <c:pt idx="6913">
                  <c:v>0.75711782742006128</c:v>
                </c:pt>
                <c:pt idx="6914">
                  <c:v>0.75722733245729301</c:v>
                </c:pt>
                <c:pt idx="6915">
                  <c:v>0.75733683749452474</c:v>
                </c:pt>
                <c:pt idx="6916">
                  <c:v>0.75744634253175647</c:v>
                </c:pt>
                <c:pt idx="6917">
                  <c:v>0.75755584756898819</c:v>
                </c:pt>
                <c:pt idx="6918">
                  <c:v>0.75766535260621992</c:v>
                </c:pt>
                <c:pt idx="6919">
                  <c:v>0.75777485764345165</c:v>
                </c:pt>
                <c:pt idx="6920">
                  <c:v>0.75788436268068327</c:v>
                </c:pt>
                <c:pt idx="6921">
                  <c:v>0.75799386771791499</c:v>
                </c:pt>
                <c:pt idx="6922">
                  <c:v>0.75810337275514672</c:v>
                </c:pt>
                <c:pt idx="6923">
                  <c:v>0.75821287779237845</c:v>
                </c:pt>
                <c:pt idx="6924">
                  <c:v>0.75832238282961018</c:v>
                </c:pt>
                <c:pt idx="6925">
                  <c:v>0.7584318878668419</c:v>
                </c:pt>
                <c:pt idx="6926">
                  <c:v>0.75854139290407363</c:v>
                </c:pt>
                <c:pt idx="6927">
                  <c:v>0.75865089794130525</c:v>
                </c:pt>
                <c:pt idx="6928">
                  <c:v>0.75876040297853697</c:v>
                </c:pt>
                <c:pt idx="6929">
                  <c:v>0.7588699080157687</c:v>
                </c:pt>
                <c:pt idx="6930">
                  <c:v>0.75897941305300043</c:v>
                </c:pt>
                <c:pt idx="6931">
                  <c:v>0.75908891809023216</c:v>
                </c:pt>
                <c:pt idx="6932">
                  <c:v>0.75919842312746388</c:v>
                </c:pt>
                <c:pt idx="6933">
                  <c:v>0.75930792816469561</c:v>
                </c:pt>
                <c:pt idx="6934">
                  <c:v>0.75941743320192734</c:v>
                </c:pt>
                <c:pt idx="6935">
                  <c:v>0.75952693823915896</c:v>
                </c:pt>
                <c:pt idx="6936">
                  <c:v>0.75963644327639068</c:v>
                </c:pt>
                <c:pt idx="6937">
                  <c:v>0.75974594831362241</c:v>
                </c:pt>
                <c:pt idx="6938">
                  <c:v>0.75985545335085414</c:v>
                </c:pt>
                <c:pt idx="6939">
                  <c:v>0.75996495838808586</c:v>
                </c:pt>
                <c:pt idx="6940">
                  <c:v>0.76007446342531759</c:v>
                </c:pt>
                <c:pt idx="6941">
                  <c:v>0.76018396846254932</c:v>
                </c:pt>
                <c:pt idx="6942">
                  <c:v>0.76029347349978094</c:v>
                </c:pt>
                <c:pt idx="6943">
                  <c:v>0.76040297853701266</c:v>
                </c:pt>
                <c:pt idx="6944">
                  <c:v>0.76051248357424439</c:v>
                </c:pt>
                <c:pt idx="6945">
                  <c:v>0.76062198861147612</c:v>
                </c:pt>
                <c:pt idx="6946">
                  <c:v>0.76073149364870785</c:v>
                </c:pt>
                <c:pt idx="6947">
                  <c:v>0.76084099868593957</c:v>
                </c:pt>
                <c:pt idx="6948">
                  <c:v>0.7609505037231713</c:v>
                </c:pt>
                <c:pt idx="6949">
                  <c:v>0.76106000876040303</c:v>
                </c:pt>
                <c:pt idx="6950">
                  <c:v>0.76116951379763464</c:v>
                </c:pt>
                <c:pt idx="6951">
                  <c:v>0.76127901883486637</c:v>
                </c:pt>
                <c:pt idx="6952">
                  <c:v>0.7613885238720981</c:v>
                </c:pt>
                <c:pt idx="6953">
                  <c:v>0.76149802890932983</c:v>
                </c:pt>
                <c:pt idx="6954">
                  <c:v>0.76160753394656155</c:v>
                </c:pt>
                <c:pt idx="6955">
                  <c:v>0.76171703898379328</c:v>
                </c:pt>
                <c:pt idx="6956">
                  <c:v>0.76182654402102501</c:v>
                </c:pt>
                <c:pt idx="6957">
                  <c:v>0.76193604905825663</c:v>
                </c:pt>
                <c:pt idx="6958">
                  <c:v>0.76204555409548835</c:v>
                </c:pt>
                <c:pt idx="6959">
                  <c:v>0.76215505913272008</c:v>
                </c:pt>
                <c:pt idx="6960">
                  <c:v>0.76226456416995181</c:v>
                </c:pt>
                <c:pt idx="6961">
                  <c:v>0.76237406920718354</c:v>
                </c:pt>
                <c:pt idx="6962">
                  <c:v>0.76248357424441526</c:v>
                </c:pt>
                <c:pt idx="6963">
                  <c:v>0.76259307928164699</c:v>
                </c:pt>
                <c:pt idx="6964">
                  <c:v>0.76270258431887872</c:v>
                </c:pt>
                <c:pt idx="6965">
                  <c:v>0.76281208935611033</c:v>
                </c:pt>
                <c:pt idx="6966">
                  <c:v>0.76292159439334206</c:v>
                </c:pt>
                <c:pt idx="6967">
                  <c:v>0.76303109943057379</c:v>
                </c:pt>
                <c:pt idx="6968">
                  <c:v>0.76314060446780552</c:v>
                </c:pt>
                <c:pt idx="6969">
                  <c:v>0.76325010950503724</c:v>
                </c:pt>
                <c:pt idx="6970">
                  <c:v>0.76335961454226897</c:v>
                </c:pt>
                <c:pt idx="6971">
                  <c:v>0.7634691195795007</c:v>
                </c:pt>
                <c:pt idx="6972">
                  <c:v>0.76357862461673232</c:v>
                </c:pt>
                <c:pt idx="6973">
                  <c:v>0.76368812965396404</c:v>
                </c:pt>
                <c:pt idx="6974">
                  <c:v>0.76379763469119577</c:v>
                </c:pt>
                <c:pt idx="6975">
                  <c:v>0.7639071397284275</c:v>
                </c:pt>
                <c:pt idx="6976">
                  <c:v>0.76401664476565923</c:v>
                </c:pt>
                <c:pt idx="6977">
                  <c:v>0.76412614980289095</c:v>
                </c:pt>
                <c:pt idx="6978">
                  <c:v>0.76423565484012268</c:v>
                </c:pt>
                <c:pt idx="6979">
                  <c:v>0.76434515987735441</c:v>
                </c:pt>
                <c:pt idx="6980">
                  <c:v>0.76445466491458602</c:v>
                </c:pt>
                <c:pt idx="6981">
                  <c:v>0.76456416995181775</c:v>
                </c:pt>
                <c:pt idx="6982">
                  <c:v>0.76467367498904948</c:v>
                </c:pt>
                <c:pt idx="6983">
                  <c:v>0.76478318002628121</c:v>
                </c:pt>
                <c:pt idx="6984">
                  <c:v>0.76489268506351293</c:v>
                </c:pt>
                <c:pt idx="6985">
                  <c:v>0.76500219010074466</c:v>
                </c:pt>
                <c:pt idx="6986">
                  <c:v>0.76511169513797639</c:v>
                </c:pt>
                <c:pt idx="6987">
                  <c:v>0.76522120017520801</c:v>
                </c:pt>
                <c:pt idx="6988">
                  <c:v>0.76533070521243973</c:v>
                </c:pt>
                <c:pt idx="6989">
                  <c:v>0.76544021024967146</c:v>
                </c:pt>
                <c:pt idx="6990">
                  <c:v>0.76554971528690319</c:v>
                </c:pt>
                <c:pt idx="6991">
                  <c:v>0.76565922032413491</c:v>
                </c:pt>
                <c:pt idx="6992">
                  <c:v>0.76576872536136664</c:v>
                </c:pt>
                <c:pt idx="6993">
                  <c:v>0.76587823039859837</c:v>
                </c:pt>
                <c:pt idx="6994">
                  <c:v>0.7659877354358301</c:v>
                </c:pt>
                <c:pt idx="6995">
                  <c:v>0.76609724047306171</c:v>
                </c:pt>
                <c:pt idx="6996">
                  <c:v>0.76620674551029344</c:v>
                </c:pt>
                <c:pt idx="6997">
                  <c:v>0.76631625054752517</c:v>
                </c:pt>
                <c:pt idx="6998">
                  <c:v>0.7664257555847569</c:v>
                </c:pt>
                <c:pt idx="6999">
                  <c:v>0.76653526062198862</c:v>
                </c:pt>
                <c:pt idx="7000">
                  <c:v>0.76664476565922035</c:v>
                </c:pt>
                <c:pt idx="7001">
                  <c:v>0.76675427069645208</c:v>
                </c:pt>
                <c:pt idx="7002">
                  <c:v>0.76686377573368369</c:v>
                </c:pt>
                <c:pt idx="7003">
                  <c:v>0.76697328077091542</c:v>
                </c:pt>
                <c:pt idx="7004">
                  <c:v>0.76708278580814715</c:v>
                </c:pt>
                <c:pt idx="7005">
                  <c:v>0.76719229084537888</c:v>
                </c:pt>
                <c:pt idx="7006">
                  <c:v>0.7673017958826106</c:v>
                </c:pt>
                <c:pt idx="7007">
                  <c:v>0.76741130091984233</c:v>
                </c:pt>
                <c:pt idx="7008">
                  <c:v>0.76752080595707406</c:v>
                </c:pt>
                <c:pt idx="7009">
                  <c:v>0.76763031099430579</c:v>
                </c:pt>
                <c:pt idx="7010">
                  <c:v>0.7677398160315374</c:v>
                </c:pt>
                <c:pt idx="7011">
                  <c:v>0.76784932106876913</c:v>
                </c:pt>
                <c:pt idx="7012">
                  <c:v>0.76795882610600086</c:v>
                </c:pt>
                <c:pt idx="7013">
                  <c:v>0.76806833114323259</c:v>
                </c:pt>
                <c:pt idx="7014">
                  <c:v>0.76817783618046431</c:v>
                </c:pt>
                <c:pt idx="7015">
                  <c:v>0.76828734121769604</c:v>
                </c:pt>
                <c:pt idx="7016">
                  <c:v>0.76839684625492777</c:v>
                </c:pt>
                <c:pt idx="7017">
                  <c:v>0.76850635129215938</c:v>
                </c:pt>
                <c:pt idx="7018">
                  <c:v>0.76861585632939111</c:v>
                </c:pt>
                <c:pt idx="7019">
                  <c:v>0.76872536136662284</c:v>
                </c:pt>
                <c:pt idx="7020">
                  <c:v>0.76883486640385457</c:v>
                </c:pt>
                <c:pt idx="7021">
                  <c:v>0.76894437144108629</c:v>
                </c:pt>
                <c:pt idx="7022">
                  <c:v>0.76905387647831802</c:v>
                </c:pt>
                <c:pt idx="7023">
                  <c:v>0.76916338151554975</c:v>
                </c:pt>
                <c:pt idx="7024">
                  <c:v>0.76927288655278148</c:v>
                </c:pt>
                <c:pt idx="7025">
                  <c:v>0.76938239159001309</c:v>
                </c:pt>
                <c:pt idx="7026">
                  <c:v>0.76949189662724482</c:v>
                </c:pt>
                <c:pt idx="7027">
                  <c:v>0.76960140166447655</c:v>
                </c:pt>
                <c:pt idx="7028">
                  <c:v>0.76971090670170828</c:v>
                </c:pt>
                <c:pt idx="7029">
                  <c:v>0.76982041173894</c:v>
                </c:pt>
                <c:pt idx="7030">
                  <c:v>0.76992991677617173</c:v>
                </c:pt>
                <c:pt idx="7031">
                  <c:v>0.77003942181340346</c:v>
                </c:pt>
                <c:pt idx="7032">
                  <c:v>0.77014892685063507</c:v>
                </c:pt>
                <c:pt idx="7033">
                  <c:v>0.7702584318878668</c:v>
                </c:pt>
                <c:pt idx="7034">
                  <c:v>0.77036793692509853</c:v>
                </c:pt>
                <c:pt idx="7035">
                  <c:v>0.77047744196233026</c:v>
                </c:pt>
                <c:pt idx="7036">
                  <c:v>0.77058694699956198</c:v>
                </c:pt>
                <c:pt idx="7037">
                  <c:v>0.77069645203679371</c:v>
                </c:pt>
                <c:pt idx="7038">
                  <c:v>0.77080595707402544</c:v>
                </c:pt>
                <c:pt idx="7039">
                  <c:v>0.77091546211125717</c:v>
                </c:pt>
                <c:pt idx="7040">
                  <c:v>0.77102496714848878</c:v>
                </c:pt>
                <c:pt idx="7041">
                  <c:v>0.77113447218572051</c:v>
                </c:pt>
                <c:pt idx="7042">
                  <c:v>0.77124397722295224</c:v>
                </c:pt>
                <c:pt idx="7043">
                  <c:v>0.77135348226018396</c:v>
                </c:pt>
                <c:pt idx="7044">
                  <c:v>0.77146298729741569</c:v>
                </c:pt>
                <c:pt idx="7045">
                  <c:v>0.77157249233464742</c:v>
                </c:pt>
                <c:pt idx="7046">
                  <c:v>0.77168199737187915</c:v>
                </c:pt>
                <c:pt idx="7047">
                  <c:v>0.77179150240911087</c:v>
                </c:pt>
                <c:pt idx="7048">
                  <c:v>0.77190100744634249</c:v>
                </c:pt>
                <c:pt idx="7049">
                  <c:v>0.77201051248357422</c:v>
                </c:pt>
                <c:pt idx="7050">
                  <c:v>0.77212001752080595</c:v>
                </c:pt>
                <c:pt idx="7051">
                  <c:v>0.77222952255803767</c:v>
                </c:pt>
                <c:pt idx="7052">
                  <c:v>0.7723390275952694</c:v>
                </c:pt>
                <c:pt idx="7053">
                  <c:v>0.77244853263250113</c:v>
                </c:pt>
                <c:pt idx="7054">
                  <c:v>0.77255803766973286</c:v>
                </c:pt>
                <c:pt idx="7055">
                  <c:v>0.77266754270696447</c:v>
                </c:pt>
                <c:pt idx="7056">
                  <c:v>0.7727770477441962</c:v>
                </c:pt>
                <c:pt idx="7057">
                  <c:v>0.77288655278142793</c:v>
                </c:pt>
                <c:pt idx="7058">
                  <c:v>0.77299605781865965</c:v>
                </c:pt>
                <c:pt idx="7059">
                  <c:v>0.77310556285589138</c:v>
                </c:pt>
                <c:pt idx="7060">
                  <c:v>0.77321506789312311</c:v>
                </c:pt>
                <c:pt idx="7061">
                  <c:v>0.77332457293035484</c:v>
                </c:pt>
                <c:pt idx="7062">
                  <c:v>0.77343407796758656</c:v>
                </c:pt>
                <c:pt idx="7063">
                  <c:v>0.77354358300481818</c:v>
                </c:pt>
                <c:pt idx="7064">
                  <c:v>0.77365308804204991</c:v>
                </c:pt>
                <c:pt idx="7065">
                  <c:v>0.77376259307928164</c:v>
                </c:pt>
                <c:pt idx="7066">
                  <c:v>0.77387209811651336</c:v>
                </c:pt>
                <c:pt idx="7067">
                  <c:v>0.77398160315374509</c:v>
                </c:pt>
                <c:pt idx="7068">
                  <c:v>0.77409110819097682</c:v>
                </c:pt>
                <c:pt idx="7069">
                  <c:v>0.77420061322820855</c:v>
                </c:pt>
                <c:pt idx="7070">
                  <c:v>0.77431011826544016</c:v>
                </c:pt>
                <c:pt idx="7071">
                  <c:v>0.77441962330267189</c:v>
                </c:pt>
                <c:pt idx="7072">
                  <c:v>0.77452912833990362</c:v>
                </c:pt>
                <c:pt idx="7073">
                  <c:v>0.77463863337713534</c:v>
                </c:pt>
                <c:pt idx="7074">
                  <c:v>0.77474813841436707</c:v>
                </c:pt>
                <c:pt idx="7075">
                  <c:v>0.7748576434515988</c:v>
                </c:pt>
                <c:pt idx="7076">
                  <c:v>0.77496714848883053</c:v>
                </c:pt>
                <c:pt idx="7077">
                  <c:v>0.77507665352606225</c:v>
                </c:pt>
                <c:pt idx="7078">
                  <c:v>0.77518615856329387</c:v>
                </c:pt>
                <c:pt idx="7079">
                  <c:v>0.7752956636005256</c:v>
                </c:pt>
                <c:pt idx="7080">
                  <c:v>0.77540516863775732</c:v>
                </c:pt>
                <c:pt idx="7081">
                  <c:v>0.77551467367498905</c:v>
                </c:pt>
                <c:pt idx="7082">
                  <c:v>0.77562417871222078</c:v>
                </c:pt>
                <c:pt idx="7083">
                  <c:v>0.77573368374945251</c:v>
                </c:pt>
                <c:pt idx="7084">
                  <c:v>0.77584318878668423</c:v>
                </c:pt>
                <c:pt idx="7085">
                  <c:v>0.77595269382391585</c:v>
                </c:pt>
                <c:pt idx="7086">
                  <c:v>0.77606219886114758</c:v>
                </c:pt>
                <c:pt idx="7087">
                  <c:v>0.77617170389837931</c:v>
                </c:pt>
                <c:pt idx="7088">
                  <c:v>0.77628120893561103</c:v>
                </c:pt>
                <c:pt idx="7089">
                  <c:v>0.77639071397284276</c:v>
                </c:pt>
                <c:pt idx="7090">
                  <c:v>0.77650021901007449</c:v>
                </c:pt>
                <c:pt idx="7091">
                  <c:v>0.77660972404730622</c:v>
                </c:pt>
                <c:pt idx="7092">
                  <c:v>0.77671922908453794</c:v>
                </c:pt>
                <c:pt idx="7093">
                  <c:v>0.77682873412176956</c:v>
                </c:pt>
                <c:pt idx="7094">
                  <c:v>0.77693823915900129</c:v>
                </c:pt>
                <c:pt idx="7095">
                  <c:v>0.77704774419623301</c:v>
                </c:pt>
                <c:pt idx="7096">
                  <c:v>0.77715724923346474</c:v>
                </c:pt>
                <c:pt idx="7097">
                  <c:v>0.77726675427069647</c:v>
                </c:pt>
                <c:pt idx="7098">
                  <c:v>0.7773762593079282</c:v>
                </c:pt>
                <c:pt idx="7099">
                  <c:v>0.77748576434515992</c:v>
                </c:pt>
                <c:pt idx="7100">
                  <c:v>0.77759526938239154</c:v>
                </c:pt>
                <c:pt idx="7101">
                  <c:v>0.77770477441962327</c:v>
                </c:pt>
                <c:pt idx="7102">
                  <c:v>0.777814279456855</c:v>
                </c:pt>
                <c:pt idx="7103">
                  <c:v>0.77792378449408672</c:v>
                </c:pt>
                <c:pt idx="7104">
                  <c:v>0.77803328953131845</c:v>
                </c:pt>
                <c:pt idx="7105">
                  <c:v>0.77814279456855018</c:v>
                </c:pt>
                <c:pt idx="7106">
                  <c:v>0.77825229960578191</c:v>
                </c:pt>
                <c:pt idx="7107">
                  <c:v>0.77836180464301363</c:v>
                </c:pt>
                <c:pt idx="7108">
                  <c:v>0.77847130968024525</c:v>
                </c:pt>
                <c:pt idx="7109">
                  <c:v>0.77858081471747698</c:v>
                </c:pt>
                <c:pt idx="7110">
                  <c:v>0.7786903197547087</c:v>
                </c:pt>
                <c:pt idx="7111">
                  <c:v>0.77879982479194043</c:v>
                </c:pt>
                <c:pt idx="7112">
                  <c:v>0.77890932982917216</c:v>
                </c:pt>
                <c:pt idx="7113">
                  <c:v>0.77901883486640389</c:v>
                </c:pt>
                <c:pt idx="7114">
                  <c:v>0.77912833990363561</c:v>
                </c:pt>
                <c:pt idx="7115">
                  <c:v>0.77923784494086723</c:v>
                </c:pt>
                <c:pt idx="7116">
                  <c:v>0.77934734997809896</c:v>
                </c:pt>
                <c:pt idx="7117">
                  <c:v>0.77945685501533069</c:v>
                </c:pt>
                <c:pt idx="7118">
                  <c:v>0.77956636005256241</c:v>
                </c:pt>
                <c:pt idx="7119">
                  <c:v>0.77967586508979414</c:v>
                </c:pt>
                <c:pt idx="7120">
                  <c:v>0.77978537012702587</c:v>
                </c:pt>
                <c:pt idx="7121">
                  <c:v>0.77989487516425759</c:v>
                </c:pt>
                <c:pt idx="7122">
                  <c:v>0.78000438020148932</c:v>
                </c:pt>
                <c:pt idx="7123">
                  <c:v>0.78011388523872094</c:v>
                </c:pt>
                <c:pt idx="7124">
                  <c:v>0.78022339027595267</c:v>
                </c:pt>
                <c:pt idx="7125">
                  <c:v>0.78033289531318439</c:v>
                </c:pt>
                <c:pt idx="7126">
                  <c:v>0.78044240035041612</c:v>
                </c:pt>
                <c:pt idx="7127">
                  <c:v>0.78055190538764785</c:v>
                </c:pt>
                <c:pt idx="7128">
                  <c:v>0.78066141042487958</c:v>
                </c:pt>
                <c:pt idx="7129">
                  <c:v>0.7807709154621113</c:v>
                </c:pt>
                <c:pt idx="7130">
                  <c:v>0.78088042049934292</c:v>
                </c:pt>
                <c:pt idx="7131">
                  <c:v>0.78098992553657465</c:v>
                </c:pt>
                <c:pt idx="7132">
                  <c:v>0.78109943057380637</c:v>
                </c:pt>
                <c:pt idx="7133">
                  <c:v>0.7812089356110381</c:v>
                </c:pt>
                <c:pt idx="7134">
                  <c:v>0.78131844064826983</c:v>
                </c:pt>
                <c:pt idx="7135">
                  <c:v>0.78142794568550156</c:v>
                </c:pt>
                <c:pt idx="7136">
                  <c:v>0.78153745072273328</c:v>
                </c:pt>
                <c:pt idx="7137">
                  <c:v>0.78164695575996501</c:v>
                </c:pt>
                <c:pt idx="7138">
                  <c:v>0.78175646079719663</c:v>
                </c:pt>
                <c:pt idx="7139">
                  <c:v>0.78186596583442836</c:v>
                </c:pt>
                <c:pt idx="7140">
                  <c:v>0.78197547087166008</c:v>
                </c:pt>
                <c:pt idx="7141">
                  <c:v>0.78208497590889181</c:v>
                </c:pt>
                <c:pt idx="7142">
                  <c:v>0.78219448094612354</c:v>
                </c:pt>
                <c:pt idx="7143">
                  <c:v>0.78230398598335527</c:v>
                </c:pt>
                <c:pt idx="7144">
                  <c:v>0.78241349102058699</c:v>
                </c:pt>
                <c:pt idx="7145">
                  <c:v>0.78252299605781861</c:v>
                </c:pt>
                <c:pt idx="7146">
                  <c:v>0.78263250109505034</c:v>
                </c:pt>
                <c:pt idx="7147">
                  <c:v>0.78274200613228206</c:v>
                </c:pt>
                <c:pt idx="7148">
                  <c:v>0.78285151116951379</c:v>
                </c:pt>
                <c:pt idx="7149">
                  <c:v>0.78296101620674552</c:v>
                </c:pt>
                <c:pt idx="7150">
                  <c:v>0.78307052124397725</c:v>
                </c:pt>
                <c:pt idx="7151">
                  <c:v>0.78318002628120897</c:v>
                </c:pt>
                <c:pt idx="7152">
                  <c:v>0.7832895313184407</c:v>
                </c:pt>
                <c:pt idx="7153">
                  <c:v>0.78339903635567232</c:v>
                </c:pt>
                <c:pt idx="7154">
                  <c:v>0.78350854139290405</c:v>
                </c:pt>
                <c:pt idx="7155">
                  <c:v>0.78361804643013577</c:v>
                </c:pt>
                <c:pt idx="7156">
                  <c:v>0.7837275514673675</c:v>
                </c:pt>
                <c:pt idx="7157">
                  <c:v>0.78383705650459923</c:v>
                </c:pt>
                <c:pt idx="7158">
                  <c:v>0.78394656154183096</c:v>
                </c:pt>
                <c:pt idx="7159">
                  <c:v>0.78405606657906268</c:v>
                </c:pt>
                <c:pt idx="7160">
                  <c:v>0.7841655716162943</c:v>
                </c:pt>
                <c:pt idx="7161">
                  <c:v>0.78427507665352603</c:v>
                </c:pt>
                <c:pt idx="7162">
                  <c:v>0.78438458169075775</c:v>
                </c:pt>
                <c:pt idx="7163">
                  <c:v>0.78449408672798948</c:v>
                </c:pt>
                <c:pt idx="7164">
                  <c:v>0.78460359176522121</c:v>
                </c:pt>
                <c:pt idx="7165">
                  <c:v>0.78471309680245294</c:v>
                </c:pt>
                <c:pt idx="7166">
                  <c:v>0.78482260183968466</c:v>
                </c:pt>
                <c:pt idx="7167">
                  <c:v>0.78493210687691639</c:v>
                </c:pt>
                <c:pt idx="7168">
                  <c:v>0.78504161191414801</c:v>
                </c:pt>
                <c:pt idx="7169">
                  <c:v>0.78515111695137974</c:v>
                </c:pt>
                <c:pt idx="7170">
                  <c:v>0.78526062198861146</c:v>
                </c:pt>
                <c:pt idx="7171">
                  <c:v>0.78537012702584319</c:v>
                </c:pt>
                <c:pt idx="7172">
                  <c:v>0.78547963206307492</c:v>
                </c:pt>
                <c:pt idx="7173">
                  <c:v>0.78558913710030664</c:v>
                </c:pt>
                <c:pt idx="7174">
                  <c:v>0.78569864213753837</c:v>
                </c:pt>
                <c:pt idx="7175">
                  <c:v>0.78580814717476999</c:v>
                </c:pt>
                <c:pt idx="7176">
                  <c:v>0.78591765221200172</c:v>
                </c:pt>
                <c:pt idx="7177">
                  <c:v>0.78602715724923344</c:v>
                </c:pt>
                <c:pt idx="7178">
                  <c:v>0.78613666228646517</c:v>
                </c:pt>
                <c:pt idx="7179">
                  <c:v>0.7862461673236969</c:v>
                </c:pt>
                <c:pt idx="7180">
                  <c:v>0.78635567236092863</c:v>
                </c:pt>
                <c:pt idx="7181">
                  <c:v>0.78646517739816035</c:v>
                </c:pt>
                <c:pt idx="7182">
                  <c:v>0.78657468243539208</c:v>
                </c:pt>
                <c:pt idx="7183">
                  <c:v>0.7866841874726237</c:v>
                </c:pt>
                <c:pt idx="7184">
                  <c:v>0.78679369250985542</c:v>
                </c:pt>
                <c:pt idx="7185">
                  <c:v>0.78690319754708715</c:v>
                </c:pt>
                <c:pt idx="7186">
                  <c:v>0.78701270258431888</c:v>
                </c:pt>
                <c:pt idx="7187">
                  <c:v>0.78712220762155061</c:v>
                </c:pt>
                <c:pt idx="7188">
                  <c:v>0.78723171265878233</c:v>
                </c:pt>
                <c:pt idx="7189">
                  <c:v>0.78734121769601406</c:v>
                </c:pt>
                <c:pt idx="7190">
                  <c:v>0.78745072273324568</c:v>
                </c:pt>
                <c:pt idx="7191">
                  <c:v>0.78756022777047741</c:v>
                </c:pt>
                <c:pt idx="7192">
                  <c:v>0.78766973280770913</c:v>
                </c:pt>
                <c:pt idx="7193">
                  <c:v>0.78777923784494086</c:v>
                </c:pt>
                <c:pt idx="7194">
                  <c:v>0.78788874288217259</c:v>
                </c:pt>
                <c:pt idx="7195">
                  <c:v>0.78799824791940432</c:v>
                </c:pt>
                <c:pt idx="7196">
                  <c:v>0.78810775295663604</c:v>
                </c:pt>
                <c:pt idx="7197">
                  <c:v>0.78821725799386777</c:v>
                </c:pt>
                <c:pt idx="7198">
                  <c:v>0.78832676303109939</c:v>
                </c:pt>
                <c:pt idx="7199">
                  <c:v>0.78843626806833111</c:v>
                </c:pt>
                <c:pt idx="7200">
                  <c:v>0.78854577310556284</c:v>
                </c:pt>
                <c:pt idx="7201">
                  <c:v>0.78865527814279457</c:v>
                </c:pt>
                <c:pt idx="7202">
                  <c:v>0.7887647831800263</c:v>
                </c:pt>
                <c:pt idx="7203">
                  <c:v>0.78887428821725802</c:v>
                </c:pt>
                <c:pt idx="7204">
                  <c:v>0.78898379325448975</c:v>
                </c:pt>
                <c:pt idx="7205">
                  <c:v>0.78909329829172137</c:v>
                </c:pt>
                <c:pt idx="7206">
                  <c:v>0.7892028033289531</c:v>
                </c:pt>
                <c:pt idx="7207">
                  <c:v>0.78931230836618482</c:v>
                </c:pt>
                <c:pt idx="7208">
                  <c:v>0.78942181340341655</c:v>
                </c:pt>
                <c:pt idx="7209">
                  <c:v>0.78953131844064828</c:v>
                </c:pt>
                <c:pt idx="7210">
                  <c:v>0.78964082347788001</c:v>
                </c:pt>
                <c:pt idx="7211">
                  <c:v>0.78975032851511173</c:v>
                </c:pt>
                <c:pt idx="7212">
                  <c:v>0.78985983355234346</c:v>
                </c:pt>
                <c:pt idx="7213">
                  <c:v>0.78996933858957508</c:v>
                </c:pt>
                <c:pt idx="7214">
                  <c:v>0.7900788436268068</c:v>
                </c:pt>
                <c:pt idx="7215">
                  <c:v>0.79018834866403853</c:v>
                </c:pt>
                <c:pt idx="7216">
                  <c:v>0.79029785370127026</c:v>
                </c:pt>
                <c:pt idx="7217">
                  <c:v>0.79040735873850199</c:v>
                </c:pt>
                <c:pt idx="7218">
                  <c:v>0.79051686377573371</c:v>
                </c:pt>
                <c:pt idx="7219">
                  <c:v>0.79062636881296544</c:v>
                </c:pt>
                <c:pt idx="7220">
                  <c:v>0.79073587385019706</c:v>
                </c:pt>
                <c:pt idx="7221">
                  <c:v>0.79084537888742878</c:v>
                </c:pt>
                <c:pt idx="7222">
                  <c:v>0.79095488392466051</c:v>
                </c:pt>
                <c:pt idx="7223">
                  <c:v>0.79106438896189224</c:v>
                </c:pt>
                <c:pt idx="7224">
                  <c:v>0.79117389399912397</c:v>
                </c:pt>
                <c:pt idx="7225">
                  <c:v>0.79128339903635569</c:v>
                </c:pt>
                <c:pt idx="7226">
                  <c:v>0.79139290407358742</c:v>
                </c:pt>
                <c:pt idx="7227">
                  <c:v>0.79150240911081915</c:v>
                </c:pt>
                <c:pt idx="7228">
                  <c:v>0.79161191414805077</c:v>
                </c:pt>
                <c:pt idx="7229">
                  <c:v>0.79172141918528249</c:v>
                </c:pt>
                <c:pt idx="7230">
                  <c:v>0.79183092422251422</c:v>
                </c:pt>
                <c:pt idx="7231">
                  <c:v>0.79194042925974595</c:v>
                </c:pt>
                <c:pt idx="7232">
                  <c:v>0.79204993429697768</c:v>
                </c:pt>
                <c:pt idx="7233">
                  <c:v>0.7921594393342094</c:v>
                </c:pt>
                <c:pt idx="7234">
                  <c:v>0.79226894437144113</c:v>
                </c:pt>
                <c:pt idx="7235">
                  <c:v>0.79237844940867275</c:v>
                </c:pt>
                <c:pt idx="7236">
                  <c:v>0.79248795444590447</c:v>
                </c:pt>
                <c:pt idx="7237">
                  <c:v>0.7925974594831362</c:v>
                </c:pt>
                <c:pt idx="7238">
                  <c:v>0.79270696452036793</c:v>
                </c:pt>
                <c:pt idx="7239">
                  <c:v>0.79281646955759966</c:v>
                </c:pt>
                <c:pt idx="7240">
                  <c:v>0.79292597459483138</c:v>
                </c:pt>
                <c:pt idx="7241">
                  <c:v>0.79303547963206311</c:v>
                </c:pt>
                <c:pt idx="7242">
                  <c:v>0.79314498466929484</c:v>
                </c:pt>
                <c:pt idx="7243">
                  <c:v>0.79325448970652646</c:v>
                </c:pt>
                <c:pt idx="7244">
                  <c:v>0.79336399474375818</c:v>
                </c:pt>
                <c:pt idx="7245">
                  <c:v>0.79347349978098991</c:v>
                </c:pt>
                <c:pt idx="7246">
                  <c:v>0.79358300481822164</c:v>
                </c:pt>
                <c:pt idx="7247">
                  <c:v>0.79369250985545337</c:v>
                </c:pt>
                <c:pt idx="7248">
                  <c:v>0.79380201489268509</c:v>
                </c:pt>
                <c:pt idx="7249">
                  <c:v>0.79391151992991682</c:v>
                </c:pt>
                <c:pt idx="7250">
                  <c:v>0.79402102496714844</c:v>
                </c:pt>
                <c:pt idx="7251">
                  <c:v>0.79413053000438016</c:v>
                </c:pt>
                <c:pt idx="7252">
                  <c:v>0.79424003504161189</c:v>
                </c:pt>
                <c:pt idx="7253">
                  <c:v>0.79434954007884362</c:v>
                </c:pt>
                <c:pt idx="7254">
                  <c:v>0.79445904511607535</c:v>
                </c:pt>
                <c:pt idx="7255">
                  <c:v>0.79456855015330707</c:v>
                </c:pt>
                <c:pt idx="7256">
                  <c:v>0.7946780551905388</c:v>
                </c:pt>
                <c:pt idx="7257">
                  <c:v>0.79478756022777053</c:v>
                </c:pt>
                <c:pt idx="7258">
                  <c:v>0.79489706526500215</c:v>
                </c:pt>
                <c:pt idx="7259">
                  <c:v>0.79500657030223387</c:v>
                </c:pt>
                <c:pt idx="7260">
                  <c:v>0.7951160753394656</c:v>
                </c:pt>
                <c:pt idx="7261">
                  <c:v>0.79522558037669733</c:v>
                </c:pt>
                <c:pt idx="7262">
                  <c:v>0.79533508541392905</c:v>
                </c:pt>
                <c:pt idx="7263">
                  <c:v>0.79544459045116078</c:v>
                </c:pt>
                <c:pt idx="7264">
                  <c:v>0.79555409548839251</c:v>
                </c:pt>
                <c:pt idx="7265">
                  <c:v>0.79566360052562413</c:v>
                </c:pt>
                <c:pt idx="7266">
                  <c:v>0.79577310556285585</c:v>
                </c:pt>
                <c:pt idx="7267">
                  <c:v>0.79588261060008758</c:v>
                </c:pt>
                <c:pt idx="7268">
                  <c:v>0.79599211563731931</c:v>
                </c:pt>
                <c:pt idx="7269">
                  <c:v>0.79610162067455104</c:v>
                </c:pt>
                <c:pt idx="7270">
                  <c:v>0.79621112571178276</c:v>
                </c:pt>
                <c:pt idx="7271">
                  <c:v>0.79632063074901449</c:v>
                </c:pt>
                <c:pt idx="7272">
                  <c:v>0.79643013578624622</c:v>
                </c:pt>
                <c:pt idx="7273">
                  <c:v>0.79653964082347783</c:v>
                </c:pt>
                <c:pt idx="7274">
                  <c:v>0.79664914586070956</c:v>
                </c:pt>
                <c:pt idx="7275">
                  <c:v>0.79675865089794129</c:v>
                </c:pt>
                <c:pt idx="7276">
                  <c:v>0.79686815593517302</c:v>
                </c:pt>
                <c:pt idx="7277">
                  <c:v>0.79697766097240474</c:v>
                </c:pt>
                <c:pt idx="7278">
                  <c:v>0.79708716600963647</c:v>
                </c:pt>
                <c:pt idx="7279">
                  <c:v>0.7971966710468682</c:v>
                </c:pt>
                <c:pt idx="7280">
                  <c:v>0.79730617608409982</c:v>
                </c:pt>
                <c:pt idx="7281">
                  <c:v>0.79741568112133154</c:v>
                </c:pt>
                <c:pt idx="7282">
                  <c:v>0.79752518615856327</c:v>
                </c:pt>
                <c:pt idx="7283">
                  <c:v>0.797634691195795</c:v>
                </c:pt>
                <c:pt idx="7284">
                  <c:v>0.79774419623302673</c:v>
                </c:pt>
                <c:pt idx="7285">
                  <c:v>0.79785370127025845</c:v>
                </c:pt>
                <c:pt idx="7286">
                  <c:v>0.79796320630749018</c:v>
                </c:pt>
                <c:pt idx="7287">
                  <c:v>0.79807271134472191</c:v>
                </c:pt>
                <c:pt idx="7288">
                  <c:v>0.79818221638195352</c:v>
                </c:pt>
                <c:pt idx="7289">
                  <c:v>0.79829172141918525</c:v>
                </c:pt>
                <c:pt idx="7290">
                  <c:v>0.79840122645641698</c:v>
                </c:pt>
                <c:pt idx="7291">
                  <c:v>0.79851073149364871</c:v>
                </c:pt>
                <c:pt idx="7292">
                  <c:v>0.79862023653088043</c:v>
                </c:pt>
                <c:pt idx="7293">
                  <c:v>0.79872974156811216</c:v>
                </c:pt>
                <c:pt idx="7294">
                  <c:v>0.79883924660534389</c:v>
                </c:pt>
                <c:pt idx="7295">
                  <c:v>0.79894875164257551</c:v>
                </c:pt>
                <c:pt idx="7296">
                  <c:v>0.79905825667980723</c:v>
                </c:pt>
                <c:pt idx="7297">
                  <c:v>0.79916776171703896</c:v>
                </c:pt>
                <c:pt idx="7298">
                  <c:v>0.79927726675427069</c:v>
                </c:pt>
                <c:pt idx="7299">
                  <c:v>0.79938677179150242</c:v>
                </c:pt>
                <c:pt idx="7300">
                  <c:v>0.79949627682873414</c:v>
                </c:pt>
                <c:pt idx="7301">
                  <c:v>0.79960578186596587</c:v>
                </c:pt>
                <c:pt idx="7302">
                  <c:v>0.7997152869031976</c:v>
                </c:pt>
                <c:pt idx="7303">
                  <c:v>0.79982479194042921</c:v>
                </c:pt>
                <c:pt idx="7304">
                  <c:v>0.79993429697766094</c:v>
                </c:pt>
                <c:pt idx="7305">
                  <c:v>0.80004380201489267</c:v>
                </c:pt>
                <c:pt idx="7306">
                  <c:v>0.8001533070521244</c:v>
                </c:pt>
                <c:pt idx="7307">
                  <c:v>0.80026281208935612</c:v>
                </c:pt>
                <c:pt idx="7308">
                  <c:v>0.80037231712658785</c:v>
                </c:pt>
                <c:pt idx="7309">
                  <c:v>0.80048182216381958</c:v>
                </c:pt>
                <c:pt idx="7310">
                  <c:v>0.80059132720105119</c:v>
                </c:pt>
                <c:pt idx="7311">
                  <c:v>0.80070083223828292</c:v>
                </c:pt>
                <c:pt idx="7312">
                  <c:v>0.80081033727551465</c:v>
                </c:pt>
                <c:pt idx="7313">
                  <c:v>0.80091984231274638</c:v>
                </c:pt>
                <c:pt idx="7314">
                  <c:v>0.8010293473499781</c:v>
                </c:pt>
                <c:pt idx="7315">
                  <c:v>0.80113885238720983</c:v>
                </c:pt>
                <c:pt idx="7316">
                  <c:v>0.80124835742444156</c:v>
                </c:pt>
                <c:pt idx="7317">
                  <c:v>0.80135786246167329</c:v>
                </c:pt>
                <c:pt idx="7318">
                  <c:v>0.8014673674989049</c:v>
                </c:pt>
                <c:pt idx="7319">
                  <c:v>0.80157687253613663</c:v>
                </c:pt>
                <c:pt idx="7320">
                  <c:v>0.80168637757336836</c:v>
                </c:pt>
                <c:pt idx="7321">
                  <c:v>0.80179588261060009</c:v>
                </c:pt>
                <c:pt idx="7322">
                  <c:v>0.80190538764783181</c:v>
                </c:pt>
                <c:pt idx="7323">
                  <c:v>0.80201489268506354</c:v>
                </c:pt>
                <c:pt idx="7324">
                  <c:v>0.80212439772229527</c:v>
                </c:pt>
                <c:pt idx="7325">
                  <c:v>0.80223390275952688</c:v>
                </c:pt>
                <c:pt idx="7326">
                  <c:v>0.80234340779675861</c:v>
                </c:pt>
                <c:pt idx="7327">
                  <c:v>0.80245291283399034</c:v>
                </c:pt>
                <c:pt idx="7328">
                  <c:v>0.80256241787122207</c:v>
                </c:pt>
                <c:pt idx="7329">
                  <c:v>0.80267192290845379</c:v>
                </c:pt>
                <c:pt idx="7330">
                  <c:v>0.80278142794568552</c:v>
                </c:pt>
                <c:pt idx="7331">
                  <c:v>0.80289093298291725</c:v>
                </c:pt>
                <c:pt idx="7332">
                  <c:v>0.80300043802014898</c:v>
                </c:pt>
                <c:pt idx="7333">
                  <c:v>0.80310994305738059</c:v>
                </c:pt>
                <c:pt idx="7334">
                  <c:v>0.80321944809461232</c:v>
                </c:pt>
                <c:pt idx="7335">
                  <c:v>0.80332895313184405</c:v>
                </c:pt>
                <c:pt idx="7336">
                  <c:v>0.80343845816907578</c:v>
                </c:pt>
                <c:pt idx="7337">
                  <c:v>0.8035479632063075</c:v>
                </c:pt>
                <c:pt idx="7338">
                  <c:v>0.80365746824353923</c:v>
                </c:pt>
                <c:pt idx="7339">
                  <c:v>0.80376697328077096</c:v>
                </c:pt>
                <c:pt idx="7340">
                  <c:v>0.80387647831800257</c:v>
                </c:pt>
                <c:pt idx="7341">
                  <c:v>0.8039859833552343</c:v>
                </c:pt>
                <c:pt idx="7342">
                  <c:v>0.80409548839246603</c:v>
                </c:pt>
                <c:pt idx="7343">
                  <c:v>0.80420499342969776</c:v>
                </c:pt>
                <c:pt idx="7344">
                  <c:v>0.80431449846692948</c:v>
                </c:pt>
                <c:pt idx="7345">
                  <c:v>0.80442400350416121</c:v>
                </c:pt>
                <c:pt idx="7346">
                  <c:v>0.80453350854139294</c:v>
                </c:pt>
                <c:pt idx="7347">
                  <c:v>0.80464301357862467</c:v>
                </c:pt>
                <c:pt idx="7348">
                  <c:v>0.80475251861585628</c:v>
                </c:pt>
                <c:pt idx="7349">
                  <c:v>0.80486202365308801</c:v>
                </c:pt>
                <c:pt idx="7350">
                  <c:v>0.80497152869031974</c:v>
                </c:pt>
                <c:pt idx="7351">
                  <c:v>0.80508103372755146</c:v>
                </c:pt>
                <c:pt idx="7352">
                  <c:v>0.80519053876478319</c:v>
                </c:pt>
                <c:pt idx="7353">
                  <c:v>0.80530004380201492</c:v>
                </c:pt>
                <c:pt idx="7354">
                  <c:v>0.80540954883924665</c:v>
                </c:pt>
                <c:pt idx="7355">
                  <c:v>0.80551905387647826</c:v>
                </c:pt>
                <c:pt idx="7356">
                  <c:v>0.80562855891370999</c:v>
                </c:pt>
                <c:pt idx="7357">
                  <c:v>0.80573806395094172</c:v>
                </c:pt>
                <c:pt idx="7358">
                  <c:v>0.80584756898817345</c:v>
                </c:pt>
                <c:pt idx="7359">
                  <c:v>0.80595707402540517</c:v>
                </c:pt>
                <c:pt idx="7360">
                  <c:v>0.8060665790626369</c:v>
                </c:pt>
                <c:pt idx="7361">
                  <c:v>0.80617608409986863</c:v>
                </c:pt>
                <c:pt idx="7362">
                  <c:v>0.80628558913710036</c:v>
                </c:pt>
                <c:pt idx="7363">
                  <c:v>0.80639509417433197</c:v>
                </c:pt>
                <c:pt idx="7364">
                  <c:v>0.8065045992115637</c:v>
                </c:pt>
                <c:pt idx="7365">
                  <c:v>0.80661410424879543</c:v>
                </c:pt>
                <c:pt idx="7366">
                  <c:v>0.80672360928602715</c:v>
                </c:pt>
                <c:pt idx="7367">
                  <c:v>0.80683311432325888</c:v>
                </c:pt>
                <c:pt idx="7368">
                  <c:v>0.80694261936049061</c:v>
                </c:pt>
                <c:pt idx="7369">
                  <c:v>0.80705212439772234</c:v>
                </c:pt>
                <c:pt idx="7370">
                  <c:v>0.80716162943495395</c:v>
                </c:pt>
                <c:pt idx="7371">
                  <c:v>0.80727113447218568</c:v>
                </c:pt>
                <c:pt idx="7372">
                  <c:v>0.80738063950941741</c:v>
                </c:pt>
                <c:pt idx="7373">
                  <c:v>0.80749014454664914</c:v>
                </c:pt>
                <c:pt idx="7374">
                  <c:v>0.80759964958388086</c:v>
                </c:pt>
                <c:pt idx="7375">
                  <c:v>0.80770915462111259</c:v>
                </c:pt>
                <c:pt idx="7376">
                  <c:v>0.80781865965834432</c:v>
                </c:pt>
                <c:pt idx="7377">
                  <c:v>0.80792816469557605</c:v>
                </c:pt>
                <c:pt idx="7378">
                  <c:v>0.80803766973280766</c:v>
                </c:pt>
                <c:pt idx="7379">
                  <c:v>0.80814717477003939</c:v>
                </c:pt>
                <c:pt idx="7380">
                  <c:v>0.80825667980727112</c:v>
                </c:pt>
                <c:pt idx="7381">
                  <c:v>0.80836618484450284</c:v>
                </c:pt>
                <c:pt idx="7382">
                  <c:v>0.80847568988173457</c:v>
                </c:pt>
                <c:pt idx="7383">
                  <c:v>0.8085851949189663</c:v>
                </c:pt>
                <c:pt idx="7384">
                  <c:v>0.80869469995619803</c:v>
                </c:pt>
                <c:pt idx="7385">
                  <c:v>0.80880420499342964</c:v>
                </c:pt>
                <c:pt idx="7386">
                  <c:v>0.80891371003066137</c:v>
                </c:pt>
                <c:pt idx="7387">
                  <c:v>0.8090232150678931</c:v>
                </c:pt>
                <c:pt idx="7388">
                  <c:v>0.80913272010512483</c:v>
                </c:pt>
                <c:pt idx="7389">
                  <c:v>0.80924222514235655</c:v>
                </c:pt>
                <c:pt idx="7390">
                  <c:v>0.80935173017958828</c:v>
                </c:pt>
                <c:pt idx="7391">
                  <c:v>0.80946123521682001</c:v>
                </c:pt>
                <c:pt idx="7392">
                  <c:v>0.80957074025405174</c:v>
                </c:pt>
                <c:pt idx="7393">
                  <c:v>0.80968024529128335</c:v>
                </c:pt>
                <c:pt idx="7394">
                  <c:v>0.80978975032851508</c:v>
                </c:pt>
                <c:pt idx="7395">
                  <c:v>0.80989925536574681</c:v>
                </c:pt>
                <c:pt idx="7396">
                  <c:v>0.81000876040297853</c:v>
                </c:pt>
                <c:pt idx="7397">
                  <c:v>0.81011826544021026</c:v>
                </c:pt>
                <c:pt idx="7398">
                  <c:v>0.81022777047744199</c:v>
                </c:pt>
                <c:pt idx="7399">
                  <c:v>0.81033727551467372</c:v>
                </c:pt>
                <c:pt idx="7400">
                  <c:v>0.81044678055190533</c:v>
                </c:pt>
                <c:pt idx="7401">
                  <c:v>0.81055628558913706</c:v>
                </c:pt>
                <c:pt idx="7402">
                  <c:v>0.81066579062636879</c:v>
                </c:pt>
                <c:pt idx="7403">
                  <c:v>0.81077529566360051</c:v>
                </c:pt>
                <c:pt idx="7404">
                  <c:v>0.81088480070083224</c:v>
                </c:pt>
                <c:pt idx="7405">
                  <c:v>0.81099430573806397</c:v>
                </c:pt>
                <c:pt idx="7406">
                  <c:v>0.8111038107752957</c:v>
                </c:pt>
                <c:pt idx="7407">
                  <c:v>0.81121331581252742</c:v>
                </c:pt>
                <c:pt idx="7408">
                  <c:v>0.81132282084975904</c:v>
                </c:pt>
                <c:pt idx="7409">
                  <c:v>0.81143232588699077</c:v>
                </c:pt>
                <c:pt idx="7410">
                  <c:v>0.8115418309242225</c:v>
                </c:pt>
                <c:pt idx="7411">
                  <c:v>0.81165133596145422</c:v>
                </c:pt>
                <c:pt idx="7412">
                  <c:v>0.81176084099868595</c:v>
                </c:pt>
                <c:pt idx="7413">
                  <c:v>0.81187034603591768</c:v>
                </c:pt>
                <c:pt idx="7414">
                  <c:v>0.81197985107314941</c:v>
                </c:pt>
                <c:pt idx="7415">
                  <c:v>0.81208935611038102</c:v>
                </c:pt>
                <c:pt idx="7416">
                  <c:v>0.81219886114761275</c:v>
                </c:pt>
                <c:pt idx="7417">
                  <c:v>0.81230836618484448</c:v>
                </c:pt>
                <c:pt idx="7418">
                  <c:v>0.8124178712220762</c:v>
                </c:pt>
                <c:pt idx="7419">
                  <c:v>0.81252737625930793</c:v>
                </c:pt>
                <c:pt idx="7420">
                  <c:v>0.81263688129653966</c:v>
                </c:pt>
                <c:pt idx="7421">
                  <c:v>0.81274638633377139</c:v>
                </c:pt>
                <c:pt idx="7422">
                  <c:v>0.81285589137100311</c:v>
                </c:pt>
                <c:pt idx="7423">
                  <c:v>0.81296539640823473</c:v>
                </c:pt>
                <c:pt idx="7424">
                  <c:v>0.81307490144546646</c:v>
                </c:pt>
                <c:pt idx="7425">
                  <c:v>0.81318440648269819</c:v>
                </c:pt>
                <c:pt idx="7426">
                  <c:v>0.81329391151992991</c:v>
                </c:pt>
                <c:pt idx="7427">
                  <c:v>0.81340341655716164</c:v>
                </c:pt>
                <c:pt idx="7428">
                  <c:v>0.81351292159439337</c:v>
                </c:pt>
                <c:pt idx="7429">
                  <c:v>0.8136224266316251</c:v>
                </c:pt>
                <c:pt idx="7430">
                  <c:v>0.81373193166885682</c:v>
                </c:pt>
                <c:pt idx="7431">
                  <c:v>0.81384143670608844</c:v>
                </c:pt>
                <c:pt idx="7432">
                  <c:v>0.81395094174332017</c:v>
                </c:pt>
                <c:pt idx="7433">
                  <c:v>0.81406044678055189</c:v>
                </c:pt>
                <c:pt idx="7434">
                  <c:v>0.81416995181778362</c:v>
                </c:pt>
                <c:pt idx="7435">
                  <c:v>0.81427945685501535</c:v>
                </c:pt>
                <c:pt idx="7436">
                  <c:v>0.81438896189224708</c:v>
                </c:pt>
                <c:pt idx="7437">
                  <c:v>0.8144984669294788</c:v>
                </c:pt>
                <c:pt idx="7438">
                  <c:v>0.81460797196671042</c:v>
                </c:pt>
                <c:pt idx="7439">
                  <c:v>0.81471747700394215</c:v>
                </c:pt>
                <c:pt idx="7440">
                  <c:v>0.81482698204117388</c:v>
                </c:pt>
                <c:pt idx="7441">
                  <c:v>0.8149364870784056</c:v>
                </c:pt>
                <c:pt idx="7442">
                  <c:v>0.81504599211563733</c:v>
                </c:pt>
                <c:pt idx="7443">
                  <c:v>0.81515549715286906</c:v>
                </c:pt>
                <c:pt idx="7444">
                  <c:v>0.81526500219010078</c:v>
                </c:pt>
                <c:pt idx="7445">
                  <c:v>0.81537450722733251</c:v>
                </c:pt>
                <c:pt idx="7446">
                  <c:v>0.81548401226456413</c:v>
                </c:pt>
                <c:pt idx="7447">
                  <c:v>0.81559351730179586</c:v>
                </c:pt>
                <c:pt idx="7448">
                  <c:v>0.81570302233902758</c:v>
                </c:pt>
                <c:pt idx="7449">
                  <c:v>0.81581252737625931</c:v>
                </c:pt>
                <c:pt idx="7450">
                  <c:v>0.81592203241349104</c:v>
                </c:pt>
                <c:pt idx="7451">
                  <c:v>0.81603153745072277</c:v>
                </c:pt>
                <c:pt idx="7452">
                  <c:v>0.81614104248795449</c:v>
                </c:pt>
                <c:pt idx="7453">
                  <c:v>0.81625054752518611</c:v>
                </c:pt>
                <c:pt idx="7454">
                  <c:v>0.81636005256241784</c:v>
                </c:pt>
                <c:pt idx="7455">
                  <c:v>0.81646955759964956</c:v>
                </c:pt>
                <c:pt idx="7456">
                  <c:v>0.81657906263688129</c:v>
                </c:pt>
                <c:pt idx="7457">
                  <c:v>0.81668856767411302</c:v>
                </c:pt>
                <c:pt idx="7458">
                  <c:v>0.81679807271134475</c:v>
                </c:pt>
                <c:pt idx="7459">
                  <c:v>0.81690757774857647</c:v>
                </c:pt>
                <c:pt idx="7460">
                  <c:v>0.8170170827858082</c:v>
                </c:pt>
                <c:pt idx="7461">
                  <c:v>0.81712658782303982</c:v>
                </c:pt>
                <c:pt idx="7462">
                  <c:v>0.81723609286027155</c:v>
                </c:pt>
                <c:pt idx="7463">
                  <c:v>0.81734559789750327</c:v>
                </c:pt>
                <c:pt idx="7464">
                  <c:v>0.817455102934735</c:v>
                </c:pt>
                <c:pt idx="7465">
                  <c:v>0.81756460797196673</c:v>
                </c:pt>
                <c:pt idx="7466">
                  <c:v>0.81767411300919846</c:v>
                </c:pt>
                <c:pt idx="7467">
                  <c:v>0.81778361804643018</c:v>
                </c:pt>
                <c:pt idx="7468">
                  <c:v>0.8178931230836618</c:v>
                </c:pt>
                <c:pt idx="7469">
                  <c:v>0.81800262812089353</c:v>
                </c:pt>
                <c:pt idx="7470">
                  <c:v>0.81811213315812525</c:v>
                </c:pt>
                <c:pt idx="7471">
                  <c:v>0.81822163819535698</c:v>
                </c:pt>
                <c:pt idx="7472">
                  <c:v>0.81833114323258871</c:v>
                </c:pt>
                <c:pt idx="7473">
                  <c:v>0.81844064826982044</c:v>
                </c:pt>
                <c:pt idx="7474">
                  <c:v>0.81855015330705216</c:v>
                </c:pt>
                <c:pt idx="7475">
                  <c:v>0.81865965834428389</c:v>
                </c:pt>
                <c:pt idx="7476">
                  <c:v>0.81876916338151551</c:v>
                </c:pt>
                <c:pt idx="7477">
                  <c:v>0.81887866841874724</c:v>
                </c:pt>
                <c:pt idx="7478">
                  <c:v>0.81898817345597896</c:v>
                </c:pt>
                <c:pt idx="7479">
                  <c:v>0.81909767849321069</c:v>
                </c:pt>
                <c:pt idx="7480">
                  <c:v>0.81920718353044242</c:v>
                </c:pt>
                <c:pt idx="7481">
                  <c:v>0.81931668856767415</c:v>
                </c:pt>
                <c:pt idx="7482">
                  <c:v>0.81942619360490587</c:v>
                </c:pt>
                <c:pt idx="7483">
                  <c:v>0.81953569864213749</c:v>
                </c:pt>
                <c:pt idx="7484">
                  <c:v>0.81964520367936922</c:v>
                </c:pt>
                <c:pt idx="7485">
                  <c:v>0.81975470871660094</c:v>
                </c:pt>
                <c:pt idx="7486">
                  <c:v>0.81986421375383267</c:v>
                </c:pt>
                <c:pt idx="7487">
                  <c:v>0.8199737187910644</c:v>
                </c:pt>
                <c:pt idx="7488">
                  <c:v>0.82008322382829613</c:v>
                </c:pt>
                <c:pt idx="7489">
                  <c:v>0.82019272886552785</c:v>
                </c:pt>
                <c:pt idx="7490">
                  <c:v>0.82030223390275958</c:v>
                </c:pt>
                <c:pt idx="7491">
                  <c:v>0.8204117389399912</c:v>
                </c:pt>
                <c:pt idx="7492">
                  <c:v>0.82052124397722292</c:v>
                </c:pt>
                <c:pt idx="7493">
                  <c:v>0.82063074901445465</c:v>
                </c:pt>
                <c:pt idx="7494">
                  <c:v>0.82074025405168638</c:v>
                </c:pt>
                <c:pt idx="7495">
                  <c:v>0.82084975908891811</c:v>
                </c:pt>
                <c:pt idx="7496">
                  <c:v>0.82095926412614983</c:v>
                </c:pt>
                <c:pt idx="7497">
                  <c:v>0.82106876916338156</c:v>
                </c:pt>
                <c:pt idx="7498">
                  <c:v>0.82117827420061318</c:v>
                </c:pt>
                <c:pt idx="7499">
                  <c:v>0.82128777923784491</c:v>
                </c:pt>
                <c:pt idx="7500">
                  <c:v>0.82139728427507663</c:v>
                </c:pt>
                <c:pt idx="7501">
                  <c:v>0.82150678931230836</c:v>
                </c:pt>
                <c:pt idx="7502">
                  <c:v>0.82161629434954009</c:v>
                </c:pt>
                <c:pt idx="7503">
                  <c:v>0.82172579938677182</c:v>
                </c:pt>
                <c:pt idx="7504">
                  <c:v>0.82183530442400354</c:v>
                </c:pt>
                <c:pt idx="7505">
                  <c:v>0.82194480946123527</c:v>
                </c:pt>
                <c:pt idx="7506">
                  <c:v>0.82205431449846689</c:v>
                </c:pt>
                <c:pt idx="7507">
                  <c:v>0.82216381953569861</c:v>
                </c:pt>
                <c:pt idx="7508">
                  <c:v>0.82227332457293034</c:v>
                </c:pt>
                <c:pt idx="7509">
                  <c:v>0.82238282961016207</c:v>
                </c:pt>
                <c:pt idx="7510">
                  <c:v>0.8224923346473938</c:v>
                </c:pt>
                <c:pt idx="7511">
                  <c:v>0.82260183968462552</c:v>
                </c:pt>
                <c:pt idx="7512">
                  <c:v>0.82271134472185725</c:v>
                </c:pt>
                <c:pt idx="7513">
                  <c:v>0.82282084975908887</c:v>
                </c:pt>
                <c:pt idx="7514">
                  <c:v>0.8229303547963206</c:v>
                </c:pt>
                <c:pt idx="7515">
                  <c:v>0.82303985983355232</c:v>
                </c:pt>
                <c:pt idx="7516">
                  <c:v>0.82314936487078405</c:v>
                </c:pt>
                <c:pt idx="7517">
                  <c:v>0.82325886990801578</c:v>
                </c:pt>
                <c:pt idx="7518">
                  <c:v>0.82336837494524751</c:v>
                </c:pt>
                <c:pt idx="7519">
                  <c:v>0.82347787998247923</c:v>
                </c:pt>
                <c:pt idx="7520">
                  <c:v>0.82358738501971096</c:v>
                </c:pt>
                <c:pt idx="7521">
                  <c:v>0.82369689005694258</c:v>
                </c:pt>
                <c:pt idx="7522">
                  <c:v>0.8238063950941743</c:v>
                </c:pt>
                <c:pt idx="7523">
                  <c:v>0.82391590013140603</c:v>
                </c:pt>
                <c:pt idx="7524">
                  <c:v>0.82402540516863776</c:v>
                </c:pt>
                <c:pt idx="7525">
                  <c:v>0.82413491020586949</c:v>
                </c:pt>
                <c:pt idx="7526">
                  <c:v>0.82424441524310121</c:v>
                </c:pt>
                <c:pt idx="7527">
                  <c:v>0.82435392028033294</c:v>
                </c:pt>
                <c:pt idx="7528">
                  <c:v>0.82446342531756456</c:v>
                </c:pt>
                <c:pt idx="7529">
                  <c:v>0.82457293035479629</c:v>
                </c:pt>
                <c:pt idx="7530">
                  <c:v>0.82468243539202801</c:v>
                </c:pt>
                <c:pt idx="7531">
                  <c:v>0.82479194042925974</c:v>
                </c:pt>
                <c:pt idx="7532">
                  <c:v>0.82490144546649147</c:v>
                </c:pt>
                <c:pt idx="7533">
                  <c:v>0.82501095050372319</c:v>
                </c:pt>
                <c:pt idx="7534">
                  <c:v>0.82512045554095492</c:v>
                </c:pt>
                <c:pt idx="7535">
                  <c:v>0.82522996057818665</c:v>
                </c:pt>
                <c:pt idx="7536">
                  <c:v>0.82533946561541827</c:v>
                </c:pt>
                <c:pt idx="7537">
                  <c:v>0.82544897065264999</c:v>
                </c:pt>
                <c:pt idx="7538">
                  <c:v>0.82555847568988172</c:v>
                </c:pt>
                <c:pt idx="7539">
                  <c:v>0.82566798072711345</c:v>
                </c:pt>
                <c:pt idx="7540">
                  <c:v>0.82577748576434518</c:v>
                </c:pt>
                <c:pt idx="7541">
                  <c:v>0.8258869908015769</c:v>
                </c:pt>
                <c:pt idx="7542">
                  <c:v>0.82599649583880863</c:v>
                </c:pt>
                <c:pt idx="7543">
                  <c:v>0.82610600087604025</c:v>
                </c:pt>
                <c:pt idx="7544">
                  <c:v>0.82621550591327197</c:v>
                </c:pt>
                <c:pt idx="7545">
                  <c:v>0.8263250109505037</c:v>
                </c:pt>
                <c:pt idx="7546">
                  <c:v>0.82643451598773543</c:v>
                </c:pt>
                <c:pt idx="7547">
                  <c:v>0.82654402102496716</c:v>
                </c:pt>
                <c:pt idx="7548">
                  <c:v>0.82665352606219888</c:v>
                </c:pt>
                <c:pt idx="7549">
                  <c:v>0.82676303109943061</c:v>
                </c:pt>
                <c:pt idx="7550">
                  <c:v>0.82687253613666234</c:v>
                </c:pt>
                <c:pt idx="7551">
                  <c:v>0.82698204117389396</c:v>
                </c:pt>
                <c:pt idx="7552">
                  <c:v>0.82709154621112568</c:v>
                </c:pt>
                <c:pt idx="7553">
                  <c:v>0.82720105124835741</c:v>
                </c:pt>
                <c:pt idx="7554">
                  <c:v>0.82731055628558914</c:v>
                </c:pt>
                <c:pt idx="7555">
                  <c:v>0.82742006132282087</c:v>
                </c:pt>
                <c:pt idx="7556">
                  <c:v>0.82752956636005259</c:v>
                </c:pt>
                <c:pt idx="7557">
                  <c:v>0.82763907139728432</c:v>
                </c:pt>
                <c:pt idx="7558">
                  <c:v>0.82774857643451594</c:v>
                </c:pt>
                <c:pt idx="7559">
                  <c:v>0.82785808147174766</c:v>
                </c:pt>
                <c:pt idx="7560">
                  <c:v>0.82796758650897939</c:v>
                </c:pt>
                <c:pt idx="7561">
                  <c:v>0.82807709154621112</c:v>
                </c:pt>
                <c:pt idx="7562">
                  <c:v>0.82818659658344285</c:v>
                </c:pt>
                <c:pt idx="7563">
                  <c:v>0.82829610162067457</c:v>
                </c:pt>
                <c:pt idx="7564">
                  <c:v>0.8284056066579063</c:v>
                </c:pt>
                <c:pt idx="7565">
                  <c:v>0.82851511169513803</c:v>
                </c:pt>
                <c:pt idx="7566">
                  <c:v>0.82862461673236965</c:v>
                </c:pt>
                <c:pt idx="7567">
                  <c:v>0.82873412176960137</c:v>
                </c:pt>
                <c:pt idx="7568">
                  <c:v>0.8288436268068331</c:v>
                </c:pt>
                <c:pt idx="7569">
                  <c:v>0.82895313184406483</c:v>
                </c:pt>
                <c:pt idx="7570">
                  <c:v>0.82906263688129656</c:v>
                </c:pt>
                <c:pt idx="7571">
                  <c:v>0.82917214191852828</c:v>
                </c:pt>
                <c:pt idx="7572">
                  <c:v>0.82928164695576001</c:v>
                </c:pt>
                <c:pt idx="7573">
                  <c:v>0.82939115199299163</c:v>
                </c:pt>
                <c:pt idx="7574">
                  <c:v>0.82950065703022335</c:v>
                </c:pt>
                <c:pt idx="7575">
                  <c:v>0.82961016206745508</c:v>
                </c:pt>
                <c:pt idx="7576">
                  <c:v>0.82971966710468681</c:v>
                </c:pt>
                <c:pt idx="7577">
                  <c:v>0.82982917214191854</c:v>
                </c:pt>
                <c:pt idx="7578">
                  <c:v>0.82993867717915026</c:v>
                </c:pt>
                <c:pt idx="7579">
                  <c:v>0.83004818221638199</c:v>
                </c:pt>
                <c:pt idx="7580">
                  <c:v>0.83015768725361372</c:v>
                </c:pt>
                <c:pt idx="7581">
                  <c:v>0.83026719229084534</c:v>
                </c:pt>
                <c:pt idx="7582">
                  <c:v>0.83037669732807706</c:v>
                </c:pt>
                <c:pt idx="7583">
                  <c:v>0.83048620236530879</c:v>
                </c:pt>
                <c:pt idx="7584">
                  <c:v>0.83059570740254052</c:v>
                </c:pt>
                <c:pt idx="7585">
                  <c:v>0.83070521243977224</c:v>
                </c:pt>
                <c:pt idx="7586">
                  <c:v>0.83081471747700397</c:v>
                </c:pt>
                <c:pt idx="7587">
                  <c:v>0.8309242225142357</c:v>
                </c:pt>
                <c:pt idx="7588">
                  <c:v>0.83103372755146732</c:v>
                </c:pt>
                <c:pt idx="7589">
                  <c:v>0.83114323258869904</c:v>
                </c:pt>
                <c:pt idx="7590">
                  <c:v>0.83125273762593077</c:v>
                </c:pt>
                <c:pt idx="7591">
                  <c:v>0.8313622426631625</c:v>
                </c:pt>
                <c:pt idx="7592">
                  <c:v>0.83147174770039423</c:v>
                </c:pt>
                <c:pt idx="7593">
                  <c:v>0.83158125273762595</c:v>
                </c:pt>
                <c:pt idx="7594">
                  <c:v>0.83169075777485768</c:v>
                </c:pt>
                <c:pt idx="7595">
                  <c:v>0.83180026281208941</c:v>
                </c:pt>
                <c:pt idx="7596">
                  <c:v>0.83190976784932102</c:v>
                </c:pt>
                <c:pt idx="7597">
                  <c:v>0.83201927288655275</c:v>
                </c:pt>
                <c:pt idx="7598">
                  <c:v>0.83212877792378448</c:v>
                </c:pt>
                <c:pt idx="7599">
                  <c:v>0.83223828296101621</c:v>
                </c:pt>
                <c:pt idx="7600">
                  <c:v>0.83234778799824793</c:v>
                </c:pt>
                <c:pt idx="7601">
                  <c:v>0.83245729303547966</c:v>
                </c:pt>
                <c:pt idx="7602">
                  <c:v>0.83256679807271139</c:v>
                </c:pt>
                <c:pt idx="7603">
                  <c:v>0.83267630310994301</c:v>
                </c:pt>
                <c:pt idx="7604">
                  <c:v>0.83278580814717473</c:v>
                </c:pt>
                <c:pt idx="7605">
                  <c:v>0.83289531318440646</c:v>
                </c:pt>
                <c:pt idx="7606">
                  <c:v>0.83300481822163819</c:v>
                </c:pt>
                <c:pt idx="7607">
                  <c:v>0.83311432325886992</c:v>
                </c:pt>
                <c:pt idx="7608">
                  <c:v>0.83322382829610164</c:v>
                </c:pt>
                <c:pt idx="7609">
                  <c:v>0.83333333333333337</c:v>
                </c:pt>
                <c:pt idx="7610">
                  <c:v>0.8334428383705651</c:v>
                </c:pt>
                <c:pt idx="7611">
                  <c:v>0.83355234340779671</c:v>
                </c:pt>
                <c:pt idx="7612">
                  <c:v>0.83366184844502844</c:v>
                </c:pt>
                <c:pt idx="7613">
                  <c:v>0.83377135348226017</c:v>
                </c:pt>
                <c:pt idx="7614">
                  <c:v>0.8338808585194919</c:v>
                </c:pt>
                <c:pt idx="7615">
                  <c:v>0.83399036355672362</c:v>
                </c:pt>
                <c:pt idx="7616">
                  <c:v>0.83409986859395535</c:v>
                </c:pt>
                <c:pt idx="7617">
                  <c:v>0.83420937363118708</c:v>
                </c:pt>
                <c:pt idx="7618">
                  <c:v>0.8343188786684187</c:v>
                </c:pt>
                <c:pt idx="7619">
                  <c:v>0.83442838370565042</c:v>
                </c:pt>
                <c:pt idx="7620">
                  <c:v>0.83453788874288215</c:v>
                </c:pt>
                <c:pt idx="7621">
                  <c:v>0.83464739378011388</c:v>
                </c:pt>
                <c:pt idx="7622">
                  <c:v>0.83475689881734561</c:v>
                </c:pt>
                <c:pt idx="7623">
                  <c:v>0.83486640385457733</c:v>
                </c:pt>
                <c:pt idx="7624">
                  <c:v>0.83497590889180906</c:v>
                </c:pt>
                <c:pt idx="7625">
                  <c:v>0.83508541392904079</c:v>
                </c:pt>
                <c:pt idx="7626">
                  <c:v>0.8351949189662724</c:v>
                </c:pt>
                <c:pt idx="7627">
                  <c:v>0.83530442400350413</c:v>
                </c:pt>
                <c:pt idx="7628">
                  <c:v>0.83541392904073586</c:v>
                </c:pt>
                <c:pt idx="7629">
                  <c:v>0.83552343407796759</c:v>
                </c:pt>
                <c:pt idx="7630">
                  <c:v>0.83563293911519931</c:v>
                </c:pt>
                <c:pt idx="7631">
                  <c:v>0.83574244415243104</c:v>
                </c:pt>
                <c:pt idx="7632">
                  <c:v>0.83585194918966277</c:v>
                </c:pt>
                <c:pt idx="7633">
                  <c:v>0.83596145422689438</c:v>
                </c:pt>
                <c:pt idx="7634">
                  <c:v>0.83607095926412611</c:v>
                </c:pt>
                <c:pt idx="7635">
                  <c:v>0.83618046430135784</c:v>
                </c:pt>
                <c:pt idx="7636">
                  <c:v>0.83628996933858957</c:v>
                </c:pt>
                <c:pt idx="7637">
                  <c:v>0.83639947437582129</c:v>
                </c:pt>
                <c:pt idx="7638">
                  <c:v>0.83650897941305302</c:v>
                </c:pt>
                <c:pt idx="7639">
                  <c:v>0.83661848445028475</c:v>
                </c:pt>
                <c:pt idx="7640">
                  <c:v>0.83672798948751648</c:v>
                </c:pt>
                <c:pt idx="7641">
                  <c:v>0.83683749452474809</c:v>
                </c:pt>
                <c:pt idx="7642">
                  <c:v>0.83694699956197982</c:v>
                </c:pt>
                <c:pt idx="7643">
                  <c:v>0.83705650459921155</c:v>
                </c:pt>
                <c:pt idx="7644">
                  <c:v>0.83716600963644328</c:v>
                </c:pt>
                <c:pt idx="7645">
                  <c:v>0.837275514673675</c:v>
                </c:pt>
                <c:pt idx="7646">
                  <c:v>0.83738501971090673</c:v>
                </c:pt>
                <c:pt idx="7647">
                  <c:v>0.83749452474813846</c:v>
                </c:pt>
                <c:pt idx="7648">
                  <c:v>0.83760402978537007</c:v>
                </c:pt>
                <c:pt idx="7649">
                  <c:v>0.8377135348226018</c:v>
                </c:pt>
                <c:pt idx="7650">
                  <c:v>0.83782303985983353</c:v>
                </c:pt>
                <c:pt idx="7651">
                  <c:v>0.83793254489706526</c:v>
                </c:pt>
                <c:pt idx="7652">
                  <c:v>0.83804204993429698</c:v>
                </c:pt>
                <c:pt idx="7653">
                  <c:v>0.83815155497152871</c:v>
                </c:pt>
                <c:pt idx="7654">
                  <c:v>0.83826106000876044</c:v>
                </c:pt>
                <c:pt idx="7655">
                  <c:v>0.83837056504599217</c:v>
                </c:pt>
                <c:pt idx="7656">
                  <c:v>0.83848007008322378</c:v>
                </c:pt>
                <c:pt idx="7657">
                  <c:v>0.83858957512045551</c:v>
                </c:pt>
                <c:pt idx="7658">
                  <c:v>0.83869908015768724</c:v>
                </c:pt>
                <c:pt idx="7659">
                  <c:v>0.83880858519491897</c:v>
                </c:pt>
                <c:pt idx="7660">
                  <c:v>0.83891809023215069</c:v>
                </c:pt>
                <c:pt idx="7661">
                  <c:v>0.83902759526938242</c:v>
                </c:pt>
                <c:pt idx="7662">
                  <c:v>0.83913710030661415</c:v>
                </c:pt>
                <c:pt idx="7663">
                  <c:v>0.83924660534384576</c:v>
                </c:pt>
                <c:pt idx="7664">
                  <c:v>0.83935611038107749</c:v>
                </c:pt>
                <c:pt idx="7665">
                  <c:v>0.83946561541830922</c:v>
                </c:pt>
                <c:pt idx="7666">
                  <c:v>0.83957512045554095</c:v>
                </c:pt>
                <c:pt idx="7667">
                  <c:v>0.83968462549277267</c:v>
                </c:pt>
                <c:pt idx="7668">
                  <c:v>0.8397941305300044</c:v>
                </c:pt>
                <c:pt idx="7669">
                  <c:v>0.83990363556723613</c:v>
                </c:pt>
                <c:pt idx="7670">
                  <c:v>0.84001314060446786</c:v>
                </c:pt>
                <c:pt idx="7671">
                  <c:v>0.84012264564169947</c:v>
                </c:pt>
                <c:pt idx="7672">
                  <c:v>0.8402321506789312</c:v>
                </c:pt>
                <c:pt idx="7673">
                  <c:v>0.84034165571616293</c:v>
                </c:pt>
                <c:pt idx="7674">
                  <c:v>0.84045116075339465</c:v>
                </c:pt>
                <c:pt idx="7675">
                  <c:v>0.84056066579062638</c:v>
                </c:pt>
                <c:pt idx="7676">
                  <c:v>0.84067017082785811</c:v>
                </c:pt>
                <c:pt idx="7677">
                  <c:v>0.84077967586508984</c:v>
                </c:pt>
                <c:pt idx="7678">
                  <c:v>0.84088918090232145</c:v>
                </c:pt>
                <c:pt idx="7679">
                  <c:v>0.84099868593955318</c:v>
                </c:pt>
                <c:pt idx="7680">
                  <c:v>0.84110819097678491</c:v>
                </c:pt>
                <c:pt idx="7681">
                  <c:v>0.84121769601401664</c:v>
                </c:pt>
                <c:pt idx="7682">
                  <c:v>0.84132720105124836</c:v>
                </c:pt>
                <c:pt idx="7683">
                  <c:v>0.84143670608848009</c:v>
                </c:pt>
                <c:pt idx="7684">
                  <c:v>0.84154621112571182</c:v>
                </c:pt>
                <c:pt idx="7685">
                  <c:v>0.84165571616294355</c:v>
                </c:pt>
                <c:pt idx="7686">
                  <c:v>0.84176522120017516</c:v>
                </c:pt>
                <c:pt idx="7687">
                  <c:v>0.84187472623740689</c:v>
                </c:pt>
                <c:pt idx="7688">
                  <c:v>0.84198423127463862</c:v>
                </c:pt>
                <c:pt idx="7689">
                  <c:v>0.84209373631187034</c:v>
                </c:pt>
                <c:pt idx="7690">
                  <c:v>0.84220324134910207</c:v>
                </c:pt>
                <c:pt idx="7691">
                  <c:v>0.8423127463863338</c:v>
                </c:pt>
                <c:pt idx="7692">
                  <c:v>0.84242225142356553</c:v>
                </c:pt>
                <c:pt idx="7693">
                  <c:v>0.84253175646079714</c:v>
                </c:pt>
                <c:pt idx="7694">
                  <c:v>0.84264126149802887</c:v>
                </c:pt>
                <c:pt idx="7695">
                  <c:v>0.8427507665352606</c:v>
                </c:pt>
                <c:pt idx="7696">
                  <c:v>0.84286027157249233</c:v>
                </c:pt>
                <c:pt idx="7697">
                  <c:v>0.84296977660972405</c:v>
                </c:pt>
                <c:pt idx="7698">
                  <c:v>0.84307928164695578</c:v>
                </c:pt>
                <c:pt idx="7699">
                  <c:v>0.84318878668418751</c:v>
                </c:pt>
                <c:pt idx="7700">
                  <c:v>0.84329829172141924</c:v>
                </c:pt>
                <c:pt idx="7701">
                  <c:v>0.84340779675865085</c:v>
                </c:pt>
                <c:pt idx="7702">
                  <c:v>0.84351730179588258</c:v>
                </c:pt>
                <c:pt idx="7703">
                  <c:v>0.84362680683311431</c:v>
                </c:pt>
                <c:pt idx="7704">
                  <c:v>0.84373631187034603</c:v>
                </c:pt>
                <c:pt idx="7705">
                  <c:v>0.84384581690757776</c:v>
                </c:pt>
                <c:pt idx="7706">
                  <c:v>0.84395532194480949</c:v>
                </c:pt>
                <c:pt idx="7707">
                  <c:v>0.84406482698204122</c:v>
                </c:pt>
                <c:pt idx="7708">
                  <c:v>0.84417433201927283</c:v>
                </c:pt>
                <c:pt idx="7709">
                  <c:v>0.84428383705650456</c:v>
                </c:pt>
                <c:pt idx="7710">
                  <c:v>0.84439334209373629</c:v>
                </c:pt>
                <c:pt idx="7711">
                  <c:v>0.84450284713096802</c:v>
                </c:pt>
                <c:pt idx="7712">
                  <c:v>0.84461235216819974</c:v>
                </c:pt>
                <c:pt idx="7713">
                  <c:v>0.84472185720543147</c:v>
                </c:pt>
                <c:pt idx="7714">
                  <c:v>0.8448313622426632</c:v>
                </c:pt>
                <c:pt idx="7715">
                  <c:v>0.84494086727989492</c:v>
                </c:pt>
                <c:pt idx="7716">
                  <c:v>0.84505037231712654</c:v>
                </c:pt>
                <c:pt idx="7717">
                  <c:v>0.84515987735435827</c:v>
                </c:pt>
                <c:pt idx="7718">
                  <c:v>0.84526938239159</c:v>
                </c:pt>
                <c:pt idx="7719">
                  <c:v>0.84537888742882172</c:v>
                </c:pt>
                <c:pt idx="7720">
                  <c:v>0.84548839246605345</c:v>
                </c:pt>
                <c:pt idx="7721">
                  <c:v>0.84559789750328518</c:v>
                </c:pt>
                <c:pt idx="7722">
                  <c:v>0.84570740254051691</c:v>
                </c:pt>
                <c:pt idx="7723">
                  <c:v>0.84581690757774852</c:v>
                </c:pt>
                <c:pt idx="7724">
                  <c:v>0.84592641261498025</c:v>
                </c:pt>
                <c:pt idx="7725">
                  <c:v>0.84603591765221198</c:v>
                </c:pt>
                <c:pt idx="7726">
                  <c:v>0.8461454226894437</c:v>
                </c:pt>
                <c:pt idx="7727">
                  <c:v>0.84625492772667543</c:v>
                </c:pt>
                <c:pt idx="7728">
                  <c:v>0.84636443276390716</c:v>
                </c:pt>
                <c:pt idx="7729">
                  <c:v>0.84647393780113889</c:v>
                </c:pt>
                <c:pt idx="7730">
                  <c:v>0.84658344283837061</c:v>
                </c:pt>
                <c:pt idx="7731">
                  <c:v>0.84669294787560223</c:v>
                </c:pt>
                <c:pt idx="7732">
                  <c:v>0.84680245291283396</c:v>
                </c:pt>
                <c:pt idx="7733">
                  <c:v>0.84691195795006569</c:v>
                </c:pt>
                <c:pt idx="7734">
                  <c:v>0.84702146298729741</c:v>
                </c:pt>
                <c:pt idx="7735">
                  <c:v>0.84713096802452914</c:v>
                </c:pt>
                <c:pt idx="7736">
                  <c:v>0.84724047306176087</c:v>
                </c:pt>
                <c:pt idx="7737">
                  <c:v>0.8473499780989926</c:v>
                </c:pt>
                <c:pt idx="7738">
                  <c:v>0.84745948313622421</c:v>
                </c:pt>
                <c:pt idx="7739">
                  <c:v>0.84756898817345594</c:v>
                </c:pt>
                <c:pt idx="7740">
                  <c:v>0.84767849321068767</c:v>
                </c:pt>
                <c:pt idx="7741">
                  <c:v>0.84778799824791939</c:v>
                </c:pt>
                <c:pt idx="7742">
                  <c:v>0.84789750328515112</c:v>
                </c:pt>
                <c:pt idx="7743">
                  <c:v>0.84800700832238285</c:v>
                </c:pt>
                <c:pt idx="7744">
                  <c:v>0.84811651335961458</c:v>
                </c:pt>
                <c:pt idx="7745">
                  <c:v>0.8482260183968463</c:v>
                </c:pt>
                <c:pt idx="7746">
                  <c:v>0.84833552343407792</c:v>
                </c:pt>
                <c:pt idx="7747">
                  <c:v>0.84844502847130965</c:v>
                </c:pt>
                <c:pt idx="7748">
                  <c:v>0.84855453350854138</c:v>
                </c:pt>
                <c:pt idx="7749">
                  <c:v>0.8486640385457731</c:v>
                </c:pt>
                <c:pt idx="7750">
                  <c:v>0.84877354358300483</c:v>
                </c:pt>
                <c:pt idx="7751">
                  <c:v>0.84888304862023656</c:v>
                </c:pt>
                <c:pt idx="7752">
                  <c:v>0.84899255365746829</c:v>
                </c:pt>
                <c:pt idx="7753">
                  <c:v>0.8491020586946999</c:v>
                </c:pt>
                <c:pt idx="7754">
                  <c:v>0.84921156373193163</c:v>
                </c:pt>
                <c:pt idx="7755">
                  <c:v>0.84932106876916336</c:v>
                </c:pt>
                <c:pt idx="7756">
                  <c:v>0.84943057380639508</c:v>
                </c:pt>
                <c:pt idx="7757">
                  <c:v>0.84954007884362681</c:v>
                </c:pt>
                <c:pt idx="7758">
                  <c:v>0.84964958388085854</c:v>
                </c:pt>
                <c:pt idx="7759">
                  <c:v>0.84975908891809027</c:v>
                </c:pt>
                <c:pt idx="7760">
                  <c:v>0.84986859395532199</c:v>
                </c:pt>
                <c:pt idx="7761">
                  <c:v>0.84997809899255361</c:v>
                </c:pt>
                <c:pt idx="7762">
                  <c:v>0.85008760402978534</c:v>
                </c:pt>
                <c:pt idx="7763">
                  <c:v>0.85019710906701706</c:v>
                </c:pt>
                <c:pt idx="7764">
                  <c:v>0.85030661410424879</c:v>
                </c:pt>
                <c:pt idx="7765">
                  <c:v>0.85041611914148052</c:v>
                </c:pt>
                <c:pt idx="7766">
                  <c:v>0.85052562417871225</c:v>
                </c:pt>
                <c:pt idx="7767">
                  <c:v>0.85063512921594397</c:v>
                </c:pt>
                <c:pt idx="7768">
                  <c:v>0.85074463425317559</c:v>
                </c:pt>
                <c:pt idx="7769">
                  <c:v>0.85085413929040732</c:v>
                </c:pt>
                <c:pt idx="7770">
                  <c:v>0.85096364432763905</c:v>
                </c:pt>
                <c:pt idx="7771">
                  <c:v>0.85107314936487077</c:v>
                </c:pt>
                <c:pt idx="7772">
                  <c:v>0.8511826544021025</c:v>
                </c:pt>
                <c:pt idx="7773">
                  <c:v>0.85129215943933423</c:v>
                </c:pt>
                <c:pt idx="7774">
                  <c:v>0.85140166447656596</c:v>
                </c:pt>
                <c:pt idx="7775">
                  <c:v>0.85151116951379768</c:v>
                </c:pt>
                <c:pt idx="7776">
                  <c:v>0.8516206745510293</c:v>
                </c:pt>
                <c:pt idx="7777">
                  <c:v>0.85173017958826103</c:v>
                </c:pt>
                <c:pt idx="7778">
                  <c:v>0.85183968462549275</c:v>
                </c:pt>
                <c:pt idx="7779">
                  <c:v>0.85194918966272448</c:v>
                </c:pt>
                <c:pt idx="7780">
                  <c:v>0.85205869469995621</c:v>
                </c:pt>
                <c:pt idx="7781">
                  <c:v>0.85216819973718794</c:v>
                </c:pt>
                <c:pt idx="7782">
                  <c:v>0.85227770477441966</c:v>
                </c:pt>
                <c:pt idx="7783">
                  <c:v>0.85238720981165128</c:v>
                </c:pt>
                <c:pt idx="7784">
                  <c:v>0.85249671484888301</c:v>
                </c:pt>
                <c:pt idx="7785">
                  <c:v>0.85260621988611474</c:v>
                </c:pt>
                <c:pt idx="7786">
                  <c:v>0.85271572492334646</c:v>
                </c:pt>
                <c:pt idx="7787">
                  <c:v>0.85282522996057819</c:v>
                </c:pt>
                <c:pt idx="7788">
                  <c:v>0.85293473499780992</c:v>
                </c:pt>
                <c:pt idx="7789">
                  <c:v>0.85304424003504165</c:v>
                </c:pt>
                <c:pt idx="7790">
                  <c:v>0.85315374507227337</c:v>
                </c:pt>
                <c:pt idx="7791">
                  <c:v>0.85326325010950499</c:v>
                </c:pt>
                <c:pt idx="7792">
                  <c:v>0.85337275514673672</c:v>
                </c:pt>
                <c:pt idx="7793">
                  <c:v>0.85348226018396844</c:v>
                </c:pt>
                <c:pt idx="7794">
                  <c:v>0.85359176522120017</c:v>
                </c:pt>
                <c:pt idx="7795">
                  <c:v>0.8537012702584319</c:v>
                </c:pt>
                <c:pt idx="7796">
                  <c:v>0.85381077529566363</c:v>
                </c:pt>
                <c:pt idx="7797">
                  <c:v>0.85392028033289535</c:v>
                </c:pt>
                <c:pt idx="7798">
                  <c:v>0.85402978537012708</c:v>
                </c:pt>
                <c:pt idx="7799">
                  <c:v>0.8541392904073587</c:v>
                </c:pt>
                <c:pt idx="7800">
                  <c:v>0.85424879544459043</c:v>
                </c:pt>
                <c:pt idx="7801">
                  <c:v>0.85435830048182215</c:v>
                </c:pt>
                <c:pt idx="7802">
                  <c:v>0.85446780551905388</c:v>
                </c:pt>
                <c:pt idx="7803">
                  <c:v>0.85457731055628561</c:v>
                </c:pt>
                <c:pt idx="7804">
                  <c:v>0.85468681559351734</c:v>
                </c:pt>
                <c:pt idx="7805">
                  <c:v>0.85479632063074906</c:v>
                </c:pt>
                <c:pt idx="7806">
                  <c:v>0.85490582566798068</c:v>
                </c:pt>
                <c:pt idx="7807">
                  <c:v>0.85501533070521241</c:v>
                </c:pt>
                <c:pt idx="7808">
                  <c:v>0.85512483574244413</c:v>
                </c:pt>
                <c:pt idx="7809">
                  <c:v>0.85523434077967586</c:v>
                </c:pt>
                <c:pt idx="7810">
                  <c:v>0.85534384581690759</c:v>
                </c:pt>
                <c:pt idx="7811">
                  <c:v>0.85545335085413932</c:v>
                </c:pt>
                <c:pt idx="7812">
                  <c:v>0.85556285589137104</c:v>
                </c:pt>
                <c:pt idx="7813">
                  <c:v>0.85567236092860277</c:v>
                </c:pt>
                <c:pt idx="7814">
                  <c:v>0.85578186596583439</c:v>
                </c:pt>
                <c:pt idx="7815">
                  <c:v>0.85589137100306611</c:v>
                </c:pt>
                <c:pt idx="7816">
                  <c:v>0.85600087604029784</c:v>
                </c:pt>
                <c:pt idx="7817">
                  <c:v>0.85611038107752957</c:v>
                </c:pt>
                <c:pt idx="7818">
                  <c:v>0.8562198861147613</c:v>
                </c:pt>
                <c:pt idx="7819">
                  <c:v>0.85632939115199302</c:v>
                </c:pt>
                <c:pt idx="7820">
                  <c:v>0.85643889618922475</c:v>
                </c:pt>
                <c:pt idx="7821">
                  <c:v>0.85654840122645637</c:v>
                </c:pt>
                <c:pt idx="7822">
                  <c:v>0.8566579062636881</c:v>
                </c:pt>
                <c:pt idx="7823">
                  <c:v>0.85676741130091982</c:v>
                </c:pt>
                <c:pt idx="7824">
                  <c:v>0.85687691633815155</c:v>
                </c:pt>
                <c:pt idx="7825">
                  <c:v>0.85698642137538328</c:v>
                </c:pt>
                <c:pt idx="7826">
                  <c:v>0.85709592641261501</c:v>
                </c:pt>
                <c:pt idx="7827">
                  <c:v>0.85720543144984673</c:v>
                </c:pt>
                <c:pt idx="7828">
                  <c:v>0.85731493648707846</c:v>
                </c:pt>
                <c:pt idx="7829">
                  <c:v>0.85742444152431008</c:v>
                </c:pt>
                <c:pt idx="7830">
                  <c:v>0.8575339465615418</c:v>
                </c:pt>
                <c:pt idx="7831">
                  <c:v>0.85764345159877353</c:v>
                </c:pt>
                <c:pt idx="7832">
                  <c:v>0.85775295663600526</c:v>
                </c:pt>
                <c:pt idx="7833">
                  <c:v>0.85786246167323699</c:v>
                </c:pt>
                <c:pt idx="7834">
                  <c:v>0.85797196671046871</c:v>
                </c:pt>
                <c:pt idx="7835">
                  <c:v>0.85808147174770044</c:v>
                </c:pt>
                <c:pt idx="7836">
                  <c:v>0.85819097678493206</c:v>
                </c:pt>
                <c:pt idx="7837">
                  <c:v>0.85830048182216379</c:v>
                </c:pt>
                <c:pt idx="7838">
                  <c:v>0.85840998685939551</c:v>
                </c:pt>
                <c:pt idx="7839">
                  <c:v>0.85851949189662724</c:v>
                </c:pt>
                <c:pt idx="7840">
                  <c:v>0.85862899693385897</c:v>
                </c:pt>
                <c:pt idx="7841">
                  <c:v>0.8587385019710907</c:v>
                </c:pt>
                <c:pt idx="7842">
                  <c:v>0.85884800700832242</c:v>
                </c:pt>
                <c:pt idx="7843">
                  <c:v>0.85895751204555415</c:v>
                </c:pt>
                <c:pt idx="7844">
                  <c:v>0.85906701708278577</c:v>
                </c:pt>
                <c:pt idx="7845">
                  <c:v>0.85917652212001749</c:v>
                </c:pt>
                <c:pt idx="7846">
                  <c:v>0.85928602715724922</c:v>
                </c:pt>
                <c:pt idx="7847">
                  <c:v>0.85939553219448095</c:v>
                </c:pt>
                <c:pt idx="7848">
                  <c:v>0.85950503723171268</c:v>
                </c:pt>
                <c:pt idx="7849">
                  <c:v>0.8596145422689444</c:v>
                </c:pt>
                <c:pt idx="7850">
                  <c:v>0.85972404730617613</c:v>
                </c:pt>
                <c:pt idx="7851">
                  <c:v>0.85983355234340775</c:v>
                </c:pt>
                <c:pt idx="7852">
                  <c:v>0.85994305738063948</c:v>
                </c:pt>
                <c:pt idx="7853">
                  <c:v>0.8600525624178712</c:v>
                </c:pt>
                <c:pt idx="7854">
                  <c:v>0.86016206745510293</c:v>
                </c:pt>
                <c:pt idx="7855">
                  <c:v>0.86027157249233466</c:v>
                </c:pt>
                <c:pt idx="7856">
                  <c:v>0.86038107752956638</c:v>
                </c:pt>
                <c:pt idx="7857">
                  <c:v>0.86049058256679811</c:v>
                </c:pt>
                <c:pt idx="7858">
                  <c:v>0.86060008760402984</c:v>
                </c:pt>
                <c:pt idx="7859">
                  <c:v>0.86070959264126146</c:v>
                </c:pt>
                <c:pt idx="7860">
                  <c:v>0.86081909767849318</c:v>
                </c:pt>
                <c:pt idx="7861">
                  <c:v>0.86092860271572491</c:v>
                </c:pt>
                <c:pt idx="7862">
                  <c:v>0.86103810775295664</c:v>
                </c:pt>
                <c:pt idx="7863">
                  <c:v>0.86114761279018837</c:v>
                </c:pt>
                <c:pt idx="7864">
                  <c:v>0.86125711782742009</c:v>
                </c:pt>
                <c:pt idx="7865">
                  <c:v>0.86136662286465182</c:v>
                </c:pt>
                <c:pt idx="7866">
                  <c:v>0.86147612790188344</c:v>
                </c:pt>
                <c:pt idx="7867">
                  <c:v>0.86158563293911516</c:v>
                </c:pt>
                <c:pt idx="7868">
                  <c:v>0.86169513797634689</c:v>
                </c:pt>
                <c:pt idx="7869">
                  <c:v>0.86180464301357862</c:v>
                </c:pt>
                <c:pt idx="7870">
                  <c:v>0.86191414805081035</c:v>
                </c:pt>
                <c:pt idx="7871">
                  <c:v>0.86202365308804207</c:v>
                </c:pt>
                <c:pt idx="7872">
                  <c:v>0.8621331581252738</c:v>
                </c:pt>
                <c:pt idx="7873">
                  <c:v>0.86224266316250553</c:v>
                </c:pt>
                <c:pt idx="7874">
                  <c:v>0.86235216819973715</c:v>
                </c:pt>
                <c:pt idx="7875">
                  <c:v>0.86246167323696887</c:v>
                </c:pt>
                <c:pt idx="7876">
                  <c:v>0.8625711782742006</c:v>
                </c:pt>
                <c:pt idx="7877">
                  <c:v>0.86268068331143233</c:v>
                </c:pt>
                <c:pt idx="7878">
                  <c:v>0.86279018834866406</c:v>
                </c:pt>
                <c:pt idx="7879">
                  <c:v>0.86289969338589578</c:v>
                </c:pt>
                <c:pt idx="7880">
                  <c:v>0.86300919842312751</c:v>
                </c:pt>
                <c:pt idx="7881">
                  <c:v>0.86311870346035913</c:v>
                </c:pt>
                <c:pt idx="7882">
                  <c:v>0.86322820849759085</c:v>
                </c:pt>
                <c:pt idx="7883">
                  <c:v>0.86333771353482258</c:v>
                </c:pt>
                <c:pt idx="7884">
                  <c:v>0.86344721857205431</c:v>
                </c:pt>
                <c:pt idx="7885">
                  <c:v>0.86355672360928604</c:v>
                </c:pt>
                <c:pt idx="7886">
                  <c:v>0.86366622864651776</c:v>
                </c:pt>
                <c:pt idx="7887">
                  <c:v>0.86377573368374949</c:v>
                </c:pt>
                <c:pt idx="7888">
                  <c:v>0.86388523872098122</c:v>
                </c:pt>
                <c:pt idx="7889">
                  <c:v>0.86399474375821284</c:v>
                </c:pt>
                <c:pt idx="7890">
                  <c:v>0.86410424879544456</c:v>
                </c:pt>
                <c:pt idx="7891">
                  <c:v>0.86421375383267629</c:v>
                </c:pt>
                <c:pt idx="7892">
                  <c:v>0.86432325886990802</c:v>
                </c:pt>
                <c:pt idx="7893">
                  <c:v>0.86443276390713975</c:v>
                </c:pt>
                <c:pt idx="7894">
                  <c:v>0.86454226894437147</c:v>
                </c:pt>
                <c:pt idx="7895">
                  <c:v>0.8646517739816032</c:v>
                </c:pt>
                <c:pt idx="7896">
                  <c:v>0.86476127901883482</c:v>
                </c:pt>
                <c:pt idx="7897">
                  <c:v>0.86487078405606654</c:v>
                </c:pt>
                <c:pt idx="7898">
                  <c:v>0.86498028909329827</c:v>
                </c:pt>
                <c:pt idx="7899">
                  <c:v>0.86508979413053</c:v>
                </c:pt>
                <c:pt idx="7900">
                  <c:v>0.86519929916776173</c:v>
                </c:pt>
                <c:pt idx="7901">
                  <c:v>0.86530880420499345</c:v>
                </c:pt>
                <c:pt idx="7902">
                  <c:v>0.86541830924222518</c:v>
                </c:pt>
                <c:pt idx="7903">
                  <c:v>0.86552781427945691</c:v>
                </c:pt>
                <c:pt idx="7904">
                  <c:v>0.86563731931668852</c:v>
                </c:pt>
                <c:pt idx="7905">
                  <c:v>0.86574682435392025</c:v>
                </c:pt>
                <c:pt idx="7906">
                  <c:v>0.86585632939115198</c:v>
                </c:pt>
                <c:pt idx="7907">
                  <c:v>0.86596583442838371</c:v>
                </c:pt>
                <c:pt idx="7908">
                  <c:v>0.86607533946561543</c:v>
                </c:pt>
                <c:pt idx="7909">
                  <c:v>0.86618484450284716</c:v>
                </c:pt>
                <c:pt idx="7910">
                  <c:v>0.86629434954007889</c:v>
                </c:pt>
                <c:pt idx="7911">
                  <c:v>0.86640385457731051</c:v>
                </c:pt>
                <c:pt idx="7912">
                  <c:v>0.86651335961454223</c:v>
                </c:pt>
                <c:pt idx="7913">
                  <c:v>0.86662286465177396</c:v>
                </c:pt>
                <c:pt idx="7914">
                  <c:v>0.86673236968900569</c:v>
                </c:pt>
                <c:pt idx="7915">
                  <c:v>0.86684187472623742</c:v>
                </c:pt>
                <c:pt idx="7916">
                  <c:v>0.86695137976346914</c:v>
                </c:pt>
                <c:pt idx="7917">
                  <c:v>0.86706088480070087</c:v>
                </c:pt>
                <c:pt idx="7918">
                  <c:v>0.8671703898379326</c:v>
                </c:pt>
                <c:pt idx="7919">
                  <c:v>0.86727989487516421</c:v>
                </c:pt>
                <c:pt idx="7920">
                  <c:v>0.86738939991239594</c:v>
                </c:pt>
                <c:pt idx="7921">
                  <c:v>0.86749890494962767</c:v>
                </c:pt>
                <c:pt idx="7922">
                  <c:v>0.8676084099868594</c:v>
                </c:pt>
                <c:pt idx="7923">
                  <c:v>0.86771791502409112</c:v>
                </c:pt>
                <c:pt idx="7924">
                  <c:v>0.86782742006132285</c:v>
                </c:pt>
                <c:pt idx="7925">
                  <c:v>0.86793692509855458</c:v>
                </c:pt>
                <c:pt idx="7926">
                  <c:v>0.8680464301357862</c:v>
                </c:pt>
                <c:pt idx="7927">
                  <c:v>0.86815593517301792</c:v>
                </c:pt>
                <c:pt idx="7928">
                  <c:v>0.86826544021024965</c:v>
                </c:pt>
                <c:pt idx="7929">
                  <c:v>0.86837494524748138</c:v>
                </c:pt>
                <c:pt idx="7930">
                  <c:v>0.86848445028471311</c:v>
                </c:pt>
                <c:pt idx="7931">
                  <c:v>0.86859395532194483</c:v>
                </c:pt>
                <c:pt idx="7932">
                  <c:v>0.86870346035917656</c:v>
                </c:pt>
                <c:pt idx="7933">
                  <c:v>0.86881296539640829</c:v>
                </c:pt>
                <c:pt idx="7934">
                  <c:v>0.8689224704336399</c:v>
                </c:pt>
                <c:pt idx="7935">
                  <c:v>0.86903197547087163</c:v>
                </c:pt>
                <c:pt idx="7936">
                  <c:v>0.86914148050810336</c:v>
                </c:pt>
                <c:pt idx="7937">
                  <c:v>0.86925098554533509</c:v>
                </c:pt>
                <c:pt idx="7938">
                  <c:v>0.86936049058256681</c:v>
                </c:pt>
                <c:pt idx="7939">
                  <c:v>0.86946999561979854</c:v>
                </c:pt>
                <c:pt idx="7940">
                  <c:v>0.86957950065703027</c:v>
                </c:pt>
                <c:pt idx="7941">
                  <c:v>0.86968900569426189</c:v>
                </c:pt>
                <c:pt idx="7942">
                  <c:v>0.86979851073149361</c:v>
                </c:pt>
                <c:pt idx="7943">
                  <c:v>0.86990801576872534</c:v>
                </c:pt>
                <c:pt idx="7944">
                  <c:v>0.87001752080595707</c:v>
                </c:pt>
                <c:pt idx="7945">
                  <c:v>0.87012702584318879</c:v>
                </c:pt>
                <c:pt idx="7946">
                  <c:v>0.87023653088042052</c:v>
                </c:pt>
                <c:pt idx="7947">
                  <c:v>0.87034603591765225</c:v>
                </c:pt>
                <c:pt idx="7948">
                  <c:v>0.87045554095488398</c:v>
                </c:pt>
                <c:pt idx="7949">
                  <c:v>0.87056504599211559</c:v>
                </c:pt>
                <c:pt idx="7950">
                  <c:v>0.87067455102934732</c:v>
                </c:pt>
                <c:pt idx="7951">
                  <c:v>0.87078405606657905</c:v>
                </c:pt>
                <c:pt idx="7952">
                  <c:v>0.87089356110381078</c:v>
                </c:pt>
                <c:pt idx="7953">
                  <c:v>0.8710030661410425</c:v>
                </c:pt>
                <c:pt idx="7954">
                  <c:v>0.87111257117827423</c:v>
                </c:pt>
                <c:pt idx="7955">
                  <c:v>0.87122207621550596</c:v>
                </c:pt>
                <c:pt idx="7956">
                  <c:v>0.87133158125273757</c:v>
                </c:pt>
                <c:pt idx="7957">
                  <c:v>0.8714410862899693</c:v>
                </c:pt>
                <c:pt idx="7958">
                  <c:v>0.87155059132720103</c:v>
                </c:pt>
                <c:pt idx="7959">
                  <c:v>0.87166009636443276</c:v>
                </c:pt>
                <c:pt idx="7960">
                  <c:v>0.87176960140166448</c:v>
                </c:pt>
                <c:pt idx="7961">
                  <c:v>0.87187910643889621</c:v>
                </c:pt>
                <c:pt idx="7962">
                  <c:v>0.87198861147612794</c:v>
                </c:pt>
                <c:pt idx="7963">
                  <c:v>0.87209811651335967</c:v>
                </c:pt>
                <c:pt idx="7964">
                  <c:v>0.87220762155059128</c:v>
                </c:pt>
                <c:pt idx="7965">
                  <c:v>0.87231712658782301</c:v>
                </c:pt>
                <c:pt idx="7966">
                  <c:v>0.87242663162505474</c:v>
                </c:pt>
                <c:pt idx="7967">
                  <c:v>0.87253613666228647</c:v>
                </c:pt>
                <c:pt idx="7968">
                  <c:v>0.87264564169951819</c:v>
                </c:pt>
                <c:pt idx="7969">
                  <c:v>0.87275514673674992</c:v>
                </c:pt>
                <c:pt idx="7970">
                  <c:v>0.87286465177398165</c:v>
                </c:pt>
                <c:pt idx="7971">
                  <c:v>0.87297415681121326</c:v>
                </c:pt>
                <c:pt idx="7972">
                  <c:v>0.87308366184844499</c:v>
                </c:pt>
                <c:pt idx="7973">
                  <c:v>0.87319316688567672</c:v>
                </c:pt>
                <c:pt idx="7974">
                  <c:v>0.87330267192290845</c:v>
                </c:pt>
                <c:pt idx="7975">
                  <c:v>0.87341217696014017</c:v>
                </c:pt>
                <c:pt idx="7976">
                  <c:v>0.8735216819973719</c:v>
                </c:pt>
                <c:pt idx="7977">
                  <c:v>0.87363118703460363</c:v>
                </c:pt>
                <c:pt idx="7978">
                  <c:v>0.87374069207183536</c:v>
                </c:pt>
                <c:pt idx="7979">
                  <c:v>0.87385019710906697</c:v>
                </c:pt>
                <c:pt idx="7980">
                  <c:v>0.8739597021462987</c:v>
                </c:pt>
                <c:pt idx="7981">
                  <c:v>0.87406920718353043</c:v>
                </c:pt>
                <c:pt idx="7982">
                  <c:v>0.87417871222076216</c:v>
                </c:pt>
                <c:pt idx="7983">
                  <c:v>0.87428821725799388</c:v>
                </c:pt>
                <c:pt idx="7984">
                  <c:v>0.87439772229522561</c:v>
                </c:pt>
                <c:pt idx="7985">
                  <c:v>0.87450722733245734</c:v>
                </c:pt>
                <c:pt idx="7986">
                  <c:v>0.87461673236968895</c:v>
                </c:pt>
                <c:pt idx="7987">
                  <c:v>0.87472623740692068</c:v>
                </c:pt>
                <c:pt idx="7988">
                  <c:v>0.87483574244415241</c:v>
                </c:pt>
                <c:pt idx="7989">
                  <c:v>0.87494524748138414</c:v>
                </c:pt>
                <c:pt idx="7990">
                  <c:v>0.87505475251861586</c:v>
                </c:pt>
                <c:pt idx="7991">
                  <c:v>0.87516425755584759</c:v>
                </c:pt>
                <c:pt idx="7992">
                  <c:v>0.87527376259307932</c:v>
                </c:pt>
                <c:pt idx="7993">
                  <c:v>0.87538326763031105</c:v>
                </c:pt>
                <c:pt idx="7994">
                  <c:v>0.87549277266754266</c:v>
                </c:pt>
                <c:pt idx="7995">
                  <c:v>0.87560227770477439</c:v>
                </c:pt>
                <c:pt idx="7996">
                  <c:v>0.87571178274200612</c:v>
                </c:pt>
                <c:pt idx="7997">
                  <c:v>0.87582128777923784</c:v>
                </c:pt>
                <c:pt idx="7998">
                  <c:v>0.87593079281646957</c:v>
                </c:pt>
                <c:pt idx="7999">
                  <c:v>0.8760402978537013</c:v>
                </c:pt>
                <c:pt idx="8000">
                  <c:v>0.87614980289093303</c:v>
                </c:pt>
                <c:pt idx="8001">
                  <c:v>0.87625930792816464</c:v>
                </c:pt>
                <c:pt idx="8002">
                  <c:v>0.87636881296539637</c:v>
                </c:pt>
                <c:pt idx="8003">
                  <c:v>0.8764783180026281</c:v>
                </c:pt>
                <c:pt idx="8004">
                  <c:v>0.87658782303985983</c:v>
                </c:pt>
                <c:pt idx="8005">
                  <c:v>0.87669732807709155</c:v>
                </c:pt>
                <c:pt idx="8006">
                  <c:v>0.87680683311432328</c:v>
                </c:pt>
                <c:pt idx="8007">
                  <c:v>0.87691633815155501</c:v>
                </c:pt>
                <c:pt idx="8008">
                  <c:v>0.87702584318878674</c:v>
                </c:pt>
                <c:pt idx="8009">
                  <c:v>0.87713534822601835</c:v>
                </c:pt>
                <c:pt idx="8010">
                  <c:v>0.87724485326325008</c:v>
                </c:pt>
                <c:pt idx="8011">
                  <c:v>0.87735435830048181</c:v>
                </c:pt>
                <c:pt idx="8012">
                  <c:v>0.87746386333771353</c:v>
                </c:pt>
                <c:pt idx="8013">
                  <c:v>0.87757336837494526</c:v>
                </c:pt>
                <c:pt idx="8014">
                  <c:v>0.87768287341217699</c:v>
                </c:pt>
                <c:pt idx="8015">
                  <c:v>0.87779237844940872</c:v>
                </c:pt>
                <c:pt idx="8016">
                  <c:v>0.87790188348664033</c:v>
                </c:pt>
                <c:pt idx="8017">
                  <c:v>0.87801138852387206</c:v>
                </c:pt>
                <c:pt idx="8018">
                  <c:v>0.87812089356110379</c:v>
                </c:pt>
                <c:pt idx="8019">
                  <c:v>0.87823039859833552</c:v>
                </c:pt>
                <c:pt idx="8020">
                  <c:v>0.87833990363556724</c:v>
                </c:pt>
                <c:pt idx="8021">
                  <c:v>0.87844940867279897</c:v>
                </c:pt>
                <c:pt idx="8022">
                  <c:v>0.8785589137100307</c:v>
                </c:pt>
                <c:pt idx="8023">
                  <c:v>0.87866841874726243</c:v>
                </c:pt>
                <c:pt idx="8024">
                  <c:v>0.87877792378449404</c:v>
                </c:pt>
                <c:pt idx="8025">
                  <c:v>0.87888742882172577</c:v>
                </c:pt>
                <c:pt idx="8026">
                  <c:v>0.8789969338589575</c:v>
                </c:pt>
                <c:pt idx="8027">
                  <c:v>0.87910643889618922</c:v>
                </c:pt>
                <c:pt idx="8028">
                  <c:v>0.87921594393342095</c:v>
                </c:pt>
                <c:pt idx="8029">
                  <c:v>0.87932544897065268</c:v>
                </c:pt>
                <c:pt idx="8030">
                  <c:v>0.87943495400788441</c:v>
                </c:pt>
                <c:pt idx="8031">
                  <c:v>0.87954445904511602</c:v>
                </c:pt>
                <c:pt idx="8032">
                  <c:v>0.87965396408234775</c:v>
                </c:pt>
                <c:pt idx="8033">
                  <c:v>0.87976346911957948</c:v>
                </c:pt>
                <c:pt idx="8034">
                  <c:v>0.87987297415681121</c:v>
                </c:pt>
                <c:pt idx="8035">
                  <c:v>0.87998247919404293</c:v>
                </c:pt>
                <c:pt idx="8036">
                  <c:v>0.88009198423127466</c:v>
                </c:pt>
                <c:pt idx="8037">
                  <c:v>0.88020148926850639</c:v>
                </c:pt>
                <c:pt idx="8038">
                  <c:v>0.88031099430573811</c:v>
                </c:pt>
                <c:pt idx="8039">
                  <c:v>0.88042049934296973</c:v>
                </c:pt>
                <c:pt idx="8040">
                  <c:v>0.88053000438020146</c:v>
                </c:pt>
                <c:pt idx="8041">
                  <c:v>0.88063950941743319</c:v>
                </c:pt>
                <c:pt idx="8042">
                  <c:v>0.88074901445466491</c:v>
                </c:pt>
                <c:pt idx="8043">
                  <c:v>0.88085851949189664</c:v>
                </c:pt>
                <c:pt idx="8044">
                  <c:v>0.88096802452912837</c:v>
                </c:pt>
                <c:pt idx="8045">
                  <c:v>0.8810775295663601</c:v>
                </c:pt>
                <c:pt idx="8046">
                  <c:v>0.88118703460359171</c:v>
                </c:pt>
                <c:pt idx="8047">
                  <c:v>0.88129653964082344</c:v>
                </c:pt>
                <c:pt idx="8048">
                  <c:v>0.88140604467805517</c:v>
                </c:pt>
                <c:pt idx="8049">
                  <c:v>0.88151554971528689</c:v>
                </c:pt>
                <c:pt idx="8050">
                  <c:v>0.88162505475251862</c:v>
                </c:pt>
                <c:pt idx="8051">
                  <c:v>0.88173455978975035</c:v>
                </c:pt>
                <c:pt idx="8052">
                  <c:v>0.88184406482698208</c:v>
                </c:pt>
                <c:pt idx="8053">
                  <c:v>0.8819535698642138</c:v>
                </c:pt>
                <c:pt idx="8054">
                  <c:v>0.88206307490144542</c:v>
                </c:pt>
                <c:pt idx="8055">
                  <c:v>0.88217257993867715</c:v>
                </c:pt>
                <c:pt idx="8056">
                  <c:v>0.88228208497590888</c:v>
                </c:pt>
                <c:pt idx="8057">
                  <c:v>0.8823915900131406</c:v>
                </c:pt>
                <c:pt idx="8058">
                  <c:v>0.88250109505037233</c:v>
                </c:pt>
                <c:pt idx="8059">
                  <c:v>0.88261060008760406</c:v>
                </c:pt>
                <c:pt idx="8060">
                  <c:v>0.88272010512483579</c:v>
                </c:pt>
                <c:pt idx="8061">
                  <c:v>0.8828296101620674</c:v>
                </c:pt>
                <c:pt idx="8062">
                  <c:v>0.88293911519929913</c:v>
                </c:pt>
                <c:pt idx="8063">
                  <c:v>0.88304862023653086</c:v>
                </c:pt>
                <c:pt idx="8064">
                  <c:v>0.88315812527376258</c:v>
                </c:pt>
                <c:pt idx="8065">
                  <c:v>0.88326763031099431</c:v>
                </c:pt>
                <c:pt idx="8066">
                  <c:v>0.88337713534822604</c:v>
                </c:pt>
                <c:pt idx="8067">
                  <c:v>0.88348664038545777</c:v>
                </c:pt>
                <c:pt idx="8068">
                  <c:v>0.88359614542268949</c:v>
                </c:pt>
                <c:pt idx="8069">
                  <c:v>0.88370565045992111</c:v>
                </c:pt>
                <c:pt idx="8070">
                  <c:v>0.88381515549715284</c:v>
                </c:pt>
                <c:pt idx="8071">
                  <c:v>0.88392466053438457</c:v>
                </c:pt>
                <c:pt idx="8072">
                  <c:v>0.88403416557161629</c:v>
                </c:pt>
                <c:pt idx="8073">
                  <c:v>0.88414367060884802</c:v>
                </c:pt>
                <c:pt idx="8074">
                  <c:v>0.88425317564607975</c:v>
                </c:pt>
                <c:pt idx="8075">
                  <c:v>0.88436268068331148</c:v>
                </c:pt>
                <c:pt idx="8076">
                  <c:v>0.88447218572054309</c:v>
                </c:pt>
                <c:pt idx="8077">
                  <c:v>0.88458169075777482</c:v>
                </c:pt>
                <c:pt idx="8078">
                  <c:v>0.88469119579500655</c:v>
                </c:pt>
                <c:pt idx="8079">
                  <c:v>0.88480070083223827</c:v>
                </c:pt>
                <c:pt idx="8080">
                  <c:v>0.88491020586947</c:v>
                </c:pt>
                <c:pt idx="8081">
                  <c:v>0.88501971090670173</c:v>
                </c:pt>
                <c:pt idx="8082">
                  <c:v>0.88512921594393346</c:v>
                </c:pt>
                <c:pt idx="8083">
                  <c:v>0.88523872098116518</c:v>
                </c:pt>
                <c:pt idx="8084">
                  <c:v>0.8853482260183968</c:v>
                </c:pt>
                <c:pt idx="8085">
                  <c:v>0.88545773105562853</c:v>
                </c:pt>
                <c:pt idx="8086">
                  <c:v>0.88556723609286025</c:v>
                </c:pt>
                <c:pt idx="8087">
                  <c:v>0.88567674113009198</c:v>
                </c:pt>
                <c:pt idx="8088">
                  <c:v>0.88578624616732371</c:v>
                </c:pt>
                <c:pt idx="8089">
                  <c:v>0.88589575120455544</c:v>
                </c:pt>
                <c:pt idx="8090">
                  <c:v>0.88600525624178716</c:v>
                </c:pt>
                <c:pt idx="8091">
                  <c:v>0.88611476127901878</c:v>
                </c:pt>
                <c:pt idx="8092">
                  <c:v>0.88622426631625051</c:v>
                </c:pt>
                <c:pt idx="8093">
                  <c:v>0.88633377135348224</c:v>
                </c:pt>
                <c:pt idx="8094">
                  <c:v>0.88644327639071396</c:v>
                </c:pt>
                <c:pt idx="8095">
                  <c:v>0.88655278142794569</c:v>
                </c:pt>
                <c:pt idx="8096">
                  <c:v>0.88666228646517742</c:v>
                </c:pt>
                <c:pt idx="8097">
                  <c:v>0.88677179150240915</c:v>
                </c:pt>
                <c:pt idx="8098">
                  <c:v>0.88688129653964087</c:v>
                </c:pt>
                <c:pt idx="8099">
                  <c:v>0.88699080157687249</c:v>
                </c:pt>
                <c:pt idx="8100">
                  <c:v>0.88710030661410422</c:v>
                </c:pt>
                <c:pt idx="8101">
                  <c:v>0.88720981165133594</c:v>
                </c:pt>
                <c:pt idx="8102">
                  <c:v>0.88731931668856767</c:v>
                </c:pt>
                <c:pt idx="8103">
                  <c:v>0.8874288217257994</c:v>
                </c:pt>
                <c:pt idx="8104">
                  <c:v>0.88753832676303113</c:v>
                </c:pt>
                <c:pt idx="8105">
                  <c:v>0.88764783180026285</c:v>
                </c:pt>
                <c:pt idx="8106">
                  <c:v>0.88775733683749447</c:v>
                </c:pt>
                <c:pt idx="8107">
                  <c:v>0.8878668418747262</c:v>
                </c:pt>
                <c:pt idx="8108">
                  <c:v>0.88797634691195793</c:v>
                </c:pt>
                <c:pt idx="8109">
                  <c:v>0.88808585194918965</c:v>
                </c:pt>
                <c:pt idx="8110">
                  <c:v>0.88819535698642138</c:v>
                </c:pt>
                <c:pt idx="8111">
                  <c:v>0.88830486202365311</c:v>
                </c:pt>
                <c:pt idx="8112">
                  <c:v>0.88841436706088484</c:v>
                </c:pt>
                <c:pt idx="8113">
                  <c:v>0.88852387209811656</c:v>
                </c:pt>
                <c:pt idx="8114">
                  <c:v>0.88863337713534818</c:v>
                </c:pt>
                <c:pt idx="8115">
                  <c:v>0.88874288217257991</c:v>
                </c:pt>
                <c:pt idx="8116">
                  <c:v>0.88885238720981163</c:v>
                </c:pt>
                <c:pt idx="8117">
                  <c:v>0.88896189224704336</c:v>
                </c:pt>
                <c:pt idx="8118">
                  <c:v>0.88907139728427509</c:v>
                </c:pt>
                <c:pt idx="8119">
                  <c:v>0.88918090232150682</c:v>
                </c:pt>
                <c:pt idx="8120">
                  <c:v>0.88929040735873854</c:v>
                </c:pt>
                <c:pt idx="8121">
                  <c:v>0.88939991239597016</c:v>
                </c:pt>
                <c:pt idx="8122">
                  <c:v>0.88950941743320189</c:v>
                </c:pt>
                <c:pt idx="8123">
                  <c:v>0.88961892247043362</c:v>
                </c:pt>
                <c:pt idx="8124">
                  <c:v>0.88972842750766534</c:v>
                </c:pt>
                <c:pt idx="8125">
                  <c:v>0.88983793254489707</c:v>
                </c:pt>
                <c:pt idx="8126">
                  <c:v>0.8899474375821288</c:v>
                </c:pt>
                <c:pt idx="8127">
                  <c:v>0.89005694261936052</c:v>
                </c:pt>
                <c:pt idx="8128">
                  <c:v>0.89016644765659225</c:v>
                </c:pt>
                <c:pt idx="8129">
                  <c:v>0.89027595269382387</c:v>
                </c:pt>
                <c:pt idx="8130">
                  <c:v>0.8903854577310556</c:v>
                </c:pt>
                <c:pt idx="8131">
                  <c:v>0.89049496276828732</c:v>
                </c:pt>
                <c:pt idx="8132">
                  <c:v>0.89060446780551905</c:v>
                </c:pt>
                <c:pt idx="8133">
                  <c:v>0.89071397284275078</c:v>
                </c:pt>
                <c:pt idx="8134">
                  <c:v>0.89082347787998251</c:v>
                </c:pt>
                <c:pt idx="8135">
                  <c:v>0.89093298291721423</c:v>
                </c:pt>
                <c:pt idx="8136">
                  <c:v>0.89104248795444585</c:v>
                </c:pt>
                <c:pt idx="8137">
                  <c:v>0.89115199299167758</c:v>
                </c:pt>
                <c:pt idx="8138">
                  <c:v>0.8912614980289093</c:v>
                </c:pt>
                <c:pt idx="8139">
                  <c:v>0.89137100306614103</c:v>
                </c:pt>
                <c:pt idx="8140">
                  <c:v>0.89148050810337276</c:v>
                </c:pt>
                <c:pt idx="8141">
                  <c:v>0.89159001314060449</c:v>
                </c:pt>
                <c:pt idx="8142">
                  <c:v>0.89169951817783621</c:v>
                </c:pt>
                <c:pt idx="8143">
                  <c:v>0.89180902321506794</c:v>
                </c:pt>
                <c:pt idx="8144">
                  <c:v>0.89191852825229956</c:v>
                </c:pt>
                <c:pt idx="8145">
                  <c:v>0.89202803328953129</c:v>
                </c:pt>
                <c:pt idx="8146">
                  <c:v>0.89213753832676301</c:v>
                </c:pt>
                <c:pt idx="8147">
                  <c:v>0.89224704336399474</c:v>
                </c:pt>
                <c:pt idx="8148">
                  <c:v>0.89235654840122647</c:v>
                </c:pt>
                <c:pt idx="8149">
                  <c:v>0.8924660534384582</c:v>
                </c:pt>
                <c:pt idx="8150">
                  <c:v>0.89257555847568992</c:v>
                </c:pt>
                <c:pt idx="8151">
                  <c:v>0.89268506351292154</c:v>
                </c:pt>
                <c:pt idx="8152">
                  <c:v>0.89279456855015327</c:v>
                </c:pt>
                <c:pt idx="8153">
                  <c:v>0.89290407358738499</c:v>
                </c:pt>
                <c:pt idx="8154">
                  <c:v>0.89301357862461672</c:v>
                </c:pt>
                <c:pt idx="8155">
                  <c:v>0.89312308366184845</c:v>
                </c:pt>
                <c:pt idx="8156">
                  <c:v>0.89323258869908018</c:v>
                </c:pt>
                <c:pt idx="8157">
                  <c:v>0.8933420937363119</c:v>
                </c:pt>
                <c:pt idx="8158">
                  <c:v>0.89345159877354363</c:v>
                </c:pt>
                <c:pt idx="8159">
                  <c:v>0.89356110381077525</c:v>
                </c:pt>
                <c:pt idx="8160">
                  <c:v>0.89367060884800698</c:v>
                </c:pt>
                <c:pt idx="8161">
                  <c:v>0.8937801138852387</c:v>
                </c:pt>
                <c:pt idx="8162">
                  <c:v>0.89388961892247043</c:v>
                </c:pt>
                <c:pt idx="8163">
                  <c:v>0.89399912395970216</c:v>
                </c:pt>
                <c:pt idx="8164">
                  <c:v>0.89410862899693389</c:v>
                </c:pt>
                <c:pt idx="8165">
                  <c:v>0.89421813403416561</c:v>
                </c:pt>
                <c:pt idx="8166">
                  <c:v>0.89432763907139723</c:v>
                </c:pt>
                <c:pt idx="8167">
                  <c:v>0.89443714410862896</c:v>
                </c:pt>
                <c:pt idx="8168">
                  <c:v>0.89454664914586068</c:v>
                </c:pt>
                <c:pt idx="8169">
                  <c:v>0.89465615418309241</c:v>
                </c:pt>
                <c:pt idx="8170">
                  <c:v>0.89476565922032414</c:v>
                </c:pt>
                <c:pt idx="8171">
                  <c:v>0.89487516425755587</c:v>
                </c:pt>
                <c:pt idx="8172">
                  <c:v>0.89498466929478759</c:v>
                </c:pt>
                <c:pt idx="8173">
                  <c:v>0.89509417433201932</c:v>
                </c:pt>
                <c:pt idx="8174">
                  <c:v>0.89520367936925094</c:v>
                </c:pt>
                <c:pt idx="8175">
                  <c:v>0.89531318440648266</c:v>
                </c:pt>
                <c:pt idx="8176">
                  <c:v>0.89542268944371439</c:v>
                </c:pt>
                <c:pt idx="8177">
                  <c:v>0.89553219448094612</c:v>
                </c:pt>
                <c:pt idx="8178">
                  <c:v>0.89564169951817785</c:v>
                </c:pt>
                <c:pt idx="8179">
                  <c:v>0.89575120455540957</c:v>
                </c:pt>
                <c:pt idx="8180">
                  <c:v>0.8958607095926413</c:v>
                </c:pt>
                <c:pt idx="8181">
                  <c:v>0.89597021462987292</c:v>
                </c:pt>
                <c:pt idx="8182">
                  <c:v>0.89607971966710465</c:v>
                </c:pt>
                <c:pt idx="8183">
                  <c:v>0.89618922470433637</c:v>
                </c:pt>
                <c:pt idx="8184">
                  <c:v>0.8962987297415681</c:v>
                </c:pt>
                <c:pt idx="8185">
                  <c:v>0.89640823477879983</c:v>
                </c:pt>
                <c:pt idx="8186">
                  <c:v>0.89651773981603156</c:v>
                </c:pt>
                <c:pt idx="8187">
                  <c:v>0.89662724485326328</c:v>
                </c:pt>
                <c:pt idx="8188">
                  <c:v>0.89673674989049501</c:v>
                </c:pt>
                <c:pt idx="8189">
                  <c:v>0.89684625492772663</c:v>
                </c:pt>
                <c:pt idx="8190">
                  <c:v>0.89695575996495835</c:v>
                </c:pt>
                <c:pt idx="8191">
                  <c:v>0.89706526500219008</c:v>
                </c:pt>
                <c:pt idx="8192">
                  <c:v>0.89717477003942181</c:v>
                </c:pt>
                <c:pt idx="8193">
                  <c:v>0.89728427507665354</c:v>
                </c:pt>
                <c:pt idx="8194">
                  <c:v>0.89739378011388526</c:v>
                </c:pt>
                <c:pt idx="8195">
                  <c:v>0.89750328515111699</c:v>
                </c:pt>
                <c:pt idx="8196">
                  <c:v>0.89761279018834872</c:v>
                </c:pt>
                <c:pt idx="8197">
                  <c:v>0.89772229522558034</c:v>
                </c:pt>
                <c:pt idx="8198">
                  <c:v>0.89783180026281206</c:v>
                </c:pt>
                <c:pt idx="8199">
                  <c:v>0.89794130530004379</c:v>
                </c:pt>
                <c:pt idx="8200">
                  <c:v>0.89805081033727552</c:v>
                </c:pt>
                <c:pt idx="8201">
                  <c:v>0.89816031537450725</c:v>
                </c:pt>
                <c:pt idx="8202">
                  <c:v>0.89826982041173897</c:v>
                </c:pt>
                <c:pt idx="8203">
                  <c:v>0.8983793254489707</c:v>
                </c:pt>
                <c:pt idx="8204">
                  <c:v>0.89848883048620232</c:v>
                </c:pt>
                <c:pt idx="8205">
                  <c:v>0.89859833552343404</c:v>
                </c:pt>
                <c:pt idx="8206">
                  <c:v>0.89870784056066577</c:v>
                </c:pt>
                <c:pt idx="8207">
                  <c:v>0.8988173455978975</c:v>
                </c:pt>
                <c:pt idx="8208">
                  <c:v>0.89892685063512923</c:v>
                </c:pt>
                <c:pt idx="8209">
                  <c:v>0.89903635567236095</c:v>
                </c:pt>
                <c:pt idx="8210">
                  <c:v>0.89914586070959268</c:v>
                </c:pt>
                <c:pt idx="8211">
                  <c:v>0.89925536574682441</c:v>
                </c:pt>
                <c:pt idx="8212">
                  <c:v>0.89936487078405603</c:v>
                </c:pt>
                <c:pt idx="8213">
                  <c:v>0.89947437582128775</c:v>
                </c:pt>
                <c:pt idx="8214">
                  <c:v>0.89958388085851948</c:v>
                </c:pt>
                <c:pt idx="8215">
                  <c:v>0.89969338589575121</c:v>
                </c:pt>
                <c:pt idx="8216">
                  <c:v>0.89980289093298294</c:v>
                </c:pt>
                <c:pt idx="8217">
                  <c:v>0.89991239597021466</c:v>
                </c:pt>
                <c:pt idx="8218">
                  <c:v>0.90002190100744639</c:v>
                </c:pt>
                <c:pt idx="8219">
                  <c:v>0.90013140604467801</c:v>
                </c:pt>
                <c:pt idx="8220">
                  <c:v>0.90024091108190973</c:v>
                </c:pt>
                <c:pt idx="8221">
                  <c:v>0.90035041611914146</c:v>
                </c:pt>
                <c:pt idx="8222">
                  <c:v>0.90045992115637319</c:v>
                </c:pt>
                <c:pt idx="8223">
                  <c:v>0.90056942619360492</c:v>
                </c:pt>
                <c:pt idx="8224">
                  <c:v>0.90067893123083664</c:v>
                </c:pt>
                <c:pt idx="8225">
                  <c:v>0.90078843626806837</c:v>
                </c:pt>
                <c:pt idx="8226">
                  <c:v>0.9008979413053001</c:v>
                </c:pt>
                <c:pt idx="8227">
                  <c:v>0.90100744634253171</c:v>
                </c:pt>
                <c:pt idx="8228">
                  <c:v>0.90111695137976344</c:v>
                </c:pt>
                <c:pt idx="8229">
                  <c:v>0.90122645641699517</c:v>
                </c:pt>
                <c:pt idx="8230">
                  <c:v>0.9013359614542269</c:v>
                </c:pt>
                <c:pt idx="8231">
                  <c:v>0.90144546649145862</c:v>
                </c:pt>
                <c:pt idx="8232">
                  <c:v>0.90155497152869035</c:v>
                </c:pt>
                <c:pt idx="8233">
                  <c:v>0.90166447656592208</c:v>
                </c:pt>
                <c:pt idx="8234">
                  <c:v>0.9017739816031537</c:v>
                </c:pt>
                <c:pt idx="8235">
                  <c:v>0.90188348664038542</c:v>
                </c:pt>
                <c:pt idx="8236">
                  <c:v>0.90199299167761715</c:v>
                </c:pt>
                <c:pt idx="8237">
                  <c:v>0.90210249671484888</c:v>
                </c:pt>
                <c:pt idx="8238">
                  <c:v>0.90221200175208061</c:v>
                </c:pt>
                <c:pt idx="8239">
                  <c:v>0.90232150678931233</c:v>
                </c:pt>
                <c:pt idx="8240">
                  <c:v>0.90243101182654406</c:v>
                </c:pt>
                <c:pt idx="8241">
                  <c:v>0.90254051686377579</c:v>
                </c:pt>
                <c:pt idx="8242">
                  <c:v>0.9026500219010074</c:v>
                </c:pt>
                <c:pt idx="8243">
                  <c:v>0.90275952693823913</c:v>
                </c:pt>
                <c:pt idx="8244">
                  <c:v>0.90286903197547086</c:v>
                </c:pt>
                <c:pt idx="8245">
                  <c:v>0.90297853701270259</c:v>
                </c:pt>
                <c:pt idx="8246">
                  <c:v>0.90308804204993431</c:v>
                </c:pt>
                <c:pt idx="8247">
                  <c:v>0.90319754708716604</c:v>
                </c:pt>
                <c:pt idx="8248">
                  <c:v>0.90330705212439777</c:v>
                </c:pt>
                <c:pt idx="8249">
                  <c:v>0.90341655716162939</c:v>
                </c:pt>
                <c:pt idx="8250">
                  <c:v>0.90352606219886111</c:v>
                </c:pt>
                <c:pt idx="8251">
                  <c:v>0.90363556723609284</c:v>
                </c:pt>
                <c:pt idx="8252">
                  <c:v>0.90374507227332457</c:v>
                </c:pt>
                <c:pt idx="8253">
                  <c:v>0.9038545773105563</c:v>
                </c:pt>
                <c:pt idx="8254">
                  <c:v>0.90396408234778802</c:v>
                </c:pt>
                <c:pt idx="8255">
                  <c:v>0.90407358738501975</c:v>
                </c:pt>
                <c:pt idx="8256">
                  <c:v>0.90418309242225148</c:v>
                </c:pt>
                <c:pt idx="8257">
                  <c:v>0.90429259745948309</c:v>
                </c:pt>
                <c:pt idx="8258">
                  <c:v>0.90440210249671482</c:v>
                </c:pt>
                <c:pt idx="8259">
                  <c:v>0.90451160753394655</c:v>
                </c:pt>
                <c:pt idx="8260">
                  <c:v>0.90462111257117828</c:v>
                </c:pt>
                <c:pt idx="8261">
                  <c:v>0.90473061760841</c:v>
                </c:pt>
                <c:pt idx="8262">
                  <c:v>0.90484012264564173</c:v>
                </c:pt>
                <c:pt idx="8263">
                  <c:v>0.90494962768287346</c:v>
                </c:pt>
                <c:pt idx="8264">
                  <c:v>0.90505913272010508</c:v>
                </c:pt>
                <c:pt idx="8265">
                  <c:v>0.9051686377573368</c:v>
                </c:pt>
                <c:pt idx="8266">
                  <c:v>0.90527814279456853</c:v>
                </c:pt>
                <c:pt idx="8267">
                  <c:v>0.90538764783180026</c:v>
                </c:pt>
                <c:pt idx="8268">
                  <c:v>0.90549715286903198</c:v>
                </c:pt>
                <c:pt idx="8269">
                  <c:v>0.90560665790626371</c:v>
                </c:pt>
                <c:pt idx="8270">
                  <c:v>0.90571616294349544</c:v>
                </c:pt>
                <c:pt idx="8271">
                  <c:v>0.90582566798072717</c:v>
                </c:pt>
                <c:pt idx="8272">
                  <c:v>0.90593517301795878</c:v>
                </c:pt>
                <c:pt idx="8273">
                  <c:v>0.90604467805519051</c:v>
                </c:pt>
                <c:pt idx="8274">
                  <c:v>0.90615418309242224</c:v>
                </c:pt>
                <c:pt idx="8275">
                  <c:v>0.90626368812965397</c:v>
                </c:pt>
                <c:pt idx="8276">
                  <c:v>0.90637319316688569</c:v>
                </c:pt>
                <c:pt idx="8277">
                  <c:v>0.90648269820411742</c:v>
                </c:pt>
                <c:pt idx="8278">
                  <c:v>0.90659220324134915</c:v>
                </c:pt>
                <c:pt idx="8279">
                  <c:v>0.90670170827858076</c:v>
                </c:pt>
                <c:pt idx="8280">
                  <c:v>0.90681121331581249</c:v>
                </c:pt>
                <c:pt idx="8281">
                  <c:v>0.90692071835304422</c:v>
                </c:pt>
                <c:pt idx="8282">
                  <c:v>0.90703022339027595</c:v>
                </c:pt>
                <c:pt idx="8283">
                  <c:v>0.90713972842750767</c:v>
                </c:pt>
                <c:pt idx="8284">
                  <c:v>0.9072492334647394</c:v>
                </c:pt>
                <c:pt idx="8285">
                  <c:v>0.90735873850197113</c:v>
                </c:pt>
                <c:pt idx="8286">
                  <c:v>0.90746824353920286</c:v>
                </c:pt>
                <c:pt idx="8287">
                  <c:v>0.90757774857643447</c:v>
                </c:pt>
                <c:pt idx="8288">
                  <c:v>0.9076872536136662</c:v>
                </c:pt>
                <c:pt idx="8289">
                  <c:v>0.90779675865089793</c:v>
                </c:pt>
                <c:pt idx="8290">
                  <c:v>0.90790626368812966</c:v>
                </c:pt>
                <c:pt idx="8291">
                  <c:v>0.90801576872536138</c:v>
                </c:pt>
                <c:pt idx="8292">
                  <c:v>0.90812527376259311</c:v>
                </c:pt>
                <c:pt idx="8293">
                  <c:v>0.90823477879982484</c:v>
                </c:pt>
                <c:pt idx="8294">
                  <c:v>0.90834428383705645</c:v>
                </c:pt>
                <c:pt idx="8295">
                  <c:v>0.90845378887428818</c:v>
                </c:pt>
                <c:pt idx="8296">
                  <c:v>0.90856329391151991</c:v>
                </c:pt>
                <c:pt idx="8297">
                  <c:v>0.90867279894875164</c:v>
                </c:pt>
                <c:pt idx="8298">
                  <c:v>0.90878230398598336</c:v>
                </c:pt>
                <c:pt idx="8299">
                  <c:v>0.90889180902321509</c:v>
                </c:pt>
                <c:pt idx="8300">
                  <c:v>0.90900131406044682</c:v>
                </c:pt>
                <c:pt idx="8301">
                  <c:v>0.90911081909767855</c:v>
                </c:pt>
                <c:pt idx="8302">
                  <c:v>0.90922032413491016</c:v>
                </c:pt>
                <c:pt idx="8303">
                  <c:v>0.90932982917214189</c:v>
                </c:pt>
                <c:pt idx="8304">
                  <c:v>0.90943933420937362</c:v>
                </c:pt>
                <c:pt idx="8305">
                  <c:v>0.90954883924660535</c:v>
                </c:pt>
                <c:pt idx="8306">
                  <c:v>0.90965834428383707</c:v>
                </c:pt>
                <c:pt idx="8307">
                  <c:v>0.9097678493210688</c:v>
                </c:pt>
                <c:pt idx="8308">
                  <c:v>0.90987735435830053</c:v>
                </c:pt>
                <c:pt idx="8309">
                  <c:v>0.90998685939553214</c:v>
                </c:pt>
                <c:pt idx="8310">
                  <c:v>0.91009636443276387</c:v>
                </c:pt>
                <c:pt idx="8311">
                  <c:v>0.9102058694699956</c:v>
                </c:pt>
                <c:pt idx="8312">
                  <c:v>0.91031537450722733</c:v>
                </c:pt>
                <c:pt idx="8313">
                  <c:v>0.91042487954445905</c:v>
                </c:pt>
                <c:pt idx="8314">
                  <c:v>0.91053438458169078</c:v>
                </c:pt>
                <c:pt idx="8315">
                  <c:v>0.91064388961892251</c:v>
                </c:pt>
                <c:pt idx="8316">
                  <c:v>0.91075339465615424</c:v>
                </c:pt>
                <c:pt idx="8317">
                  <c:v>0.91086289969338585</c:v>
                </c:pt>
                <c:pt idx="8318">
                  <c:v>0.91097240473061758</c:v>
                </c:pt>
                <c:pt idx="8319">
                  <c:v>0.91108190976784931</c:v>
                </c:pt>
                <c:pt idx="8320">
                  <c:v>0.91119141480508103</c:v>
                </c:pt>
                <c:pt idx="8321">
                  <c:v>0.91130091984231276</c:v>
                </c:pt>
                <c:pt idx="8322">
                  <c:v>0.91141042487954449</c:v>
                </c:pt>
                <c:pt idx="8323">
                  <c:v>0.91151992991677622</c:v>
                </c:pt>
                <c:pt idx="8324">
                  <c:v>0.91162943495400783</c:v>
                </c:pt>
                <c:pt idx="8325">
                  <c:v>0.91173893999123956</c:v>
                </c:pt>
                <c:pt idx="8326">
                  <c:v>0.91184844502847129</c:v>
                </c:pt>
                <c:pt idx="8327">
                  <c:v>0.91195795006570302</c:v>
                </c:pt>
                <c:pt idx="8328">
                  <c:v>0.91206745510293474</c:v>
                </c:pt>
                <c:pt idx="8329">
                  <c:v>0.91217696014016647</c:v>
                </c:pt>
                <c:pt idx="8330">
                  <c:v>0.9122864651773982</c:v>
                </c:pt>
                <c:pt idx="8331">
                  <c:v>0.91239597021462993</c:v>
                </c:pt>
                <c:pt idx="8332">
                  <c:v>0.91250547525186154</c:v>
                </c:pt>
                <c:pt idx="8333">
                  <c:v>0.91261498028909327</c:v>
                </c:pt>
                <c:pt idx="8334">
                  <c:v>0.912724485326325</c:v>
                </c:pt>
                <c:pt idx="8335">
                  <c:v>0.91283399036355672</c:v>
                </c:pt>
                <c:pt idx="8336">
                  <c:v>0.91294349540078845</c:v>
                </c:pt>
                <c:pt idx="8337">
                  <c:v>0.91305300043802018</c:v>
                </c:pt>
                <c:pt idx="8338">
                  <c:v>0.91316250547525191</c:v>
                </c:pt>
                <c:pt idx="8339">
                  <c:v>0.91327201051248352</c:v>
                </c:pt>
                <c:pt idx="8340">
                  <c:v>0.91338151554971525</c:v>
                </c:pt>
                <c:pt idx="8341">
                  <c:v>0.91349102058694698</c:v>
                </c:pt>
                <c:pt idx="8342">
                  <c:v>0.91360052562417871</c:v>
                </c:pt>
                <c:pt idx="8343">
                  <c:v>0.91371003066141043</c:v>
                </c:pt>
                <c:pt idx="8344">
                  <c:v>0.91381953569864216</c:v>
                </c:pt>
                <c:pt idx="8345">
                  <c:v>0.91392904073587389</c:v>
                </c:pt>
                <c:pt idx="8346">
                  <c:v>0.91403854577310562</c:v>
                </c:pt>
                <c:pt idx="8347">
                  <c:v>0.91414805081033723</c:v>
                </c:pt>
                <c:pt idx="8348">
                  <c:v>0.91425755584756896</c:v>
                </c:pt>
                <c:pt idx="8349">
                  <c:v>0.91436706088480069</c:v>
                </c:pt>
                <c:pt idx="8350">
                  <c:v>0.91447656592203241</c:v>
                </c:pt>
                <c:pt idx="8351">
                  <c:v>0.91458607095926414</c:v>
                </c:pt>
                <c:pt idx="8352">
                  <c:v>0.91469557599649587</c:v>
                </c:pt>
                <c:pt idx="8353">
                  <c:v>0.9148050810337276</c:v>
                </c:pt>
                <c:pt idx="8354">
                  <c:v>0.91491458607095921</c:v>
                </c:pt>
                <c:pt idx="8355">
                  <c:v>0.91502409110819094</c:v>
                </c:pt>
                <c:pt idx="8356">
                  <c:v>0.91513359614542267</c:v>
                </c:pt>
                <c:pt idx="8357">
                  <c:v>0.91524310118265439</c:v>
                </c:pt>
                <c:pt idx="8358">
                  <c:v>0.91535260621988612</c:v>
                </c:pt>
                <c:pt idx="8359">
                  <c:v>0.91546211125711785</c:v>
                </c:pt>
                <c:pt idx="8360">
                  <c:v>0.91557161629434958</c:v>
                </c:pt>
                <c:pt idx="8361">
                  <c:v>0.9156811213315813</c:v>
                </c:pt>
                <c:pt idx="8362">
                  <c:v>0.91579062636881292</c:v>
                </c:pt>
                <c:pt idx="8363">
                  <c:v>0.91590013140604465</c:v>
                </c:pt>
                <c:pt idx="8364">
                  <c:v>0.91600963644327638</c:v>
                </c:pt>
                <c:pt idx="8365">
                  <c:v>0.9161191414805081</c:v>
                </c:pt>
                <c:pt idx="8366">
                  <c:v>0.91622864651773983</c:v>
                </c:pt>
                <c:pt idx="8367">
                  <c:v>0.91633815155497156</c:v>
                </c:pt>
                <c:pt idx="8368">
                  <c:v>0.91644765659220329</c:v>
                </c:pt>
                <c:pt idx="8369">
                  <c:v>0.9165571616294349</c:v>
                </c:pt>
                <c:pt idx="8370">
                  <c:v>0.91666666666666663</c:v>
                </c:pt>
                <c:pt idx="8371">
                  <c:v>0.91677617170389836</c:v>
                </c:pt>
                <c:pt idx="8372">
                  <c:v>0.91688567674113008</c:v>
                </c:pt>
                <c:pt idx="8373">
                  <c:v>0.91699518177836181</c:v>
                </c:pt>
                <c:pt idx="8374">
                  <c:v>0.91710468681559354</c:v>
                </c:pt>
                <c:pt idx="8375">
                  <c:v>0.91721419185282527</c:v>
                </c:pt>
                <c:pt idx="8376">
                  <c:v>0.91732369689005699</c:v>
                </c:pt>
                <c:pt idx="8377">
                  <c:v>0.91743320192728861</c:v>
                </c:pt>
                <c:pt idx="8378">
                  <c:v>0.91754270696452034</c:v>
                </c:pt>
                <c:pt idx="8379">
                  <c:v>0.91765221200175207</c:v>
                </c:pt>
                <c:pt idx="8380">
                  <c:v>0.91776171703898379</c:v>
                </c:pt>
                <c:pt idx="8381">
                  <c:v>0.91787122207621552</c:v>
                </c:pt>
                <c:pt idx="8382">
                  <c:v>0.91798072711344725</c:v>
                </c:pt>
                <c:pt idx="8383">
                  <c:v>0.91809023215067898</c:v>
                </c:pt>
                <c:pt idx="8384">
                  <c:v>0.91819973718791059</c:v>
                </c:pt>
                <c:pt idx="8385">
                  <c:v>0.91830924222514232</c:v>
                </c:pt>
                <c:pt idx="8386">
                  <c:v>0.91841874726237405</c:v>
                </c:pt>
                <c:pt idx="8387">
                  <c:v>0.91852825229960577</c:v>
                </c:pt>
                <c:pt idx="8388">
                  <c:v>0.9186377573368375</c:v>
                </c:pt>
                <c:pt idx="8389">
                  <c:v>0.91874726237406923</c:v>
                </c:pt>
                <c:pt idx="8390">
                  <c:v>0.91885676741130096</c:v>
                </c:pt>
                <c:pt idx="8391">
                  <c:v>0.91896627244853268</c:v>
                </c:pt>
                <c:pt idx="8392">
                  <c:v>0.9190757774857643</c:v>
                </c:pt>
                <c:pt idx="8393">
                  <c:v>0.91918528252299603</c:v>
                </c:pt>
                <c:pt idx="8394">
                  <c:v>0.91929478756022776</c:v>
                </c:pt>
                <c:pt idx="8395">
                  <c:v>0.91940429259745948</c:v>
                </c:pt>
                <c:pt idx="8396">
                  <c:v>0.91951379763469121</c:v>
                </c:pt>
                <c:pt idx="8397">
                  <c:v>0.91962330267192294</c:v>
                </c:pt>
                <c:pt idx="8398">
                  <c:v>0.91973280770915466</c:v>
                </c:pt>
                <c:pt idx="8399">
                  <c:v>0.91984231274638628</c:v>
                </c:pt>
                <c:pt idx="8400">
                  <c:v>0.91995181778361801</c:v>
                </c:pt>
                <c:pt idx="8401">
                  <c:v>0.92006132282084974</c:v>
                </c:pt>
                <c:pt idx="8402">
                  <c:v>0.92017082785808146</c:v>
                </c:pt>
                <c:pt idx="8403">
                  <c:v>0.92028033289531319</c:v>
                </c:pt>
                <c:pt idx="8404">
                  <c:v>0.92038983793254492</c:v>
                </c:pt>
                <c:pt idx="8405">
                  <c:v>0.92049934296977665</c:v>
                </c:pt>
                <c:pt idx="8406">
                  <c:v>0.92060884800700837</c:v>
                </c:pt>
                <c:pt idx="8407">
                  <c:v>0.92071835304423999</c:v>
                </c:pt>
                <c:pt idx="8408">
                  <c:v>0.92082785808147172</c:v>
                </c:pt>
                <c:pt idx="8409">
                  <c:v>0.92093736311870344</c:v>
                </c:pt>
                <c:pt idx="8410">
                  <c:v>0.92104686815593517</c:v>
                </c:pt>
                <c:pt idx="8411">
                  <c:v>0.9211563731931669</c:v>
                </c:pt>
                <c:pt idx="8412">
                  <c:v>0.92126587823039863</c:v>
                </c:pt>
                <c:pt idx="8413">
                  <c:v>0.92137538326763035</c:v>
                </c:pt>
                <c:pt idx="8414">
                  <c:v>0.92148488830486197</c:v>
                </c:pt>
                <c:pt idx="8415">
                  <c:v>0.9215943933420937</c:v>
                </c:pt>
                <c:pt idx="8416">
                  <c:v>0.92170389837932543</c:v>
                </c:pt>
                <c:pt idx="8417">
                  <c:v>0.92181340341655715</c:v>
                </c:pt>
                <c:pt idx="8418">
                  <c:v>0.92192290845378888</c:v>
                </c:pt>
                <c:pt idx="8419">
                  <c:v>0.92203241349102061</c:v>
                </c:pt>
                <c:pt idx="8420">
                  <c:v>0.92214191852825234</c:v>
                </c:pt>
                <c:pt idx="8421">
                  <c:v>0.92225142356548406</c:v>
                </c:pt>
                <c:pt idx="8422">
                  <c:v>0.92236092860271568</c:v>
                </c:pt>
                <c:pt idx="8423">
                  <c:v>0.92247043363994741</c:v>
                </c:pt>
                <c:pt idx="8424">
                  <c:v>0.92257993867717913</c:v>
                </c:pt>
                <c:pt idx="8425">
                  <c:v>0.92268944371441086</c:v>
                </c:pt>
                <c:pt idx="8426">
                  <c:v>0.92279894875164259</c:v>
                </c:pt>
                <c:pt idx="8427">
                  <c:v>0.92290845378887432</c:v>
                </c:pt>
                <c:pt idx="8428">
                  <c:v>0.92301795882610604</c:v>
                </c:pt>
                <c:pt idx="8429">
                  <c:v>0.92312746386333766</c:v>
                </c:pt>
                <c:pt idx="8430">
                  <c:v>0.92323696890056939</c:v>
                </c:pt>
                <c:pt idx="8431">
                  <c:v>0.92334647393780112</c:v>
                </c:pt>
                <c:pt idx="8432">
                  <c:v>0.92345597897503284</c:v>
                </c:pt>
                <c:pt idx="8433">
                  <c:v>0.92356548401226457</c:v>
                </c:pt>
                <c:pt idx="8434">
                  <c:v>0.9236749890494963</c:v>
                </c:pt>
                <c:pt idx="8435">
                  <c:v>0.92378449408672803</c:v>
                </c:pt>
                <c:pt idx="8436">
                  <c:v>0.92389399912395975</c:v>
                </c:pt>
                <c:pt idx="8437">
                  <c:v>0.92400350416119137</c:v>
                </c:pt>
                <c:pt idx="8438">
                  <c:v>0.9241130091984231</c:v>
                </c:pt>
                <c:pt idx="8439">
                  <c:v>0.92422251423565482</c:v>
                </c:pt>
                <c:pt idx="8440">
                  <c:v>0.92433201927288655</c:v>
                </c:pt>
                <c:pt idx="8441">
                  <c:v>0.92444152431011828</c:v>
                </c:pt>
                <c:pt idx="8442">
                  <c:v>0.92455102934735001</c:v>
                </c:pt>
                <c:pt idx="8443">
                  <c:v>0.92466053438458173</c:v>
                </c:pt>
                <c:pt idx="8444">
                  <c:v>0.92477003942181335</c:v>
                </c:pt>
                <c:pt idx="8445">
                  <c:v>0.92487954445904508</c:v>
                </c:pt>
                <c:pt idx="8446">
                  <c:v>0.92498904949627681</c:v>
                </c:pt>
                <c:pt idx="8447">
                  <c:v>0.92509855453350853</c:v>
                </c:pt>
                <c:pt idx="8448">
                  <c:v>0.92520805957074026</c:v>
                </c:pt>
                <c:pt idx="8449">
                  <c:v>0.92531756460797199</c:v>
                </c:pt>
                <c:pt idx="8450">
                  <c:v>0.92542706964520371</c:v>
                </c:pt>
                <c:pt idx="8451">
                  <c:v>0.92553657468243544</c:v>
                </c:pt>
                <c:pt idx="8452">
                  <c:v>0.92564607971966706</c:v>
                </c:pt>
                <c:pt idx="8453">
                  <c:v>0.92575558475689879</c:v>
                </c:pt>
                <c:pt idx="8454">
                  <c:v>0.92586508979413051</c:v>
                </c:pt>
                <c:pt idx="8455">
                  <c:v>0.92597459483136224</c:v>
                </c:pt>
                <c:pt idx="8456">
                  <c:v>0.92608409986859397</c:v>
                </c:pt>
                <c:pt idx="8457">
                  <c:v>0.9261936049058257</c:v>
                </c:pt>
                <c:pt idx="8458">
                  <c:v>0.92630310994305742</c:v>
                </c:pt>
                <c:pt idx="8459">
                  <c:v>0.92641261498028904</c:v>
                </c:pt>
                <c:pt idx="8460">
                  <c:v>0.92652212001752077</c:v>
                </c:pt>
                <c:pt idx="8461">
                  <c:v>0.92663162505475249</c:v>
                </c:pt>
                <c:pt idx="8462">
                  <c:v>0.92674113009198422</c:v>
                </c:pt>
                <c:pt idx="8463">
                  <c:v>0.92685063512921595</c:v>
                </c:pt>
                <c:pt idx="8464">
                  <c:v>0.92696014016644768</c:v>
                </c:pt>
                <c:pt idx="8465">
                  <c:v>0.9270696452036794</c:v>
                </c:pt>
                <c:pt idx="8466">
                  <c:v>0.92717915024091113</c:v>
                </c:pt>
                <c:pt idx="8467">
                  <c:v>0.92728865527814275</c:v>
                </c:pt>
                <c:pt idx="8468">
                  <c:v>0.92739816031537448</c:v>
                </c:pt>
                <c:pt idx="8469">
                  <c:v>0.9275076653526062</c:v>
                </c:pt>
                <c:pt idx="8470">
                  <c:v>0.92761717038983793</c:v>
                </c:pt>
                <c:pt idx="8471">
                  <c:v>0.92772667542706966</c:v>
                </c:pt>
                <c:pt idx="8472">
                  <c:v>0.92783618046430139</c:v>
                </c:pt>
                <c:pt idx="8473">
                  <c:v>0.92794568550153311</c:v>
                </c:pt>
                <c:pt idx="8474">
                  <c:v>0.92805519053876473</c:v>
                </c:pt>
                <c:pt idx="8475">
                  <c:v>0.92816469557599646</c:v>
                </c:pt>
                <c:pt idx="8476">
                  <c:v>0.92827420061322818</c:v>
                </c:pt>
                <c:pt idx="8477">
                  <c:v>0.92838370565045991</c:v>
                </c:pt>
                <c:pt idx="8478">
                  <c:v>0.92849321068769164</c:v>
                </c:pt>
                <c:pt idx="8479">
                  <c:v>0.92860271572492337</c:v>
                </c:pt>
                <c:pt idx="8480">
                  <c:v>0.92871222076215509</c:v>
                </c:pt>
                <c:pt idx="8481">
                  <c:v>0.92882172579938682</c:v>
                </c:pt>
                <c:pt idx="8482">
                  <c:v>0.92893123083661844</c:v>
                </c:pt>
                <c:pt idx="8483">
                  <c:v>0.92904073587385017</c:v>
                </c:pt>
                <c:pt idx="8484">
                  <c:v>0.92915024091108189</c:v>
                </c:pt>
                <c:pt idx="8485">
                  <c:v>0.92925974594831362</c:v>
                </c:pt>
                <c:pt idx="8486">
                  <c:v>0.92936925098554535</c:v>
                </c:pt>
                <c:pt idx="8487">
                  <c:v>0.92947875602277708</c:v>
                </c:pt>
                <c:pt idx="8488">
                  <c:v>0.9295882610600088</c:v>
                </c:pt>
                <c:pt idx="8489">
                  <c:v>0.92969776609724042</c:v>
                </c:pt>
                <c:pt idx="8490">
                  <c:v>0.92980727113447215</c:v>
                </c:pt>
                <c:pt idx="8491">
                  <c:v>0.92991677617170387</c:v>
                </c:pt>
                <c:pt idx="8492">
                  <c:v>0.9300262812089356</c:v>
                </c:pt>
                <c:pt idx="8493">
                  <c:v>0.93013578624616733</c:v>
                </c:pt>
                <c:pt idx="8494">
                  <c:v>0.93024529128339906</c:v>
                </c:pt>
                <c:pt idx="8495">
                  <c:v>0.93035479632063078</c:v>
                </c:pt>
                <c:pt idx="8496">
                  <c:v>0.93046430135786251</c:v>
                </c:pt>
                <c:pt idx="8497">
                  <c:v>0.93057380639509413</c:v>
                </c:pt>
                <c:pt idx="8498">
                  <c:v>0.93068331143232585</c:v>
                </c:pt>
                <c:pt idx="8499">
                  <c:v>0.93079281646955758</c:v>
                </c:pt>
                <c:pt idx="8500">
                  <c:v>0.93090232150678931</c:v>
                </c:pt>
                <c:pt idx="8501">
                  <c:v>0.93101182654402104</c:v>
                </c:pt>
                <c:pt idx="8502">
                  <c:v>0.93112133158125276</c:v>
                </c:pt>
                <c:pt idx="8503">
                  <c:v>0.93123083661848449</c:v>
                </c:pt>
                <c:pt idx="8504">
                  <c:v>0.93134034165571611</c:v>
                </c:pt>
                <c:pt idx="8505">
                  <c:v>0.93144984669294784</c:v>
                </c:pt>
                <c:pt idx="8506">
                  <c:v>0.93155935173017956</c:v>
                </c:pt>
                <c:pt idx="8507">
                  <c:v>0.93166885676741129</c:v>
                </c:pt>
                <c:pt idx="8508">
                  <c:v>0.93177836180464302</c:v>
                </c:pt>
                <c:pt idx="8509">
                  <c:v>0.93188786684187475</c:v>
                </c:pt>
                <c:pt idx="8510">
                  <c:v>0.93199737187910647</c:v>
                </c:pt>
                <c:pt idx="8511">
                  <c:v>0.9321068769163382</c:v>
                </c:pt>
                <c:pt idx="8512">
                  <c:v>0.93221638195356982</c:v>
                </c:pt>
                <c:pt idx="8513">
                  <c:v>0.93232588699080154</c:v>
                </c:pt>
                <c:pt idx="8514">
                  <c:v>0.93243539202803327</c:v>
                </c:pt>
                <c:pt idx="8515">
                  <c:v>0.932544897065265</c:v>
                </c:pt>
                <c:pt idx="8516">
                  <c:v>0.93265440210249673</c:v>
                </c:pt>
                <c:pt idx="8517">
                  <c:v>0.93276390713972845</c:v>
                </c:pt>
                <c:pt idx="8518">
                  <c:v>0.93287341217696018</c:v>
                </c:pt>
                <c:pt idx="8519">
                  <c:v>0.9329829172141918</c:v>
                </c:pt>
                <c:pt idx="8520">
                  <c:v>0.93309242225142353</c:v>
                </c:pt>
                <c:pt idx="8521">
                  <c:v>0.93320192728865525</c:v>
                </c:pt>
                <c:pt idx="8522">
                  <c:v>0.93331143232588698</c:v>
                </c:pt>
                <c:pt idx="8523">
                  <c:v>0.93342093736311871</c:v>
                </c:pt>
                <c:pt idx="8524">
                  <c:v>0.93353044240035044</c:v>
                </c:pt>
                <c:pt idx="8525">
                  <c:v>0.93363994743758216</c:v>
                </c:pt>
                <c:pt idx="8526">
                  <c:v>0.93374945247481389</c:v>
                </c:pt>
                <c:pt idx="8527">
                  <c:v>0.93385895751204551</c:v>
                </c:pt>
                <c:pt idx="8528">
                  <c:v>0.93396846254927723</c:v>
                </c:pt>
                <c:pt idx="8529">
                  <c:v>0.93407796758650896</c:v>
                </c:pt>
                <c:pt idx="8530">
                  <c:v>0.93418747262374069</c:v>
                </c:pt>
                <c:pt idx="8531">
                  <c:v>0.93429697766097242</c:v>
                </c:pt>
                <c:pt idx="8532">
                  <c:v>0.93440648269820414</c:v>
                </c:pt>
                <c:pt idx="8533">
                  <c:v>0.93451598773543587</c:v>
                </c:pt>
                <c:pt idx="8534">
                  <c:v>0.93462549277266749</c:v>
                </c:pt>
                <c:pt idx="8535">
                  <c:v>0.93473499780989922</c:v>
                </c:pt>
                <c:pt idx="8536">
                  <c:v>0.93484450284713094</c:v>
                </c:pt>
                <c:pt idx="8537">
                  <c:v>0.93495400788436267</c:v>
                </c:pt>
                <c:pt idx="8538">
                  <c:v>0.9350635129215944</c:v>
                </c:pt>
                <c:pt idx="8539">
                  <c:v>0.93517301795882612</c:v>
                </c:pt>
                <c:pt idx="8540">
                  <c:v>0.93528252299605785</c:v>
                </c:pt>
                <c:pt idx="8541">
                  <c:v>0.93539202803328958</c:v>
                </c:pt>
                <c:pt idx="8542">
                  <c:v>0.9355015330705212</c:v>
                </c:pt>
                <c:pt idx="8543">
                  <c:v>0.93561103810775292</c:v>
                </c:pt>
                <c:pt idx="8544">
                  <c:v>0.93572054314498465</c:v>
                </c:pt>
                <c:pt idx="8545">
                  <c:v>0.93583004818221638</c:v>
                </c:pt>
                <c:pt idx="8546">
                  <c:v>0.93593955321944811</c:v>
                </c:pt>
                <c:pt idx="8547">
                  <c:v>0.93604905825667983</c:v>
                </c:pt>
                <c:pt idx="8548">
                  <c:v>0.93615856329391156</c:v>
                </c:pt>
                <c:pt idx="8549">
                  <c:v>0.93626806833114318</c:v>
                </c:pt>
                <c:pt idx="8550">
                  <c:v>0.9363775733683749</c:v>
                </c:pt>
                <c:pt idx="8551">
                  <c:v>0.93648707840560663</c:v>
                </c:pt>
                <c:pt idx="8552">
                  <c:v>0.93659658344283836</c:v>
                </c:pt>
                <c:pt idx="8553">
                  <c:v>0.93670608848007009</c:v>
                </c:pt>
                <c:pt idx="8554">
                  <c:v>0.93681559351730181</c:v>
                </c:pt>
                <c:pt idx="8555">
                  <c:v>0.93692509855453354</c:v>
                </c:pt>
                <c:pt idx="8556">
                  <c:v>0.93703460359176527</c:v>
                </c:pt>
                <c:pt idx="8557">
                  <c:v>0.93714410862899689</c:v>
                </c:pt>
                <c:pt idx="8558">
                  <c:v>0.93725361366622861</c:v>
                </c:pt>
                <c:pt idx="8559">
                  <c:v>0.93736311870346034</c:v>
                </c:pt>
                <c:pt idx="8560">
                  <c:v>0.93747262374069207</c:v>
                </c:pt>
                <c:pt idx="8561">
                  <c:v>0.9375821287779238</c:v>
                </c:pt>
                <c:pt idx="8562">
                  <c:v>0.93769163381515552</c:v>
                </c:pt>
                <c:pt idx="8563">
                  <c:v>0.93780113885238725</c:v>
                </c:pt>
                <c:pt idx="8564">
                  <c:v>0.93791064388961898</c:v>
                </c:pt>
                <c:pt idx="8565">
                  <c:v>0.93802014892685059</c:v>
                </c:pt>
                <c:pt idx="8566">
                  <c:v>0.93812965396408232</c:v>
                </c:pt>
                <c:pt idx="8567">
                  <c:v>0.93823915900131405</c:v>
                </c:pt>
                <c:pt idx="8568">
                  <c:v>0.93834866403854578</c:v>
                </c:pt>
                <c:pt idx="8569">
                  <c:v>0.9384581690757775</c:v>
                </c:pt>
                <c:pt idx="8570">
                  <c:v>0.93856767411300923</c:v>
                </c:pt>
                <c:pt idx="8571">
                  <c:v>0.93867717915024096</c:v>
                </c:pt>
                <c:pt idx="8572">
                  <c:v>0.93878668418747258</c:v>
                </c:pt>
                <c:pt idx="8573">
                  <c:v>0.9388961892247043</c:v>
                </c:pt>
                <c:pt idx="8574">
                  <c:v>0.93900569426193603</c:v>
                </c:pt>
                <c:pt idx="8575">
                  <c:v>0.93911519929916776</c:v>
                </c:pt>
                <c:pt idx="8576">
                  <c:v>0.93922470433639949</c:v>
                </c:pt>
                <c:pt idx="8577">
                  <c:v>0.93933420937363121</c:v>
                </c:pt>
                <c:pt idx="8578">
                  <c:v>0.93944371441086294</c:v>
                </c:pt>
                <c:pt idx="8579">
                  <c:v>0.93955321944809467</c:v>
                </c:pt>
                <c:pt idx="8580">
                  <c:v>0.93966272448532628</c:v>
                </c:pt>
                <c:pt idx="8581">
                  <c:v>0.93977222952255801</c:v>
                </c:pt>
                <c:pt idx="8582">
                  <c:v>0.93988173455978974</c:v>
                </c:pt>
                <c:pt idx="8583">
                  <c:v>0.93999123959702147</c:v>
                </c:pt>
                <c:pt idx="8584">
                  <c:v>0.94010074463425319</c:v>
                </c:pt>
                <c:pt idx="8585">
                  <c:v>0.94021024967148492</c:v>
                </c:pt>
                <c:pt idx="8586">
                  <c:v>0.94031975470871665</c:v>
                </c:pt>
                <c:pt idx="8587">
                  <c:v>0.94042925974594826</c:v>
                </c:pt>
                <c:pt idx="8588">
                  <c:v>0.94053876478317999</c:v>
                </c:pt>
                <c:pt idx="8589">
                  <c:v>0.94064826982041172</c:v>
                </c:pt>
                <c:pt idx="8590">
                  <c:v>0.94075777485764345</c:v>
                </c:pt>
                <c:pt idx="8591">
                  <c:v>0.94086727989487517</c:v>
                </c:pt>
                <c:pt idx="8592">
                  <c:v>0.9409767849321069</c:v>
                </c:pt>
                <c:pt idx="8593">
                  <c:v>0.94108628996933863</c:v>
                </c:pt>
                <c:pt idx="8594">
                  <c:v>0.94119579500657036</c:v>
                </c:pt>
                <c:pt idx="8595">
                  <c:v>0.94130530004380197</c:v>
                </c:pt>
                <c:pt idx="8596">
                  <c:v>0.9414148050810337</c:v>
                </c:pt>
                <c:pt idx="8597">
                  <c:v>0.94152431011826543</c:v>
                </c:pt>
                <c:pt idx="8598">
                  <c:v>0.94163381515549716</c:v>
                </c:pt>
                <c:pt idx="8599">
                  <c:v>0.94174332019272888</c:v>
                </c:pt>
                <c:pt idx="8600">
                  <c:v>0.94185282522996061</c:v>
                </c:pt>
                <c:pt idx="8601">
                  <c:v>0.94196233026719234</c:v>
                </c:pt>
                <c:pt idx="8602">
                  <c:v>0.94207183530442395</c:v>
                </c:pt>
                <c:pt idx="8603">
                  <c:v>0.94218134034165568</c:v>
                </c:pt>
                <c:pt idx="8604">
                  <c:v>0.94229084537888741</c:v>
                </c:pt>
                <c:pt idx="8605">
                  <c:v>0.94240035041611914</c:v>
                </c:pt>
                <c:pt idx="8606">
                  <c:v>0.94250985545335086</c:v>
                </c:pt>
                <c:pt idx="8607">
                  <c:v>0.94261936049058259</c:v>
                </c:pt>
                <c:pt idx="8608">
                  <c:v>0.94272886552781432</c:v>
                </c:pt>
                <c:pt idx="8609">
                  <c:v>0.94283837056504605</c:v>
                </c:pt>
                <c:pt idx="8610">
                  <c:v>0.94294787560227766</c:v>
                </c:pt>
                <c:pt idx="8611">
                  <c:v>0.94305738063950939</c:v>
                </c:pt>
                <c:pt idx="8612">
                  <c:v>0.94316688567674112</c:v>
                </c:pt>
                <c:pt idx="8613">
                  <c:v>0.94327639071397285</c:v>
                </c:pt>
                <c:pt idx="8614">
                  <c:v>0.94338589575120457</c:v>
                </c:pt>
                <c:pt idx="8615">
                  <c:v>0.9434954007884363</c:v>
                </c:pt>
                <c:pt idx="8616">
                  <c:v>0.94360490582566803</c:v>
                </c:pt>
                <c:pt idx="8617">
                  <c:v>0.94371441086289964</c:v>
                </c:pt>
                <c:pt idx="8618">
                  <c:v>0.94382391590013137</c:v>
                </c:pt>
                <c:pt idx="8619">
                  <c:v>0.9439334209373631</c:v>
                </c:pt>
                <c:pt idx="8620">
                  <c:v>0.94404292597459483</c:v>
                </c:pt>
                <c:pt idx="8621">
                  <c:v>0.94415243101182655</c:v>
                </c:pt>
                <c:pt idx="8622">
                  <c:v>0.94426193604905828</c:v>
                </c:pt>
                <c:pt idx="8623">
                  <c:v>0.94437144108629001</c:v>
                </c:pt>
                <c:pt idx="8624">
                  <c:v>0.94448094612352174</c:v>
                </c:pt>
                <c:pt idx="8625">
                  <c:v>0.94459045116075335</c:v>
                </c:pt>
                <c:pt idx="8626">
                  <c:v>0.94469995619798508</c:v>
                </c:pt>
                <c:pt idx="8627">
                  <c:v>0.94480946123521681</c:v>
                </c:pt>
                <c:pt idx="8628">
                  <c:v>0.94491896627244854</c:v>
                </c:pt>
                <c:pt idx="8629">
                  <c:v>0.94502847130968026</c:v>
                </c:pt>
                <c:pt idx="8630">
                  <c:v>0.94513797634691199</c:v>
                </c:pt>
                <c:pt idx="8631">
                  <c:v>0.94524748138414372</c:v>
                </c:pt>
                <c:pt idx="8632">
                  <c:v>0.94535698642137533</c:v>
                </c:pt>
                <c:pt idx="8633">
                  <c:v>0.94546649145860706</c:v>
                </c:pt>
                <c:pt idx="8634">
                  <c:v>0.94557599649583879</c:v>
                </c:pt>
                <c:pt idx="8635">
                  <c:v>0.94568550153307052</c:v>
                </c:pt>
                <c:pt idx="8636">
                  <c:v>0.94579500657030224</c:v>
                </c:pt>
                <c:pt idx="8637">
                  <c:v>0.94590451160753397</c:v>
                </c:pt>
                <c:pt idx="8638">
                  <c:v>0.9460140166447657</c:v>
                </c:pt>
                <c:pt idx="8639">
                  <c:v>0.94612352168199743</c:v>
                </c:pt>
                <c:pt idx="8640">
                  <c:v>0.94623302671922904</c:v>
                </c:pt>
                <c:pt idx="8641">
                  <c:v>0.94634253175646077</c:v>
                </c:pt>
                <c:pt idx="8642">
                  <c:v>0.9464520367936925</c:v>
                </c:pt>
                <c:pt idx="8643">
                  <c:v>0.94656154183092422</c:v>
                </c:pt>
                <c:pt idx="8644">
                  <c:v>0.94667104686815595</c:v>
                </c:pt>
                <c:pt idx="8645">
                  <c:v>0.94678055190538768</c:v>
                </c:pt>
                <c:pt idx="8646">
                  <c:v>0.94689005694261941</c:v>
                </c:pt>
                <c:pt idx="8647">
                  <c:v>0.94699956197985102</c:v>
                </c:pt>
                <c:pt idx="8648">
                  <c:v>0.94710906701708275</c:v>
                </c:pt>
                <c:pt idx="8649">
                  <c:v>0.94721857205431448</c:v>
                </c:pt>
                <c:pt idx="8650">
                  <c:v>0.94732807709154621</c:v>
                </c:pt>
                <c:pt idx="8651">
                  <c:v>0.94743758212877793</c:v>
                </c:pt>
                <c:pt idx="8652">
                  <c:v>0.94754708716600966</c:v>
                </c:pt>
                <c:pt idx="8653">
                  <c:v>0.94765659220324139</c:v>
                </c:pt>
                <c:pt idx="8654">
                  <c:v>0.94776609724047312</c:v>
                </c:pt>
                <c:pt idx="8655">
                  <c:v>0.94787560227770473</c:v>
                </c:pt>
                <c:pt idx="8656">
                  <c:v>0.94798510731493646</c:v>
                </c:pt>
                <c:pt idx="8657">
                  <c:v>0.94809461235216819</c:v>
                </c:pt>
                <c:pt idx="8658">
                  <c:v>0.94820411738939991</c:v>
                </c:pt>
                <c:pt idx="8659">
                  <c:v>0.94831362242663164</c:v>
                </c:pt>
                <c:pt idx="8660">
                  <c:v>0.94842312746386337</c:v>
                </c:pt>
                <c:pt idx="8661">
                  <c:v>0.9485326325010951</c:v>
                </c:pt>
                <c:pt idx="8662">
                  <c:v>0.94864213753832671</c:v>
                </c:pt>
                <c:pt idx="8663">
                  <c:v>0.94875164257555844</c:v>
                </c:pt>
                <c:pt idx="8664">
                  <c:v>0.94886114761279017</c:v>
                </c:pt>
                <c:pt idx="8665">
                  <c:v>0.9489706526500219</c:v>
                </c:pt>
                <c:pt idx="8666">
                  <c:v>0.94908015768725362</c:v>
                </c:pt>
                <c:pt idx="8667">
                  <c:v>0.94918966272448535</c:v>
                </c:pt>
                <c:pt idx="8668">
                  <c:v>0.94929916776171708</c:v>
                </c:pt>
                <c:pt idx="8669">
                  <c:v>0.94940867279894881</c:v>
                </c:pt>
                <c:pt idx="8670">
                  <c:v>0.94951817783618042</c:v>
                </c:pt>
                <c:pt idx="8671">
                  <c:v>0.94962768287341215</c:v>
                </c:pt>
                <c:pt idx="8672">
                  <c:v>0.94973718791064388</c:v>
                </c:pt>
                <c:pt idx="8673">
                  <c:v>0.9498466929478756</c:v>
                </c:pt>
                <c:pt idx="8674">
                  <c:v>0.94995619798510733</c:v>
                </c:pt>
                <c:pt idx="8675">
                  <c:v>0.95006570302233906</c:v>
                </c:pt>
                <c:pt idx="8676">
                  <c:v>0.95017520805957079</c:v>
                </c:pt>
                <c:pt idx="8677">
                  <c:v>0.9502847130968024</c:v>
                </c:pt>
                <c:pt idx="8678">
                  <c:v>0.95039421813403413</c:v>
                </c:pt>
                <c:pt idx="8679">
                  <c:v>0.95050372317126586</c:v>
                </c:pt>
                <c:pt idx="8680">
                  <c:v>0.95061322820849758</c:v>
                </c:pt>
                <c:pt idx="8681">
                  <c:v>0.95072273324572931</c:v>
                </c:pt>
                <c:pt idx="8682">
                  <c:v>0.95083223828296104</c:v>
                </c:pt>
                <c:pt idx="8683">
                  <c:v>0.95094174332019277</c:v>
                </c:pt>
                <c:pt idx="8684">
                  <c:v>0.95105124835742449</c:v>
                </c:pt>
                <c:pt idx="8685">
                  <c:v>0.95116075339465611</c:v>
                </c:pt>
                <c:pt idx="8686">
                  <c:v>0.95127025843188784</c:v>
                </c:pt>
                <c:pt idx="8687">
                  <c:v>0.95137976346911957</c:v>
                </c:pt>
                <c:pt idx="8688">
                  <c:v>0.95148926850635129</c:v>
                </c:pt>
                <c:pt idx="8689">
                  <c:v>0.95159877354358302</c:v>
                </c:pt>
                <c:pt idx="8690">
                  <c:v>0.95170827858081475</c:v>
                </c:pt>
                <c:pt idx="8691">
                  <c:v>0.95181778361804648</c:v>
                </c:pt>
                <c:pt idx="8692">
                  <c:v>0.95192728865527809</c:v>
                </c:pt>
                <c:pt idx="8693">
                  <c:v>0.95203679369250982</c:v>
                </c:pt>
                <c:pt idx="8694">
                  <c:v>0.95214629872974155</c:v>
                </c:pt>
                <c:pt idx="8695">
                  <c:v>0.95225580376697327</c:v>
                </c:pt>
                <c:pt idx="8696">
                  <c:v>0.952365308804205</c:v>
                </c:pt>
                <c:pt idx="8697">
                  <c:v>0.95247481384143673</c:v>
                </c:pt>
                <c:pt idx="8698">
                  <c:v>0.95258431887866846</c:v>
                </c:pt>
                <c:pt idx="8699">
                  <c:v>0.95269382391590018</c:v>
                </c:pt>
                <c:pt idx="8700">
                  <c:v>0.9528033289531318</c:v>
                </c:pt>
                <c:pt idx="8701">
                  <c:v>0.95291283399036353</c:v>
                </c:pt>
                <c:pt idx="8702">
                  <c:v>0.95302233902759526</c:v>
                </c:pt>
                <c:pt idx="8703">
                  <c:v>0.95313184406482698</c:v>
                </c:pt>
                <c:pt idx="8704">
                  <c:v>0.95324134910205871</c:v>
                </c:pt>
                <c:pt idx="8705">
                  <c:v>0.95335085413929044</c:v>
                </c:pt>
                <c:pt idx="8706">
                  <c:v>0.95346035917652217</c:v>
                </c:pt>
                <c:pt idx="8707">
                  <c:v>0.95356986421375378</c:v>
                </c:pt>
                <c:pt idx="8708">
                  <c:v>0.95367936925098551</c:v>
                </c:pt>
                <c:pt idx="8709">
                  <c:v>0.95378887428821724</c:v>
                </c:pt>
                <c:pt idx="8710">
                  <c:v>0.95389837932544896</c:v>
                </c:pt>
                <c:pt idx="8711">
                  <c:v>0.95400788436268069</c:v>
                </c:pt>
                <c:pt idx="8712">
                  <c:v>0.95411738939991242</c:v>
                </c:pt>
                <c:pt idx="8713">
                  <c:v>0.95422689443714415</c:v>
                </c:pt>
                <c:pt idx="8714">
                  <c:v>0.95433639947437587</c:v>
                </c:pt>
                <c:pt idx="8715">
                  <c:v>0.95444590451160749</c:v>
                </c:pt>
                <c:pt idx="8716">
                  <c:v>0.95455540954883922</c:v>
                </c:pt>
                <c:pt idx="8717">
                  <c:v>0.95466491458607095</c:v>
                </c:pt>
                <c:pt idx="8718">
                  <c:v>0.95477441962330267</c:v>
                </c:pt>
                <c:pt idx="8719">
                  <c:v>0.9548839246605344</c:v>
                </c:pt>
                <c:pt idx="8720">
                  <c:v>0.95499342969776613</c:v>
                </c:pt>
                <c:pt idx="8721">
                  <c:v>0.95510293473499785</c:v>
                </c:pt>
                <c:pt idx="8722">
                  <c:v>0.95521243977222947</c:v>
                </c:pt>
                <c:pt idx="8723">
                  <c:v>0.9553219448094612</c:v>
                </c:pt>
                <c:pt idx="8724">
                  <c:v>0.95543144984669293</c:v>
                </c:pt>
                <c:pt idx="8725">
                  <c:v>0.95554095488392465</c:v>
                </c:pt>
                <c:pt idx="8726">
                  <c:v>0.95565045992115638</c:v>
                </c:pt>
                <c:pt idx="8727">
                  <c:v>0.95575996495838811</c:v>
                </c:pt>
                <c:pt idx="8728">
                  <c:v>0.95586946999561984</c:v>
                </c:pt>
                <c:pt idx="8729">
                  <c:v>0.95597897503285156</c:v>
                </c:pt>
                <c:pt idx="8730">
                  <c:v>0.95608848007008318</c:v>
                </c:pt>
                <c:pt idx="8731">
                  <c:v>0.95619798510731491</c:v>
                </c:pt>
                <c:pt idx="8732">
                  <c:v>0.95630749014454663</c:v>
                </c:pt>
                <c:pt idx="8733">
                  <c:v>0.95641699518177836</c:v>
                </c:pt>
                <c:pt idx="8734">
                  <c:v>0.95652650021901009</c:v>
                </c:pt>
                <c:pt idx="8735">
                  <c:v>0.95663600525624182</c:v>
                </c:pt>
                <c:pt idx="8736">
                  <c:v>0.95674551029347354</c:v>
                </c:pt>
                <c:pt idx="8737">
                  <c:v>0.95685501533070516</c:v>
                </c:pt>
                <c:pt idx="8738">
                  <c:v>0.95696452036793689</c:v>
                </c:pt>
                <c:pt idx="8739">
                  <c:v>0.95707402540516862</c:v>
                </c:pt>
                <c:pt idx="8740">
                  <c:v>0.95718353044240034</c:v>
                </c:pt>
                <c:pt idx="8741">
                  <c:v>0.95729303547963207</c:v>
                </c:pt>
                <c:pt idx="8742">
                  <c:v>0.9574025405168638</c:v>
                </c:pt>
                <c:pt idx="8743">
                  <c:v>0.95751204555409553</c:v>
                </c:pt>
                <c:pt idx="8744">
                  <c:v>0.95762155059132725</c:v>
                </c:pt>
                <c:pt idx="8745">
                  <c:v>0.95773105562855887</c:v>
                </c:pt>
                <c:pt idx="8746">
                  <c:v>0.9578405606657906</c:v>
                </c:pt>
                <c:pt idx="8747">
                  <c:v>0.95795006570302232</c:v>
                </c:pt>
                <c:pt idx="8748">
                  <c:v>0.95805957074025405</c:v>
                </c:pt>
                <c:pt idx="8749">
                  <c:v>0.95816907577748578</c:v>
                </c:pt>
                <c:pt idx="8750">
                  <c:v>0.95827858081471751</c:v>
                </c:pt>
                <c:pt idx="8751">
                  <c:v>0.95838808585194923</c:v>
                </c:pt>
                <c:pt idx="8752">
                  <c:v>0.95849759088918085</c:v>
                </c:pt>
                <c:pt idx="8753">
                  <c:v>0.95860709592641258</c:v>
                </c:pt>
                <c:pt idx="8754">
                  <c:v>0.95871660096364431</c:v>
                </c:pt>
                <c:pt idx="8755">
                  <c:v>0.95882610600087603</c:v>
                </c:pt>
                <c:pt idx="8756">
                  <c:v>0.95893561103810776</c:v>
                </c:pt>
                <c:pt idx="8757">
                  <c:v>0.95904511607533949</c:v>
                </c:pt>
                <c:pt idx="8758">
                  <c:v>0.95915462111257122</c:v>
                </c:pt>
                <c:pt idx="8759">
                  <c:v>0.95926412614980294</c:v>
                </c:pt>
                <c:pt idx="8760">
                  <c:v>0.95937363118703456</c:v>
                </c:pt>
                <c:pt idx="8761">
                  <c:v>0.95948313622426629</c:v>
                </c:pt>
                <c:pt idx="8762">
                  <c:v>0.95959264126149801</c:v>
                </c:pt>
                <c:pt idx="8763">
                  <c:v>0.95970214629872974</c:v>
                </c:pt>
                <c:pt idx="8764">
                  <c:v>0.95981165133596147</c:v>
                </c:pt>
                <c:pt idx="8765">
                  <c:v>0.9599211563731932</c:v>
                </c:pt>
                <c:pt idx="8766">
                  <c:v>0.96003066141042492</c:v>
                </c:pt>
                <c:pt idx="8767">
                  <c:v>0.96014016644765654</c:v>
                </c:pt>
                <c:pt idx="8768">
                  <c:v>0.96024967148488827</c:v>
                </c:pt>
                <c:pt idx="8769">
                  <c:v>0.96035917652211999</c:v>
                </c:pt>
                <c:pt idx="8770">
                  <c:v>0.96046868155935172</c:v>
                </c:pt>
                <c:pt idx="8771">
                  <c:v>0.96057818659658345</c:v>
                </c:pt>
                <c:pt idx="8772">
                  <c:v>0.96068769163381518</c:v>
                </c:pt>
                <c:pt idx="8773">
                  <c:v>0.9607971966710469</c:v>
                </c:pt>
                <c:pt idx="8774">
                  <c:v>0.96090670170827863</c:v>
                </c:pt>
                <c:pt idx="8775">
                  <c:v>0.96101620674551025</c:v>
                </c:pt>
                <c:pt idx="8776">
                  <c:v>0.96112571178274198</c:v>
                </c:pt>
                <c:pt idx="8777">
                  <c:v>0.9612352168199737</c:v>
                </c:pt>
                <c:pt idx="8778">
                  <c:v>0.96134472185720543</c:v>
                </c:pt>
                <c:pt idx="8779">
                  <c:v>0.96145422689443716</c:v>
                </c:pt>
                <c:pt idx="8780">
                  <c:v>0.96156373193166889</c:v>
                </c:pt>
                <c:pt idx="8781">
                  <c:v>0.96167323696890061</c:v>
                </c:pt>
                <c:pt idx="8782">
                  <c:v>0.96178274200613223</c:v>
                </c:pt>
                <c:pt idx="8783">
                  <c:v>0.96189224704336396</c:v>
                </c:pt>
                <c:pt idx="8784">
                  <c:v>0.96200175208059568</c:v>
                </c:pt>
                <c:pt idx="8785">
                  <c:v>0.96211125711782741</c:v>
                </c:pt>
                <c:pt idx="8786">
                  <c:v>0.96222076215505914</c:v>
                </c:pt>
                <c:pt idx="8787">
                  <c:v>0.96233026719229087</c:v>
                </c:pt>
                <c:pt idx="8788">
                  <c:v>0.96243977222952259</c:v>
                </c:pt>
                <c:pt idx="8789">
                  <c:v>0.96254927726675432</c:v>
                </c:pt>
                <c:pt idx="8790">
                  <c:v>0.96265878230398594</c:v>
                </c:pt>
                <c:pt idx="8791">
                  <c:v>0.96276828734121767</c:v>
                </c:pt>
                <c:pt idx="8792">
                  <c:v>0.96287779237844939</c:v>
                </c:pt>
                <c:pt idx="8793">
                  <c:v>0.96298729741568112</c:v>
                </c:pt>
                <c:pt idx="8794">
                  <c:v>0.96309680245291285</c:v>
                </c:pt>
                <c:pt idx="8795">
                  <c:v>0.96320630749014458</c:v>
                </c:pt>
                <c:pt idx="8796">
                  <c:v>0.9633158125273763</c:v>
                </c:pt>
                <c:pt idx="8797">
                  <c:v>0.96342531756460792</c:v>
                </c:pt>
                <c:pt idx="8798">
                  <c:v>0.96353482260183965</c:v>
                </c:pt>
                <c:pt idx="8799">
                  <c:v>0.96364432763907137</c:v>
                </c:pt>
                <c:pt idx="8800">
                  <c:v>0.9637538326763031</c:v>
                </c:pt>
                <c:pt idx="8801">
                  <c:v>0.96386333771353483</c:v>
                </c:pt>
                <c:pt idx="8802">
                  <c:v>0.96397284275076656</c:v>
                </c:pt>
                <c:pt idx="8803">
                  <c:v>0.96408234778799828</c:v>
                </c:pt>
                <c:pt idx="8804">
                  <c:v>0.96419185282523001</c:v>
                </c:pt>
                <c:pt idx="8805">
                  <c:v>0.96430135786246163</c:v>
                </c:pt>
                <c:pt idx="8806">
                  <c:v>0.96441086289969336</c:v>
                </c:pt>
                <c:pt idx="8807">
                  <c:v>0.96452036793692508</c:v>
                </c:pt>
                <c:pt idx="8808">
                  <c:v>0.96462987297415681</c:v>
                </c:pt>
                <c:pt idx="8809">
                  <c:v>0.96473937801138854</c:v>
                </c:pt>
                <c:pt idx="8810">
                  <c:v>0.96484888304862026</c:v>
                </c:pt>
                <c:pt idx="8811">
                  <c:v>0.96495838808585199</c:v>
                </c:pt>
                <c:pt idx="8812">
                  <c:v>0.96506789312308361</c:v>
                </c:pt>
                <c:pt idx="8813">
                  <c:v>0.96517739816031534</c:v>
                </c:pt>
                <c:pt idx="8814">
                  <c:v>0.96528690319754706</c:v>
                </c:pt>
                <c:pt idx="8815">
                  <c:v>0.96539640823477879</c:v>
                </c:pt>
                <c:pt idx="8816">
                  <c:v>0.96550591327201052</c:v>
                </c:pt>
                <c:pt idx="8817">
                  <c:v>0.96561541830924225</c:v>
                </c:pt>
                <c:pt idx="8818">
                  <c:v>0.96572492334647397</c:v>
                </c:pt>
                <c:pt idx="8819">
                  <c:v>0.9658344283837057</c:v>
                </c:pt>
                <c:pt idx="8820">
                  <c:v>0.96594393342093732</c:v>
                </c:pt>
                <c:pt idx="8821">
                  <c:v>0.96605343845816904</c:v>
                </c:pt>
                <c:pt idx="8822">
                  <c:v>0.96616294349540077</c:v>
                </c:pt>
                <c:pt idx="8823">
                  <c:v>0.9662724485326325</c:v>
                </c:pt>
                <c:pt idx="8824">
                  <c:v>0.96638195356986423</c:v>
                </c:pt>
                <c:pt idx="8825">
                  <c:v>0.96649145860709595</c:v>
                </c:pt>
                <c:pt idx="8826">
                  <c:v>0.96660096364432768</c:v>
                </c:pt>
                <c:pt idx="8827">
                  <c:v>0.9667104686815593</c:v>
                </c:pt>
                <c:pt idx="8828">
                  <c:v>0.96681997371879103</c:v>
                </c:pt>
                <c:pt idx="8829">
                  <c:v>0.96692947875602275</c:v>
                </c:pt>
                <c:pt idx="8830">
                  <c:v>0.96703898379325448</c:v>
                </c:pt>
                <c:pt idx="8831">
                  <c:v>0.96714848883048621</c:v>
                </c:pt>
                <c:pt idx="8832">
                  <c:v>0.96725799386771794</c:v>
                </c:pt>
                <c:pt idx="8833">
                  <c:v>0.96736749890494966</c:v>
                </c:pt>
                <c:pt idx="8834">
                  <c:v>0.96747700394218139</c:v>
                </c:pt>
                <c:pt idx="8835">
                  <c:v>0.96758650897941301</c:v>
                </c:pt>
                <c:pt idx="8836">
                  <c:v>0.96769601401664473</c:v>
                </c:pt>
                <c:pt idx="8837">
                  <c:v>0.96780551905387646</c:v>
                </c:pt>
                <c:pt idx="8838">
                  <c:v>0.96791502409110819</c:v>
                </c:pt>
                <c:pt idx="8839">
                  <c:v>0.96802452912833992</c:v>
                </c:pt>
                <c:pt idx="8840">
                  <c:v>0.96813403416557164</c:v>
                </c:pt>
                <c:pt idx="8841">
                  <c:v>0.96824353920280337</c:v>
                </c:pt>
                <c:pt idx="8842">
                  <c:v>0.96835304424003499</c:v>
                </c:pt>
                <c:pt idx="8843">
                  <c:v>0.96846254927726672</c:v>
                </c:pt>
                <c:pt idx="8844">
                  <c:v>0.96857205431449844</c:v>
                </c:pt>
                <c:pt idx="8845">
                  <c:v>0.96868155935173017</c:v>
                </c:pt>
                <c:pt idx="8846">
                  <c:v>0.9687910643889619</c:v>
                </c:pt>
                <c:pt idx="8847">
                  <c:v>0.96890056942619363</c:v>
                </c:pt>
                <c:pt idx="8848">
                  <c:v>0.96901007446342535</c:v>
                </c:pt>
                <c:pt idx="8849">
                  <c:v>0.96911957950065708</c:v>
                </c:pt>
                <c:pt idx="8850">
                  <c:v>0.9692290845378887</c:v>
                </c:pt>
                <c:pt idx="8851">
                  <c:v>0.96933858957512042</c:v>
                </c:pt>
                <c:pt idx="8852">
                  <c:v>0.96944809461235215</c:v>
                </c:pt>
                <c:pt idx="8853">
                  <c:v>0.96955759964958388</c:v>
                </c:pt>
                <c:pt idx="8854">
                  <c:v>0.96966710468681561</c:v>
                </c:pt>
                <c:pt idx="8855">
                  <c:v>0.96977660972404733</c:v>
                </c:pt>
                <c:pt idx="8856">
                  <c:v>0.96988611476127906</c:v>
                </c:pt>
                <c:pt idx="8857">
                  <c:v>0.96999561979851068</c:v>
                </c:pt>
                <c:pt idx="8858">
                  <c:v>0.97010512483574241</c:v>
                </c:pt>
                <c:pt idx="8859">
                  <c:v>0.97021462987297413</c:v>
                </c:pt>
                <c:pt idx="8860">
                  <c:v>0.97032413491020586</c:v>
                </c:pt>
                <c:pt idx="8861">
                  <c:v>0.97043363994743759</c:v>
                </c:pt>
                <c:pt idx="8862">
                  <c:v>0.97054314498466931</c:v>
                </c:pt>
                <c:pt idx="8863">
                  <c:v>0.97065265002190104</c:v>
                </c:pt>
                <c:pt idx="8864">
                  <c:v>0.97076215505913277</c:v>
                </c:pt>
                <c:pt idx="8865">
                  <c:v>0.97087166009636439</c:v>
                </c:pt>
                <c:pt idx="8866">
                  <c:v>0.97098116513359611</c:v>
                </c:pt>
                <c:pt idx="8867">
                  <c:v>0.97109067017082784</c:v>
                </c:pt>
                <c:pt idx="8868">
                  <c:v>0.97120017520805957</c:v>
                </c:pt>
                <c:pt idx="8869">
                  <c:v>0.9713096802452913</c:v>
                </c:pt>
                <c:pt idx="8870">
                  <c:v>0.97141918528252302</c:v>
                </c:pt>
                <c:pt idx="8871">
                  <c:v>0.97152869031975475</c:v>
                </c:pt>
                <c:pt idx="8872">
                  <c:v>0.97163819535698637</c:v>
                </c:pt>
                <c:pt idx="8873">
                  <c:v>0.97174770039421809</c:v>
                </c:pt>
                <c:pt idx="8874">
                  <c:v>0.97185720543144982</c:v>
                </c:pt>
                <c:pt idx="8875">
                  <c:v>0.97196671046868155</c:v>
                </c:pt>
                <c:pt idx="8876">
                  <c:v>0.97207621550591328</c:v>
                </c:pt>
                <c:pt idx="8877">
                  <c:v>0.972185720543145</c:v>
                </c:pt>
                <c:pt idx="8878">
                  <c:v>0.97229522558037673</c:v>
                </c:pt>
                <c:pt idx="8879">
                  <c:v>0.97240473061760846</c:v>
                </c:pt>
                <c:pt idx="8880">
                  <c:v>0.97251423565484008</c:v>
                </c:pt>
                <c:pt idx="8881">
                  <c:v>0.9726237406920718</c:v>
                </c:pt>
                <c:pt idx="8882">
                  <c:v>0.97273324572930353</c:v>
                </c:pt>
                <c:pt idx="8883">
                  <c:v>0.97284275076653526</c:v>
                </c:pt>
                <c:pt idx="8884">
                  <c:v>0.97295225580376699</c:v>
                </c:pt>
                <c:pt idx="8885">
                  <c:v>0.97306176084099871</c:v>
                </c:pt>
                <c:pt idx="8886">
                  <c:v>0.97317126587823044</c:v>
                </c:pt>
                <c:pt idx="8887">
                  <c:v>0.97328077091546206</c:v>
                </c:pt>
                <c:pt idx="8888">
                  <c:v>0.97339027595269378</c:v>
                </c:pt>
                <c:pt idx="8889">
                  <c:v>0.97349978098992551</c:v>
                </c:pt>
                <c:pt idx="8890">
                  <c:v>0.97360928602715724</c:v>
                </c:pt>
                <c:pt idx="8891">
                  <c:v>0.97371879106438897</c:v>
                </c:pt>
                <c:pt idx="8892">
                  <c:v>0.97382829610162069</c:v>
                </c:pt>
                <c:pt idx="8893">
                  <c:v>0.97393780113885242</c:v>
                </c:pt>
                <c:pt idx="8894">
                  <c:v>0.97404730617608415</c:v>
                </c:pt>
                <c:pt idx="8895">
                  <c:v>0.97415681121331577</c:v>
                </c:pt>
                <c:pt idx="8896">
                  <c:v>0.97426631625054749</c:v>
                </c:pt>
                <c:pt idx="8897">
                  <c:v>0.97437582128777922</c:v>
                </c:pt>
                <c:pt idx="8898">
                  <c:v>0.97448532632501095</c:v>
                </c:pt>
                <c:pt idx="8899">
                  <c:v>0.97459483136224268</c:v>
                </c:pt>
                <c:pt idx="8900">
                  <c:v>0.9747043363994744</c:v>
                </c:pt>
                <c:pt idx="8901">
                  <c:v>0.97481384143670613</c:v>
                </c:pt>
                <c:pt idx="8902">
                  <c:v>0.97492334647393775</c:v>
                </c:pt>
                <c:pt idx="8903">
                  <c:v>0.97503285151116947</c:v>
                </c:pt>
                <c:pt idx="8904">
                  <c:v>0.9751423565484012</c:v>
                </c:pt>
                <c:pt idx="8905">
                  <c:v>0.97525186158563293</c:v>
                </c:pt>
                <c:pt idx="8906">
                  <c:v>0.97536136662286466</c:v>
                </c:pt>
                <c:pt idx="8907">
                  <c:v>0.97547087166009638</c:v>
                </c:pt>
                <c:pt idx="8908">
                  <c:v>0.97558037669732811</c:v>
                </c:pt>
                <c:pt idx="8909">
                  <c:v>0.97568988173455984</c:v>
                </c:pt>
                <c:pt idx="8910">
                  <c:v>0.97579938677179145</c:v>
                </c:pt>
                <c:pt idx="8911">
                  <c:v>0.97590889180902318</c:v>
                </c:pt>
                <c:pt idx="8912">
                  <c:v>0.97601839684625491</c:v>
                </c:pt>
                <c:pt idx="8913">
                  <c:v>0.97612790188348664</c:v>
                </c:pt>
                <c:pt idx="8914">
                  <c:v>0.97623740692071836</c:v>
                </c:pt>
                <c:pt idx="8915">
                  <c:v>0.97634691195795009</c:v>
                </c:pt>
                <c:pt idx="8916">
                  <c:v>0.97645641699518182</c:v>
                </c:pt>
                <c:pt idx="8917">
                  <c:v>0.97656592203241344</c:v>
                </c:pt>
                <c:pt idx="8918">
                  <c:v>0.97667542706964516</c:v>
                </c:pt>
                <c:pt idx="8919">
                  <c:v>0.97678493210687689</c:v>
                </c:pt>
                <c:pt idx="8920">
                  <c:v>0.97689443714410862</c:v>
                </c:pt>
                <c:pt idx="8921">
                  <c:v>0.97700394218134035</c:v>
                </c:pt>
                <c:pt idx="8922">
                  <c:v>0.97711344721857207</c:v>
                </c:pt>
                <c:pt idx="8923">
                  <c:v>0.9772229522558038</c:v>
                </c:pt>
                <c:pt idx="8924">
                  <c:v>0.97733245729303553</c:v>
                </c:pt>
                <c:pt idx="8925">
                  <c:v>0.97744196233026714</c:v>
                </c:pt>
                <c:pt idx="8926">
                  <c:v>0.97755146736749887</c:v>
                </c:pt>
                <c:pt idx="8927">
                  <c:v>0.9776609724047306</c:v>
                </c:pt>
                <c:pt idx="8928">
                  <c:v>0.97777047744196233</c:v>
                </c:pt>
                <c:pt idx="8929">
                  <c:v>0.97787998247919405</c:v>
                </c:pt>
                <c:pt idx="8930">
                  <c:v>0.97798948751642578</c:v>
                </c:pt>
                <c:pt idx="8931">
                  <c:v>0.97809899255365751</c:v>
                </c:pt>
                <c:pt idx="8932">
                  <c:v>0.97820849759088913</c:v>
                </c:pt>
                <c:pt idx="8933">
                  <c:v>0.97831800262812085</c:v>
                </c:pt>
                <c:pt idx="8934">
                  <c:v>0.97842750766535258</c:v>
                </c:pt>
                <c:pt idx="8935">
                  <c:v>0.97853701270258431</c:v>
                </c:pt>
                <c:pt idx="8936">
                  <c:v>0.97864651773981604</c:v>
                </c:pt>
                <c:pt idx="8937">
                  <c:v>0.97875602277704776</c:v>
                </c:pt>
                <c:pt idx="8938">
                  <c:v>0.97886552781427949</c:v>
                </c:pt>
                <c:pt idx="8939">
                  <c:v>0.97897503285151122</c:v>
                </c:pt>
                <c:pt idx="8940">
                  <c:v>0.97908453788874283</c:v>
                </c:pt>
                <c:pt idx="8941">
                  <c:v>0.97919404292597456</c:v>
                </c:pt>
                <c:pt idx="8942">
                  <c:v>0.97930354796320629</c:v>
                </c:pt>
                <c:pt idx="8943">
                  <c:v>0.97941305300043802</c:v>
                </c:pt>
                <c:pt idx="8944">
                  <c:v>0.97952255803766974</c:v>
                </c:pt>
                <c:pt idx="8945">
                  <c:v>0.97963206307490147</c:v>
                </c:pt>
                <c:pt idx="8946">
                  <c:v>0.9797415681121332</c:v>
                </c:pt>
                <c:pt idx="8947">
                  <c:v>0.97985107314936493</c:v>
                </c:pt>
                <c:pt idx="8948">
                  <c:v>0.97996057818659654</c:v>
                </c:pt>
                <c:pt idx="8949">
                  <c:v>0.98007008322382827</c:v>
                </c:pt>
                <c:pt idx="8950">
                  <c:v>0.98017958826106</c:v>
                </c:pt>
                <c:pt idx="8951">
                  <c:v>0.98028909329829172</c:v>
                </c:pt>
                <c:pt idx="8952">
                  <c:v>0.98039859833552345</c:v>
                </c:pt>
                <c:pt idx="8953">
                  <c:v>0.98050810337275518</c:v>
                </c:pt>
                <c:pt idx="8954">
                  <c:v>0.98061760840998691</c:v>
                </c:pt>
                <c:pt idx="8955">
                  <c:v>0.98072711344721852</c:v>
                </c:pt>
                <c:pt idx="8956">
                  <c:v>0.98083661848445025</c:v>
                </c:pt>
                <c:pt idx="8957">
                  <c:v>0.98094612352168198</c:v>
                </c:pt>
                <c:pt idx="8958">
                  <c:v>0.98105562855891371</c:v>
                </c:pt>
                <c:pt idx="8959">
                  <c:v>0.98116513359614543</c:v>
                </c:pt>
                <c:pt idx="8960">
                  <c:v>0.98127463863337716</c:v>
                </c:pt>
                <c:pt idx="8961">
                  <c:v>0.98138414367060889</c:v>
                </c:pt>
                <c:pt idx="8962">
                  <c:v>0.98149364870784062</c:v>
                </c:pt>
                <c:pt idx="8963">
                  <c:v>0.98160315374507223</c:v>
                </c:pt>
                <c:pt idx="8964">
                  <c:v>0.98171265878230396</c:v>
                </c:pt>
                <c:pt idx="8965">
                  <c:v>0.98182216381953569</c:v>
                </c:pt>
                <c:pt idx="8966">
                  <c:v>0.98193166885676741</c:v>
                </c:pt>
                <c:pt idx="8967">
                  <c:v>0.98204117389399914</c:v>
                </c:pt>
                <c:pt idx="8968">
                  <c:v>0.98215067893123087</c:v>
                </c:pt>
                <c:pt idx="8969">
                  <c:v>0.9822601839684626</c:v>
                </c:pt>
                <c:pt idx="8970">
                  <c:v>0.98236968900569421</c:v>
                </c:pt>
                <c:pt idx="8971">
                  <c:v>0.98247919404292594</c:v>
                </c:pt>
                <c:pt idx="8972">
                  <c:v>0.98258869908015767</c:v>
                </c:pt>
                <c:pt idx="8973">
                  <c:v>0.9826982041173894</c:v>
                </c:pt>
                <c:pt idx="8974">
                  <c:v>0.98280770915462112</c:v>
                </c:pt>
                <c:pt idx="8975">
                  <c:v>0.98291721419185285</c:v>
                </c:pt>
                <c:pt idx="8976">
                  <c:v>0.98302671922908458</c:v>
                </c:pt>
                <c:pt idx="8977">
                  <c:v>0.98313622426631631</c:v>
                </c:pt>
                <c:pt idx="8978">
                  <c:v>0.98324572930354792</c:v>
                </c:pt>
                <c:pt idx="8979">
                  <c:v>0.98335523434077965</c:v>
                </c:pt>
                <c:pt idx="8980">
                  <c:v>0.98346473937801138</c:v>
                </c:pt>
                <c:pt idx="8981">
                  <c:v>0.9835742444152431</c:v>
                </c:pt>
                <c:pt idx="8982">
                  <c:v>0.98368374945247483</c:v>
                </c:pt>
                <c:pt idx="8983">
                  <c:v>0.98379325448970656</c:v>
                </c:pt>
                <c:pt idx="8984">
                  <c:v>0.98390275952693829</c:v>
                </c:pt>
                <c:pt idx="8985">
                  <c:v>0.9840122645641699</c:v>
                </c:pt>
                <c:pt idx="8986">
                  <c:v>0.98412176960140163</c:v>
                </c:pt>
                <c:pt idx="8987">
                  <c:v>0.98423127463863336</c:v>
                </c:pt>
                <c:pt idx="8988">
                  <c:v>0.98434077967586509</c:v>
                </c:pt>
                <c:pt idx="8989">
                  <c:v>0.98445028471309681</c:v>
                </c:pt>
                <c:pt idx="8990">
                  <c:v>0.98455978975032854</c:v>
                </c:pt>
                <c:pt idx="8991">
                  <c:v>0.98466929478756027</c:v>
                </c:pt>
                <c:pt idx="8992">
                  <c:v>0.98477879982479199</c:v>
                </c:pt>
                <c:pt idx="8993">
                  <c:v>0.98488830486202361</c:v>
                </c:pt>
                <c:pt idx="8994">
                  <c:v>0.98499780989925534</c:v>
                </c:pt>
                <c:pt idx="8995">
                  <c:v>0.98510731493648707</c:v>
                </c:pt>
                <c:pt idx="8996">
                  <c:v>0.98521681997371879</c:v>
                </c:pt>
                <c:pt idx="8997">
                  <c:v>0.98532632501095052</c:v>
                </c:pt>
                <c:pt idx="8998">
                  <c:v>0.98543583004818225</c:v>
                </c:pt>
                <c:pt idx="8999">
                  <c:v>0.98554533508541398</c:v>
                </c:pt>
                <c:pt idx="9000">
                  <c:v>0.98565484012264559</c:v>
                </c:pt>
                <c:pt idx="9001">
                  <c:v>0.98576434515987732</c:v>
                </c:pt>
                <c:pt idx="9002">
                  <c:v>0.98587385019710905</c:v>
                </c:pt>
                <c:pt idx="9003">
                  <c:v>0.98598335523434077</c:v>
                </c:pt>
                <c:pt idx="9004">
                  <c:v>0.9860928602715725</c:v>
                </c:pt>
                <c:pt idx="9005">
                  <c:v>0.98620236530880423</c:v>
                </c:pt>
                <c:pt idx="9006">
                  <c:v>0.98631187034603596</c:v>
                </c:pt>
                <c:pt idx="9007">
                  <c:v>0.98642137538326768</c:v>
                </c:pt>
                <c:pt idx="9008">
                  <c:v>0.9865308804204993</c:v>
                </c:pt>
                <c:pt idx="9009">
                  <c:v>0.98664038545773103</c:v>
                </c:pt>
                <c:pt idx="9010">
                  <c:v>0.98674989049496276</c:v>
                </c:pt>
                <c:pt idx="9011">
                  <c:v>0.98685939553219448</c:v>
                </c:pt>
                <c:pt idx="9012">
                  <c:v>0.98696890056942621</c:v>
                </c:pt>
                <c:pt idx="9013">
                  <c:v>0.98707840560665794</c:v>
                </c:pt>
                <c:pt idx="9014">
                  <c:v>0.98718791064388967</c:v>
                </c:pt>
                <c:pt idx="9015">
                  <c:v>0.98729741568112128</c:v>
                </c:pt>
                <c:pt idx="9016">
                  <c:v>0.98740692071835301</c:v>
                </c:pt>
                <c:pt idx="9017">
                  <c:v>0.98751642575558474</c:v>
                </c:pt>
                <c:pt idx="9018">
                  <c:v>0.98762593079281646</c:v>
                </c:pt>
                <c:pt idx="9019">
                  <c:v>0.98773543583004819</c:v>
                </c:pt>
                <c:pt idx="9020">
                  <c:v>0.98784494086727992</c:v>
                </c:pt>
                <c:pt idx="9021">
                  <c:v>0.98795444590451165</c:v>
                </c:pt>
                <c:pt idx="9022">
                  <c:v>0.98806395094174337</c:v>
                </c:pt>
                <c:pt idx="9023">
                  <c:v>0.98817345597897499</c:v>
                </c:pt>
                <c:pt idx="9024">
                  <c:v>0.98828296101620672</c:v>
                </c:pt>
                <c:pt idx="9025">
                  <c:v>0.98839246605343845</c:v>
                </c:pt>
                <c:pt idx="9026">
                  <c:v>0.98850197109067017</c:v>
                </c:pt>
                <c:pt idx="9027">
                  <c:v>0.9886114761279019</c:v>
                </c:pt>
                <c:pt idx="9028">
                  <c:v>0.98872098116513363</c:v>
                </c:pt>
                <c:pt idx="9029">
                  <c:v>0.98883048620236536</c:v>
                </c:pt>
                <c:pt idx="9030">
                  <c:v>0.98893999123959697</c:v>
                </c:pt>
                <c:pt idx="9031">
                  <c:v>0.9890494962768287</c:v>
                </c:pt>
                <c:pt idx="9032">
                  <c:v>0.98915900131406043</c:v>
                </c:pt>
                <c:pt idx="9033">
                  <c:v>0.98926850635129215</c:v>
                </c:pt>
                <c:pt idx="9034">
                  <c:v>0.98937801138852388</c:v>
                </c:pt>
                <c:pt idx="9035">
                  <c:v>0.98948751642575561</c:v>
                </c:pt>
                <c:pt idx="9036">
                  <c:v>0.98959702146298734</c:v>
                </c:pt>
                <c:pt idx="9037">
                  <c:v>0.98970652650021906</c:v>
                </c:pt>
                <c:pt idx="9038">
                  <c:v>0.98981603153745068</c:v>
                </c:pt>
                <c:pt idx="9039">
                  <c:v>0.98992553657468241</c:v>
                </c:pt>
                <c:pt idx="9040">
                  <c:v>0.99003504161191414</c:v>
                </c:pt>
                <c:pt idx="9041">
                  <c:v>0.99014454664914586</c:v>
                </c:pt>
                <c:pt idx="9042">
                  <c:v>0.99025405168637759</c:v>
                </c:pt>
                <c:pt idx="9043">
                  <c:v>0.99036355672360932</c:v>
                </c:pt>
                <c:pt idx="9044">
                  <c:v>0.99047306176084104</c:v>
                </c:pt>
                <c:pt idx="9045">
                  <c:v>0.99058256679807266</c:v>
                </c:pt>
                <c:pt idx="9046">
                  <c:v>0.99069207183530439</c:v>
                </c:pt>
                <c:pt idx="9047">
                  <c:v>0.99080157687253612</c:v>
                </c:pt>
                <c:pt idx="9048">
                  <c:v>0.99091108190976784</c:v>
                </c:pt>
                <c:pt idx="9049">
                  <c:v>0.99102058694699957</c:v>
                </c:pt>
                <c:pt idx="9050">
                  <c:v>0.9911300919842313</c:v>
                </c:pt>
                <c:pt idx="9051">
                  <c:v>0.99123959702146303</c:v>
                </c:pt>
                <c:pt idx="9052">
                  <c:v>0.99134910205869475</c:v>
                </c:pt>
                <c:pt idx="9053">
                  <c:v>0.99145860709592637</c:v>
                </c:pt>
                <c:pt idx="9054">
                  <c:v>0.9915681121331581</c:v>
                </c:pt>
                <c:pt idx="9055">
                  <c:v>0.99167761717038982</c:v>
                </c:pt>
                <c:pt idx="9056">
                  <c:v>0.99178712220762155</c:v>
                </c:pt>
                <c:pt idx="9057">
                  <c:v>0.99189662724485328</c:v>
                </c:pt>
                <c:pt idx="9058">
                  <c:v>0.99200613228208501</c:v>
                </c:pt>
                <c:pt idx="9059">
                  <c:v>0.99211563731931673</c:v>
                </c:pt>
                <c:pt idx="9060">
                  <c:v>0.99222514235654835</c:v>
                </c:pt>
                <c:pt idx="9061">
                  <c:v>0.99233464739378008</c:v>
                </c:pt>
                <c:pt idx="9062">
                  <c:v>0.99244415243101181</c:v>
                </c:pt>
                <c:pt idx="9063">
                  <c:v>0.99255365746824353</c:v>
                </c:pt>
                <c:pt idx="9064">
                  <c:v>0.99266316250547526</c:v>
                </c:pt>
                <c:pt idx="9065">
                  <c:v>0.99277266754270699</c:v>
                </c:pt>
                <c:pt idx="9066">
                  <c:v>0.99288217257993872</c:v>
                </c:pt>
                <c:pt idx="9067">
                  <c:v>0.99299167761717044</c:v>
                </c:pt>
                <c:pt idx="9068">
                  <c:v>0.99310118265440206</c:v>
                </c:pt>
                <c:pt idx="9069">
                  <c:v>0.99321068769163379</c:v>
                </c:pt>
                <c:pt idx="9070">
                  <c:v>0.99332019272886551</c:v>
                </c:pt>
                <c:pt idx="9071">
                  <c:v>0.99342969776609724</c:v>
                </c:pt>
                <c:pt idx="9072">
                  <c:v>0.99353920280332897</c:v>
                </c:pt>
                <c:pt idx="9073">
                  <c:v>0.9936487078405607</c:v>
                </c:pt>
                <c:pt idx="9074">
                  <c:v>0.99375821287779242</c:v>
                </c:pt>
                <c:pt idx="9075">
                  <c:v>0.99386771791502404</c:v>
                </c:pt>
                <c:pt idx="9076">
                  <c:v>0.99397722295225577</c:v>
                </c:pt>
                <c:pt idx="9077">
                  <c:v>0.9940867279894875</c:v>
                </c:pt>
                <c:pt idx="9078">
                  <c:v>0.99419623302671922</c:v>
                </c:pt>
                <c:pt idx="9079">
                  <c:v>0.99430573806395095</c:v>
                </c:pt>
                <c:pt idx="9080">
                  <c:v>0.99441524310118268</c:v>
                </c:pt>
                <c:pt idx="9081">
                  <c:v>0.99452474813841441</c:v>
                </c:pt>
                <c:pt idx="9082">
                  <c:v>0.99463425317564613</c:v>
                </c:pt>
                <c:pt idx="9083">
                  <c:v>0.99474375821287775</c:v>
                </c:pt>
                <c:pt idx="9084">
                  <c:v>0.99485326325010948</c:v>
                </c:pt>
                <c:pt idx="9085">
                  <c:v>0.9949627682873412</c:v>
                </c:pt>
                <c:pt idx="9086">
                  <c:v>0.99507227332457293</c:v>
                </c:pt>
                <c:pt idx="9087">
                  <c:v>0.99518177836180466</c:v>
                </c:pt>
                <c:pt idx="9088">
                  <c:v>0.99529128339903639</c:v>
                </c:pt>
                <c:pt idx="9089">
                  <c:v>0.99540078843626811</c:v>
                </c:pt>
                <c:pt idx="9090">
                  <c:v>0.99551029347349973</c:v>
                </c:pt>
                <c:pt idx="9091">
                  <c:v>0.99561979851073146</c:v>
                </c:pt>
                <c:pt idx="9092">
                  <c:v>0.99572930354796318</c:v>
                </c:pt>
                <c:pt idx="9093">
                  <c:v>0.99583880858519491</c:v>
                </c:pt>
                <c:pt idx="9094">
                  <c:v>0.99594831362242664</c:v>
                </c:pt>
                <c:pt idx="9095">
                  <c:v>0.99605781865965837</c:v>
                </c:pt>
                <c:pt idx="9096">
                  <c:v>0.99616732369689009</c:v>
                </c:pt>
                <c:pt idx="9097">
                  <c:v>0.99627682873412182</c:v>
                </c:pt>
                <c:pt idx="9098">
                  <c:v>0.99638633377135344</c:v>
                </c:pt>
                <c:pt idx="9099">
                  <c:v>0.99649583880858517</c:v>
                </c:pt>
                <c:pt idx="9100">
                  <c:v>0.99660534384581689</c:v>
                </c:pt>
                <c:pt idx="9101">
                  <c:v>0.99671484888304862</c:v>
                </c:pt>
                <c:pt idx="9102">
                  <c:v>0.99682435392028035</c:v>
                </c:pt>
                <c:pt idx="9103">
                  <c:v>0.99693385895751208</c:v>
                </c:pt>
                <c:pt idx="9104">
                  <c:v>0.9970433639947438</c:v>
                </c:pt>
                <c:pt idx="9105">
                  <c:v>0.99715286903197542</c:v>
                </c:pt>
                <c:pt idx="9106">
                  <c:v>0.99726237406920715</c:v>
                </c:pt>
                <c:pt idx="9107">
                  <c:v>0.99737187910643887</c:v>
                </c:pt>
                <c:pt idx="9108">
                  <c:v>0.9974813841436706</c:v>
                </c:pt>
                <c:pt idx="9109">
                  <c:v>0.99759088918090233</c:v>
                </c:pt>
                <c:pt idx="9110">
                  <c:v>0.99770039421813406</c:v>
                </c:pt>
                <c:pt idx="9111">
                  <c:v>0.99780989925536578</c:v>
                </c:pt>
                <c:pt idx="9112">
                  <c:v>0.99791940429259751</c:v>
                </c:pt>
                <c:pt idx="9113">
                  <c:v>0.99802890932982913</c:v>
                </c:pt>
                <c:pt idx="9114">
                  <c:v>0.99813841436706086</c:v>
                </c:pt>
                <c:pt idx="9115">
                  <c:v>0.99824791940429258</c:v>
                </c:pt>
                <c:pt idx="9116">
                  <c:v>0.99835742444152431</c:v>
                </c:pt>
                <c:pt idx="9117">
                  <c:v>0.99846692947875604</c:v>
                </c:pt>
                <c:pt idx="9118">
                  <c:v>0.99857643451598777</c:v>
                </c:pt>
                <c:pt idx="9119">
                  <c:v>0.99868593955321949</c:v>
                </c:pt>
                <c:pt idx="9120">
                  <c:v>0.99879544459045111</c:v>
                </c:pt>
                <c:pt idx="9121">
                  <c:v>0.99890494962768284</c:v>
                </c:pt>
                <c:pt idx="9122">
                  <c:v>0.99901445466491456</c:v>
                </c:pt>
                <c:pt idx="9123">
                  <c:v>0.99912395970214629</c:v>
                </c:pt>
                <c:pt idx="9124">
                  <c:v>0.99923346473937802</c:v>
                </c:pt>
                <c:pt idx="9125">
                  <c:v>0.99934296977660975</c:v>
                </c:pt>
                <c:pt idx="9126">
                  <c:v>0.99945247481384147</c:v>
                </c:pt>
                <c:pt idx="9127">
                  <c:v>0.9995619798510732</c:v>
                </c:pt>
                <c:pt idx="9128">
                  <c:v>0.99967148488830482</c:v>
                </c:pt>
                <c:pt idx="9129">
                  <c:v>0.99978098992553655</c:v>
                </c:pt>
                <c:pt idx="9130">
                  <c:v>0.99989049496276827</c:v>
                </c:pt>
                <c:pt idx="9131">
                  <c:v>1</c:v>
                </c:pt>
              </c:numCache>
            </c:numRef>
          </c:yVal>
          <c:smooth val="0"/>
          <c:extLst>
            <c:ext xmlns:c16="http://schemas.microsoft.com/office/drawing/2014/chart" uri="{C3380CC4-5D6E-409C-BE32-E72D297353CC}">
              <c16:uniqueId val="{00000000-2815-4C5A-8264-2D052D750AE7}"/>
            </c:ext>
          </c:extLst>
        </c:ser>
        <c:dLbls>
          <c:showLegendKey val="0"/>
          <c:showVal val="0"/>
          <c:showCatName val="0"/>
          <c:showSerName val="0"/>
          <c:showPercent val="0"/>
          <c:showBubbleSize val="0"/>
        </c:dLbls>
        <c:axId val="306687968"/>
        <c:axId val="194794432"/>
      </c:scatterChart>
      <c:valAx>
        <c:axId val="30668796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794432"/>
        <c:crosses val="autoZero"/>
        <c:crossBetween val="midCat"/>
      </c:valAx>
      <c:valAx>
        <c:axId val="194794432"/>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2700" cap="flat" cmpd="sng" algn="ctr">
            <a:solidFill>
              <a:schemeClr val="accent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668796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chart" Target="../charts/chart8.xml"/><Relationship Id="rId1" Type="http://schemas.openxmlformats.org/officeDocument/2006/relationships/image" Target="../media/image12.png"/><Relationship Id="rId4" Type="http://schemas.openxmlformats.org/officeDocument/2006/relationships/image" Target="../media/image14.png"/></Relationships>
</file>

<file path=xl/drawings/_rels/drawing14.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4.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chart" Target="../charts/chart7.xml"/></Relationships>
</file>

<file path=xl/drawings/_rels/drawing9.x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image" Target="../media/image8.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xdr:from>
      <xdr:col>4</xdr:col>
      <xdr:colOff>0</xdr:colOff>
      <xdr:row>14</xdr:row>
      <xdr:rowOff>6350</xdr:rowOff>
    </xdr:from>
    <xdr:to>
      <xdr:col>11</xdr:col>
      <xdr:colOff>0</xdr:colOff>
      <xdr:row>32</xdr:row>
      <xdr:rowOff>0</xdr:rowOff>
    </xdr:to>
    <xdr:graphicFrame macro="">
      <xdr:nvGraphicFramePr>
        <xdr:cNvPr id="4" name="Chart 3">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0.15492</cdr:x>
      <cdr:y>0.13312</cdr:y>
    </cdr:from>
    <cdr:to>
      <cdr:x>0.29011</cdr:x>
      <cdr:y>0.2811</cdr:y>
    </cdr:to>
    <cdr:sp macro="" textlink="">
      <cdr:nvSpPr>
        <cdr:cNvPr id="2051" name="Text Box 3"/>
        <cdr:cNvSpPr txBox="1">
          <a:spLocks xmlns:a="http://schemas.openxmlformats.org/drawingml/2006/main" noChangeArrowheads="1"/>
        </cdr:cNvSpPr>
      </cdr:nvSpPr>
      <cdr:spPr bwMode="auto">
        <a:xfrm xmlns:a="http://schemas.openxmlformats.org/drawingml/2006/main">
          <a:off x="411931" y="223803"/>
          <a:ext cx="356680" cy="245249"/>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n-US" sz="1200" b="1" i="0" u="none" strike="noStrike" baseline="0">
              <a:solidFill>
                <a:srgbClr val="000000"/>
              </a:solidFill>
              <a:latin typeface="Arial"/>
              <a:cs typeface="Arial"/>
            </a:rPr>
            <a:t>(c)</a:t>
          </a:r>
        </a:p>
      </cdr:txBody>
    </cdr:sp>
  </cdr:relSizeAnchor>
  <cdr:relSizeAnchor xmlns:cdr="http://schemas.openxmlformats.org/drawingml/2006/chartDrawing">
    <cdr:from>
      <cdr:x>0.77536</cdr:x>
      <cdr:y>0.11561</cdr:y>
    </cdr:from>
    <cdr:to>
      <cdr:x>0.94928</cdr:x>
      <cdr:y>0.34682</cdr:y>
    </cdr:to>
    <cdr:sp macro="" textlink="">
      <cdr:nvSpPr>
        <cdr:cNvPr id="4" name="TextBox 1"/>
        <cdr:cNvSpPr txBox="1"/>
      </cdr:nvSpPr>
      <cdr:spPr>
        <a:xfrm xmlns:a="http://schemas.openxmlformats.org/drawingml/2006/main">
          <a:off x="2038350" y="190500"/>
          <a:ext cx="457200" cy="381000"/>
        </a:xfrm>
        <a:prstGeom xmlns:a="http://schemas.openxmlformats.org/drawingml/2006/main" prst="rect">
          <a:avLst/>
        </a:prstGeom>
        <a:solidFill xmlns:a="http://schemas.openxmlformats.org/drawingml/2006/main">
          <a:sysClr val="window" lastClr="FFFFFF"/>
        </a:solidFill>
        <a:ln xmlns:a="http://schemas.openxmlformats.org/drawingml/2006/main">
          <a:solidFill>
            <a:srgbClr val="002060"/>
          </a:solidFill>
        </a:ln>
      </cdr:spPr>
      <cdr:txBody>
        <a:bodyPr xmlns:a="http://schemas.openxmlformats.org/drawingml/2006/main" wrap="square"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1400" i="1"/>
            <a:t>D</a:t>
          </a:r>
          <a:r>
            <a:rPr lang="en-US" sz="1400" i="1" baseline="-25000"/>
            <a:t>84</a:t>
          </a:r>
        </a:p>
      </cdr:txBody>
    </cdr:sp>
  </cdr:relSizeAnchor>
</c:userShapes>
</file>

<file path=xl/drawings/drawing11.xml><?xml version="1.0" encoding="utf-8"?>
<c:userShapes xmlns:c="http://schemas.openxmlformats.org/drawingml/2006/chart">
  <cdr:relSizeAnchor xmlns:cdr="http://schemas.openxmlformats.org/drawingml/2006/chartDrawing">
    <cdr:from>
      <cdr:x>0.15492</cdr:x>
      <cdr:y>0.13312</cdr:y>
    </cdr:from>
    <cdr:to>
      <cdr:x>0.29011</cdr:x>
      <cdr:y>0.2811</cdr:y>
    </cdr:to>
    <cdr:sp macro="" textlink="">
      <cdr:nvSpPr>
        <cdr:cNvPr id="2051" name="Text Box 3"/>
        <cdr:cNvSpPr txBox="1">
          <a:spLocks xmlns:a="http://schemas.openxmlformats.org/drawingml/2006/main" noChangeArrowheads="1"/>
        </cdr:cNvSpPr>
      </cdr:nvSpPr>
      <cdr:spPr bwMode="auto">
        <a:xfrm xmlns:a="http://schemas.openxmlformats.org/drawingml/2006/main">
          <a:off x="411931" y="223803"/>
          <a:ext cx="356680" cy="245249"/>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n-US" sz="1200" b="1" i="0" u="none" strike="noStrike" baseline="0">
              <a:solidFill>
                <a:srgbClr val="000000"/>
              </a:solidFill>
              <a:latin typeface="Arial"/>
              <a:cs typeface="Arial"/>
            </a:rPr>
            <a:t>(d)</a:t>
          </a:r>
        </a:p>
      </cdr:txBody>
    </cdr:sp>
  </cdr:relSizeAnchor>
  <cdr:relSizeAnchor xmlns:cdr="http://schemas.openxmlformats.org/drawingml/2006/chartDrawing">
    <cdr:from>
      <cdr:x>0.85507</cdr:x>
      <cdr:y>0.13873</cdr:y>
    </cdr:from>
    <cdr:to>
      <cdr:x>0.96739</cdr:x>
      <cdr:y>0.2948</cdr:y>
    </cdr:to>
    <cdr:sp macro="" textlink="">
      <cdr:nvSpPr>
        <cdr:cNvPr id="4" name="TextBox 3"/>
        <cdr:cNvSpPr txBox="1"/>
      </cdr:nvSpPr>
      <cdr:spPr>
        <a:xfrm xmlns:a="http://schemas.openxmlformats.org/drawingml/2006/main">
          <a:off x="2247900" y="228600"/>
          <a:ext cx="295275" cy="257175"/>
        </a:xfrm>
        <a:prstGeom xmlns:a="http://schemas.openxmlformats.org/drawingml/2006/main" prst="rect">
          <a:avLst/>
        </a:prstGeom>
        <a:solidFill xmlns:a="http://schemas.openxmlformats.org/drawingml/2006/main">
          <a:schemeClr val="bg1"/>
        </a:solidFill>
        <a:ln xmlns:a="http://schemas.openxmlformats.org/drawingml/2006/main">
          <a:solidFill>
            <a:srgbClr val="002060"/>
          </a:solidFill>
        </a:ln>
      </cdr:spPr>
      <cdr:txBody>
        <a:bodyPr xmlns:a="http://schemas.openxmlformats.org/drawingml/2006/main" vertOverflow="clip" wrap="square" rtlCol="0" anchor="ctr" anchorCtr="0"/>
        <a:lstStyle xmlns:a="http://schemas.openxmlformats.org/drawingml/2006/main"/>
        <a:p xmlns:a="http://schemas.openxmlformats.org/drawingml/2006/main">
          <a:r>
            <a:rPr lang="en-US" sz="1400" i="1"/>
            <a:t>S</a:t>
          </a:r>
        </a:p>
      </cdr:txBody>
    </cdr:sp>
  </cdr:relSizeAnchor>
</c:userShapes>
</file>

<file path=xl/drawings/drawing12.xml><?xml version="1.0" encoding="utf-8"?>
<xdr:wsDr xmlns:xdr="http://schemas.openxmlformats.org/drawingml/2006/spreadsheetDrawing" xmlns:a="http://schemas.openxmlformats.org/drawingml/2006/main">
  <xdr:oneCellAnchor>
    <xdr:from>
      <xdr:col>0</xdr:col>
      <xdr:colOff>0</xdr:colOff>
      <xdr:row>2</xdr:row>
      <xdr:rowOff>0</xdr:rowOff>
    </xdr:from>
    <xdr:ext cx="5029200" cy="3728545"/>
    <xdr:pic>
      <xdr:nvPicPr>
        <xdr:cNvPr id="2" name="Picture 1" descr="Graph of annual maximum streamflow at USGS 10163000 PROVO RIVER AT PROVO, UT">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200"/>
          <a:ext cx="5029200" cy="372854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0</xdr:colOff>
      <xdr:row>24</xdr:row>
      <xdr:rowOff>63500</xdr:rowOff>
    </xdr:from>
    <xdr:to>
      <xdr:col>9</xdr:col>
      <xdr:colOff>0</xdr:colOff>
      <xdr:row>43</xdr:row>
      <xdr:rowOff>0</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120650</xdr:colOff>
      <xdr:row>0</xdr:row>
      <xdr:rowOff>0</xdr:rowOff>
    </xdr:from>
    <xdr:to>
      <xdr:col>28</xdr:col>
      <xdr:colOff>409050</xdr:colOff>
      <xdr:row>7</xdr:row>
      <xdr:rowOff>117317</xdr:rowOff>
    </xdr:to>
    <xdr:grpSp>
      <xdr:nvGrpSpPr>
        <xdr:cNvPr id="4" name="Group 3">
          <a:extLst>
            <a:ext uri="{FF2B5EF4-FFF2-40B4-BE49-F238E27FC236}">
              <a16:creationId xmlns:a16="http://schemas.microsoft.com/office/drawing/2014/main" id="{00000000-0008-0000-0400-000004000000}"/>
            </a:ext>
          </a:extLst>
        </xdr:cNvPr>
        <xdr:cNvGrpSpPr/>
      </xdr:nvGrpSpPr>
      <xdr:grpSpPr>
        <a:xfrm>
          <a:off x="13131800" y="0"/>
          <a:ext cx="4555600" cy="1311117"/>
          <a:chOff x="2622550" y="5746750"/>
          <a:chExt cx="4200000" cy="1273017"/>
        </a:xfrm>
      </xdr:grpSpPr>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a:stretch>
            <a:fillRect/>
          </a:stretch>
        </xdr:blipFill>
        <xdr:spPr>
          <a:xfrm>
            <a:off x="2622550" y="5753100"/>
            <a:ext cx="4200000" cy="1266667"/>
          </a:xfrm>
          <a:prstGeom prst="rect">
            <a:avLst/>
          </a:prstGeom>
        </xdr:spPr>
      </xdr:pic>
      <xdr:sp macro="" textlink="">
        <xdr:nvSpPr>
          <xdr:cNvPr id="6" name="TextBox 5">
            <a:extLst>
              <a:ext uri="{FF2B5EF4-FFF2-40B4-BE49-F238E27FC236}">
                <a16:creationId xmlns:a16="http://schemas.microsoft.com/office/drawing/2014/main" id="{00000000-0008-0000-0400-000006000000}"/>
              </a:ext>
            </a:extLst>
          </xdr:cNvPr>
          <xdr:cNvSpPr txBox="1"/>
        </xdr:nvSpPr>
        <xdr:spPr>
          <a:xfrm>
            <a:off x="2628900" y="5746750"/>
            <a:ext cx="882650" cy="742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900"/>
              <a:t>What flows has the proejct seen since construction in spring</a:t>
            </a:r>
            <a:r>
              <a:rPr lang="en-US" sz="900" baseline="0"/>
              <a:t> 2023?</a:t>
            </a:r>
            <a:endParaRPr lang="en-US" sz="900"/>
          </a:p>
        </xdr:txBody>
      </xdr:sp>
    </xdr:grpSp>
    <xdr:clientData/>
  </xdr:twoCellAnchor>
  <xdr:twoCellAnchor>
    <xdr:from>
      <xdr:col>19</xdr:col>
      <xdr:colOff>38101</xdr:colOff>
      <xdr:row>8</xdr:row>
      <xdr:rowOff>76200</xdr:rowOff>
    </xdr:from>
    <xdr:to>
      <xdr:col>32</xdr:col>
      <xdr:colOff>315209</xdr:colOff>
      <xdr:row>41</xdr:row>
      <xdr:rowOff>57150</xdr:rowOff>
    </xdr:to>
    <xdr:grpSp>
      <xdr:nvGrpSpPr>
        <xdr:cNvPr id="14" name="Group 13">
          <a:extLst>
            <a:ext uri="{FF2B5EF4-FFF2-40B4-BE49-F238E27FC236}">
              <a16:creationId xmlns:a16="http://schemas.microsoft.com/office/drawing/2014/main" id="{00000000-0008-0000-0400-00000E000000}"/>
            </a:ext>
          </a:extLst>
        </xdr:cNvPr>
        <xdr:cNvGrpSpPr/>
      </xdr:nvGrpSpPr>
      <xdr:grpSpPr>
        <a:xfrm>
          <a:off x="11830051" y="1441450"/>
          <a:ext cx="8201908" cy="5638800"/>
          <a:chOff x="11677651" y="1441450"/>
          <a:chExt cx="8201908" cy="5638800"/>
        </a:xfrm>
      </xdr:grpSpPr>
      <xdr:grpSp>
        <xdr:nvGrpSpPr>
          <xdr:cNvPr id="12" name="Group 11">
            <a:extLst>
              <a:ext uri="{FF2B5EF4-FFF2-40B4-BE49-F238E27FC236}">
                <a16:creationId xmlns:a16="http://schemas.microsoft.com/office/drawing/2014/main" id="{00000000-0008-0000-0400-00000C000000}"/>
              </a:ext>
            </a:extLst>
          </xdr:cNvPr>
          <xdr:cNvGrpSpPr/>
        </xdr:nvGrpSpPr>
        <xdr:grpSpPr>
          <a:xfrm>
            <a:off x="11677651" y="1441450"/>
            <a:ext cx="8201908" cy="5638800"/>
            <a:chOff x="11639551" y="2476500"/>
            <a:chExt cx="8201908" cy="5429250"/>
          </a:xfrm>
        </xdr:grpSpPr>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4"/>
            <a:stretch>
              <a:fillRect/>
            </a:stretch>
          </xdr:blipFill>
          <xdr:spPr>
            <a:xfrm>
              <a:off x="11639551" y="2476500"/>
              <a:ext cx="8201908" cy="5429250"/>
            </a:xfrm>
            <a:prstGeom prst="rect">
              <a:avLst/>
            </a:prstGeom>
          </xdr:spPr>
        </xdr:pic>
        <xdr:sp macro="" textlink="">
          <xdr:nvSpPr>
            <xdr:cNvPr id="8" name="TextBox 7">
              <a:extLst>
                <a:ext uri="{FF2B5EF4-FFF2-40B4-BE49-F238E27FC236}">
                  <a16:creationId xmlns:a16="http://schemas.microsoft.com/office/drawing/2014/main" id="{00000000-0008-0000-0400-000008000000}"/>
                </a:ext>
              </a:extLst>
            </xdr:cNvPr>
            <xdr:cNvSpPr txBox="1"/>
          </xdr:nvSpPr>
          <xdr:spPr>
            <a:xfrm>
              <a:off x="15754350" y="4654550"/>
              <a:ext cx="3587750" cy="984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FFFF00"/>
                  </a:solidFill>
                </a:rPr>
                <a:t>Google Earth 7/27/2023</a:t>
              </a:r>
            </a:p>
            <a:p>
              <a:r>
                <a:rPr lang="en-US" sz="1400" b="1">
                  <a:solidFill>
                    <a:srgbClr val="FFFF00"/>
                  </a:solidFill>
                </a:rPr>
                <a:t>3 months after water let into the project</a:t>
              </a:r>
            </a:p>
            <a:p>
              <a:r>
                <a:rPr lang="en-US" sz="1400" b="1">
                  <a:solidFill>
                    <a:srgbClr val="FFFF00"/>
                  </a:solidFill>
                </a:rPr>
                <a:t>1 month after large snowmelt runoff</a:t>
              </a:r>
            </a:p>
            <a:p>
              <a:r>
                <a:rPr lang="en-US" sz="1400" b="1">
                  <a:solidFill>
                    <a:srgbClr val="FFFF00"/>
                  </a:solidFill>
                </a:rPr>
                <a:t>     (34 days &gt; 1,000 cfs; 14 days &gt; 1,500 cfs)</a:t>
              </a:r>
            </a:p>
          </xdr:txBody>
        </xdr:sp>
        <xdr:sp macro="" textlink="">
          <xdr:nvSpPr>
            <xdr:cNvPr id="9" name="TextBox 8">
              <a:extLst>
                <a:ext uri="{FF2B5EF4-FFF2-40B4-BE49-F238E27FC236}">
                  <a16:creationId xmlns:a16="http://schemas.microsoft.com/office/drawing/2014/main" id="{00000000-0008-0000-0400-000009000000}"/>
                </a:ext>
              </a:extLst>
            </xdr:cNvPr>
            <xdr:cNvSpPr txBox="1"/>
          </xdr:nvSpPr>
          <xdr:spPr>
            <a:xfrm>
              <a:off x="15951200" y="5924550"/>
              <a:ext cx="1631950"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400" b="1">
                  <a:solidFill>
                    <a:srgbClr val="FFFF00"/>
                  </a:solidFill>
                </a:rPr>
                <a:t>Point of diversion</a:t>
              </a:r>
            </a:p>
          </xdr:txBody>
        </xdr:sp>
      </xdr:grpSp>
      <xdr:cxnSp macro="">
        <xdr:nvCxnSpPr>
          <xdr:cNvPr id="11" name="Straight Arrow Connector 10">
            <a:extLst>
              <a:ext uri="{FF2B5EF4-FFF2-40B4-BE49-F238E27FC236}">
                <a16:creationId xmlns:a16="http://schemas.microsoft.com/office/drawing/2014/main" id="{00000000-0008-0000-0400-00000B000000}"/>
              </a:ext>
            </a:extLst>
          </xdr:cNvPr>
          <xdr:cNvCxnSpPr/>
        </xdr:nvCxnSpPr>
        <xdr:spPr>
          <a:xfrm>
            <a:off x="17627600" y="5213350"/>
            <a:ext cx="1136650" cy="565150"/>
          </a:xfrm>
          <a:prstGeom prst="straightConnector1">
            <a:avLst/>
          </a:prstGeom>
          <a:ln w="38100">
            <a:solidFill>
              <a:srgbClr val="FFFF00"/>
            </a:solidFill>
            <a:tailEnd type="stealth" w="lg" len="lg"/>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13.xml><?xml version="1.0" encoding="utf-8"?>
<c:userShapes xmlns:c="http://schemas.openxmlformats.org/drawingml/2006/chart">
  <cdr:relSizeAnchor xmlns:cdr="http://schemas.openxmlformats.org/drawingml/2006/chartDrawing">
    <cdr:from>
      <cdr:x>0.3851</cdr:x>
      <cdr:y>0.90702</cdr:y>
    </cdr:from>
    <cdr:to>
      <cdr:x>0.81566</cdr:x>
      <cdr:y>1</cdr:y>
    </cdr:to>
    <cdr:sp macro="" textlink="">
      <cdr:nvSpPr>
        <cdr:cNvPr id="2" name="TextBox 1">
          <a:extLst xmlns:a="http://schemas.openxmlformats.org/drawingml/2006/main">
            <a:ext uri="{FF2B5EF4-FFF2-40B4-BE49-F238E27FC236}">
              <a16:creationId xmlns:a16="http://schemas.microsoft.com/office/drawing/2014/main" id="{9A77D76D-542D-4E26-9ACE-C81441706EC1}"/>
            </a:ext>
          </a:extLst>
        </cdr:cNvPr>
        <cdr:cNvSpPr txBox="1"/>
      </cdr:nvSpPr>
      <cdr:spPr>
        <a:xfrm xmlns:a="http://schemas.openxmlformats.org/drawingml/2006/main">
          <a:off x="1936750" y="2787650"/>
          <a:ext cx="2165350"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Return Interval (Weibull)</a:t>
          </a:r>
        </a:p>
      </cdr:txBody>
    </cdr:sp>
  </cdr:relSizeAnchor>
  <cdr:relSizeAnchor xmlns:cdr="http://schemas.openxmlformats.org/drawingml/2006/chartDrawing">
    <cdr:from>
      <cdr:x>0</cdr:x>
      <cdr:y>0.15496</cdr:y>
    </cdr:from>
    <cdr:to>
      <cdr:x>0.07197</cdr:x>
      <cdr:y>0.69008</cdr:y>
    </cdr:to>
    <cdr:sp macro="" textlink="">
      <cdr:nvSpPr>
        <cdr:cNvPr id="3" name="TextBox 1">
          <a:extLst xmlns:a="http://schemas.openxmlformats.org/drawingml/2006/main">
            <a:ext uri="{FF2B5EF4-FFF2-40B4-BE49-F238E27FC236}">
              <a16:creationId xmlns:a16="http://schemas.microsoft.com/office/drawing/2014/main" id="{63B69B9A-8C4D-4E4E-A9A7-841C8E9FFABE}"/>
            </a:ext>
          </a:extLst>
        </cdr:cNvPr>
        <cdr:cNvSpPr txBox="1"/>
      </cdr:nvSpPr>
      <cdr:spPr>
        <a:xfrm xmlns:a="http://schemas.openxmlformats.org/drawingml/2006/main">
          <a:off x="0" y="476250"/>
          <a:ext cx="361950" cy="1644650"/>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Anual Peak Flow (cfs)</a:t>
          </a:r>
        </a:p>
      </cdr:txBody>
    </cdr:sp>
  </cdr:relSizeAnchor>
</c:userShapes>
</file>

<file path=xl/drawings/drawing14.xml><?xml version="1.0" encoding="utf-8"?>
<xdr:wsDr xmlns:xdr="http://schemas.openxmlformats.org/drawingml/2006/spreadsheetDrawing" xmlns:a="http://schemas.openxmlformats.org/drawingml/2006/main">
  <xdr:twoCellAnchor>
    <xdr:from>
      <xdr:col>11</xdr:col>
      <xdr:colOff>0</xdr:colOff>
      <xdr:row>27</xdr:row>
      <xdr:rowOff>0</xdr:rowOff>
    </xdr:from>
    <xdr:to>
      <xdr:col>21</xdr:col>
      <xdr:colOff>0</xdr:colOff>
      <xdr:row>51</xdr:row>
      <xdr:rowOff>0</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0</xdr:row>
      <xdr:rowOff>19050</xdr:rowOff>
    </xdr:from>
    <xdr:to>
      <xdr:col>25</xdr:col>
      <xdr:colOff>0</xdr:colOff>
      <xdr:row>27</xdr:row>
      <xdr:rowOff>19050</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0.34773</cdr:x>
      <cdr:y>0.92148</cdr:y>
    </cdr:from>
    <cdr:to>
      <cdr:x>0.75114</cdr:x>
      <cdr:y>1</cdr:y>
    </cdr:to>
    <cdr:sp macro="" textlink="">
      <cdr:nvSpPr>
        <cdr:cNvPr id="6" name="TextBox 1">
          <a:extLst xmlns:a="http://schemas.openxmlformats.org/drawingml/2006/main">
            <a:ext uri="{FF2B5EF4-FFF2-40B4-BE49-F238E27FC236}">
              <a16:creationId xmlns:a16="http://schemas.microsoft.com/office/drawing/2014/main" id="{455C6134-25FD-4156-A955-F3E8F0A58B83}"/>
            </a:ext>
          </a:extLst>
        </cdr:cNvPr>
        <cdr:cNvSpPr txBox="1"/>
      </cdr:nvSpPr>
      <cdr:spPr>
        <a:xfrm xmlns:a="http://schemas.openxmlformats.org/drawingml/2006/main">
          <a:off x="1943100" y="3651253"/>
          <a:ext cx="2254256" cy="311147"/>
        </a:xfrm>
        <a:prstGeom xmlns:a="http://schemas.openxmlformats.org/drawingml/2006/main" prst="rect">
          <a:avLst/>
        </a:prstGeom>
      </cdr:spPr>
      <cdr:txBody>
        <a:bodyPr xmlns:a="http://schemas.openxmlformats.org/drawingml/2006/main" vert="horz"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400">
              <a:latin typeface="Times New Roman" panose="02020603050405020304" pitchFamily="18" charset="0"/>
              <a:cs typeface="Times New Roman" panose="02020603050405020304" pitchFamily="18" charset="0"/>
            </a:rPr>
            <a:t>Daily Mean Discharge (cfs)</a:t>
          </a:r>
        </a:p>
      </cdr:txBody>
    </cdr:sp>
  </cdr:relSizeAnchor>
  <cdr:relSizeAnchor xmlns:cdr="http://schemas.openxmlformats.org/drawingml/2006/chartDrawing">
    <cdr:from>
      <cdr:x>0</cdr:x>
      <cdr:y>0.16026</cdr:y>
    </cdr:from>
    <cdr:to>
      <cdr:x>0.07045</cdr:x>
      <cdr:y>0.69391</cdr:y>
    </cdr:to>
    <cdr:sp macro="" textlink="">
      <cdr:nvSpPr>
        <cdr:cNvPr id="7" name="TextBox 1">
          <a:extLst xmlns:a="http://schemas.openxmlformats.org/drawingml/2006/main">
            <a:ext uri="{FF2B5EF4-FFF2-40B4-BE49-F238E27FC236}">
              <a16:creationId xmlns:a16="http://schemas.microsoft.com/office/drawing/2014/main" id="{6C079CD1-0BC8-4891-BD23-0EA866B5D24A}"/>
            </a:ext>
          </a:extLst>
        </cdr:cNvPr>
        <cdr:cNvSpPr txBox="1"/>
      </cdr:nvSpPr>
      <cdr:spPr>
        <a:xfrm xmlns:a="http://schemas.openxmlformats.org/drawingml/2006/main">
          <a:off x="0" y="635000"/>
          <a:ext cx="393663" cy="2114555"/>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400">
              <a:latin typeface="Times New Roman" panose="02020603050405020304" pitchFamily="18" charset="0"/>
              <a:cs typeface="Times New Roman" panose="02020603050405020304" pitchFamily="18" charset="0"/>
            </a:rPr>
            <a:t>Fraction of Days</a:t>
          </a:r>
          <a:r>
            <a:rPr lang="en-US" sz="1400" baseline="0">
              <a:latin typeface="Times New Roman" panose="02020603050405020304" pitchFamily="18" charset="0"/>
              <a:cs typeface="Times New Roman" panose="02020603050405020304" pitchFamily="18" charset="0"/>
            </a:rPr>
            <a:t> Exceeded</a:t>
          </a:r>
          <a:endParaRPr lang="en-US" sz="1400">
            <a:latin typeface="Times New Roman" panose="02020603050405020304" pitchFamily="18" charset="0"/>
            <a:cs typeface="Times New Roman" panose="02020603050405020304" pitchFamily="18" charset="0"/>
          </a:endParaRPr>
        </a:p>
      </cdr:txBody>
    </cdr:sp>
  </cdr:relSizeAnchor>
</c:userShapes>
</file>

<file path=xl/drawings/drawing16.xml><?xml version="1.0" encoding="utf-8"?>
<c:userShapes xmlns:c="http://schemas.openxmlformats.org/drawingml/2006/chart">
  <cdr:relSizeAnchor xmlns:cdr="http://schemas.openxmlformats.org/drawingml/2006/chartDrawing">
    <cdr:from>
      <cdr:x>0</cdr:x>
      <cdr:y>0.19516</cdr:y>
    </cdr:from>
    <cdr:to>
      <cdr:x>0.05032</cdr:x>
      <cdr:y>0.74786</cdr:y>
    </cdr:to>
    <cdr:sp macro="" textlink="">
      <cdr:nvSpPr>
        <cdr:cNvPr id="2" name="TextBox 1">
          <a:extLst xmlns:a="http://schemas.openxmlformats.org/drawingml/2006/main">
            <a:ext uri="{FF2B5EF4-FFF2-40B4-BE49-F238E27FC236}">
              <a16:creationId xmlns:a16="http://schemas.microsoft.com/office/drawing/2014/main" id="{3C370995-F3A7-4F2C-9D58-6C1932148110}"/>
            </a:ext>
          </a:extLst>
        </cdr:cNvPr>
        <cdr:cNvSpPr txBox="1"/>
      </cdr:nvSpPr>
      <cdr:spPr>
        <a:xfrm xmlns:a="http://schemas.openxmlformats.org/drawingml/2006/main">
          <a:off x="0" y="869950"/>
          <a:ext cx="393663" cy="2463793"/>
        </a:xfrm>
        <a:prstGeom xmlns:a="http://schemas.openxmlformats.org/drawingml/2006/main" prst="rect">
          <a:avLst/>
        </a:prstGeom>
      </cdr:spPr>
      <cdr:txBody>
        <a:bodyPr xmlns:a="http://schemas.openxmlformats.org/drawingml/2006/main" vertOverflow="clip" vert="vert270" wrap="square" rtlCol="0"/>
        <a:lstStyle xmlns:a="http://schemas.openxmlformats.org/drawingml/2006/main"/>
        <a:p xmlns:a="http://schemas.openxmlformats.org/drawingml/2006/main">
          <a:r>
            <a:rPr lang="en-US" sz="1400">
              <a:latin typeface="Times New Roman" panose="02020603050405020304" pitchFamily="18" charset="0"/>
              <a:cs typeface="Times New Roman" panose="02020603050405020304" pitchFamily="18" charset="0"/>
            </a:rPr>
            <a:t>Days per Year Flow is </a:t>
          </a:r>
          <a:r>
            <a:rPr lang="en-US" sz="1400" baseline="0">
              <a:latin typeface="Times New Roman" panose="02020603050405020304" pitchFamily="18" charset="0"/>
              <a:cs typeface="Times New Roman" panose="02020603050405020304" pitchFamily="18" charset="0"/>
            </a:rPr>
            <a:t>Exceeded</a:t>
          </a:r>
          <a:endParaRPr lang="en-US" sz="14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0.42532</cdr:x>
      <cdr:y>0.9302</cdr:y>
    </cdr:from>
    <cdr:to>
      <cdr:x>0.71347</cdr:x>
      <cdr:y>1</cdr:y>
    </cdr:to>
    <cdr:sp macro="" textlink="">
      <cdr:nvSpPr>
        <cdr:cNvPr id="3" name="TextBox 1">
          <a:extLst xmlns:a="http://schemas.openxmlformats.org/drawingml/2006/main">
            <a:ext uri="{FF2B5EF4-FFF2-40B4-BE49-F238E27FC236}">
              <a16:creationId xmlns:a16="http://schemas.microsoft.com/office/drawing/2014/main" id="{EBFA8D2F-4040-4ECC-9CB7-18BDB156A75A}"/>
            </a:ext>
          </a:extLst>
        </cdr:cNvPr>
        <cdr:cNvSpPr txBox="1"/>
      </cdr:nvSpPr>
      <cdr:spPr>
        <a:xfrm xmlns:a="http://schemas.openxmlformats.org/drawingml/2006/main">
          <a:off x="3327400" y="4146550"/>
          <a:ext cx="2254250" cy="311150"/>
        </a:xfrm>
        <a:prstGeom xmlns:a="http://schemas.openxmlformats.org/drawingml/2006/main" prst="rect">
          <a:avLst/>
        </a:prstGeom>
      </cdr:spPr>
      <cdr:txBody>
        <a:bodyPr xmlns:a="http://schemas.openxmlformats.org/drawingml/2006/main" vert="horz"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400">
              <a:latin typeface="Times New Roman" panose="02020603050405020304" pitchFamily="18" charset="0"/>
              <a:cs typeface="Times New Roman" panose="02020603050405020304" pitchFamily="18" charset="0"/>
            </a:rPr>
            <a:t>Daily Mean Discharge (cfs)</a:t>
          </a:r>
        </a:p>
      </cdr:txBody>
    </cdr:sp>
  </cdr:relSizeAnchor>
</c:userShapes>
</file>

<file path=xl/drawings/drawing2.xml><?xml version="1.0" encoding="utf-8"?>
<c:userShapes xmlns:c="http://schemas.openxmlformats.org/drawingml/2006/chart">
  <cdr:relSizeAnchor xmlns:cdr="http://schemas.openxmlformats.org/drawingml/2006/chartDrawing">
    <cdr:from>
      <cdr:x>0.42756</cdr:x>
      <cdr:y>0.89316</cdr:y>
    </cdr:from>
    <cdr:to>
      <cdr:x>0.79315</cdr:x>
      <cdr:y>1</cdr:y>
    </cdr:to>
    <cdr:sp macro="" textlink="">
      <cdr:nvSpPr>
        <cdr:cNvPr id="2" name="TextBox 1">
          <a:extLst xmlns:a="http://schemas.openxmlformats.org/drawingml/2006/main">
            <a:ext uri="{FF2B5EF4-FFF2-40B4-BE49-F238E27FC236}">
              <a16:creationId xmlns:a16="http://schemas.microsoft.com/office/drawing/2014/main" id="{1B0C97B2-7F43-4A9E-9E62-DD9F3EE0BC66}"/>
            </a:ext>
          </a:extLst>
        </cdr:cNvPr>
        <cdr:cNvSpPr txBox="1"/>
      </cdr:nvSpPr>
      <cdr:spPr>
        <a:xfrm xmlns:a="http://schemas.openxmlformats.org/drawingml/2006/main">
          <a:off x="1824484" y="2654293"/>
          <a:ext cx="1560066" cy="3175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a:latin typeface="Times New Roman" panose="02020603050405020304" pitchFamily="18" charset="0"/>
              <a:cs typeface="Times New Roman" panose="02020603050405020304" pitchFamily="18" charset="0"/>
            </a:rPr>
            <a:t>Grain Size (mm)</a:t>
          </a:r>
        </a:p>
      </cdr:txBody>
    </cdr:sp>
  </cdr:relSizeAnchor>
  <cdr:relSizeAnchor xmlns:cdr="http://schemas.openxmlformats.org/drawingml/2006/chartDrawing">
    <cdr:from>
      <cdr:x>0.00284</cdr:x>
      <cdr:y>0.17735</cdr:y>
    </cdr:from>
    <cdr:to>
      <cdr:x>0.04688</cdr:x>
      <cdr:y>0.57692</cdr:y>
    </cdr:to>
    <cdr:sp macro="" textlink="">
      <cdr:nvSpPr>
        <cdr:cNvPr id="3" name="TextBox 1">
          <a:extLst xmlns:a="http://schemas.openxmlformats.org/drawingml/2006/main">
            <a:ext uri="{FF2B5EF4-FFF2-40B4-BE49-F238E27FC236}">
              <a16:creationId xmlns:a16="http://schemas.microsoft.com/office/drawing/2014/main" id="{1652D8B5-59BF-4458-B32D-CB6BA982AB34}"/>
            </a:ext>
          </a:extLst>
        </cdr:cNvPr>
        <cdr:cNvSpPr txBox="1"/>
      </cdr:nvSpPr>
      <cdr:spPr>
        <a:xfrm xmlns:a="http://schemas.openxmlformats.org/drawingml/2006/main">
          <a:off x="12700" y="527050"/>
          <a:ext cx="196850" cy="1187450"/>
        </a:xfrm>
        <a:prstGeom xmlns:a="http://schemas.openxmlformats.org/drawingml/2006/main" prst="rect">
          <a:avLst/>
        </a:prstGeom>
      </cdr:spPr>
      <cdr:txBody>
        <a:bodyPr xmlns:a="http://schemas.openxmlformats.org/drawingml/2006/main" vert="vert270"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400">
              <a:latin typeface="Times New Roman" panose="02020603050405020304" pitchFamily="18" charset="0"/>
              <a:cs typeface="Times New Roman" panose="02020603050405020304" pitchFamily="18" charset="0"/>
            </a:rPr>
            <a:t>Percent Finer</a:t>
          </a: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0</xdr:colOff>
      <xdr:row>8</xdr:row>
      <xdr:rowOff>18489</xdr:rowOff>
    </xdr:from>
    <xdr:to>
      <xdr:col>2</xdr:col>
      <xdr:colOff>328333</xdr:colOff>
      <xdr:row>11</xdr:row>
      <xdr:rowOff>11206</xdr:rowOff>
    </xdr:to>
    <xdr:sp macro="" textlink="">
      <xdr:nvSpPr>
        <xdr:cNvPr id="2" name="Text Box 34">
          <a:extLst>
            <a:ext uri="{FF2B5EF4-FFF2-40B4-BE49-F238E27FC236}">
              <a16:creationId xmlns:a16="http://schemas.microsoft.com/office/drawing/2014/main" id="{00000000-0008-0000-0100-000002000000}"/>
            </a:ext>
          </a:extLst>
        </xdr:cNvPr>
        <xdr:cNvSpPr txBox="1">
          <a:spLocks noChangeArrowheads="1"/>
        </xdr:cNvSpPr>
      </xdr:nvSpPr>
      <xdr:spPr bwMode="auto">
        <a:xfrm>
          <a:off x="0" y="2237254"/>
          <a:ext cx="2143686" cy="463364"/>
        </a:xfrm>
        <a:prstGeom prst="rect">
          <a:avLst/>
        </a:prstGeom>
        <a:solidFill>
          <a:srgbClr val="99FF99"/>
        </a:solidFill>
        <a:ln w="25400">
          <a:solidFill>
            <a:srgbClr val="000000"/>
          </a:solidFill>
          <a:miter lim="800000"/>
          <a:headEnd/>
          <a:tailEnd/>
        </a:ln>
      </xdr:spPr>
      <xdr:txBody>
        <a:bodyPr vertOverflow="clip" wrap="square" lIns="27432" tIns="22860" rIns="27432" bIns="0" anchor="t" upright="1"/>
        <a:lstStyle/>
        <a:p>
          <a:pPr algn="ctr" rtl="0">
            <a:defRPr sz="1000"/>
          </a:pPr>
          <a:r>
            <a:rPr lang="en-US" sz="900" b="1" i="0" u="none" strike="noStrike" baseline="0">
              <a:solidFill>
                <a:srgbClr val="000000"/>
              </a:solidFill>
              <a:latin typeface="Times New Roman"/>
              <a:cs typeface="Times New Roman"/>
            </a:rPr>
            <a:t>Enter information only in green cells!!</a:t>
          </a:r>
        </a:p>
        <a:p>
          <a:pPr algn="ctr" rtl="0">
            <a:defRPr sz="1000"/>
          </a:pPr>
          <a:r>
            <a:rPr lang="en-US" sz="900" b="1" i="0" u="none" strike="noStrike" baseline="0">
              <a:solidFill>
                <a:srgbClr val="000000"/>
              </a:solidFill>
              <a:latin typeface="Times New Roman"/>
              <a:cs typeface="Times New Roman"/>
            </a:rPr>
            <a:t>No cutting and pasting!  </a:t>
          </a:r>
        </a:p>
        <a:p>
          <a:pPr algn="ctr" rtl="0">
            <a:defRPr sz="1000"/>
          </a:pPr>
          <a:r>
            <a:rPr lang="en-US" sz="900" b="1" i="0" u="none" strike="noStrike" baseline="0">
              <a:solidFill>
                <a:srgbClr val="000000"/>
              </a:solidFill>
              <a:latin typeface="Times New Roman"/>
              <a:cs typeface="Times New Roman"/>
            </a:rPr>
            <a:t>No inserting or deleting rows!</a:t>
          </a:r>
        </a:p>
      </xdr:txBody>
    </xdr:sp>
    <xdr:clientData/>
  </xdr:twoCellAnchor>
  <xdr:twoCellAnchor>
    <xdr:from>
      <xdr:col>0</xdr:col>
      <xdr:colOff>0</xdr:colOff>
      <xdr:row>16</xdr:row>
      <xdr:rowOff>124944</xdr:rowOff>
    </xdr:from>
    <xdr:to>
      <xdr:col>3</xdr:col>
      <xdr:colOff>381000</xdr:colOff>
      <xdr:row>24</xdr:row>
      <xdr:rowOff>45942</xdr:rowOff>
    </xdr:to>
    <xdr:grpSp>
      <xdr:nvGrpSpPr>
        <xdr:cNvPr id="3" name="Group 31">
          <a:extLst>
            <a:ext uri="{FF2B5EF4-FFF2-40B4-BE49-F238E27FC236}">
              <a16:creationId xmlns:a16="http://schemas.microsoft.com/office/drawing/2014/main" id="{00000000-0008-0000-0100-000003000000}"/>
            </a:ext>
          </a:extLst>
        </xdr:cNvPr>
        <xdr:cNvGrpSpPr>
          <a:grpSpLocks/>
        </xdr:cNvGrpSpPr>
      </xdr:nvGrpSpPr>
      <xdr:grpSpPr bwMode="auto">
        <a:xfrm>
          <a:off x="0" y="2937994"/>
          <a:ext cx="3175000" cy="1197348"/>
          <a:chOff x="593" y="348"/>
          <a:chExt cx="320" cy="109"/>
        </a:xfrm>
      </xdr:grpSpPr>
      <xdr:sp macro="" textlink="">
        <xdr:nvSpPr>
          <xdr:cNvPr id="4" name="Rectangle 11">
            <a:extLst>
              <a:ext uri="{FF2B5EF4-FFF2-40B4-BE49-F238E27FC236}">
                <a16:creationId xmlns:a16="http://schemas.microsoft.com/office/drawing/2014/main" id="{00000000-0008-0000-0100-000004000000}"/>
              </a:ext>
            </a:extLst>
          </xdr:cNvPr>
          <xdr:cNvSpPr>
            <a:spLocks noChangeArrowheads="1"/>
          </xdr:cNvSpPr>
        </xdr:nvSpPr>
        <xdr:spPr bwMode="auto">
          <a:xfrm>
            <a:off x="596" y="354"/>
            <a:ext cx="317" cy="96"/>
          </a:xfrm>
          <a:prstGeom prst="rect">
            <a:avLst/>
          </a:prstGeom>
          <a:solidFill>
            <a:srgbClr val="FFFFFF"/>
          </a:solidFill>
          <a:ln w="25400">
            <a:solidFill>
              <a:srgbClr val="660033"/>
            </a:solidFill>
            <a:miter lim="800000"/>
            <a:headEnd/>
            <a:tailEnd/>
          </a:ln>
        </xdr:spPr>
      </xdr:sp>
      <xdr:sp macro="" textlink="">
        <xdr:nvSpPr>
          <xdr:cNvPr id="5" name="Freeform 13">
            <a:extLst>
              <a:ext uri="{FF2B5EF4-FFF2-40B4-BE49-F238E27FC236}">
                <a16:creationId xmlns:a16="http://schemas.microsoft.com/office/drawing/2014/main" id="{00000000-0008-0000-0100-000005000000}"/>
              </a:ext>
            </a:extLst>
          </xdr:cNvPr>
          <xdr:cNvSpPr>
            <a:spLocks/>
          </xdr:cNvSpPr>
        </xdr:nvSpPr>
        <xdr:spPr bwMode="auto">
          <a:xfrm>
            <a:off x="627" y="372"/>
            <a:ext cx="271" cy="58"/>
          </a:xfrm>
          <a:custGeom>
            <a:avLst/>
            <a:gdLst>
              <a:gd name="T0" fmla="*/ 0 w 1624"/>
              <a:gd name="T1" fmla="*/ 0 h 344"/>
              <a:gd name="T2" fmla="*/ 0 w 1624"/>
              <a:gd name="T3" fmla="*/ 0 h 344"/>
              <a:gd name="T4" fmla="*/ 0 w 1624"/>
              <a:gd name="T5" fmla="*/ 0 h 344"/>
              <a:gd name="T6" fmla="*/ 0 w 1624"/>
              <a:gd name="T7" fmla="*/ 0 h 344"/>
              <a:gd name="T8" fmla="*/ 0 60000 65536"/>
              <a:gd name="T9" fmla="*/ 0 60000 65536"/>
              <a:gd name="T10" fmla="*/ 0 60000 65536"/>
              <a:gd name="T11" fmla="*/ 0 60000 65536"/>
              <a:gd name="T12" fmla="*/ 0 w 1624"/>
              <a:gd name="T13" fmla="*/ 0 h 344"/>
              <a:gd name="T14" fmla="*/ 1624 w 1624"/>
              <a:gd name="T15" fmla="*/ 344 h 344"/>
            </a:gdLst>
            <a:ahLst/>
            <a:cxnLst>
              <a:cxn ang="T8">
                <a:pos x="T0" y="T1"/>
              </a:cxn>
              <a:cxn ang="T9">
                <a:pos x="T2" y="T3"/>
              </a:cxn>
              <a:cxn ang="T10">
                <a:pos x="T4" y="T5"/>
              </a:cxn>
              <a:cxn ang="T11">
                <a:pos x="T6" y="T7"/>
              </a:cxn>
            </a:cxnLst>
            <a:rect l="T12" t="T13" r="T14" b="T15"/>
            <a:pathLst>
              <a:path w="1624" h="344">
                <a:moveTo>
                  <a:pt x="0" y="0"/>
                </a:moveTo>
                <a:lnTo>
                  <a:pt x="392" y="344"/>
                </a:lnTo>
                <a:lnTo>
                  <a:pt x="1216" y="344"/>
                </a:lnTo>
                <a:lnTo>
                  <a:pt x="1624" y="8"/>
                </a:lnTo>
              </a:path>
            </a:pathLst>
          </a:custGeom>
          <a:noFill/>
          <a:ln w="38100">
            <a:solidFill>
              <a:srgbClr val="000000"/>
            </a:solidFill>
            <a:round/>
            <a:headEnd/>
            <a:tailEnd/>
          </a:ln>
        </xdr:spPr>
      </xdr:sp>
      <xdr:sp macro="" textlink="">
        <xdr:nvSpPr>
          <xdr:cNvPr id="6" name="Line 14">
            <a:extLst>
              <a:ext uri="{FF2B5EF4-FFF2-40B4-BE49-F238E27FC236}">
                <a16:creationId xmlns:a16="http://schemas.microsoft.com/office/drawing/2014/main" id="{00000000-0008-0000-0100-000006000000}"/>
              </a:ext>
            </a:extLst>
          </xdr:cNvPr>
          <xdr:cNvSpPr>
            <a:spLocks noChangeShapeType="1"/>
          </xdr:cNvSpPr>
        </xdr:nvSpPr>
        <xdr:spPr bwMode="auto">
          <a:xfrm>
            <a:off x="650" y="390"/>
            <a:ext cx="232" cy="0"/>
          </a:xfrm>
          <a:prstGeom prst="line">
            <a:avLst/>
          </a:prstGeom>
          <a:noFill/>
          <a:ln w="9525">
            <a:solidFill>
              <a:srgbClr val="000000"/>
            </a:solidFill>
            <a:round/>
            <a:headEnd/>
            <a:tailEnd/>
          </a:ln>
        </xdr:spPr>
      </xdr:sp>
      <xdr:sp macro="" textlink="">
        <xdr:nvSpPr>
          <xdr:cNvPr id="7" name="Line 15">
            <a:extLst>
              <a:ext uri="{FF2B5EF4-FFF2-40B4-BE49-F238E27FC236}">
                <a16:creationId xmlns:a16="http://schemas.microsoft.com/office/drawing/2014/main" id="{00000000-0008-0000-0100-000007000000}"/>
              </a:ext>
            </a:extLst>
          </xdr:cNvPr>
          <xdr:cNvSpPr>
            <a:spLocks noChangeShapeType="1"/>
          </xdr:cNvSpPr>
        </xdr:nvSpPr>
        <xdr:spPr bwMode="auto">
          <a:xfrm flipV="1">
            <a:off x="690" y="390"/>
            <a:ext cx="0" cy="40"/>
          </a:xfrm>
          <a:prstGeom prst="line">
            <a:avLst/>
          </a:prstGeom>
          <a:noFill/>
          <a:ln w="9525">
            <a:solidFill>
              <a:srgbClr val="000000"/>
            </a:solidFill>
            <a:round/>
            <a:headEnd/>
            <a:tailEnd/>
          </a:ln>
        </xdr:spPr>
      </xdr:sp>
      <xdr:sp macro="" textlink="">
        <xdr:nvSpPr>
          <xdr:cNvPr id="8" name="Line 16">
            <a:extLst>
              <a:ext uri="{FF2B5EF4-FFF2-40B4-BE49-F238E27FC236}">
                <a16:creationId xmlns:a16="http://schemas.microsoft.com/office/drawing/2014/main" id="{00000000-0008-0000-0100-000008000000}"/>
              </a:ext>
            </a:extLst>
          </xdr:cNvPr>
          <xdr:cNvSpPr>
            <a:spLocks noChangeShapeType="1"/>
          </xdr:cNvSpPr>
        </xdr:nvSpPr>
        <xdr:spPr bwMode="auto">
          <a:xfrm flipV="1">
            <a:off x="828" y="390"/>
            <a:ext cx="0" cy="40"/>
          </a:xfrm>
          <a:prstGeom prst="line">
            <a:avLst/>
          </a:prstGeom>
          <a:noFill/>
          <a:ln w="9525">
            <a:solidFill>
              <a:srgbClr val="000000"/>
            </a:solidFill>
            <a:round/>
            <a:headEnd/>
            <a:tailEnd/>
          </a:ln>
        </xdr:spPr>
      </xdr:sp>
      <xdr:sp macro="" textlink="">
        <xdr:nvSpPr>
          <xdr:cNvPr id="9" name="Line 17">
            <a:extLst>
              <a:ext uri="{FF2B5EF4-FFF2-40B4-BE49-F238E27FC236}">
                <a16:creationId xmlns:a16="http://schemas.microsoft.com/office/drawing/2014/main" id="{00000000-0008-0000-0100-000009000000}"/>
              </a:ext>
            </a:extLst>
          </xdr:cNvPr>
          <xdr:cNvSpPr>
            <a:spLocks noChangeShapeType="1"/>
          </xdr:cNvSpPr>
        </xdr:nvSpPr>
        <xdr:spPr bwMode="auto">
          <a:xfrm>
            <a:off x="746" y="390"/>
            <a:ext cx="0" cy="36"/>
          </a:xfrm>
          <a:prstGeom prst="line">
            <a:avLst/>
          </a:prstGeom>
          <a:noFill/>
          <a:ln w="9525">
            <a:solidFill>
              <a:srgbClr val="000000"/>
            </a:solidFill>
            <a:round/>
            <a:headEnd type="arrow" w="med" len="med"/>
            <a:tailEnd type="arrow" w="med" len="med"/>
          </a:ln>
        </xdr:spPr>
      </xdr:sp>
      <xdr:sp macro="" textlink="">
        <xdr:nvSpPr>
          <xdr:cNvPr id="10" name="Text Box 18">
            <a:extLst>
              <a:ext uri="{FF2B5EF4-FFF2-40B4-BE49-F238E27FC236}">
                <a16:creationId xmlns:a16="http://schemas.microsoft.com/office/drawing/2014/main" id="{00000000-0008-0000-0100-00000A000000}"/>
              </a:ext>
            </a:extLst>
          </xdr:cNvPr>
          <xdr:cNvSpPr txBox="1">
            <a:spLocks noChangeArrowheads="1"/>
          </xdr:cNvSpPr>
        </xdr:nvSpPr>
        <xdr:spPr bwMode="auto">
          <a:xfrm>
            <a:off x="741" y="391"/>
            <a:ext cx="32" cy="38"/>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1400" b="0" i="1" u="none" strike="noStrike" baseline="0">
                <a:solidFill>
                  <a:srgbClr val="000000"/>
                </a:solidFill>
                <a:latin typeface="Times New Roman"/>
                <a:cs typeface="Times New Roman"/>
              </a:rPr>
              <a:t>h</a:t>
            </a:r>
          </a:p>
          <a:p>
            <a:pPr algn="l" rtl="0">
              <a:defRPr sz="1000"/>
            </a:pPr>
            <a:endParaRPr lang="en-US" sz="1400" b="0" i="1" u="none" strike="noStrike" baseline="0">
              <a:solidFill>
                <a:srgbClr val="000000"/>
              </a:solidFill>
              <a:latin typeface="Times New Roman"/>
              <a:cs typeface="Times New Roman"/>
            </a:endParaRPr>
          </a:p>
        </xdr:txBody>
      </xdr:sp>
      <xdr:sp macro="" textlink="">
        <xdr:nvSpPr>
          <xdr:cNvPr id="11" name="Text Box 19">
            <a:extLst>
              <a:ext uri="{FF2B5EF4-FFF2-40B4-BE49-F238E27FC236}">
                <a16:creationId xmlns:a16="http://schemas.microsoft.com/office/drawing/2014/main" id="{00000000-0008-0000-0100-00000B000000}"/>
              </a:ext>
            </a:extLst>
          </xdr:cNvPr>
          <xdr:cNvSpPr txBox="1">
            <a:spLocks noChangeArrowheads="1"/>
          </xdr:cNvSpPr>
        </xdr:nvSpPr>
        <xdr:spPr bwMode="auto">
          <a:xfrm>
            <a:off x="740" y="352"/>
            <a:ext cx="50" cy="33"/>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1400" b="0" i="1" u="none" strike="noStrike" baseline="0">
                <a:solidFill>
                  <a:srgbClr val="000000"/>
                </a:solidFill>
                <a:latin typeface="Times New Roman"/>
                <a:cs typeface="Times New Roman"/>
              </a:rPr>
              <a:t>Bo</a:t>
            </a:r>
          </a:p>
          <a:p>
            <a:pPr algn="l" rtl="0">
              <a:defRPr sz="1000"/>
            </a:pPr>
            <a:endParaRPr lang="en-US" sz="1400" b="0" i="1" u="none" strike="noStrike" baseline="0">
              <a:solidFill>
                <a:srgbClr val="000000"/>
              </a:solidFill>
              <a:latin typeface="Times New Roman"/>
              <a:cs typeface="Times New Roman"/>
            </a:endParaRPr>
          </a:p>
        </xdr:txBody>
      </xdr:sp>
      <xdr:sp macro="" textlink="">
        <xdr:nvSpPr>
          <xdr:cNvPr id="12" name="Line 20">
            <a:extLst>
              <a:ext uri="{FF2B5EF4-FFF2-40B4-BE49-F238E27FC236}">
                <a16:creationId xmlns:a16="http://schemas.microsoft.com/office/drawing/2014/main" id="{00000000-0008-0000-0100-00000C000000}"/>
              </a:ext>
            </a:extLst>
          </xdr:cNvPr>
          <xdr:cNvSpPr>
            <a:spLocks noChangeShapeType="1"/>
          </xdr:cNvSpPr>
        </xdr:nvSpPr>
        <xdr:spPr bwMode="auto">
          <a:xfrm>
            <a:off x="690" y="382"/>
            <a:ext cx="136" cy="0"/>
          </a:xfrm>
          <a:prstGeom prst="line">
            <a:avLst/>
          </a:prstGeom>
          <a:noFill/>
          <a:ln w="9525">
            <a:solidFill>
              <a:srgbClr val="000000"/>
            </a:solidFill>
            <a:round/>
            <a:headEnd type="stealth" w="med" len="lg"/>
            <a:tailEnd type="stealth" w="med" len="lg"/>
          </a:ln>
        </xdr:spPr>
      </xdr:sp>
      <xdr:sp macro="" textlink="">
        <xdr:nvSpPr>
          <xdr:cNvPr id="13" name="Line 21">
            <a:extLst>
              <a:ext uri="{FF2B5EF4-FFF2-40B4-BE49-F238E27FC236}">
                <a16:creationId xmlns:a16="http://schemas.microsoft.com/office/drawing/2014/main" id="{00000000-0008-0000-0100-00000D000000}"/>
              </a:ext>
            </a:extLst>
          </xdr:cNvPr>
          <xdr:cNvSpPr>
            <a:spLocks noChangeShapeType="1"/>
          </xdr:cNvSpPr>
        </xdr:nvSpPr>
        <xdr:spPr bwMode="auto">
          <a:xfrm>
            <a:off x="642" y="382"/>
            <a:ext cx="48" cy="0"/>
          </a:xfrm>
          <a:prstGeom prst="line">
            <a:avLst/>
          </a:prstGeom>
          <a:noFill/>
          <a:ln w="9525">
            <a:solidFill>
              <a:srgbClr val="000000"/>
            </a:solidFill>
            <a:round/>
            <a:headEnd type="stealth" w="med" len="lg"/>
            <a:tailEnd type="stealth" w="med" len="lg"/>
          </a:ln>
        </xdr:spPr>
      </xdr:sp>
      <xdr:sp macro="" textlink="">
        <xdr:nvSpPr>
          <xdr:cNvPr id="14" name="Line 22">
            <a:extLst>
              <a:ext uri="{FF2B5EF4-FFF2-40B4-BE49-F238E27FC236}">
                <a16:creationId xmlns:a16="http://schemas.microsoft.com/office/drawing/2014/main" id="{00000000-0008-0000-0100-00000E000000}"/>
              </a:ext>
            </a:extLst>
          </xdr:cNvPr>
          <xdr:cNvSpPr>
            <a:spLocks noChangeShapeType="1"/>
          </xdr:cNvSpPr>
        </xdr:nvSpPr>
        <xdr:spPr bwMode="auto">
          <a:xfrm>
            <a:off x="830" y="382"/>
            <a:ext cx="48" cy="0"/>
          </a:xfrm>
          <a:prstGeom prst="line">
            <a:avLst/>
          </a:prstGeom>
          <a:noFill/>
          <a:ln w="9525">
            <a:solidFill>
              <a:srgbClr val="000000"/>
            </a:solidFill>
            <a:round/>
            <a:headEnd type="stealth" w="med" len="lg"/>
            <a:tailEnd type="stealth" w="med" len="lg"/>
          </a:ln>
        </xdr:spPr>
      </xdr:sp>
      <xdr:sp macro="" textlink="">
        <xdr:nvSpPr>
          <xdr:cNvPr id="15" name="Text Box 23">
            <a:extLst>
              <a:ext uri="{FF2B5EF4-FFF2-40B4-BE49-F238E27FC236}">
                <a16:creationId xmlns:a16="http://schemas.microsoft.com/office/drawing/2014/main" id="{00000000-0008-0000-0100-00000F000000}"/>
              </a:ext>
            </a:extLst>
          </xdr:cNvPr>
          <xdr:cNvSpPr txBox="1">
            <a:spLocks noChangeArrowheads="1"/>
          </xdr:cNvSpPr>
        </xdr:nvSpPr>
        <xdr:spPr bwMode="auto">
          <a:xfrm>
            <a:off x="647" y="348"/>
            <a:ext cx="52" cy="38"/>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1400" b="0" i="1" u="none" strike="noStrike" baseline="0">
                <a:solidFill>
                  <a:srgbClr val="000000"/>
                </a:solidFill>
                <a:latin typeface="Times New Roman"/>
                <a:cs typeface="Times New Roman"/>
              </a:rPr>
              <a:t>mh</a:t>
            </a:r>
          </a:p>
          <a:p>
            <a:pPr algn="l" rtl="0">
              <a:defRPr sz="1000"/>
            </a:pPr>
            <a:endParaRPr lang="en-US" sz="1400" b="0" i="1" u="none" strike="noStrike" baseline="0">
              <a:solidFill>
                <a:srgbClr val="000000"/>
              </a:solidFill>
              <a:latin typeface="Times New Roman"/>
              <a:cs typeface="Times New Roman"/>
            </a:endParaRPr>
          </a:p>
        </xdr:txBody>
      </xdr:sp>
      <xdr:sp macro="" textlink="">
        <xdr:nvSpPr>
          <xdr:cNvPr id="16" name="AutoShape 25">
            <a:extLst>
              <a:ext uri="{FF2B5EF4-FFF2-40B4-BE49-F238E27FC236}">
                <a16:creationId xmlns:a16="http://schemas.microsoft.com/office/drawing/2014/main" id="{00000000-0008-0000-0100-000010000000}"/>
              </a:ext>
            </a:extLst>
          </xdr:cNvPr>
          <xdr:cNvSpPr>
            <a:spLocks noChangeArrowheads="1"/>
          </xdr:cNvSpPr>
        </xdr:nvSpPr>
        <xdr:spPr bwMode="auto">
          <a:xfrm>
            <a:off x="617" y="390"/>
            <a:ext cx="45" cy="42"/>
          </a:xfrm>
          <a:prstGeom prst="rtTriangle">
            <a:avLst/>
          </a:prstGeom>
          <a:noFill/>
          <a:ln w="9525">
            <a:solidFill>
              <a:srgbClr val="000000"/>
            </a:solidFill>
            <a:miter lim="800000"/>
            <a:headEnd/>
            <a:tailEnd/>
          </a:ln>
        </xdr:spPr>
      </xdr:sp>
      <xdr:sp macro="" textlink="">
        <xdr:nvSpPr>
          <xdr:cNvPr id="17" name="Text Box 26">
            <a:extLst>
              <a:ext uri="{FF2B5EF4-FFF2-40B4-BE49-F238E27FC236}">
                <a16:creationId xmlns:a16="http://schemas.microsoft.com/office/drawing/2014/main" id="{00000000-0008-0000-0100-000011000000}"/>
              </a:ext>
            </a:extLst>
          </xdr:cNvPr>
          <xdr:cNvSpPr txBox="1">
            <a:spLocks noChangeArrowheads="1"/>
          </xdr:cNvSpPr>
        </xdr:nvSpPr>
        <xdr:spPr bwMode="auto">
          <a:xfrm>
            <a:off x="622" y="422"/>
            <a:ext cx="34" cy="35"/>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1200" b="0" i="1" u="none" strike="noStrike" baseline="0">
                <a:solidFill>
                  <a:srgbClr val="000000"/>
                </a:solidFill>
                <a:latin typeface="Times New Roman"/>
                <a:cs typeface="Times New Roman"/>
              </a:rPr>
              <a:t>m</a:t>
            </a:r>
          </a:p>
          <a:p>
            <a:pPr algn="l" rtl="0">
              <a:defRPr sz="1000"/>
            </a:pPr>
            <a:endParaRPr lang="en-US" sz="1200" b="0" i="1" u="none" strike="noStrike" baseline="0">
              <a:solidFill>
                <a:srgbClr val="000000"/>
              </a:solidFill>
              <a:latin typeface="Times New Roman"/>
              <a:cs typeface="Times New Roman"/>
            </a:endParaRPr>
          </a:p>
        </xdr:txBody>
      </xdr:sp>
      <xdr:sp macro="" textlink="">
        <xdr:nvSpPr>
          <xdr:cNvPr id="18" name="Text Box 27">
            <a:extLst>
              <a:ext uri="{FF2B5EF4-FFF2-40B4-BE49-F238E27FC236}">
                <a16:creationId xmlns:a16="http://schemas.microsoft.com/office/drawing/2014/main" id="{00000000-0008-0000-0100-000012000000}"/>
              </a:ext>
            </a:extLst>
          </xdr:cNvPr>
          <xdr:cNvSpPr txBox="1">
            <a:spLocks noChangeArrowheads="1"/>
          </xdr:cNvSpPr>
        </xdr:nvSpPr>
        <xdr:spPr bwMode="auto">
          <a:xfrm>
            <a:off x="593" y="390"/>
            <a:ext cx="27" cy="35"/>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1200" b="0" i="1" u="none" strike="noStrike" baseline="0">
                <a:solidFill>
                  <a:srgbClr val="000000"/>
                </a:solidFill>
                <a:latin typeface="Times New Roman"/>
                <a:cs typeface="Times New Roman"/>
              </a:rPr>
              <a:t>1</a:t>
            </a:r>
          </a:p>
          <a:p>
            <a:pPr algn="l" rtl="0">
              <a:defRPr sz="1000"/>
            </a:pPr>
            <a:endParaRPr lang="en-US" sz="1200" b="0" i="1" u="none" strike="noStrike" baseline="0">
              <a:solidFill>
                <a:srgbClr val="000000"/>
              </a:solidFill>
              <a:latin typeface="Times New Roman"/>
              <a:cs typeface="Times New Roman"/>
            </a:endParaRPr>
          </a:p>
        </xdr:txBody>
      </xdr:sp>
      <xdr:sp macro="" textlink="">
        <xdr:nvSpPr>
          <xdr:cNvPr id="19" name="Text Box 30">
            <a:extLst>
              <a:ext uri="{FF2B5EF4-FFF2-40B4-BE49-F238E27FC236}">
                <a16:creationId xmlns:a16="http://schemas.microsoft.com/office/drawing/2014/main" id="{00000000-0008-0000-0100-000013000000}"/>
              </a:ext>
            </a:extLst>
          </xdr:cNvPr>
          <xdr:cNvSpPr txBox="1">
            <a:spLocks noChangeArrowheads="1"/>
          </xdr:cNvSpPr>
        </xdr:nvSpPr>
        <xdr:spPr bwMode="auto">
          <a:xfrm>
            <a:off x="834" y="349"/>
            <a:ext cx="52" cy="38"/>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1400" b="0" i="1" u="none" strike="noStrike" baseline="0">
                <a:solidFill>
                  <a:srgbClr val="000000"/>
                </a:solidFill>
                <a:latin typeface="Times New Roman"/>
                <a:cs typeface="Times New Roman"/>
              </a:rPr>
              <a:t>mh</a:t>
            </a:r>
          </a:p>
          <a:p>
            <a:pPr algn="l" rtl="0">
              <a:defRPr sz="1000"/>
            </a:pPr>
            <a:endParaRPr lang="en-US" sz="1400" b="0" i="1" u="none" strike="noStrike" baseline="0">
              <a:solidFill>
                <a:srgbClr val="000000"/>
              </a:solidFill>
              <a:latin typeface="Times New Roman"/>
              <a:cs typeface="Times New Roman"/>
            </a:endParaRPr>
          </a:p>
        </xdr:txBody>
      </xdr:sp>
    </xdr:grpSp>
    <xdr:clientData/>
  </xdr:twoCellAnchor>
  <xdr:twoCellAnchor>
    <xdr:from>
      <xdr:col>0</xdr:col>
      <xdr:colOff>72838</xdr:colOff>
      <xdr:row>39</xdr:row>
      <xdr:rowOff>17931</xdr:rowOff>
    </xdr:from>
    <xdr:to>
      <xdr:col>8</xdr:col>
      <xdr:colOff>537883</xdr:colOff>
      <xdr:row>46</xdr:row>
      <xdr:rowOff>74706</xdr:rowOff>
    </xdr:to>
    <xdr:sp macro="" textlink="">
      <xdr:nvSpPr>
        <xdr:cNvPr id="25" name="TextBox 24">
          <a:extLst>
            <a:ext uri="{FF2B5EF4-FFF2-40B4-BE49-F238E27FC236}">
              <a16:creationId xmlns:a16="http://schemas.microsoft.com/office/drawing/2014/main" id="{00000000-0008-0000-0100-000019000000}"/>
            </a:ext>
          </a:extLst>
        </xdr:cNvPr>
        <xdr:cNvSpPr txBox="1"/>
      </xdr:nvSpPr>
      <xdr:spPr>
        <a:xfrm>
          <a:off x="72838" y="6465049"/>
          <a:ext cx="6321986" cy="11549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Observation:  A larger total roughness </a:t>
          </a:r>
          <a:r>
            <a:rPr lang="en-US" sz="1100" i="1"/>
            <a:t>nt</a:t>
          </a:r>
          <a:r>
            <a:rPr lang="en-US" sz="1100" i="0"/>
            <a:t> causes depth to increase and velocity to decrase for a given discharge.  For a constant shear</a:t>
          </a:r>
          <a:r>
            <a:rPr lang="en-US" sz="1100" i="0" baseline="0"/>
            <a:t> stress (that needed to move the sediment), one would expect that a larger depth would require a smaller slope to produce the same stress.  BUT, because the grain stress is actually controlled by bed grain size (and not the total roughness),  and the total stress increases with increasing total roughness, it turns out that a steeper slope is needed to produce the larger grain stress for a larger total roughness.</a:t>
          </a:r>
          <a:endParaRPr lang="en-US" sz="1100"/>
        </a:p>
      </xdr:txBody>
    </xdr:sp>
    <xdr:clientData/>
  </xdr:twoCellAnchor>
  <xdr:twoCellAnchor>
    <xdr:from>
      <xdr:col>11</xdr:col>
      <xdr:colOff>600075</xdr:colOff>
      <xdr:row>0</xdr:row>
      <xdr:rowOff>0</xdr:rowOff>
    </xdr:from>
    <xdr:to>
      <xdr:col>20</xdr:col>
      <xdr:colOff>588309</xdr:colOff>
      <xdr:row>44</xdr:row>
      <xdr:rowOff>5043</xdr:rowOff>
    </xdr:to>
    <xdr:sp macro="" textlink="">
      <xdr:nvSpPr>
        <xdr:cNvPr id="26" name="Text Box 4">
          <a:extLst>
            <a:ext uri="{FF2B5EF4-FFF2-40B4-BE49-F238E27FC236}">
              <a16:creationId xmlns:a16="http://schemas.microsoft.com/office/drawing/2014/main" id="{00000000-0008-0000-0100-00001A000000}"/>
            </a:ext>
          </a:extLst>
        </xdr:cNvPr>
        <xdr:cNvSpPr txBox="1">
          <a:spLocks noChangeArrowheads="1"/>
        </xdr:cNvSpPr>
      </xdr:nvSpPr>
      <xdr:spPr bwMode="auto">
        <a:xfrm>
          <a:off x="8143875" y="0"/>
          <a:ext cx="5474634" cy="7310718"/>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Times New Roman"/>
              <a:cs typeface="Times New Roman"/>
            </a:rPr>
            <a:t>The drag partition</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0" i="0" u="none" strike="noStrike" baseline="0">
              <a:solidFill>
                <a:srgbClr val="000000"/>
              </a:solidFill>
              <a:latin typeface="Times New Roman"/>
              <a:cs typeface="Times New Roman"/>
            </a:rPr>
            <a:t>The depth-slope product gives us the total force acting on the wetted boundary of bed and banks.  Some of this force acts on the movable grains on the stream bed and thus drives the transport, but some of it also acts on other things: woody and other debris in the channel, bridge piers, channel bends, etc.  To estimate the sediment transport rate, we need to partition total stress </a:t>
          </a:r>
          <a:r>
            <a:rPr lang="en-US" sz="1000" b="0" i="0" u="none" strike="noStrike" baseline="0">
              <a:solidFill>
                <a:srgbClr val="000000"/>
              </a:solidFill>
              <a:latin typeface="Symbol"/>
            </a:rPr>
            <a:t></a:t>
          </a:r>
          <a:r>
            <a:rPr lang="en-US" sz="1000" b="0" i="0" u="none" strike="noStrike" baseline="0">
              <a:solidFill>
                <a:srgbClr val="000000"/>
              </a:solidFill>
              <a:latin typeface="Times New Roman"/>
              <a:cs typeface="Times New Roman"/>
            </a:rPr>
            <a:t>o into that part that acts only on the sediment grains.  We’ll call this the grain stress </a:t>
          </a:r>
          <a:r>
            <a:rPr lang="en-US" sz="1000" b="0" i="0" u="none" strike="noStrike" baseline="0">
              <a:solidFill>
                <a:srgbClr val="000000"/>
              </a:solidFill>
              <a:latin typeface="Symbol"/>
            </a:rPr>
            <a:t></a:t>
          </a:r>
          <a:r>
            <a:rPr lang="en-US" sz="1000" b="0" i="0" u="none" strike="noStrike" baseline="0">
              <a:solidFill>
                <a:srgbClr val="000000"/>
              </a:solidFill>
              <a:latin typeface="Times New Roman"/>
              <a:cs typeface="Times New Roman"/>
            </a:rPr>
            <a:t>’ (this is also called the skin friction).  We have no direct way to estimate </a:t>
          </a:r>
          <a:r>
            <a:rPr lang="en-US" sz="1000" b="0" i="0" u="none" strike="noStrike" baseline="0">
              <a:solidFill>
                <a:srgbClr val="000000"/>
              </a:solidFill>
              <a:latin typeface="Symbol"/>
            </a:rPr>
            <a:t></a:t>
          </a:r>
          <a:r>
            <a:rPr lang="en-US" sz="1000" b="0" i="0" u="none" strike="noStrike" baseline="0">
              <a:solidFill>
                <a:srgbClr val="000000"/>
              </a:solidFill>
              <a:latin typeface="Times New Roman"/>
              <a:cs typeface="Times New Roman"/>
            </a:rPr>
            <a:t>’, although there are some useful approximate approaches.  We use one approach here, based on the Manning Equation.</a:t>
          </a:r>
        </a:p>
        <a:p>
          <a:pPr algn="l" rtl="0">
            <a:defRPr sz="1000"/>
          </a:pPr>
          <a:endParaRPr lang="en-US" sz="1000" b="0" i="0" u="none" strike="noStrike" baseline="0">
            <a:solidFill>
              <a:srgbClr val="000000"/>
            </a:solidFill>
            <a:latin typeface="Times New Roman"/>
            <a:cs typeface="Times New Roman"/>
          </a:endParaRPr>
        </a:p>
        <a:p>
          <a:pPr algn="r" rtl="0">
            <a:defRPr sz="1000"/>
          </a:pPr>
          <a:r>
            <a:rPr lang="en-US" sz="1000" b="0" i="0" u="none" strike="noStrike" baseline="0">
              <a:solidFill>
                <a:srgbClr val="000000"/>
              </a:solidFill>
              <a:latin typeface="Times New Roman"/>
              <a:cs typeface="Times New Roman"/>
            </a:rPr>
            <a:t>(1)</a:t>
          </a:r>
        </a:p>
        <a:p>
          <a:pPr algn="l" rtl="0">
            <a:defRPr sz="1000"/>
          </a:pPr>
          <a:r>
            <a:rPr lang="en-US" sz="1000" b="0" i="0" u="none" strike="noStrike" baseline="0">
              <a:solidFill>
                <a:srgbClr val="000000"/>
              </a:solidFill>
              <a:latin typeface="Times New Roman"/>
              <a:cs typeface="Times New Roman"/>
            </a:rPr>
            <a:t> </a:t>
          </a:r>
        </a:p>
        <a:p>
          <a:pPr algn="l" rtl="0">
            <a:defRPr sz="1000"/>
          </a:pPr>
          <a:r>
            <a:rPr lang="en-US" sz="1000" b="0" i="0" u="none" strike="noStrike" baseline="0">
              <a:solidFill>
                <a:srgbClr val="000000"/>
              </a:solidFill>
              <a:latin typeface="Times New Roman"/>
              <a:cs typeface="Times New Roman"/>
            </a:rPr>
            <a:t>Typical values of </a:t>
          </a:r>
          <a:r>
            <a:rPr lang="en-US" sz="1000" b="0" i="1" u="none" strike="noStrike" baseline="0">
              <a:solidFill>
                <a:srgbClr val="000000"/>
              </a:solidFill>
              <a:latin typeface="Times New Roman"/>
              <a:cs typeface="Times New Roman"/>
            </a:rPr>
            <a:t>n</a:t>
          </a:r>
          <a:r>
            <a:rPr lang="en-US" sz="1000" b="0" i="0" u="none" strike="noStrike" baseline="0">
              <a:solidFill>
                <a:srgbClr val="000000"/>
              </a:solidFill>
              <a:latin typeface="Times New Roman"/>
              <a:cs typeface="Times New Roman"/>
            </a:rPr>
            <a:t> for natural streams are in the range 0.025 to 0.08, although larger values are observed for very rough or very bendy channels, particularly when they are clogged with vegetation.  A number of factors contribute to the boundary roughness and, therefore, to the magnitude of </a:t>
          </a:r>
          <a:r>
            <a:rPr lang="en-US" sz="1000" b="0" i="1" u="none" strike="noStrike" baseline="0">
              <a:solidFill>
                <a:srgbClr val="000000"/>
              </a:solidFill>
              <a:latin typeface="Times New Roman"/>
              <a:cs typeface="Times New Roman"/>
            </a:rPr>
            <a:t>n</a:t>
          </a:r>
          <a:r>
            <a:rPr lang="en-US" sz="1000" b="0" i="0" u="none" strike="noStrike" baseline="0">
              <a:solidFill>
                <a:srgbClr val="000000"/>
              </a:solidFill>
              <a:latin typeface="Times New Roman"/>
              <a:cs typeface="Times New Roman"/>
            </a:rPr>
            <a:t>.  One of these (the one we are interested in) is the bed grain size.  You might reason (correctly) that larger grains would be hydraulically rougher than smaller grains.  By Manning's equation, this means that, for the same </a:t>
          </a:r>
          <a:r>
            <a:rPr lang="en-US" sz="1000" b="0" i="1" u="none" strike="noStrike" baseline="0">
              <a:solidFill>
                <a:srgbClr val="000000"/>
              </a:solidFill>
              <a:latin typeface="Times New Roman"/>
              <a:cs typeface="Times New Roman"/>
            </a:rPr>
            <a:t>U</a:t>
          </a:r>
          <a:r>
            <a:rPr lang="en-US" sz="1000" b="0" i="0" u="none" strike="noStrike" baseline="0">
              <a:solidFill>
                <a:srgbClr val="000000"/>
              </a:solidFill>
              <a:latin typeface="Times New Roman"/>
              <a:cs typeface="Times New Roman"/>
            </a:rPr>
            <a:t> and </a:t>
          </a:r>
          <a:r>
            <a:rPr lang="en-US" sz="1000" b="0" i="1" u="none" strike="noStrike" baseline="0">
              <a:solidFill>
                <a:srgbClr val="000000"/>
              </a:solidFill>
              <a:latin typeface="Times New Roman"/>
              <a:cs typeface="Times New Roman"/>
            </a:rPr>
            <a:t>S</a:t>
          </a:r>
          <a:r>
            <a:rPr lang="en-US" sz="1000" b="0" i="0" u="none" strike="noStrike" baseline="0">
              <a:solidFill>
                <a:srgbClr val="000000"/>
              </a:solidFill>
              <a:latin typeface="Times New Roman"/>
              <a:cs typeface="Times New Roman"/>
            </a:rPr>
            <a:t>, a bed with coarser sediment will have a larger depth.  An approximate relation between </a:t>
          </a:r>
          <a:r>
            <a:rPr lang="en-US" sz="1000" b="0" i="1" u="none" strike="noStrike" baseline="0">
              <a:solidFill>
                <a:srgbClr val="000000"/>
              </a:solidFill>
              <a:latin typeface="Times New Roman"/>
              <a:cs typeface="Times New Roman"/>
            </a:rPr>
            <a:t>n</a:t>
          </a:r>
          <a:r>
            <a:rPr lang="en-US" sz="1000" b="0" i="0" u="none" strike="noStrike" baseline="0">
              <a:solidFill>
                <a:srgbClr val="000000"/>
              </a:solidFill>
              <a:latin typeface="Times New Roman"/>
              <a:cs typeface="Times New Roman"/>
            </a:rPr>
            <a:t> and a characteristic grain size of the bed material, often referred to as the Strickler relation, is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0" i="0" u="none" strike="noStrike" baseline="0">
              <a:solidFill>
                <a:srgbClr val="000000"/>
              </a:solidFill>
              <a:latin typeface="Times New Roman"/>
              <a:cs typeface="Times New Roman"/>
            </a:rPr>
            <a:t>  </a:t>
          </a:r>
        </a:p>
        <a:p>
          <a:pPr algn="l" rtl="0">
            <a:defRPr sz="1000"/>
          </a:pPr>
          <a:r>
            <a:rPr lang="en-US" sz="1000" b="0" i="0" u="none" strike="noStrike" baseline="0">
              <a:solidFill>
                <a:srgbClr val="000000"/>
              </a:solidFill>
              <a:latin typeface="Times New Roman"/>
              <a:cs typeface="Times New Roman"/>
            </a:rPr>
            <a:t> </a:t>
          </a:r>
        </a:p>
        <a:p>
          <a:pPr algn="r" rtl="0">
            <a:defRPr sz="1000"/>
          </a:pPr>
          <a:r>
            <a:rPr lang="en-US" sz="1000" b="0" i="0" u="none" strike="noStrike" baseline="0">
              <a:solidFill>
                <a:srgbClr val="000000"/>
              </a:solidFill>
              <a:latin typeface="Times New Roman"/>
              <a:cs typeface="Times New Roman"/>
            </a:rPr>
            <a:t>(2)</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0" i="0" u="none" strike="noStrike" baseline="0">
              <a:solidFill>
                <a:srgbClr val="000000"/>
              </a:solidFill>
              <a:latin typeface="Times New Roman"/>
              <a:cs typeface="Times New Roman"/>
            </a:rPr>
            <a:t>Another formula for estimating the grain roughness is the Limerinos formula.  </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0" i="0" u="none" strike="noStrike" baseline="0">
              <a:solidFill>
                <a:srgbClr val="000000"/>
              </a:solidFill>
              <a:latin typeface="Times New Roman"/>
              <a:cs typeface="Times New Roman"/>
            </a:rPr>
            <a:t>Notice that Manning’s equation (1) contains both </a:t>
          </a:r>
          <a:r>
            <a:rPr lang="en-US" sz="1000" b="0" i="1" u="none" strike="noStrike" baseline="0">
              <a:solidFill>
                <a:srgbClr val="000000"/>
              </a:solidFill>
              <a:latin typeface="Times New Roman"/>
              <a:cs typeface="Times New Roman"/>
            </a:rPr>
            <a:t>R</a:t>
          </a:r>
          <a:r>
            <a:rPr lang="en-US" sz="1000" b="0" i="0" u="none" strike="noStrike" baseline="0">
              <a:solidFill>
                <a:srgbClr val="000000"/>
              </a:solidFill>
              <a:latin typeface="Times New Roman"/>
              <a:cs typeface="Times New Roman"/>
            </a:rPr>
            <a:t> and </a:t>
          </a:r>
          <a:r>
            <a:rPr lang="en-US" sz="1000" b="0" i="1" u="none" strike="noStrike" baseline="0">
              <a:solidFill>
                <a:srgbClr val="000000"/>
              </a:solidFill>
              <a:latin typeface="Times New Roman"/>
              <a:cs typeface="Times New Roman"/>
            </a:rPr>
            <a:t>S</a:t>
          </a:r>
          <a:r>
            <a:rPr lang="en-US" sz="1000" b="0" i="0" u="none" strike="noStrike" baseline="0">
              <a:solidFill>
                <a:srgbClr val="000000"/>
              </a:solidFill>
              <a:latin typeface="Times New Roman"/>
              <a:cs typeface="Times New Roman"/>
            </a:rPr>
            <a:t>, suggesting that we might be able to pull </a:t>
          </a:r>
          <a:r>
            <a:rPr lang="en-US" sz="1000" b="0" i="0" u="none" strike="noStrike" baseline="0">
              <a:solidFill>
                <a:srgbClr val="000000"/>
              </a:solidFill>
              <a:latin typeface="Symbol"/>
            </a:rPr>
            <a:t></a:t>
          </a:r>
          <a:r>
            <a:rPr lang="en-US" sz="1000" b="0" i="0" u="none" strike="noStrike" baseline="0">
              <a:solidFill>
                <a:srgbClr val="000000"/>
              </a:solidFill>
              <a:latin typeface="Times New Roman"/>
              <a:cs typeface="Times New Roman"/>
            </a:rPr>
            <a:t>o out of the deal via the depth-slope product (in fact, that is just what flow resistance equations are all about: a relation among velocity, flow geometry, boundary roughness, and </a:t>
          </a:r>
          <a:r>
            <a:rPr lang="en-US" sz="1000" b="0" i="0" u="none" strike="noStrike" baseline="0">
              <a:solidFill>
                <a:srgbClr val="000000"/>
              </a:solidFill>
              <a:latin typeface="Symbol"/>
            </a:rPr>
            <a:t></a:t>
          </a:r>
          <a:r>
            <a:rPr lang="en-US" sz="1000" b="0" i="0" u="none" strike="noStrike" baseline="0">
              <a:solidFill>
                <a:srgbClr val="000000"/>
              </a:solidFill>
              <a:latin typeface="Times New Roman"/>
              <a:cs typeface="Times New Roman"/>
            </a:rPr>
            <a:t>o).  If we multiply (1) by</a:t>
          </a:r>
          <a:br>
            <a:rPr lang="en-US" sz="1000" b="0" i="0" u="none" strike="noStrike" baseline="0">
              <a:solidFill>
                <a:srgbClr val="000000"/>
              </a:solidFill>
              <a:latin typeface="Times New Roman"/>
              <a:cs typeface="Times New Roman"/>
            </a:rPr>
          </a:br>
          <a:r>
            <a:rPr lang="en-US" sz="1000" b="0" i="0" u="none" strike="noStrike" baseline="0">
              <a:solidFill>
                <a:srgbClr val="000000"/>
              </a:solidFill>
              <a:latin typeface="Times New Roman"/>
              <a:cs typeface="Times New Roman"/>
            </a:rPr>
            <a:t>(</a:t>
          </a:r>
          <a:r>
            <a:rPr lang="en-US" sz="1000" b="0" i="1" u="none" strike="noStrike" baseline="0">
              <a:solidFill>
                <a:srgbClr val="000000"/>
              </a:solidFill>
              <a:latin typeface="Symbol"/>
            </a:rPr>
            <a:t></a:t>
          </a:r>
          <a:r>
            <a:rPr lang="en-US" sz="1000" b="0" i="1" u="none" strike="noStrike" baseline="0">
              <a:solidFill>
                <a:srgbClr val="000000"/>
              </a:solidFill>
              <a:latin typeface="Times New Roman"/>
              <a:cs typeface="Times New Roman"/>
            </a:rPr>
            <a:t>g</a:t>
          </a:r>
          <a:r>
            <a:rPr lang="en-US" sz="1000" b="0" i="0" u="none" strike="noStrike" baseline="0">
              <a:solidFill>
                <a:srgbClr val="000000"/>
              </a:solidFill>
              <a:latin typeface="Times New Roman"/>
              <a:cs typeface="Times New Roman"/>
            </a:rPr>
            <a:t>)^(2/3) </a:t>
          </a:r>
          <a:r>
            <a:rPr lang="en-US" sz="1000" b="0" i="1" u="none" strike="noStrike" baseline="0">
              <a:solidFill>
                <a:srgbClr val="000000"/>
              </a:solidFill>
              <a:latin typeface="Times New Roman"/>
              <a:cs typeface="Times New Roman"/>
            </a:rPr>
            <a:t>S</a:t>
          </a:r>
          <a:r>
            <a:rPr lang="en-US" sz="1000" b="0" i="0" u="none" strike="noStrike" baseline="0">
              <a:solidFill>
                <a:srgbClr val="000000"/>
              </a:solidFill>
              <a:latin typeface="Times New Roman"/>
              <a:cs typeface="Times New Roman"/>
            </a:rPr>
            <a:t>^(1/6) and rearrange, we get</a:t>
          </a:r>
        </a:p>
        <a:p>
          <a:pPr algn="l" rtl="0">
            <a:defRPr sz="1000"/>
          </a:pPr>
          <a:endParaRPr lang="en-US" sz="1000" b="0" i="0" u="none" strike="noStrike" baseline="0">
            <a:solidFill>
              <a:srgbClr val="000000"/>
            </a:solidFill>
            <a:latin typeface="Times New Roman"/>
            <a:cs typeface="Times New Roman"/>
          </a:endParaRPr>
        </a:p>
        <a:p>
          <a:pPr algn="l" rtl="0">
            <a:defRPr sz="1000"/>
          </a:pPr>
          <a:endParaRPr lang="en-US" sz="1000" b="0" i="0" u="none" strike="noStrike" baseline="0">
            <a:solidFill>
              <a:srgbClr val="000000"/>
            </a:solidFill>
            <a:latin typeface="Times New Roman"/>
            <a:cs typeface="Times New Roman"/>
          </a:endParaRP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0" i="0" u="none" strike="noStrike" baseline="0">
              <a:solidFill>
                <a:srgbClr val="000000"/>
              </a:solidFill>
              <a:latin typeface="Times New Roman"/>
              <a:cs typeface="Times New Roman"/>
            </a:rPr>
            <a:t>Raising all this to the 3/2 power gives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0" i="0" u="none" strike="noStrike" baseline="0">
              <a:solidFill>
                <a:srgbClr val="000000"/>
              </a:solidFill>
              <a:latin typeface="Times New Roman"/>
              <a:cs typeface="Times New Roman"/>
            </a:rPr>
            <a:t>Now here is the tricky part.  Suppose we insert the Strickler </a:t>
          </a:r>
          <a:r>
            <a:rPr lang="en-US" sz="1000" b="0" i="1" u="none" strike="noStrike" baseline="0">
              <a:solidFill>
                <a:srgbClr val="000000"/>
              </a:solidFill>
              <a:latin typeface="Times New Roman"/>
              <a:cs typeface="Times New Roman"/>
            </a:rPr>
            <a:t>n</a:t>
          </a:r>
          <a:r>
            <a:rPr lang="en-US" sz="1000" b="0" i="1" u="none" strike="noStrike" baseline="-25000">
              <a:solidFill>
                <a:srgbClr val="000000"/>
              </a:solidFill>
              <a:latin typeface="Times New Roman"/>
              <a:cs typeface="Times New Roman"/>
            </a:rPr>
            <a:t>D</a:t>
          </a:r>
          <a:r>
            <a:rPr lang="en-US" sz="1000" b="0" i="0" u="none" strike="noStrike" baseline="0">
              <a:solidFill>
                <a:srgbClr val="000000"/>
              </a:solidFill>
              <a:latin typeface="Times New Roman"/>
              <a:cs typeface="Times New Roman"/>
            </a:rPr>
            <a:t> into this relation for </a:t>
          </a:r>
          <a:r>
            <a:rPr lang="en-US" sz="1000" b="0" i="0" u="none" strike="noStrike" baseline="0">
              <a:solidFill>
                <a:srgbClr val="000000"/>
              </a:solidFill>
              <a:latin typeface="Symbol"/>
            </a:rPr>
            <a:t>t</a:t>
          </a:r>
          <a:r>
            <a:rPr lang="en-US" sz="1000" b="0" i="0" u="none" strike="noStrike" baseline="0">
              <a:solidFill>
                <a:srgbClr val="000000"/>
              </a:solidFill>
              <a:latin typeface="Times New Roman"/>
              <a:cs typeface="Times New Roman"/>
            </a:rPr>
            <a:t>o?.  Recalling that other factors also contribute to the roughness, </a:t>
          </a:r>
          <a:r>
            <a:rPr lang="en-US" sz="1000" b="0" i="1" u="none" strike="noStrike" baseline="0">
              <a:solidFill>
                <a:srgbClr val="000000"/>
              </a:solidFill>
              <a:latin typeface="Times New Roman"/>
              <a:cs typeface="Times New Roman"/>
            </a:rPr>
            <a:t>n</a:t>
          </a:r>
          <a:r>
            <a:rPr lang="en-US" sz="1000" b="0" i="1" u="none" strike="noStrike" baseline="-25000">
              <a:solidFill>
                <a:srgbClr val="000000"/>
              </a:solidFill>
              <a:latin typeface="Times New Roman"/>
              <a:cs typeface="Times New Roman"/>
            </a:rPr>
            <a:t>D</a:t>
          </a:r>
          <a:r>
            <a:rPr lang="en-US" sz="1000" b="0" i="0" u="none" strike="noStrike" baseline="0">
              <a:solidFill>
                <a:srgbClr val="000000"/>
              </a:solidFill>
              <a:latin typeface="Times New Roman"/>
              <a:cs typeface="Times New Roman"/>
            </a:rPr>
            <a:t> should be smaller than the total </a:t>
          </a:r>
          <a:r>
            <a:rPr lang="en-US" sz="1000" b="0" i="1" u="none" strike="noStrike" baseline="0">
              <a:solidFill>
                <a:srgbClr val="000000"/>
              </a:solidFill>
              <a:latin typeface="Times New Roman"/>
              <a:cs typeface="Times New Roman"/>
            </a:rPr>
            <a:t>n</a:t>
          </a:r>
          <a:r>
            <a:rPr lang="en-US" sz="1000" b="0" i="0" u="none" strike="noStrike" baseline="0">
              <a:solidFill>
                <a:srgbClr val="000000"/>
              </a:solidFill>
              <a:latin typeface="Times New Roman"/>
              <a:cs typeface="Times New Roman"/>
            </a:rPr>
            <a:t> for the channel, which we will call </a:t>
          </a:r>
          <a:r>
            <a:rPr lang="en-US" sz="1000" b="0" i="1" u="none" strike="noStrike" baseline="0">
              <a:solidFill>
                <a:srgbClr val="000000"/>
              </a:solidFill>
              <a:latin typeface="Times New Roman"/>
              <a:cs typeface="Times New Roman"/>
            </a:rPr>
            <a:t>n</a:t>
          </a:r>
          <a:r>
            <a:rPr lang="en-US" sz="1000" b="0" i="1" u="none" strike="noStrike" baseline="-25000">
              <a:solidFill>
                <a:srgbClr val="000000"/>
              </a:solidFill>
              <a:latin typeface="Times New Roman"/>
              <a:cs typeface="Times New Roman"/>
            </a:rPr>
            <a:t>t</a:t>
          </a:r>
          <a:r>
            <a:rPr lang="en-US" sz="1000" b="0" i="0" u="none" strike="noStrike" baseline="0">
              <a:solidFill>
                <a:srgbClr val="000000"/>
              </a:solidFill>
              <a:latin typeface="Times New Roman"/>
              <a:cs typeface="Times New Roman"/>
            </a:rPr>
            <a:t>.  By using </a:t>
          </a:r>
          <a:r>
            <a:rPr lang="en-US" sz="1000" b="0" i="1" u="none" strike="noStrike" baseline="0">
              <a:solidFill>
                <a:srgbClr val="000000"/>
              </a:solidFill>
              <a:latin typeface="Times New Roman"/>
              <a:cs typeface="Times New Roman"/>
            </a:rPr>
            <a:t>n</a:t>
          </a:r>
          <a:r>
            <a:rPr lang="en-US" sz="1000" b="0" i="1" u="none" strike="noStrike" baseline="-25000">
              <a:solidFill>
                <a:srgbClr val="000000"/>
              </a:solidFill>
              <a:latin typeface="Times New Roman"/>
              <a:cs typeface="Times New Roman"/>
            </a:rPr>
            <a:t>D</a:t>
          </a:r>
          <a:r>
            <a:rPr lang="en-US" sz="1000" b="0" i="0" u="none" strike="noStrike" baseline="0">
              <a:solidFill>
                <a:srgbClr val="000000"/>
              </a:solidFill>
              <a:latin typeface="Times New Roman"/>
              <a:cs typeface="Times New Roman"/>
            </a:rPr>
            <a:t>, we are essentially calculating the shear stress due to the bed grains only, which is the approximation of </a:t>
          </a:r>
          <a:r>
            <a:rPr lang="en-US" sz="1000" b="0" i="0" u="none" strike="noStrike" baseline="0">
              <a:solidFill>
                <a:srgbClr val="000000"/>
              </a:solidFill>
              <a:latin typeface="Symbol"/>
            </a:rPr>
            <a:t></a:t>
          </a:r>
          <a:r>
            <a:rPr lang="en-US" sz="1000" b="0" i="0" u="none" strike="noStrike" baseline="0">
              <a:solidFill>
                <a:srgbClr val="000000"/>
              </a:solidFill>
              <a:latin typeface="Times New Roman"/>
              <a:cs typeface="Times New Roman"/>
            </a:rPr>
            <a:t>’ that we are after.  If we write the expression for shear stress twice, once for </a:t>
          </a:r>
          <a:r>
            <a:rPr lang="en-US" sz="1000" b="0" i="0" u="none" strike="noStrike" baseline="0">
              <a:solidFill>
                <a:srgbClr val="000000"/>
              </a:solidFill>
              <a:latin typeface="Symbol"/>
            </a:rPr>
            <a:t>t</a:t>
          </a:r>
          <a:r>
            <a:rPr lang="en-US" sz="1000" b="0" i="0" u="none" strike="noStrike" baseline="0">
              <a:solidFill>
                <a:srgbClr val="000000"/>
              </a:solidFill>
              <a:latin typeface="Times New Roman"/>
              <a:cs typeface="Times New Roman"/>
            </a:rPr>
            <a:t>o using </a:t>
          </a:r>
          <a:r>
            <a:rPr lang="en-US" sz="1000" b="0" i="1" baseline="0">
              <a:latin typeface="Times New Roman" pitchFamily="18" charset="0"/>
              <a:ea typeface="+mn-ea"/>
              <a:cs typeface="Times New Roman" pitchFamily="18" charset="0"/>
            </a:rPr>
            <a:t>n</a:t>
          </a:r>
          <a:r>
            <a:rPr lang="en-US" sz="1000" b="0" i="1" baseline="-25000">
              <a:latin typeface="+mn-lt"/>
              <a:ea typeface="+mn-ea"/>
              <a:cs typeface="+mn-cs"/>
            </a:rPr>
            <a:t>t</a:t>
          </a:r>
          <a:r>
            <a:rPr lang="en-US"/>
            <a:t> </a:t>
          </a:r>
          <a:r>
            <a:rPr lang="en-US" sz="1000" b="0" i="0" u="none" strike="noStrike" baseline="0">
              <a:solidFill>
                <a:srgbClr val="000000"/>
              </a:solidFill>
              <a:latin typeface="Times New Roman"/>
              <a:cs typeface="Times New Roman"/>
            </a:rPr>
            <a:t>and once for </a:t>
          </a:r>
          <a:r>
            <a:rPr lang="en-US" sz="1000" b="0" i="0" u="none" strike="noStrike" baseline="0">
              <a:solidFill>
                <a:srgbClr val="000000"/>
              </a:solidFill>
              <a:latin typeface="Symbol"/>
            </a:rPr>
            <a:t>t</a:t>
          </a:r>
          <a:r>
            <a:rPr lang="en-US" sz="1000" b="0" i="0" u="none" strike="noStrike" baseline="0">
              <a:solidFill>
                <a:srgbClr val="000000"/>
              </a:solidFill>
              <a:latin typeface="Times New Roman"/>
              <a:cs typeface="Times New Roman"/>
            </a:rPr>
            <a:t>', using </a:t>
          </a:r>
          <a:r>
            <a:rPr lang="en-US" sz="1000" b="0" i="1" u="none" strike="noStrike" baseline="0">
              <a:solidFill>
                <a:srgbClr val="000000"/>
              </a:solidFill>
              <a:latin typeface="Times New Roman"/>
              <a:cs typeface="Times New Roman"/>
            </a:rPr>
            <a:t>n</a:t>
          </a:r>
          <a:r>
            <a:rPr lang="en-US" sz="1000" b="0" i="1" u="none" strike="noStrike" baseline="-25000">
              <a:solidFill>
                <a:srgbClr val="000000"/>
              </a:solidFill>
              <a:latin typeface="Times New Roman"/>
              <a:cs typeface="Times New Roman"/>
            </a:rPr>
            <a:t>D</a:t>
          </a:r>
          <a:r>
            <a:rPr lang="en-US" sz="1000" b="0" i="0" u="none" strike="noStrike" baseline="0">
              <a:solidFill>
                <a:srgbClr val="000000"/>
              </a:solidFill>
              <a:latin typeface="Times New Roman"/>
              <a:cs typeface="Times New Roman"/>
            </a:rPr>
            <a:t>, and take the ratio (assuming </a:t>
          </a:r>
          <a:r>
            <a:rPr lang="en-US" sz="1000" b="0" i="1" u="none" strike="noStrike" baseline="0">
              <a:solidFill>
                <a:srgbClr val="000000"/>
              </a:solidFill>
              <a:latin typeface="Times New Roman"/>
              <a:cs typeface="Times New Roman"/>
            </a:rPr>
            <a:t>U, r, g, </a:t>
          </a:r>
          <a:r>
            <a:rPr lang="en-US" sz="1000" b="0" i="0" u="none" strike="noStrike" baseline="0">
              <a:solidFill>
                <a:srgbClr val="000000"/>
              </a:solidFill>
              <a:latin typeface="Times New Roman"/>
              <a:cs typeface="Times New Roman"/>
            </a:rPr>
            <a:t>and </a:t>
          </a:r>
          <a:r>
            <a:rPr lang="en-US" sz="1000" b="0" i="1" u="none" strike="noStrike" baseline="0">
              <a:solidFill>
                <a:srgbClr val="000000"/>
              </a:solidFill>
              <a:latin typeface="Times New Roman"/>
              <a:cs typeface="Times New Roman"/>
            </a:rPr>
            <a:t>S</a:t>
          </a:r>
          <a:r>
            <a:rPr lang="en-US" sz="1000" b="0" i="0" u="none" strike="noStrike" baseline="0">
              <a:solidFill>
                <a:srgbClr val="000000"/>
              </a:solidFill>
              <a:latin typeface="Times New Roman"/>
              <a:cs typeface="Times New Roman"/>
            </a:rPr>
            <a:t> are </a:t>
          </a:r>
          <a:r>
            <a:rPr lang="en-US" sz="1000" b="0" i="0" u="none" strike="noStrike" baseline="0">
              <a:solidFill>
                <a:srgbClr val="000000"/>
              </a:solidFill>
              <a:latin typeface="Times New Roman" pitchFamily="18" charset="0"/>
              <a:cs typeface="Times New Roman" pitchFamily="18" charset="0"/>
            </a:rPr>
            <a:t>constant), </a:t>
          </a:r>
          <a:r>
            <a:rPr lang="en-US" sz="1000" b="0" i="0" baseline="0">
              <a:latin typeface="Times New Roman" pitchFamily="18" charset="0"/>
              <a:ea typeface="+mn-ea"/>
              <a:cs typeface="Times New Roman" pitchFamily="18" charset="0"/>
            </a:rPr>
            <a:t>we get </a:t>
          </a:r>
          <a:endParaRPr lang="en-US" sz="1000" b="0" i="1" u="none" strike="noStrike" baseline="0">
            <a:solidFill>
              <a:srgbClr val="000000"/>
            </a:solidFill>
            <a:latin typeface="Times New Roman" pitchFamily="18" charset="0"/>
            <a:cs typeface="Times New Roman" pitchFamily="18" charset="0"/>
          </a:endParaRPr>
        </a:p>
        <a:p>
          <a:pPr algn="l" rtl="0">
            <a:defRPr sz="1000"/>
          </a:pPr>
          <a:endParaRPr lang="en-US" sz="1000" b="0" i="0" u="none" strike="noStrike" baseline="0">
            <a:solidFill>
              <a:srgbClr val="000000"/>
            </a:solidFill>
            <a:latin typeface="Times New Roman"/>
            <a:cs typeface="Times New Roman"/>
          </a:endParaRPr>
        </a:p>
        <a:p>
          <a:pPr algn="l" rtl="0">
            <a:defRPr sz="1000"/>
          </a:pPr>
          <a:endParaRPr lang="en-US" sz="1000" b="0" i="0" u="none" strike="noStrike" baseline="0">
            <a:solidFill>
              <a:srgbClr val="000000"/>
            </a:solidFill>
            <a:latin typeface="Times New Roman"/>
            <a:cs typeface="Times New Roman"/>
          </a:endParaRPr>
        </a:p>
        <a:p>
          <a:pPr algn="r" rtl="0">
            <a:defRPr sz="1000"/>
          </a:pPr>
          <a:r>
            <a:rPr lang="en-US" sz="1000" b="0" i="0" u="none" strike="noStrike" baseline="0">
              <a:solidFill>
                <a:srgbClr val="000000"/>
              </a:solidFill>
              <a:latin typeface="Times New Roman"/>
              <a:cs typeface="Times New Roman"/>
            </a:rPr>
            <a:t>(3)</a:t>
          </a:r>
        </a:p>
        <a:p>
          <a:pPr algn="l" rtl="0">
            <a:defRPr sz="1000"/>
          </a:pPr>
          <a:endParaRPr lang="en-US" sz="1000" b="0" i="0" u="none" strike="noStrike" baseline="0">
            <a:solidFill>
              <a:srgbClr val="000000"/>
            </a:solidFill>
            <a:latin typeface="Times New Roman"/>
            <a:cs typeface="Times New Roman"/>
          </a:endParaRP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0" i="0" u="none" strike="noStrike" baseline="0">
              <a:solidFill>
                <a:srgbClr val="000000"/>
              </a:solidFill>
              <a:latin typeface="Times New Roman"/>
              <a:cs typeface="Times New Roman"/>
            </a:rPr>
            <a:t>If we specify </a:t>
          </a:r>
          <a:r>
            <a:rPr lang="en-US" sz="1000" b="0" i="1" baseline="0">
              <a:latin typeface="Times New Roman" pitchFamily="18" charset="0"/>
              <a:ea typeface="+mn-ea"/>
              <a:cs typeface="Times New Roman" pitchFamily="18" charset="0"/>
            </a:rPr>
            <a:t>n</a:t>
          </a:r>
          <a:r>
            <a:rPr lang="en-US" sz="1000" b="0" i="1" baseline="-25000">
              <a:latin typeface="Times New Roman" pitchFamily="18" charset="0"/>
              <a:ea typeface="+mn-ea"/>
              <a:cs typeface="Times New Roman" pitchFamily="18" charset="0"/>
            </a:rPr>
            <a:t>t</a:t>
          </a:r>
          <a:r>
            <a:rPr lang="en-US" sz="1000" b="0" i="0" u="none" strike="noStrike" baseline="0">
              <a:solidFill>
                <a:srgbClr val="000000"/>
              </a:solidFill>
              <a:latin typeface="Times New Roman"/>
              <a:cs typeface="Times New Roman"/>
            </a:rPr>
            <a:t> and we specify a grain size that characterizes the roughness (typically we might use the </a:t>
          </a:r>
          <a:r>
            <a:rPr lang="en-US" sz="1000" b="0" i="1" u="none" strike="noStrike" baseline="0">
              <a:solidFill>
                <a:srgbClr val="000000"/>
              </a:solidFill>
              <a:latin typeface="Times New Roman"/>
              <a:cs typeface="Times New Roman"/>
            </a:rPr>
            <a:t>D</a:t>
          </a:r>
          <a:r>
            <a:rPr lang="en-US" sz="1000" b="0" i="1" u="none" strike="noStrike" baseline="-25000">
              <a:solidFill>
                <a:srgbClr val="000000"/>
              </a:solidFill>
              <a:latin typeface="Times New Roman"/>
              <a:cs typeface="Times New Roman"/>
            </a:rPr>
            <a:t>84</a:t>
          </a:r>
          <a:r>
            <a:rPr lang="en-US" sz="1000" b="0" i="0" u="none" strike="noStrike" baseline="0">
              <a:solidFill>
                <a:srgbClr val="000000"/>
              </a:solidFill>
              <a:latin typeface="Times New Roman"/>
              <a:cs typeface="Times New Roman"/>
            </a:rPr>
            <a:t> or </a:t>
          </a:r>
          <a:r>
            <a:rPr lang="en-US" sz="1000" b="0" i="1" u="none" strike="noStrike" baseline="0">
              <a:solidFill>
                <a:srgbClr val="000000"/>
              </a:solidFill>
              <a:latin typeface="Times New Roman"/>
              <a:cs typeface="Times New Roman"/>
            </a:rPr>
            <a:t>D</a:t>
          </a:r>
          <a:r>
            <a:rPr lang="en-US" sz="1000" b="0" i="1" u="none" strike="noStrike" baseline="-25000">
              <a:solidFill>
                <a:srgbClr val="000000"/>
              </a:solidFill>
              <a:latin typeface="Times New Roman"/>
              <a:cs typeface="Times New Roman"/>
            </a:rPr>
            <a:t>90</a:t>
          </a:r>
          <a:r>
            <a:rPr lang="en-US" sz="1000" b="0" i="0" u="none" strike="noStrike" baseline="0">
              <a:solidFill>
                <a:srgbClr val="000000"/>
              </a:solidFill>
              <a:latin typeface="Times New Roman"/>
              <a:cs typeface="Times New Roman"/>
            </a:rPr>
            <a:t>), we can calculate the Strickler roughness </a:t>
          </a:r>
          <a:r>
            <a:rPr lang="en-US" sz="1000" b="0" i="1" u="none" strike="noStrike" baseline="0">
              <a:solidFill>
                <a:srgbClr val="000000"/>
              </a:solidFill>
              <a:latin typeface="Times New Roman"/>
              <a:cs typeface="Times New Roman"/>
            </a:rPr>
            <a:t>n</a:t>
          </a:r>
          <a:r>
            <a:rPr lang="en-US" sz="1000" b="0" i="1" u="none" strike="noStrike" baseline="-25000">
              <a:solidFill>
                <a:srgbClr val="000000"/>
              </a:solidFill>
              <a:latin typeface="Times New Roman"/>
              <a:cs typeface="Times New Roman"/>
            </a:rPr>
            <a:t>D</a:t>
          </a:r>
          <a:r>
            <a:rPr lang="en-US" sz="1000" b="0" i="0" u="none" strike="noStrike" baseline="0">
              <a:solidFill>
                <a:srgbClr val="000000"/>
              </a:solidFill>
              <a:latin typeface="Times New Roman"/>
              <a:cs typeface="Times New Roman"/>
            </a:rPr>
            <a:t> from (2) and estimate the grain stress from (3).</a:t>
          </a:r>
        </a:p>
      </xdr:txBody>
    </xdr:sp>
    <xdr:clientData/>
  </xdr:twoCellAnchor>
  <mc:AlternateContent xmlns:mc="http://schemas.openxmlformats.org/markup-compatibility/2006">
    <mc:Choice xmlns:a14="http://schemas.microsoft.com/office/drawing/2010/main" Requires="a14">
      <xdr:twoCellAnchor editAs="oneCell">
        <xdr:from>
          <xdr:col>4</xdr:col>
          <xdr:colOff>50800</xdr:colOff>
          <xdr:row>0</xdr:row>
          <xdr:rowOff>0</xdr:rowOff>
        </xdr:from>
        <xdr:to>
          <xdr:col>11</xdr:col>
          <xdr:colOff>228600</xdr:colOff>
          <xdr:row>21</xdr:row>
          <xdr:rowOff>120650</xdr:rowOff>
        </xdr:to>
        <xdr:sp macro="" textlink="">
          <xdr:nvSpPr>
            <xdr:cNvPr id="86017" name="Object 1" hidden="1">
              <a:extLst>
                <a:ext uri="{63B3BB69-23CF-44E3-9099-C40C66FF867C}">
                  <a14:compatExt spid="_x0000_s86017"/>
                </a:ext>
                <a:ext uri="{FF2B5EF4-FFF2-40B4-BE49-F238E27FC236}">
                  <a16:creationId xmlns:a16="http://schemas.microsoft.com/office/drawing/2014/main" id="{00000000-0008-0000-0100-000001500100}"/>
                </a:ext>
              </a:extLst>
            </xdr:cNvPr>
            <xdr:cNvSpPr/>
          </xdr:nvSpPr>
          <xdr:spPr bwMode="auto">
            <a:xfrm>
              <a:off x="0" y="0"/>
              <a:ext cx="0" cy="0"/>
            </a:xfrm>
            <a:prstGeom prst="rect">
              <a:avLst/>
            </a:prstGeom>
            <a:solidFill>
              <a:srgbClr val="FFFFFF" mc:Ignorable="a14" a14:legacySpreadsheetColorIndex="65"/>
            </a:solidFill>
            <a:ln w="25400">
              <a:solidFill>
                <a:srgbClr val="800080" mc:Ignorable="a14" a14:legacySpreadsheetColorIndex="2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104775</xdr:colOff>
          <xdr:row>7</xdr:row>
          <xdr:rowOff>38100</xdr:rowOff>
        </xdr:from>
        <xdr:to>
          <xdr:col>18</xdr:col>
          <xdr:colOff>180975</xdr:colOff>
          <xdr:row>39</xdr:row>
          <xdr:rowOff>92075</xdr:rowOff>
        </xdr:to>
        <xdr:grpSp>
          <xdr:nvGrpSpPr>
            <xdr:cNvPr id="86032" name="Group 16">
              <a:extLst>
                <a:ext uri="{FF2B5EF4-FFF2-40B4-BE49-F238E27FC236}">
                  <a16:creationId xmlns:a16="http://schemas.microsoft.com/office/drawing/2014/main" id="{00000000-0008-0000-0100-000010500100}"/>
                </a:ext>
              </a:extLst>
            </xdr:cNvPr>
            <xdr:cNvGrpSpPr>
              <a:grpSpLocks/>
            </xdr:cNvGrpSpPr>
          </xdr:nvGrpSpPr>
          <xdr:grpSpPr bwMode="auto">
            <a:xfrm>
              <a:off x="10213975" y="1295400"/>
              <a:ext cx="1905000" cy="5324475"/>
              <a:chOff x="1510" y="137"/>
              <a:chExt cx="200" cy="574"/>
            </a:xfrm>
          </xdr:grpSpPr>
          <xdr:sp macro="" textlink="">
            <xdr:nvSpPr>
              <xdr:cNvPr id="86020" name="Object 4" hidden="1">
                <a:extLst>
                  <a:ext uri="{63B3BB69-23CF-44E3-9099-C40C66FF867C}">
                    <a14:compatExt spid="_x0000_s86020"/>
                  </a:ext>
                  <a:ext uri="{FF2B5EF4-FFF2-40B4-BE49-F238E27FC236}">
                    <a16:creationId xmlns:a16="http://schemas.microsoft.com/office/drawing/2014/main" id="{00000000-0008-0000-0100-000004500100}"/>
                  </a:ext>
                </a:extLst>
              </xdr:cNvPr>
              <xdr:cNvSpPr/>
            </xdr:nvSpPr>
            <xdr:spPr bwMode="auto">
              <a:xfrm>
                <a:off x="1558" y="137"/>
                <a:ext cx="104" cy="57"/>
              </a:xfrm>
              <a:prstGeom prst="rect">
                <a:avLst/>
              </a:prstGeom>
              <a:noFill/>
              <a:extLst>
                <a:ext uri="{909E8E84-426E-40DD-AFC4-6F175D3DCCD1}">
                  <a14:hiddenFill>
                    <a:solidFill>
                      <a:srgbClr val="FFFFFF"/>
                    </a:solidFill>
                  </a14:hiddenFill>
                </a:ext>
              </a:extLst>
            </xdr:spPr>
          </xdr:sp>
          <xdr:sp macro="" textlink="">
            <xdr:nvSpPr>
              <xdr:cNvPr id="86021" name="Object 5" hidden="1">
                <a:extLst>
                  <a:ext uri="{63B3BB69-23CF-44E3-9099-C40C66FF867C}">
                    <a14:compatExt spid="_x0000_s86021"/>
                  </a:ext>
                  <a:ext uri="{FF2B5EF4-FFF2-40B4-BE49-F238E27FC236}">
                    <a16:creationId xmlns:a16="http://schemas.microsoft.com/office/drawing/2014/main" id="{00000000-0008-0000-0100-000005500100}"/>
                  </a:ext>
                </a:extLst>
              </xdr:cNvPr>
              <xdr:cNvSpPr/>
            </xdr:nvSpPr>
            <xdr:spPr bwMode="auto">
              <a:xfrm>
                <a:off x="1512" y="492"/>
                <a:ext cx="197" cy="28"/>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sp macro="" textlink="">
            <xdr:nvSpPr>
              <xdr:cNvPr id="86022" name="Object 6" hidden="1">
                <a:extLst>
                  <a:ext uri="{63B3BB69-23CF-44E3-9099-C40C66FF867C}">
                    <a14:compatExt spid="_x0000_s86022"/>
                  </a:ext>
                  <a:ext uri="{FF2B5EF4-FFF2-40B4-BE49-F238E27FC236}">
                    <a16:creationId xmlns:a16="http://schemas.microsoft.com/office/drawing/2014/main" id="{00000000-0008-0000-0100-000006500100}"/>
                  </a:ext>
                </a:extLst>
              </xdr:cNvPr>
              <xdr:cNvSpPr/>
            </xdr:nvSpPr>
            <xdr:spPr bwMode="auto">
              <a:xfrm>
                <a:off x="1533" y="524"/>
                <a:ext cx="155" cy="33"/>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sp macro="" textlink="">
            <xdr:nvSpPr>
              <xdr:cNvPr id="86023" name="Object 7" hidden="1">
                <a:extLst>
                  <a:ext uri="{63B3BB69-23CF-44E3-9099-C40C66FF867C}">
                    <a14:compatExt spid="_x0000_s86023"/>
                  </a:ext>
                  <a:ext uri="{FF2B5EF4-FFF2-40B4-BE49-F238E27FC236}">
                    <a16:creationId xmlns:a16="http://schemas.microsoft.com/office/drawing/2014/main" id="{00000000-0008-0000-0100-000007500100}"/>
                  </a:ext>
                </a:extLst>
              </xdr:cNvPr>
              <xdr:cNvSpPr/>
            </xdr:nvSpPr>
            <xdr:spPr bwMode="auto">
              <a:xfrm>
                <a:off x="1562" y="652"/>
                <a:ext cx="97" cy="59"/>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sp macro="" textlink="">
            <xdr:nvSpPr>
              <xdr:cNvPr id="86024" name="Object 8" hidden="1">
                <a:extLst>
                  <a:ext uri="{63B3BB69-23CF-44E3-9099-C40C66FF867C}">
                    <a14:compatExt spid="_x0000_s86024"/>
                  </a:ext>
                  <a:ext uri="{FF2B5EF4-FFF2-40B4-BE49-F238E27FC236}">
                    <a16:creationId xmlns:a16="http://schemas.microsoft.com/office/drawing/2014/main" id="{00000000-0008-0000-0100-000008500100}"/>
                  </a:ext>
                </a:extLst>
              </xdr:cNvPr>
              <xdr:cNvSpPr/>
            </xdr:nvSpPr>
            <xdr:spPr bwMode="auto">
              <a:xfrm>
                <a:off x="1510" y="315"/>
                <a:ext cx="200" cy="61"/>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xdr:colOff>
          <xdr:row>21</xdr:row>
          <xdr:rowOff>158750</xdr:rowOff>
        </xdr:from>
        <xdr:to>
          <xdr:col>11</xdr:col>
          <xdr:colOff>596900</xdr:colOff>
          <xdr:row>34</xdr:row>
          <xdr:rowOff>63500</xdr:rowOff>
        </xdr:to>
        <xdr:sp macro="" textlink="">
          <xdr:nvSpPr>
            <xdr:cNvPr id="86031" name="Object 15" hidden="1">
              <a:extLst>
                <a:ext uri="{63B3BB69-23CF-44E3-9099-C40C66FF867C}">
                  <a14:compatExt spid="_x0000_s86031"/>
                </a:ext>
                <a:ext uri="{FF2B5EF4-FFF2-40B4-BE49-F238E27FC236}">
                  <a16:creationId xmlns:a16="http://schemas.microsoft.com/office/drawing/2014/main" id="{00000000-0008-0000-0100-00000F50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0</xdr:col>
      <xdr:colOff>400050</xdr:colOff>
      <xdr:row>48</xdr:row>
      <xdr:rowOff>19051</xdr:rowOff>
    </xdr:from>
    <xdr:to>
      <xdr:col>13</xdr:col>
      <xdr:colOff>177800</xdr:colOff>
      <xdr:row>50</xdr:row>
      <xdr:rowOff>152401</xdr:rowOff>
    </xdr:to>
    <xdr:sp macro="" textlink="">
      <xdr:nvSpPr>
        <xdr:cNvPr id="30" name="TextBox 20">
          <a:extLst>
            <a:ext uri="{FF2B5EF4-FFF2-40B4-BE49-F238E27FC236}">
              <a16:creationId xmlns:a16="http://schemas.microsoft.com/office/drawing/2014/main" id="{00000000-0008-0000-0100-00001E000000}"/>
            </a:ext>
          </a:extLst>
        </xdr:cNvPr>
        <xdr:cNvSpPr txBox="1"/>
      </xdr:nvSpPr>
      <xdr:spPr>
        <a:xfrm>
          <a:off x="400050" y="7950201"/>
          <a:ext cx="8667750" cy="450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algn="l" rtl="0" fontAlgn="base">
            <a:spcBef>
              <a:spcPct val="0"/>
            </a:spcBef>
            <a:spcAft>
              <a:spcPct val="0"/>
            </a:spcAft>
            <a:defRPr kern="1200">
              <a:solidFill>
                <a:schemeClr val="dk1"/>
              </a:solidFill>
              <a:latin typeface="+mn-lt"/>
              <a:ea typeface="+mn-ea"/>
              <a:cs typeface="+mn-cs"/>
            </a:defRPr>
          </a:lvl1pPr>
          <a:lvl2pPr marL="457200" algn="l" rtl="0" fontAlgn="base">
            <a:spcBef>
              <a:spcPct val="0"/>
            </a:spcBef>
            <a:spcAft>
              <a:spcPct val="0"/>
            </a:spcAft>
            <a:defRPr kern="1200">
              <a:solidFill>
                <a:schemeClr val="dk1"/>
              </a:solidFill>
              <a:latin typeface="+mn-lt"/>
              <a:ea typeface="+mn-ea"/>
              <a:cs typeface="+mn-cs"/>
            </a:defRPr>
          </a:lvl2pPr>
          <a:lvl3pPr marL="914400" algn="l" rtl="0" fontAlgn="base">
            <a:spcBef>
              <a:spcPct val="0"/>
            </a:spcBef>
            <a:spcAft>
              <a:spcPct val="0"/>
            </a:spcAft>
            <a:defRPr kern="1200">
              <a:solidFill>
                <a:schemeClr val="dk1"/>
              </a:solidFill>
              <a:latin typeface="+mn-lt"/>
              <a:ea typeface="+mn-ea"/>
              <a:cs typeface="+mn-cs"/>
            </a:defRPr>
          </a:lvl3pPr>
          <a:lvl4pPr marL="1371600" algn="l" rtl="0" fontAlgn="base">
            <a:spcBef>
              <a:spcPct val="0"/>
            </a:spcBef>
            <a:spcAft>
              <a:spcPct val="0"/>
            </a:spcAft>
            <a:defRPr kern="1200">
              <a:solidFill>
                <a:schemeClr val="dk1"/>
              </a:solidFill>
              <a:latin typeface="+mn-lt"/>
              <a:ea typeface="+mn-ea"/>
              <a:cs typeface="+mn-cs"/>
            </a:defRPr>
          </a:lvl4pPr>
          <a:lvl5pPr marL="1828800" algn="l" rtl="0" fontAlgn="base">
            <a:spcBef>
              <a:spcPct val="0"/>
            </a:spcBef>
            <a:spcAft>
              <a:spcPct val="0"/>
            </a:spcAft>
            <a:defRPr kern="1200">
              <a:solidFill>
                <a:schemeClr val="dk1"/>
              </a:solidFill>
              <a:latin typeface="+mn-lt"/>
              <a:ea typeface="+mn-ea"/>
              <a:cs typeface="+mn-cs"/>
            </a:defRPr>
          </a:lvl5pPr>
          <a:lvl6pPr marL="2286000" algn="l" defTabSz="914400" rtl="0" eaLnBrk="1" latinLnBrk="0" hangingPunct="1">
            <a:defRPr kern="1200">
              <a:solidFill>
                <a:schemeClr val="dk1"/>
              </a:solidFill>
              <a:latin typeface="+mn-lt"/>
              <a:ea typeface="+mn-ea"/>
              <a:cs typeface="+mn-cs"/>
            </a:defRPr>
          </a:lvl6pPr>
          <a:lvl7pPr marL="2743200" algn="l" defTabSz="914400" rtl="0" eaLnBrk="1" latinLnBrk="0" hangingPunct="1">
            <a:defRPr kern="1200">
              <a:solidFill>
                <a:schemeClr val="dk1"/>
              </a:solidFill>
              <a:latin typeface="+mn-lt"/>
              <a:ea typeface="+mn-ea"/>
              <a:cs typeface="+mn-cs"/>
            </a:defRPr>
          </a:lvl7pPr>
          <a:lvl8pPr marL="3200400" algn="l" defTabSz="914400" rtl="0" eaLnBrk="1" latinLnBrk="0" hangingPunct="1">
            <a:defRPr kern="1200">
              <a:solidFill>
                <a:schemeClr val="dk1"/>
              </a:solidFill>
              <a:latin typeface="+mn-lt"/>
              <a:ea typeface="+mn-ea"/>
              <a:cs typeface="+mn-cs"/>
            </a:defRPr>
          </a:lvl8pPr>
          <a:lvl9pPr marL="3657600" algn="l" defTabSz="914400" rtl="0" eaLnBrk="1" latinLnBrk="0" hangingPunct="1">
            <a:defRPr kern="1200">
              <a:solidFill>
                <a:schemeClr val="dk1"/>
              </a:solidFill>
              <a:latin typeface="+mn-lt"/>
              <a:ea typeface="+mn-ea"/>
              <a:cs typeface="+mn-cs"/>
            </a:defRPr>
          </a:lvl9pPr>
        </a:lstStyle>
        <a:p>
          <a:r>
            <a:rPr lang="en-US" sz="1200" b="1" i="0">
              <a:latin typeface="Times New Roman" pitchFamily="18" charset="0"/>
              <a:cs typeface="Times New Roman" pitchFamily="18" charset="0"/>
            </a:rPr>
            <a:t>The threshold channel problem: </a:t>
          </a:r>
          <a:r>
            <a:rPr lang="en-US" sz="1200" i="0">
              <a:latin typeface="Times New Roman" pitchFamily="18" charset="0"/>
              <a:cs typeface="Times New Roman" pitchFamily="18" charset="0"/>
            </a:rPr>
            <a:t>given a trapezoidal channel with bottom width </a:t>
          </a:r>
          <a:r>
            <a:rPr lang="en-US" sz="1200" i="1">
              <a:latin typeface="Times New Roman" pitchFamily="18" charset="0"/>
              <a:cs typeface="Times New Roman" pitchFamily="18" charset="0"/>
            </a:rPr>
            <a:t>B</a:t>
          </a:r>
          <a:r>
            <a:rPr lang="en-US" sz="1200" i="1" baseline="-25000">
              <a:latin typeface="Times New Roman" pitchFamily="18" charset="0"/>
              <a:cs typeface="Times New Roman" pitchFamily="18" charset="0"/>
            </a:rPr>
            <a:t>o</a:t>
          </a:r>
          <a:r>
            <a:rPr lang="en-US" sz="1200" i="0">
              <a:latin typeface="Times New Roman" pitchFamily="18" charset="0"/>
              <a:cs typeface="Times New Roman" pitchFamily="18" charset="0"/>
            </a:rPr>
            <a:t>, side slope </a:t>
          </a:r>
          <a:r>
            <a:rPr lang="en-US" sz="1200" i="1">
              <a:latin typeface="Times New Roman" pitchFamily="18" charset="0"/>
              <a:cs typeface="Times New Roman" pitchFamily="18" charset="0"/>
            </a:rPr>
            <a:t>m</a:t>
          </a:r>
          <a:r>
            <a:rPr lang="en-US" sz="1200" i="0">
              <a:latin typeface="Times New Roman" pitchFamily="18" charset="0"/>
              <a:cs typeface="Times New Roman" pitchFamily="18" charset="0"/>
            </a:rPr>
            <a:t>, total roughness </a:t>
          </a:r>
          <a:r>
            <a:rPr lang="en-US" sz="1200" i="1">
              <a:latin typeface="Times New Roman" pitchFamily="18" charset="0"/>
              <a:cs typeface="Times New Roman" pitchFamily="18" charset="0"/>
            </a:rPr>
            <a:t>n</a:t>
          </a:r>
          <a:r>
            <a:rPr lang="en-US" sz="1200" i="1" baseline="-25000">
              <a:latin typeface="Times New Roman" pitchFamily="18" charset="0"/>
              <a:cs typeface="Times New Roman" pitchFamily="18" charset="0"/>
            </a:rPr>
            <a:t>t</a:t>
          </a:r>
          <a:r>
            <a:rPr lang="en-US" sz="1200" i="0">
              <a:latin typeface="Times New Roman" pitchFamily="18" charset="0"/>
              <a:cs typeface="Times New Roman" pitchFamily="18" charset="0"/>
            </a:rPr>
            <a:t>, </a:t>
          </a:r>
          <a:r>
            <a:rPr lang="en-US" sz="1200" i="0" baseline="0">
              <a:latin typeface="Times New Roman" pitchFamily="18" charset="0"/>
              <a:cs typeface="Times New Roman" pitchFamily="18" charset="0"/>
            </a:rPr>
            <a:t>and bed material</a:t>
          </a:r>
          <a:r>
            <a:rPr lang="en-US" sz="1200" i="0">
              <a:latin typeface="Times New Roman" pitchFamily="18" charset="0"/>
              <a:cs typeface="Times New Roman" pitchFamily="18" charset="0"/>
            </a:rPr>
            <a:t> grain sizes </a:t>
          </a:r>
          <a:r>
            <a:rPr lang="en-US" sz="1200" i="1">
              <a:latin typeface="Times New Roman" pitchFamily="18" charset="0"/>
              <a:cs typeface="Times New Roman" pitchFamily="18" charset="0"/>
            </a:rPr>
            <a:t>D</a:t>
          </a:r>
          <a:r>
            <a:rPr lang="en-US" sz="1200" i="1" baseline="-25000">
              <a:latin typeface="Times New Roman" pitchFamily="18" charset="0"/>
              <a:cs typeface="Times New Roman" pitchFamily="18" charset="0"/>
            </a:rPr>
            <a:t>50</a:t>
          </a:r>
          <a:r>
            <a:rPr lang="en-US" sz="1200" i="0" baseline="0">
              <a:latin typeface="Times New Roman" pitchFamily="18" charset="0"/>
              <a:cs typeface="Times New Roman" pitchFamily="18" charset="0"/>
            </a:rPr>
            <a:t> and </a:t>
          </a:r>
          <a:r>
            <a:rPr lang="en-US" sz="1200" i="1" baseline="0">
              <a:latin typeface="Times New Roman" pitchFamily="18" charset="0"/>
              <a:cs typeface="Times New Roman" pitchFamily="18" charset="0"/>
            </a:rPr>
            <a:t>D</a:t>
          </a:r>
          <a:r>
            <a:rPr lang="en-US" sz="1200" i="1" baseline="-25000">
              <a:latin typeface="Times New Roman" pitchFamily="18" charset="0"/>
              <a:cs typeface="Times New Roman" pitchFamily="18" charset="0"/>
            </a:rPr>
            <a:t>84</a:t>
          </a:r>
          <a:r>
            <a:rPr lang="en-US" sz="1200" i="0" baseline="0">
              <a:latin typeface="Times New Roman" pitchFamily="18" charset="0"/>
              <a:cs typeface="Times New Roman" pitchFamily="18" charset="0"/>
            </a:rPr>
            <a:t>, </a:t>
          </a:r>
          <a:r>
            <a:rPr lang="en-US" sz="1200" i="0">
              <a:latin typeface="Times New Roman" pitchFamily="18" charset="0"/>
              <a:cs typeface="Times New Roman" pitchFamily="18" charset="0"/>
            </a:rPr>
            <a:t>f</a:t>
          </a:r>
          <a:r>
            <a:rPr lang="en-US" sz="1200" i="0" baseline="0">
              <a:latin typeface="Times New Roman" pitchFamily="18" charset="0"/>
              <a:cs typeface="Times New Roman" pitchFamily="18" charset="0"/>
            </a:rPr>
            <a:t>or a design</a:t>
          </a:r>
          <a:r>
            <a:rPr lang="en-US" sz="1200" i="0">
              <a:latin typeface="Times New Roman" pitchFamily="18" charset="0"/>
              <a:cs typeface="Times New Roman" pitchFamily="18" charset="0"/>
            </a:rPr>
            <a:t> </a:t>
          </a:r>
          <a:r>
            <a:rPr lang="en-US" sz="1200" i="0">
              <a:solidFill>
                <a:schemeClr val="dk1"/>
              </a:solidFill>
              <a:latin typeface="Times New Roman" pitchFamily="18" charset="0"/>
              <a:ea typeface="+mn-ea"/>
              <a:cs typeface="Times New Roman" pitchFamily="18" charset="0"/>
            </a:rPr>
            <a:t>discharge</a:t>
          </a:r>
          <a:r>
            <a:rPr lang="en-US" sz="1200">
              <a:solidFill>
                <a:schemeClr val="dk1"/>
              </a:solidFill>
              <a:latin typeface="Times New Roman" pitchFamily="18" charset="0"/>
              <a:ea typeface="+mn-ea"/>
              <a:cs typeface="Times New Roman" pitchFamily="18" charset="0"/>
            </a:rPr>
            <a:t> </a:t>
          </a:r>
          <a:r>
            <a:rPr lang="en-US" sz="1200" i="1">
              <a:solidFill>
                <a:schemeClr val="dk1"/>
              </a:solidFill>
              <a:latin typeface="Times New Roman" pitchFamily="18" charset="0"/>
              <a:ea typeface="+mn-ea"/>
              <a:cs typeface="Times New Roman" pitchFamily="18" charset="0"/>
            </a:rPr>
            <a:t>Q</a:t>
          </a:r>
          <a:r>
            <a:rPr lang="en-US" sz="1200" i="0">
              <a:solidFill>
                <a:schemeClr val="dk1"/>
              </a:solidFill>
              <a:latin typeface="Times New Roman" pitchFamily="18" charset="0"/>
              <a:ea typeface="+mn-ea"/>
              <a:cs typeface="Times New Roman" pitchFamily="18" charset="0"/>
            </a:rPr>
            <a:t>, find the grain stress and channel slope </a:t>
          </a:r>
          <a:r>
            <a:rPr lang="en-US" sz="1200">
              <a:latin typeface="Times New Roman" pitchFamily="18" charset="0"/>
              <a:cs typeface="Times New Roman" pitchFamily="18" charset="0"/>
            </a:rPr>
            <a:t>for incipient motion</a:t>
          </a:r>
          <a:endParaRPr lang="en-US" sz="1200" i="0">
            <a:solidFill>
              <a:schemeClr val="dk1"/>
            </a:solidFill>
            <a:latin typeface="Times New Roman" pitchFamily="18" charset="0"/>
            <a:ea typeface="+mn-ea"/>
            <a:cs typeface="Times New Roman" pitchFamily="18"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6349</xdr:colOff>
      <xdr:row>8</xdr:row>
      <xdr:rowOff>123825</xdr:rowOff>
    </xdr:from>
    <xdr:to>
      <xdr:col>2</xdr:col>
      <xdr:colOff>334682</xdr:colOff>
      <xdr:row>11</xdr:row>
      <xdr:rowOff>116542</xdr:rowOff>
    </xdr:to>
    <xdr:sp macro="" textlink="">
      <xdr:nvSpPr>
        <xdr:cNvPr id="2" name="Text Box 34">
          <a:extLst>
            <a:ext uri="{FF2B5EF4-FFF2-40B4-BE49-F238E27FC236}">
              <a16:creationId xmlns:a16="http://schemas.microsoft.com/office/drawing/2014/main" id="{00000000-0008-0000-0200-000002000000}"/>
            </a:ext>
          </a:extLst>
        </xdr:cNvPr>
        <xdr:cNvSpPr txBox="1">
          <a:spLocks noChangeArrowheads="1"/>
        </xdr:cNvSpPr>
      </xdr:nvSpPr>
      <xdr:spPr bwMode="auto">
        <a:xfrm>
          <a:off x="6349" y="1450975"/>
          <a:ext cx="2226983" cy="468967"/>
        </a:xfrm>
        <a:prstGeom prst="rect">
          <a:avLst/>
        </a:prstGeom>
        <a:solidFill>
          <a:srgbClr val="99FF99"/>
        </a:solidFill>
        <a:ln w="25400">
          <a:solidFill>
            <a:srgbClr val="000000"/>
          </a:solidFill>
          <a:miter lim="800000"/>
          <a:headEnd/>
          <a:tailEnd/>
        </a:ln>
      </xdr:spPr>
      <xdr:txBody>
        <a:bodyPr vertOverflow="clip" wrap="square" lIns="27432" tIns="22860" rIns="27432" bIns="0" anchor="t" upright="1"/>
        <a:lstStyle/>
        <a:p>
          <a:pPr algn="ctr" rtl="0">
            <a:defRPr sz="1000"/>
          </a:pPr>
          <a:r>
            <a:rPr lang="en-US" sz="900" b="1" i="0" u="none" strike="noStrike" baseline="0">
              <a:solidFill>
                <a:srgbClr val="000000"/>
              </a:solidFill>
              <a:latin typeface="Times New Roman"/>
              <a:cs typeface="Times New Roman"/>
            </a:rPr>
            <a:t>Enter information only in green cells!!</a:t>
          </a:r>
        </a:p>
        <a:p>
          <a:pPr algn="ctr" rtl="0">
            <a:defRPr sz="1000"/>
          </a:pPr>
          <a:r>
            <a:rPr lang="en-US" sz="900" b="1" i="0" u="none" strike="noStrike" baseline="0">
              <a:solidFill>
                <a:srgbClr val="000000"/>
              </a:solidFill>
              <a:latin typeface="Times New Roman"/>
              <a:cs typeface="Times New Roman"/>
            </a:rPr>
            <a:t>No cutting and pasting!  </a:t>
          </a:r>
        </a:p>
        <a:p>
          <a:pPr algn="ctr" rtl="0">
            <a:defRPr sz="1000"/>
          </a:pPr>
          <a:r>
            <a:rPr lang="en-US" sz="900" b="1" i="0" u="none" strike="noStrike" baseline="0">
              <a:solidFill>
                <a:srgbClr val="000000"/>
              </a:solidFill>
              <a:latin typeface="Times New Roman"/>
              <a:cs typeface="Times New Roman"/>
            </a:rPr>
            <a:t>No inserting or deleting rows!</a:t>
          </a:r>
        </a:p>
      </xdr:txBody>
    </xdr:sp>
    <xdr:clientData/>
  </xdr:twoCellAnchor>
  <xdr:twoCellAnchor>
    <xdr:from>
      <xdr:col>0</xdr:col>
      <xdr:colOff>0</xdr:colOff>
      <xdr:row>22</xdr:row>
      <xdr:rowOff>14569</xdr:rowOff>
    </xdr:from>
    <xdr:to>
      <xdr:col>9</xdr:col>
      <xdr:colOff>0</xdr:colOff>
      <xdr:row>44</xdr:row>
      <xdr:rowOff>0</xdr:rowOff>
    </xdr:to>
    <xdr:graphicFrame macro="">
      <xdr:nvGraphicFramePr>
        <xdr:cNvPr id="27" name="Chart 26">
          <a:extLst>
            <a:ext uri="{FF2B5EF4-FFF2-40B4-BE49-F238E27FC236}">
              <a16:creationId xmlns:a16="http://schemas.microsoft.com/office/drawing/2014/main" id="{00000000-0008-0000-02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15</xdr:row>
      <xdr:rowOff>155290</xdr:rowOff>
    </xdr:from>
    <xdr:to>
      <xdr:col>3</xdr:col>
      <xdr:colOff>397205</xdr:colOff>
      <xdr:row>22</xdr:row>
      <xdr:rowOff>102535</xdr:rowOff>
    </xdr:to>
    <xdr:grpSp>
      <xdr:nvGrpSpPr>
        <xdr:cNvPr id="34" name="Group 31">
          <a:extLst>
            <a:ext uri="{FF2B5EF4-FFF2-40B4-BE49-F238E27FC236}">
              <a16:creationId xmlns:a16="http://schemas.microsoft.com/office/drawing/2014/main" id="{00000000-0008-0000-0200-000022000000}"/>
            </a:ext>
          </a:extLst>
        </xdr:cNvPr>
        <xdr:cNvGrpSpPr>
          <a:grpSpLocks/>
        </xdr:cNvGrpSpPr>
      </xdr:nvGrpSpPr>
      <xdr:grpSpPr bwMode="auto">
        <a:xfrm>
          <a:off x="0" y="2701640"/>
          <a:ext cx="3191205" cy="1064845"/>
          <a:chOff x="593" y="348"/>
          <a:chExt cx="320" cy="109"/>
        </a:xfrm>
      </xdr:grpSpPr>
      <xdr:sp macro="" textlink="">
        <xdr:nvSpPr>
          <xdr:cNvPr id="37" name="Rectangle 11">
            <a:extLst>
              <a:ext uri="{FF2B5EF4-FFF2-40B4-BE49-F238E27FC236}">
                <a16:creationId xmlns:a16="http://schemas.microsoft.com/office/drawing/2014/main" id="{00000000-0008-0000-0200-000025000000}"/>
              </a:ext>
            </a:extLst>
          </xdr:cNvPr>
          <xdr:cNvSpPr>
            <a:spLocks noChangeArrowheads="1"/>
          </xdr:cNvSpPr>
        </xdr:nvSpPr>
        <xdr:spPr bwMode="auto">
          <a:xfrm>
            <a:off x="596" y="354"/>
            <a:ext cx="317" cy="96"/>
          </a:xfrm>
          <a:prstGeom prst="rect">
            <a:avLst/>
          </a:prstGeom>
          <a:solidFill>
            <a:srgbClr val="FFFFFF"/>
          </a:solidFill>
          <a:ln w="25400">
            <a:solidFill>
              <a:srgbClr val="660033"/>
            </a:solidFill>
            <a:miter lim="800000"/>
            <a:headEnd/>
            <a:tailEnd/>
          </a:ln>
        </xdr:spPr>
      </xdr:sp>
      <xdr:sp macro="" textlink="">
        <xdr:nvSpPr>
          <xdr:cNvPr id="38" name="Freeform 13">
            <a:extLst>
              <a:ext uri="{FF2B5EF4-FFF2-40B4-BE49-F238E27FC236}">
                <a16:creationId xmlns:a16="http://schemas.microsoft.com/office/drawing/2014/main" id="{00000000-0008-0000-0200-000026000000}"/>
              </a:ext>
            </a:extLst>
          </xdr:cNvPr>
          <xdr:cNvSpPr>
            <a:spLocks/>
          </xdr:cNvSpPr>
        </xdr:nvSpPr>
        <xdr:spPr bwMode="auto">
          <a:xfrm>
            <a:off x="627" y="372"/>
            <a:ext cx="271" cy="58"/>
          </a:xfrm>
          <a:custGeom>
            <a:avLst/>
            <a:gdLst>
              <a:gd name="T0" fmla="*/ 0 w 1624"/>
              <a:gd name="T1" fmla="*/ 0 h 344"/>
              <a:gd name="T2" fmla="*/ 0 w 1624"/>
              <a:gd name="T3" fmla="*/ 0 h 344"/>
              <a:gd name="T4" fmla="*/ 0 w 1624"/>
              <a:gd name="T5" fmla="*/ 0 h 344"/>
              <a:gd name="T6" fmla="*/ 0 w 1624"/>
              <a:gd name="T7" fmla="*/ 0 h 344"/>
              <a:gd name="T8" fmla="*/ 0 60000 65536"/>
              <a:gd name="T9" fmla="*/ 0 60000 65536"/>
              <a:gd name="T10" fmla="*/ 0 60000 65536"/>
              <a:gd name="T11" fmla="*/ 0 60000 65536"/>
              <a:gd name="T12" fmla="*/ 0 w 1624"/>
              <a:gd name="T13" fmla="*/ 0 h 344"/>
              <a:gd name="T14" fmla="*/ 1624 w 1624"/>
              <a:gd name="T15" fmla="*/ 344 h 344"/>
            </a:gdLst>
            <a:ahLst/>
            <a:cxnLst>
              <a:cxn ang="T8">
                <a:pos x="T0" y="T1"/>
              </a:cxn>
              <a:cxn ang="T9">
                <a:pos x="T2" y="T3"/>
              </a:cxn>
              <a:cxn ang="T10">
                <a:pos x="T4" y="T5"/>
              </a:cxn>
              <a:cxn ang="T11">
                <a:pos x="T6" y="T7"/>
              </a:cxn>
            </a:cxnLst>
            <a:rect l="T12" t="T13" r="T14" b="T15"/>
            <a:pathLst>
              <a:path w="1624" h="344">
                <a:moveTo>
                  <a:pt x="0" y="0"/>
                </a:moveTo>
                <a:lnTo>
                  <a:pt x="392" y="344"/>
                </a:lnTo>
                <a:lnTo>
                  <a:pt x="1216" y="344"/>
                </a:lnTo>
                <a:lnTo>
                  <a:pt x="1624" y="8"/>
                </a:lnTo>
              </a:path>
            </a:pathLst>
          </a:custGeom>
          <a:noFill/>
          <a:ln w="38100">
            <a:solidFill>
              <a:srgbClr val="000000"/>
            </a:solidFill>
            <a:round/>
            <a:headEnd/>
            <a:tailEnd/>
          </a:ln>
        </xdr:spPr>
      </xdr:sp>
      <xdr:sp macro="" textlink="">
        <xdr:nvSpPr>
          <xdr:cNvPr id="39" name="Line 14">
            <a:extLst>
              <a:ext uri="{FF2B5EF4-FFF2-40B4-BE49-F238E27FC236}">
                <a16:creationId xmlns:a16="http://schemas.microsoft.com/office/drawing/2014/main" id="{00000000-0008-0000-0200-000027000000}"/>
              </a:ext>
            </a:extLst>
          </xdr:cNvPr>
          <xdr:cNvSpPr>
            <a:spLocks noChangeShapeType="1"/>
          </xdr:cNvSpPr>
        </xdr:nvSpPr>
        <xdr:spPr bwMode="auto">
          <a:xfrm>
            <a:off x="650" y="390"/>
            <a:ext cx="232" cy="0"/>
          </a:xfrm>
          <a:prstGeom prst="line">
            <a:avLst/>
          </a:prstGeom>
          <a:noFill/>
          <a:ln w="9525">
            <a:solidFill>
              <a:srgbClr val="000000"/>
            </a:solidFill>
            <a:round/>
            <a:headEnd/>
            <a:tailEnd/>
          </a:ln>
        </xdr:spPr>
      </xdr:sp>
      <xdr:sp macro="" textlink="">
        <xdr:nvSpPr>
          <xdr:cNvPr id="40" name="Line 15">
            <a:extLst>
              <a:ext uri="{FF2B5EF4-FFF2-40B4-BE49-F238E27FC236}">
                <a16:creationId xmlns:a16="http://schemas.microsoft.com/office/drawing/2014/main" id="{00000000-0008-0000-0200-000028000000}"/>
              </a:ext>
            </a:extLst>
          </xdr:cNvPr>
          <xdr:cNvSpPr>
            <a:spLocks noChangeShapeType="1"/>
          </xdr:cNvSpPr>
        </xdr:nvSpPr>
        <xdr:spPr bwMode="auto">
          <a:xfrm flipV="1">
            <a:off x="690" y="390"/>
            <a:ext cx="0" cy="40"/>
          </a:xfrm>
          <a:prstGeom prst="line">
            <a:avLst/>
          </a:prstGeom>
          <a:noFill/>
          <a:ln w="9525">
            <a:solidFill>
              <a:srgbClr val="000000"/>
            </a:solidFill>
            <a:round/>
            <a:headEnd/>
            <a:tailEnd/>
          </a:ln>
        </xdr:spPr>
      </xdr:sp>
      <xdr:sp macro="" textlink="">
        <xdr:nvSpPr>
          <xdr:cNvPr id="41" name="Line 16">
            <a:extLst>
              <a:ext uri="{FF2B5EF4-FFF2-40B4-BE49-F238E27FC236}">
                <a16:creationId xmlns:a16="http://schemas.microsoft.com/office/drawing/2014/main" id="{00000000-0008-0000-0200-000029000000}"/>
              </a:ext>
            </a:extLst>
          </xdr:cNvPr>
          <xdr:cNvSpPr>
            <a:spLocks noChangeShapeType="1"/>
          </xdr:cNvSpPr>
        </xdr:nvSpPr>
        <xdr:spPr bwMode="auto">
          <a:xfrm flipV="1">
            <a:off x="828" y="390"/>
            <a:ext cx="0" cy="40"/>
          </a:xfrm>
          <a:prstGeom prst="line">
            <a:avLst/>
          </a:prstGeom>
          <a:noFill/>
          <a:ln w="9525">
            <a:solidFill>
              <a:srgbClr val="000000"/>
            </a:solidFill>
            <a:round/>
            <a:headEnd/>
            <a:tailEnd/>
          </a:ln>
        </xdr:spPr>
      </xdr:sp>
      <xdr:sp macro="" textlink="">
        <xdr:nvSpPr>
          <xdr:cNvPr id="42" name="Line 17">
            <a:extLst>
              <a:ext uri="{FF2B5EF4-FFF2-40B4-BE49-F238E27FC236}">
                <a16:creationId xmlns:a16="http://schemas.microsoft.com/office/drawing/2014/main" id="{00000000-0008-0000-0200-00002A000000}"/>
              </a:ext>
            </a:extLst>
          </xdr:cNvPr>
          <xdr:cNvSpPr>
            <a:spLocks noChangeShapeType="1"/>
          </xdr:cNvSpPr>
        </xdr:nvSpPr>
        <xdr:spPr bwMode="auto">
          <a:xfrm>
            <a:off x="746" y="390"/>
            <a:ext cx="0" cy="36"/>
          </a:xfrm>
          <a:prstGeom prst="line">
            <a:avLst/>
          </a:prstGeom>
          <a:noFill/>
          <a:ln w="9525">
            <a:solidFill>
              <a:srgbClr val="000000"/>
            </a:solidFill>
            <a:round/>
            <a:headEnd type="arrow" w="med" len="med"/>
            <a:tailEnd type="arrow" w="med" len="med"/>
          </a:ln>
        </xdr:spPr>
      </xdr:sp>
      <xdr:sp macro="" textlink="">
        <xdr:nvSpPr>
          <xdr:cNvPr id="43" name="Text Box 18">
            <a:extLst>
              <a:ext uri="{FF2B5EF4-FFF2-40B4-BE49-F238E27FC236}">
                <a16:creationId xmlns:a16="http://schemas.microsoft.com/office/drawing/2014/main" id="{00000000-0008-0000-0200-00002B000000}"/>
              </a:ext>
            </a:extLst>
          </xdr:cNvPr>
          <xdr:cNvSpPr txBox="1">
            <a:spLocks noChangeArrowheads="1"/>
          </xdr:cNvSpPr>
        </xdr:nvSpPr>
        <xdr:spPr bwMode="auto">
          <a:xfrm>
            <a:off x="741" y="391"/>
            <a:ext cx="32" cy="38"/>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1400" b="0" i="1" u="none" strike="noStrike" baseline="0">
                <a:solidFill>
                  <a:srgbClr val="000000"/>
                </a:solidFill>
                <a:latin typeface="Times New Roman"/>
                <a:cs typeface="Times New Roman"/>
              </a:rPr>
              <a:t>h</a:t>
            </a:r>
          </a:p>
          <a:p>
            <a:pPr algn="l" rtl="0">
              <a:defRPr sz="1000"/>
            </a:pPr>
            <a:endParaRPr lang="en-US" sz="1400" b="0" i="1" u="none" strike="noStrike" baseline="0">
              <a:solidFill>
                <a:srgbClr val="000000"/>
              </a:solidFill>
              <a:latin typeface="Times New Roman"/>
              <a:cs typeface="Times New Roman"/>
            </a:endParaRPr>
          </a:p>
        </xdr:txBody>
      </xdr:sp>
      <xdr:sp macro="" textlink="">
        <xdr:nvSpPr>
          <xdr:cNvPr id="44" name="Text Box 19">
            <a:extLst>
              <a:ext uri="{FF2B5EF4-FFF2-40B4-BE49-F238E27FC236}">
                <a16:creationId xmlns:a16="http://schemas.microsoft.com/office/drawing/2014/main" id="{00000000-0008-0000-0200-00002C000000}"/>
              </a:ext>
            </a:extLst>
          </xdr:cNvPr>
          <xdr:cNvSpPr txBox="1">
            <a:spLocks noChangeArrowheads="1"/>
          </xdr:cNvSpPr>
        </xdr:nvSpPr>
        <xdr:spPr bwMode="auto">
          <a:xfrm>
            <a:off x="740" y="352"/>
            <a:ext cx="50" cy="33"/>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1400" b="0" i="1" u="none" strike="noStrike" baseline="0">
                <a:solidFill>
                  <a:srgbClr val="000000"/>
                </a:solidFill>
                <a:latin typeface="Times New Roman"/>
                <a:cs typeface="Times New Roman"/>
              </a:rPr>
              <a:t>Bo</a:t>
            </a:r>
          </a:p>
          <a:p>
            <a:pPr algn="l" rtl="0">
              <a:defRPr sz="1000"/>
            </a:pPr>
            <a:endParaRPr lang="en-US" sz="1400" b="0" i="1" u="none" strike="noStrike" baseline="0">
              <a:solidFill>
                <a:srgbClr val="000000"/>
              </a:solidFill>
              <a:latin typeface="Times New Roman"/>
              <a:cs typeface="Times New Roman"/>
            </a:endParaRPr>
          </a:p>
        </xdr:txBody>
      </xdr:sp>
      <xdr:sp macro="" textlink="">
        <xdr:nvSpPr>
          <xdr:cNvPr id="45" name="Line 20">
            <a:extLst>
              <a:ext uri="{FF2B5EF4-FFF2-40B4-BE49-F238E27FC236}">
                <a16:creationId xmlns:a16="http://schemas.microsoft.com/office/drawing/2014/main" id="{00000000-0008-0000-0200-00002D000000}"/>
              </a:ext>
            </a:extLst>
          </xdr:cNvPr>
          <xdr:cNvSpPr>
            <a:spLocks noChangeShapeType="1"/>
          </xdr:cNvSpPr>
        </xdr:nvSpPr>
        <xdr:spPr bwMode="auto">
          <a:xfrm>
            <a:off x="690" y="382"/>
            <a:ext cx="136" cy="0"/>
          </a:xfrm>
          <a:prstGeom prst="line">
            <a:avLst/>
          </a:prstGeom>
          <a:noFill/>
          <a:ln w="9525">
            <a:solidFill>
              <a:srgbClr val="000000"/>
            </a:solidFill>
            <a:round/>
            <a:headEnd type="stealth" w="med" len="lg"/>
            <a:tailEnd type="stealth" w="med" len="lg"/>
          </a:ln>
        </xdr:spPr>
      </xdr:sp>
      <xdr:sp macro="" textlink="">
        <xdr:nvSpPr>
          <xdr:cNvPr id="46" name="Line 21">
            <a:extLst>
              <a:ext uri="{FF2B5EF4-FFF2-40B4-BE49-F238E27FC236}">
                <a16:creationId xmlns:a16="http://schemas.microsoft.com/office/drawing/2014/main" id="{00000000-0008-0000-0200-00002E000000}"/>
              </a:ext>
            </a:extLst>
          </xdr:cNvPr>
          <xdr:cNvSpPr>
            <a:spLocks noChangeShapeType="1"/>
          </xdr:cNvSpPr>
        </xdr:nvSpPr>
        <xdr:spPr bwMode="auto">
          <a:xfrm>
            <a:off x="642" y="382"/>
            <a:ext cx="48" cy="0"/>
          </a:xfrm>
          <a:prstGeom prst="line">
            <a:avLst/>
          </a:prstGeom>
          <a:noFill/>
          <a:ln w="9525">
            <a:solidFill>
              <a:srgbClr val="000000"/>
            </a:solidFill>
            <a:round/>
            <a:headEnd type="stealth" w="med" len="lg"/>
            <a:tailEnd type="stealth" w="med" len="lg"/>
          </a:ln>
        </xdr:spPr>
      </xdr:sp>
      <xdr:sp macro="" textlink="">
        <xdr:nvSpPr>
          <xdr:cNvPr id="47" name="Line 22">
            <a:extLst>
              <a:ext uri="{FF2B5EF4-FFF2-40B4-BE49-F238E27FC236}">
                <a16:creationId xmlns:a16="http://schemas.microsoft.com/office/drawing/2014/main" id="{00000000-0008-0000-0200-00002F000000}"/>
              </a:ext>
            </a:extLst>
          </xdr:cNvPr>
          <xdr:cNvSpPr>
            <a:spLocks noChangeShapeType="1"/>
          </xdr:cNvSpPr>
        </xdr:nvSpPr>
        <xdr:spPr bwMode="auto">
          <a:xfrm>
            <a:off x="830" y="382"/>
            <a:ext cx="48" cy="0"/>
          </a:xfrm>
          <a:prstGeom prst="line">
            <a:avLst/>
          </a:prstGeom>
          <a:noFill/>
          <a:ln w="9525">
            <a:solidFill>
              <a:srgbClr val="000000"/>
            </a:solidFill>
            <a:round/>
            <a:headEnd type="stealth" w="med" len="lg"/>
            <a:tailEnd type="stealth" w="med" len="lg"/>
          </a:ln>
        </xdr:spPr>
      </xdr:sp>
      <xdr:sp macro="" textlink="">
        <xdr:nvSpPr>
          <xdr:cNvPr id="48" name="Text Box 23">
            <a:extLst>
              <a:ext uri="{FF2B5EF4-FFF2-40B4-BE49-F238E27FC236}">
                <a16:creationId xmlns:a16="http://schemas.microsoft.com/office/drawing/2014/main" id="{00000000-0008-0000-0200-000030000000}"/>
              </a:ext>
            </a:extLst>
          </xdr:cNvPr>
          <xdr:cNvSpPr txBox="1">
            <a:spLocks noChangeArrowheads="1"/>
          </xdr:cNvSpPr>
        </xdr:nvSpPr>
        <xdr:spPr bwMode="auto">
          <a:xfrm>
            <a:off x="647" y="348"/>
            <a:ext cx="52" cy="38"/>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1400" b="0" i="1" u="none" strike="noStrike" baseline="0">
                <a:solidFill>
                  <a:srgbClr val="000000"/>
                </a:solidFill>
                <a:latin typeface="Times New Roman"/>
                <a:cs typeface="Times New Roman"/>
              </a:rPr>
              <a:t>mh</a:t>
            </a:r>
          </a:p>
          <a:p>
            <a:pPr algn="l" rtl="0">
              <a:defRPr sz="1000"/>
            </a:pPr>
            <a:endParaRPr lang="en-US" sz="1400" b="0" i="1" u="none" strike="noStrike" baseline="0">
              <a:solidFill>
                <a:srgbClr val="000000"/>
              </a:solidFill>
              <a:latin typeface="Times New Roman"/>
              <a:cs typeface="Times New Roman"/>
            </a:endParaRPr>
          </a:p>
        </xdr:txBody>
      </xdr:sp>
      <xdr:sp macro="" textlink="">
        <xdr:nvSpPr>
          <xdr:cNvPr id="49" name="AutoShape 25">
            <a:extLst>
              <a:ext uri="{FF2B5EF4-FFF2-40B4-BE49-F238E27FC236}">
                <a16:creationId xmlns:a16="http://schemas.microsoft.com/office/drawing/2014/main" id="{00000000-0008-0000-0200-000031000000}"/>
              </a:ext>
            </a:extLst>
          </xdr:cNvPr>
          <xdr:cNvSpPr>
            <a:spLocks noChangeArrowheads="1"/>
          </xdr:cNvSpPr>
        </xdr:nvSpPr>
        <xdr:spPr bwMode="auto">
          <a:xfrm>
            <a:off x="617" y="390"/>
            <a:ext cx="45" cy="42"/>
          </a:xfrm>
          <a:prstGeom prst="rtTriangle">
            <a:avLst/>
          </a:prstGeom>
          <a:noFill/>
          <a:ln w="9525">
            <a:solidFill>
              <a:srgbClr val="000000"/>
            </a:solidFill>
            <a:miter lim="800000"/>
            <a:headEnd/>
            <a:tailEnd/>
          </a:ln>
        </xdr:spPr>
      </xdr:sp>
      <xdr:sp macro="" textlink="">
        <xdr:nvSpPr>
          <xdr:cNvPr id="50" name="Text Box 26">
            <a:extLst>
              <a:ext uri="{FF2B5EF4-FFF2-40B4-BE49-F238E27FC236}">
                <a16:creationId xmlns:a16="http://schemas.microsoft.com/office/drawing/2014/main" id="{00000000-0008-0000-0200-000032000000}"/>
              </a:ext>
            </a:extLst>
          </xdr:cNvPr>
          <xdr:cNvSpPr txBox="1">
            <a:spLocks noChangeArrowheads="1"/>
          </xdr:cNvSpPr>
        </xdr:nvSpPr>
        <xdr:spPr bwMode="auto">
          <a:xfrm>
            <a:off x="622" y="422"/>
            <a:ext cx="34" cy="35"/>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1200" b="0" i="1" u="none" strike="noStrike" baseline="0">
                <a:solidFill>
                  <a:srgbClr val="000000"/>
                </a:solidFill>
                <a:latin typeface="Times New Roman"/>
                <a:cs typeface="Times New Roman"/>
              </a:rPr>
              <a:t>m</a:t>
            </a:r>
          </a:p>
          <a:p>
            <a:pPr algn="l" rtl="0">
              <a:defRPr sz="1000"/>
            </a:pPr>
            <a:endParaRPr lang="en-US" sz="1200" b="0" i="1" u="none" strike="noStrike" baseline="0">
              <a:solidFill>
                <a:srgbClr val="000000"/>
              </a:solidFill>
              <a:latin typeface="Times New Roman"/>
              <a:cs typeface="Times New Roman"/>
            </a:endParaRPr>
          </a:p>
        </xdr:txBody>
      </xdr:sp>
      <xdr:sp macro="" textlink="">
        <xdr:nvSpPr>
          <xdr:cNvPr id="51" name="Text Box 27">
            <a:extLst>
              <a:ext uri="{FF2B5EF4-FFF2-40B4-BE49-F238E27FC236}">
                <a16:creationId xmlns:a16="http://schemas.microsoft.com/office/drawing/2014/main" id="{00000000-0008-0000-0200-000033000000}"/>
              </a:ext>
            </a:extLst>
          </xdr:cNvPr>
          <xdr:cNvSpPr txBox="1">
            <a:spLocks noChangeArrowheads="1"/>
          </xdr:cNvSpPr>
        </xdr:nvSpPr>
        <xdr:spPr bwMode="auto">
          <a:xfrm>
            <a:off x="593" y="390"/>
            <a:ext cx="27" cy="35"/>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1200" b="0" i="1" u="none" strike="noStrike" baseline="0">
                <a:solidFill>
                  <a:srgbClr val="000000"/>
                </a:solidFill>
                <a:latin typeface="Times New Roman"/>
                <a:cs typeface="Times New Roman"/>
              </a:rPr>
              <a:t>1</a:t>
            </a:r>
          </a:p>
          <a:p>
            <a:pPr algn="l" rtl="0">
              <a:defRPr sz="1000"/>
            </a:pPr>
            <a:endParaRPr lang="en-US" sz="1200" b="0" i="1" u="none" strike="noStrike" baseline="0">
              <a:solidFill>
                <a:srgbClr val="000000"/>
              </a:solidFill>
              <a:latin typeface="Times New Roman"/>
              <a:cs typeface="Times New Roman"/>
            </a:endParaRPr>
          </a:p>
        </xdr:txBody>
      </xdr:sp>
      <xdr:sp macro="" textlink="">
        <xdr:nvSpPr>
          <xdr:cNvPr id="52" name="Text Box 30">
            <a:extLst>
              <a:ext uri="{FF2B5EF4-FFF2-40B4-BE49-F238E27FC236}">
                <a16:creationId xmlns:a16="http://schemas.microsoft.com/office/drawing/2014/main" id="{00000000-0008-0000-0200-000034000000}"/>
              </a:ext>
            </a:extLst>
          </xdr:cNvPr>
          <xdr:cNvSpPr txBox="1">
            <a:spLocks noChangeArrowheads="1"/>
          </xdr:cNvSpPr>
        </xdr:nvSpPr>
        <xdr:spPr bwMode="auto">
          <a:xfrm>
            <a:off x="834" y="349"/>
            <a:ext cx="52" cy="38"/>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1400" b="0" i="1" u="none" strike="noStrike" baseline="0">
                <a:solidFill>
                  <a:srgbClr val="000000"/>
                </a:solidFill>
                <a:latin typeface="Times New Roman"/>
                <a:cs typeface="Times New Roman"/>
              </a:rPr>
              <a:t>mh</a:t>
            </a:r>
          </a:p>
          <a:p>
            <a:pPr algn="l" rtl="0">
              <a:defRPr sz="1000"/>
            </a:pPr>
            <a:endParaRPr lang="en-US" sz="1400" b="0" i="1" u="none" strike="noStrike" baseline="0">
              <a:solidFill>
                <a:srgbClr val="000000"/>
              </a:solidFill>
              <a:latin typeface="Times New Roman"/>
              <a:cs typeface="Times New Roman"/>
            </a:endParaRPr>
          </a:p>
        </xdr:txBody>
      </xdr:sp>
    </xdr:grpSp>
    <xdr:clientData/>
  </xdr:twoCellAnchor>
  <xdr:twoCellAnchor>
    <xdr:from>
      <xdr:col>9</xdr:col>
      <xdr:colOff>10885</xdr:colOff>
      <xdr:row>22</xdr:row>
      <xdr:rowOff>14569</xdr:rowOff>
    </xdr:from>
    <xdr:to>
      <xdr:col>20</xdr:col>
      <xdr:colOff>0</xdr:colOff>
      <xdr:row>44</xdr:row>
      <xdr:rowOff>0</xdr:rowOff>
    </xdr:to>
    <xdr:graphicFrame macro="">
      <xdr:nvGraphicFramePr>
        <xdr:cNvPr id="24" name="Chart 23">
          <a:extLst>
            <a:ext uri="{FF2B5EF4-FFF2-40B4-BE49-F238E27FC236}">
              <a16:creationId xmlns:a16="http://schemas.microsoft.com/office/drawing/2014/main" id="{00000000-0008-0000-02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12</xdr:col>
          <xdr:colOff>12700</xdr:colOff>
          <xdr:row>0</xdr:row>
          <xdr:rowOff>0</xdr:rowOff>
        </xdr:from>
        <xdr:to>
          <xdr:col>18</xdr:col>
          <xdr:colOff>552450</xdr:colOff>
          <xdr:row>15</xdr:row>
          <xdr:rowOff>114300</xdr:rowOff>
        </xdr:to>
        <xdr:sp macro="" textlink="">
          <xdr:nvSpPr>
            <xdr:cNvPr id="82947" name="Object 3" hidden="1">
              <a:extLst>
                <a:ext uri="{63B3BB69-23CF-44E3-9099-C40C66FF867C}">
                  <a14:compatExt spid="_x0000_s82947"/>
                </a:ext>
                <a:ext uri="{FF2B5EF4-FFF2-40B4-BE49-F238E27FC236}">
                  <a16:creationId xmlns:a16="http://schemas.microsoft.com/office/drawing/2014/main" id="{00000000-0008-0000-0200-00000344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0</xdr:row>
          <xdr:rowOff>0</xdr:rowOff>
        </xdr:from>
        <xdr:to>
          <xdr:col>11</xdr:col>
          <xdr:colOff>215900</xdr:colOff>
          <xdr:row>22</xdr:row>
          <xdr:rowOff>69850</xdr:rowOff>
        </xdr:to>
        <xdr:sp macro="" textlink="">
          <xdr:nvSpPr>
            <xdr:cNvPr id="82950" name="Object 6" hidden="1">
              <a:extLst>
                <a:ext uri="{63B3BB69-23CF-44E3-9099-C40C66FF867C}">
                  <a14:compatExt spid="_x0000_s82950"/>
                </a:ext>
                <a:ext uri="{FF2B5EF4-FFF2-40B4-BE49-F238E27FC236}">
                  <a16:creationId xmlns:a16="http://schemas.microsoft.com/office/drawing/2014/main" id="{00000000-0008-0000-0200-000006440100}"/>
                </a:ext>
              </a:extLst>
            </xdr:cNvPr>
            <xdr:cNvSpPr/>
          </xdr:nvSpPr>
          <xdr:spPr bwMode="auto">
            <a:xfrm>
              <a:off x="0" y="0"/>
              <a:ext cx="0" cy="0"/>
            </a:xfrm>
            <a:prstGeom prst="rect">
              <a:avLst/>
            </a:prstGeom>
            <a:solidFill>
              <a:srgbClr val="FFFFFF" mc:Ignorable="a14" a14:legacySpreadsheetColorIndex="65"/>
            </a:solidFill>
            <a:ln w="25400">
              <a:solidFill>
                <a:srgbClr val="800080" mc:Ignorable="a14" a14:legacySpreadsheetColorIndex="20"/>
              </a:solidFill>
              <a:miter lim="800000"/>
              <a:headEnd/>
              <a:tailEnd/>
            </a:ln>
          </xdr:spPr>
        </xdr:sp>
        <xdr:clientData/>
      </xdr:twoCellAnchor>
    </mc:Choice>
    <mc:Fallback/>
  </mc:AlternateContent>
  <xdr:twoCellAnchor>
    <xdr:from>
      <xdr:col>11</xdr:col>
      <xdr:colOff>57150</xdr:colOff>
      <xdr:row>57</xdr:row>
      <xdr:rowOff>139700</xdr:rowOff>
    </xdr:from>
    <xdr:to>
      <xdr:col>14</xdr:col>
      <xdr:colOff>82550</xdr:colOff>
      <xdr:row>61</xdr:row>
      <xdr:rowOff>19050</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rot="20051638">
          <a:off x="7727950" y="9493250"/>
          <a:ext cx="1854200" cy="514350"/>
        </a:xfrm>
        <a:prstGeom prst="rect">
          <a:avLst/>
        </a:prstGeom>
        <a:solidFill>
          <a:srgbClr val="00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Import</a:t>
          </a:r>
          <a:r>
            <a:rPr lang="en-US" sz="1100" baseline="0"/>
            <a:t> alluvial slopes from iSURF:STAB and paste here!</a:t>
          </a:r>
          <a:endParaRPr lang="en-US" sz="1100"/>
        </a:p>
      </xdr:txBody>
    </xdr:sp>
    <xdr:clientData/>
  </xdr:twoCellAnchor>
</xdr:wsDr>
</file>

<file path=xl/drawings/drawing5.xml><?xml version="1.0" encoding="utf-8"?>
<c:userShapes xmlns:c="http://schemas.openxmlformats.org/drawingml/2006/chart">
  <cdr:relSizeAnchor xmlns:cdr="http://schemas.openxmlformats.org/drawingml/2006/chartDrawing">
    <cdr:from>
      <cdr:x>0</cdr:x>
      <cdr:y>0.18103</cdr:y>
    </cdr:from>
    <cdr:to>
      <cdr:x>0.05262</cdr:x>
      <cdr:y>0.51032</cdr:y>
    </cdr:to>
    <cdr:sp macro="" textlink="">
      <cdr:nvSpPr>
        <cdr:cNvPr id="2" name="Text Box 2"/>
        <cdr:cNvSpPr txBox="1">
          <a:spLocks xmlns:a="http://schemas.openxmlformats.org/drawingml/2006/main" noChangeArrowheads="1"/>
        </cdr:cNvSpPr>
      </cdr:nvSpPr>
      <cdr:spPr bwMode="auto">
        <a:xfrm xmlns:a="http://schemas.openxmlformats.org/drawingml/2006/main">
          <a:off x="0" y="647688"/>
          <a:ext cx="353741" cy="1178101"/>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vert270" wrap="square" lIns="36576" tIns="22860" rIns="36576" bIns="22860" anchor="ctr"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rtl="0">
            <a:defRPr sz="1000"/>
          </a:pPr>
          <a:r>
            <a:rPr lang="en-US" sz="1400" b="1" i="0" u="none" strike="noStrike" baseline="0">
              <a:solidFill>
                <a:srgbClr val="0070C0"/>
              </a:solidFill>
              <a:latin typeface="Arial"/>
              <a:cs typeface="Arial"/>
            </a:rPr>
            <a:t>Slope</a:t>
          </a:r>
        </a:p>
      </cdr:txBody>
    </cdr:sp>
  </cdr:relSizeAnchor>
  <cdr:relSizeAnchor xmlns:cdr="http://schemas.openxmlformats.org/drawingml/2006/chartDrawing">
    <cdr:from>
      <cdr:x>0.90441</cdr:x>
      <cdr:y>0.13312</cdr:y>
    </cdr:from>
    <cdr:to>
      <cdr:x>0.9722</cdr:x>
      <cdr:y>0.67634</cdr:y>
    </cdr:to>
    <cdr:sp macro="" textlink="">
      <cdr:nvSpPr>
        <cdr:cNvPr id="3" name="Text Box 3"/>
        <cdr:cNvSpPr txBox="1">
          <a:spLocks xmlns:a="http://schemas.openxmlformats.org/drawingml/2006/main" noChangeArrowheads="1"/>
        </cdr:cNvSpPr>
      </cdr:nvSpPr>
      <cdr:spPr bwMode="auto">
        <a:xfrm xmlns:a="http://schemas.openxmlformats.org/drawingml/2006/main">
          <a:off x="6079347" y="476250"/>
          <a:ext cx="455736" cy="194349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vert" wrap="square" lIns="36576" tIns="22860" rIns="36576" bIns="22860" anchor="ctr"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rtl="0">
            <a:defRPr sz="1000"/>
          </a:pPr>
          <a:r>
            <a:rPr lang="en-US" sz="1400" b="1" i="0" u="none" strike="noStrike" baseline="0">
              <a:solidFill>
                <a:schemeClr val="accent6">
                  <a:lumMod val="50000"/>
                </a:schemeClr>
              </a:solidFill>
              <a:latin typeface="Arial"/>
              <a:cs typeface="Arial"/>
            </a:rPr>
            <a:t>Channel Depth (m)</a:t>
          </a:r>
        </a:p>
      </cdr:txBody>
    </cdr:sp>
  </cdr:relSizeAnchor>
  <cdr:relSizeAnchor xmlns:cdr="http://schemas.openxmlformats.org/drawingml/2006/chartDrawing">
    <cdr:from>
      <cdr:x>0.65863</cdr:x>
      <cdr:y>0.1803</cdr:y>
    </cdr:from>
    <cdr:to>
      <cdr:x>0.76997</cdr:x>
      <cdr:y>0.25637</cdr:y>
    </cdr:to>
    <cdr:sp macro="" textlink="">
      <cdr:nvSpPr>
        <cdr:cNvPr id="4" name="TextBox 3"/>
        <cdr:cNvSpPr txBox="1"/>
      </cdr:nvSpPr>
      <cdr:spPr>
        <a:xfrm xmlns:a="http://schemas.openxmlformats.org/drawingml/2006/main">
          <a:off x="4247155" y="640254"/>
          <a:ext cx="717968" cy="27012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solidFill>
                <a:srgbClr val="0070C0"/>
              </a:solidFill>
            </a:rPr>
            <a:t>Slope</a:t>
          </a:r>
        </a:p>
      </cdr:txBody>
    </cdr:sp>
  </cdr:relSizeAnchor>
  <cdr:relSizeAnchor xmlns:cdr="http://schemas.openxmlformats.org/drawingml/2006/chartDrawing">
    <cdr:from>
      <cdr:x>0.53483</cdr:x>
      <cdr:y>0.4616</cdr:y>
    </cdr:from>
    <cdr:to>
      <cdr:x>0.64616</cdr:x>
      <cdr:y>0.53767</cdr:y>
    </cdr:to>
    <cdr:sp macro="" textlink="">
      <cdr:nvSpPr>
        <cdr:cNvPr id="5" name="TextBox 1"/>
        <cdr:cNvSpPr txBox="1"/>
      </cdr:nvSpPr>
      <cdr:spPr>
        <a:xfrm xmlns:a="http://schemas.openxmlformats.org/drawingml/2006/main">
          <a:off x="3450514" y="1605424"/>
          <a:ext cx="718256" cy="2645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400" b="1">
              <a:solidFill>
                <a:srgbClr val="660033"/>
              </a:solidFill>
            </a:rPr>
            <a:t>Depth</a:t>
          </a:r>
        </a:p>
      </cdr:txBody>
    </cdr:sp>
  </cdr:relSizeAnchor>
</c:userShapes>
</file>

<file path=xl/drawings/drawing6.xml><?xml version="1.0" encoding="utf-8"?>
<c:userShapes xmlns:c="http://schemas.openxmlformats.org/drawingml/2006/chart">
  <cdr:relSizeAnchor xmlns:cdr="http://schemas.openxmlformats.org/drawingml/2006/chartDrawing">
    <cdr:from>
      <cdr:x>0</cdr:x>
      <cdr:y>0.21906</cdr:y>
    </cdr:from>
    <cdr:to>
      <cdr:x>0.05262</cdr:x>
      <cdr:y>0.54835</cdr:y>
    </cdr:to>
    <cdr:sp macro="" textlink="">
      <cdr:nvSpPr>
        <cdr:cNvPr id="2" name="Text Box 2"/>
        <cdr:cNvSpPr txBox="1">
          <a:spLocks xmlns:a="http://schemas.openxmlformats.org/drawingml/2006/main" noChangeArrowheads="1"/>
        </cdr:cNvSpPr>
      </cdr:nvSpPr>
      <cdr:spPr bwMode="auto">
        <a:xfrm xmlns:a="http://schemas.openxmlformats.org/drawingml/2006/main">
          <a:off x="0" y="783746"/>
          <a:ext cx="353708" cy="117810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vert270" wrap="square" lIns="36576" tIns="22860" rIns="36576" bIns="22860" anchor="ctr"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rtl="0">
            <a:defRPr sz="1000"/>
          </a:pPr>
          <a:r>
            <a:rPr lang="en-US" sz="1400" b="1" i="0" u="none" strike="noStrike" baseline="0">
              <a:solidFill>
                <a:sysClr val="windowText" lastClr="000000"/>
              </a:solidFill>
              <a:latin typeface="Arial"/>
              <a:cs typeface="Arial"/>
            </a:rPr>
            <a:t>Slope</a:t>
          </a:r>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0</xdr:colOff>
      <xdr:row>10</xdr:row>
      <xdr:rowOff>19050</xdr:rowOff>
    </xdr:from>
    <xdr:to>
      <xdr:col>4</xdr:col>
      <xdr:colOff>190500</xdr:colOff>
      <xdr:row>18</xdr:row>
      <xdr:rowOff>142875</xdr:rowOff>
    </xdr:to>
    <xdr:graphicFrame macro="">
      <xdr:nvGraphicFramePr>
        <xdr:cNvPr id="2" name="Chart 3">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190500</xdr:colOff>
      <xdr:row>10</xdr:row>
      <xdr:rowOff>19050</xdr:rowOff>
    </xdr:from>
    <xdr:to>
      <xdr:col>8</xdr:col>
      <xdr:colOff>381000</xdr:colOff>
      <xdr:row>18</xdr:row>
      <xdr:rowOff>142875</xdr:rowOff>
    </xdr:to>
    <xdr:graphicFrame macro="">
      <xdr:nvGraphicFramePr>
        <xdr:cNvPr id="3" name="Chart 3">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19</xdr:row>
      <xdr:rowOff>38100</xdr:rowOff>
    </xdr:from>
    <xdr:to>
      <xdr:col>4</xdr:col>
      <xdr:colOff>190500</xdr:colOff>
      <xdr:row>27</xdr:row>
      <xdr:rowOff>133350</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190500</xdr:colOff>
      <xdr:row>19</xdr:row>
      <xdr:rowOff>38100</xdr:rowOff>
    </xdr:from>
    <xdr:to>
      <xdr:col>8</xdr:col>
      <xdr:colOff>381000</xdr:colOff>
      <xdr:row>27</xdr:row>
      <xdr:rowOff>133350</xdr:rowOff>
    </xdr:to>
    <xdr:graphicFrame macro="">
      <xdr:nvGraphicFramePr>
        <xdr:cNvPr id="5" name="Chart 3">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9</xdr:col>
          <xdr:colOff>171450</xdr:colOff>
          <xdr:row>1</xdr:row>
          <xdr:rowOff>146050</xdr:rowOff>
        </xdr:from>
        <xdr:to>
          <xdr:col>16</xdr:col>
          <xdr:colOff>355600</xdr:colOff>
          <xdr:row>20</xdr:row>
          <xdr:rowOff>177800</xdr:rowOff>
        </xdr:to>
        <xdr:sp macro="" textlink="">
          <xdr:nvSpPr>
            <xdr:cNvPr id="87041" name="Object 1" hidden="1">
              <a:extLst>
                <a:ext uri="{63B3BB69-23CF-44E3-9099-C40C66FF867C}">
                  <a14:compatExt spid="_x0000_s87041"/>
                </a:ext>
                <a:ext uri="{FF2B5EF4-FFF2-40B4-BE49-F238E27FC236}">
                  <a16:creationId xmlns:a16="http://schemas.microsoft.com/office/drawing/2014/main" id="{00000000-0008-0000-0300-000001540100}"/>
                </a:ext>
              </a:extLst>
            </xdr:cNvPr>
            <xdr:cNvSpPr/>
          </xdr:nvSpPr>
          <xdr:spPr bwMode="auto">
            <a:xfrm>
              <a:off x="0" y="0"/>
              <a:ext cx="0" cy="0"/>
            </a:xfrm>
            <a:prstGeom prst="rect">
              <a:avLst/>
            </a:prstGeom>
            <a:solidFill>
              <a:srgbClr val="FFFFFF" mc:Ignorable="a14" a14:legacySpreadsheetColorIndex="65"/>
            </a:solidFill>
            <a:ln w="25400">
              <a:solidFill>
                <a:srgbClr val="800080" mc:Ignorable="a14" a14:legacySpreadsheetColorIndex="20"/>
              </a:solidFill>
              <a:miter lim="800000"/>
              <a:headEnd/>
              <a:tailEnd/>
            </a:ln>
          </xdr:spPr>
        </xdr:sp>
        <xdr:clientData/>
      </xdr:twoCellAnchor>
    </mc:Choice>
    <mc:Fallback/>
  </mc:AlternateContent>
  <xdr:twoCellAnchor>
    <xdr:from>
      <xdr:col>12</xdr:col>
      <xdr:colOff>222250</xdr:colOff>
      <xdr:row>30</xdr:row>
      <xdr:rowOff>50800</xdr:rowOff>
    </xdr:from>
    <xdr:to>
      <xdr:col>19</xdr:col>
      <xdr:colOff>317500</xdr:colOff>
      <xdr:row>38</xdr:row>
      <xdr:rowOff>95250</xdr:rowOff>
    </xdr:to>
    <xdr:sp macro="" textlink="">
      <xdr:nvSpPr>
        <xdr:cNvPr id="6" name="TextBox 5">
          <a:extLst>
            <a:ext uri="{FF2B5EF4-FFF2-40B4-BE49-F238E27FC236}">
              <a16:creationId xmlns:a16="http://schemas.microsoft.com/office/drawing/2014/main" id="{00000000-0008-0000-0300-000006000000}"/>
            </a:ext>
          </a:extLst>
        </xdr:cNvPr>
        <xdr:cNvSpPr txBox="1"/>
      </xdr:nvSpPr>
      <xdr:spPr>
        <a:xfrm>
          <a:off x="7918450" y="5683250"/>
          <a:ext cx="4584700" cy="1530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t>The</a:t>
          </a:r>
          <a:r>
            <a:rPr lang="en-US" baseline="0"/>
            <a:t> NORMINV function is used in COL A33:C1032 to return values of roughness, grain size, and critical Shields Number drawn from a normal distribution with mean and standard deviation specified for each of these three variables in E5:E10. This is the driver for a Monte Carlo assessment of the uncertainty in channel slope given uncertainty in nthese three inputs. No hidden macro-y VBA code - it is all right here on the spreadsheet.</a:t>
          </a:r>
        </a:p>
        <a:p>
          <a:r>
            <a:rPr lang="en-US" baseline="0"/>
            <a:t>From Microsoft: NORMINV r</a:t>
          </a:r>
          <a:r>
            <a:rPr lang="en-US"/>
            <a:t>eturns the inverse of the normal cumulative distribution for the specified mean and standard deviation</a:t>
          </a:r>
          <a:endParaRPr lang="en-US" sz="1100"/>
        </a:p>
      </xdr:txBody>
    </xdr:sp>
    <xdr:clientData/>
  </xdr:twoCellAnchor>
</xdr:wsDr>
</file>

<file path=xl/drawings/drawing8.xml><?xml version="1.0" encoding="utf-8"?>
<c:userShapes xmlns:c="http://schemas.openxmlformats.org/drawingml/2006/chart">
  <cdr:relSizeAnchor xmlns:cdr="http://schemas.openxmlformats.org/drawingml/2006/chartDrawing">
    <cdr:from>
      <cdr:x>0.15492</cdr:x>
      <cdr:y>0.13312</cdr:y>
    </cdr:from>
    <cdr:to>
      <cdr:x>0.29011</cdr:x>
      <cdr:y>0.2811</cdr:y>
    </cdr:to>
    <cdr:sp macro="" textlink="">
      <cdr:nvSpPr>
        <cdr:cNvPr id="2051" name="Text Box 3"/>
        <cdr:cNvSpPr txBox="1">
          <a:spLocks xmlns:a="http://schemas.openxmlformats.org/drawingml/2006/main" noChangeArrowheads="1"/>
        </cdr:cNvSpPr>
      </cdr:nvSpPr>
      <cdr:spPr bwMode="auto">
        <a:xfrm xmlns:a="http://schemas.openxmlformats.org/drawingml/2006/main">
          <a:off x="411931" y="223803"/>
          <a:ext cx="356680" cy="245249"/>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n-US" sz="1200" b="1" i="0" u="none" strike="noStrike" baseline="0">
              <a:solidFill>
                <a:srgbClr val="000000"/>
              </a:solidFill>
              <a:latin typeface="Arial"/>
              <a:cs typeface="Arial"/>
            </a:rPr>
            <a:t>(a)</a:t>
          </a:r>
        </a:p>
      </cdr:txBody>
    </cdr:sp>
  </cdr:relSizeAnchor>
  <cdr:relSizeAnchor xmlns:cdr="http://schemas.openxmlformats.org/drawingml/2006/chartDrawing">
    <cdr:from>
      <cdr:x>0.85145</cdr:x>
      <cdr:y>0.11561</cdr:y>
    </cdr:from>
    <cdr:to>
      <cdr:x>0.96377</cdr:x>
      <cdr:y>0.27168</cdr:y>
    </cdr:to>
    <cdr:sp macro="" textlink="">
      <cdr:nvSpPr>
        <cdr:cNvPr id="4" name="TextBox 1"/>
        <cdr:cNvSpPr txBox="1"/>
      </cdr:nvSpPr>
      <cdr:spPr>
        <a:xfrm xmlns:a="http://schemas.openxmlformats.org/drawingml/2006/main">
          <a:off x="2238375" y="190500"/>
          <a:ext cx="295275" cy="257175"/>
        </a:xfrm>
        <a:prstGeom xmlns:a="http://schemas.openxmlformats.org/drawingml/2006/main" prst="rect">
          <a:avLst/>
        </a:prstGeom>
        <a:solidFill xmlns:a="http://schemas.openxmlformats.org/drawingml/2006/main">
          <a:sysClr val="window" lastClr="FFFFFF"/>
        </a:solidFill>
        <a:ln xmlns:a="http://schemas.openxmlformats.org/drawingml/2006/main">
          <a:solidFill>
            <a:srgbClr val="002060"/>
          </a:solidFill>
        </a:ln>
      </cdr:spPr>
      <cdr:txBody>
        <a:bodyPr xmlns:a="http://schemas.openxmlformats.org/drawingml/2006/main" wrap="square"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1400" i="1"/>
            <a:t>n</a:t>
          </a:r>
        </a:p>
      </cdr:txBody>
    </cdr:sp>
  </cdr:relSizeAnchor>
</c:userShapes>
</file>

<file path=xl/drawings/drawing9.xml><?xml version="1.0" encoding="utf-8"?>
<c:userShapes xmlns:c="http://schemas.openxmlformats.org/drawingml/2006/chart">
  <cdr:relSizeAnchor xmlns:cdr="http://schemas.openxmlformats.org/drawingml/2006/chartDrawing">
    <cdr:from>
      <cdr:x>0.87375</cdr:x>
      <cdr:y>0.11309</cdr:y>
    </cdr:from>
    <cdr:to>
      <cdr:x>0.9605</cdr:x>
      <cdr:y>0.31432</cdr:y>
    </cdr:to>
    <cdr:pic>
      <cdr:nvPicPr>
        <cdr:cNvPr id="2050" name="Picture 2">
          <a:extLst xmlns:a="http://schemas.openxmlformats.org/drawingml/2006/main">
            <a:ext uri="{FF2B5EF4-FFF2-40B4-BE49-F238E27FC236}">
              <a16:creationId xmlns:a16="http://schemas.microsoft.com/office/drawing/2014/main" id="{D228468D-8018-497E-958A-827A9E514BE2}"/>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2308504" y="190608"/>
          <a:ext cx="228885" cy="333508"/>
        </a:xfrm>
        <a:prstGeom xmlns:a="http://schemas.openxmlformats.org/drawingml/2006/main" prst="rect">
          <a:avLst/>
        </a:prstGeom>
        <a:noFill xmlns:a="http://schemas.openxmlformats.org/drawingml/2006/main"/>
      </cdr:spPr>
    </cdr:pic>
  </cdr:relSizeAnchor>
  <cdr:relSizeAnchor xmlns:cdr="http://schemas.openxmlformats.org/drawingml/2006/chartDrawing">
    <cdr:from>
      <cdr:x>0.15492</cdr:x>
      <cdr:y>0.13312</cdr:y>
    </cdr:from>
    <cdr:to>
      <cdr:x>0.29011</cdr:x>
      <cdr:y>0.2811</cdr:y>
    </cdr:to>
    <cdr:sp macro="" textlink="">
      <cdr:nvSpPr>
        <cdr:cNvPr id="2051" name="Text Box 3"/>
        <cdr:cNvSpPr txBox="1">
          <a:spLocks xmlns:a="http://schemas.openxmlformats.org/drawingml/2006/main" noChangeArrowheads="1"/>
        </cdr:cNvSpPr>
      </cdr:nvSpPr>
      <cdr:spPr bwMode="auto">
        <a:xfrm xmlns:a="http://schemas.openxmlformats.org/drawingml/2006/main">
          <a:off x="411931" y="223803"/>
          <a:ext cx="356680" cy="245249"/>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n-US" sz="1200" b="1" i="0" u="none" strike="noStrike" baseline="0">
              <a:solidFill>
                <a:srgbClr val="000000"/>
              </a:solidFill>
              <a:latin typeface="Arial"/>
              <a:cs typeface="Arial"/>
            </a:rPr>
            <a:t>(b)</a:t>
          </a: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1.vml"/><Relationship Id="rId7" Type="http://schemas.openxmlformats.org/officeDocument/2006/relationships/image" Target="../media/image2.emf"/><Relationship Id="rId12" Type="http://schemas.openxmlformats.org/officeDocument/2006/relationships/oleObject" Target="../embeddings/oleObject5.bin"/><Relationship Id="rId17" Type="http://schemas.openxmlformats.org/officeDocument/2006/relationships/image" Target="../media/image7.emf"/><Relationship Id="rId2" Type="http://schemas.openxmlformats.org/officeDocument/2006/relationships/drawing" Target="../drawings/drawing3.xml"/><Relationship Id="rId16" Type="http://schemas.openxmlformats.org/officeDocument/2006/relationships/oleObject" Target="../embeddings/oleObject7.bin"/><Relationship Id="rId1" Type="http://schemas.openxmlformats.org/officeDocument/2006/relationships/printerSettings" Target="../printerSettings/printerSettings2.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9.emf"/><Relationship Id="rId2" Type="http://schemas.openxmlformats.org/officeDocument/2006/relationships/drawing" Target="../drawings/drawing4.xml"/><Relationship Id="rId1" Type="http://schemas.openxmlformats.org/officeDocument/2006/relationships/printerSettings" Target="../printerSettings/printerSettings3.bin"/><Relationship Id="rId6" Type="http://schemas.openxmlformats.org/officeDocument/2006/relationships/oleObject" Target="../embeddings/oleObject9.bin"/><Relationship Id="rId5" Type="http://schemas.openxmlformats.org/officeDocument/2006/relationships/image" Target="../media/image8.emf"/><Relationship Id="rId4" Type="http://schemas.openxmlformats.org/officeDocument/2006/relationships/oleObject" Target="../embeddings/oleObject8.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4.bin"/><Relationship Id="rId5" Type="http://schemas.openxmlformats.org/officeDocument/2006/relationships/image" Target="../media/image10.emf"/><Relationship Id="rId4" Type="http://schemas.openxmlformats.org/officeDocument/2006/relationships/oleObject" Target="../embeddings/oleObject10.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U40"/>
  <sheetViews>
    <sheetView zoomScaleNormal="100" workbookViewId="0">
      <selection activeCell="P35" sqref="P35"/>
    </sheetView>
  </sheetViews>
  <sheetFormatPr defaultRowHeight="13"/>
  <cols>
    <col min="1" max="4" width="10.7265625" style="85" customWidth="1"/>
    <col min="5" max="15" width="8.7265625" style="85"/>
    <col min="16" max="17" width="15.6328125" style="85" customWidth="1"/>
    <col min="18" max="19" width="8.7265625" style="85"/>
    <col min="20" max="21" width="15.6328125" style="85" customWidth="1"/>
    <col min="22" max="16384" width="8.7265625" style="85"/>
  </cols>
  <sheetData>
    <row r="1" spans="1:21">
      <c r="A1" s="85" t="s">
        <v>122</v>
      </c>
      <c r="B1" s="85" t="s">
        <v>123</v>
      </c>
    </row>
    <row r="3" spans="1:21">
      <c r="B3" s="85" t="s">
        <v>170</v>
      </c>
    </row>
    <row r="4" spans="1:21">
      <c r="B4" s="85" t="s">
        <v>88</v>
      </c>
    </row>
    <row r="5" spans="1:21">
      <c r="C5" s="85" t="s">
        <v>89</v>
      </c>
    </row>
    <row r="6" spans="1:21">
      <c r="B6" s="85" t="s">
        <v>90</v>
      </c>
    </row>
    <row r="7" spans="1:21">
      <c r="B7" s="85" t="s">
        <v>171</v>
      </c>
    </row>
    <row r="8" spans="1:21" ht="13.5" thickBot="1">
      <c r="O8" s="183" t="s">
        <v>116</v>
      </c>
      <c r="P8" s="183"/>
      <c r="Q8" s="183"/>
      <c r="R8" s="183"/>
      <c r="S8" s="183" t="s">
        <v>117</v>
      </c>
      <c r="T8" s="183"/>
      <c r="U8" s="183"/>
    </row>
    <row r="9" spans="1:21" ht="14" thickTop="1" thickBot="1">
      <c r="A9" s="201" t="s">
        <v>77</v>
      </c>
      <c r="B9" s="162"/>
      <c r="C9" s="162"/>
      <c r="D9" s="162"/>
      <c r="E9" s="238" t="s">
        <v>65</v>
      </c>
      <c r="F9" s="239"/>
      <c r="G9" s="239"/>
      <c r="H9" s="240"/>
      <c r="I9" s="238" t="s">
        <v>76</v>
      </c>
      <c r="J9" s="239"/>
      <c r="K9" s="241"/>
      <c r="O9" s="153" t="s">
        <v>100</v>
      </c>
      <c r="P9" s="153" t="s">
        <v>101</v>
      </c>
      <c r="Q9" s="153" t="s">
        <v>102</v>
      </c>
      <c r="S9" s="153" t="s">
        <v>100</v>
      </c>
      <c r="T9" s="153" t="s">
        <v>101</v>
      </c>
      <c r="U9" s="153" t="s">
        <v>102</v>
      </c>
    </row>
    <row r="10" spans="1:21" ht="15">
      <c r="A10" s="163"/>
      <c r="B10" s="164"/>
      <c r="C10" s="164"/>
      <c r="D10" s="164"/>
      <c r="E10" s="98" t="s">
        <v>0</v>
      </c>
      <c r="F10" s="99" t="s">
        <v>66</v>
      </c>
      <c r="G10" s="98" t="s">
        <v>0</v>
      </c>
      <c r="H10" s="99" t="s">
        <v>66</v>
      </c>
      <c r="I10" s="86" t="s">
        <v>71</v>
      </c>
      <c r="J10" s="87" t="s">
        <v>72</v>
      </c>
      <c r="K10" s="165" t="s">
        <v>72</v>
      </c>
      <c r="O10" s="154" t="s">
        <v>103</v>
      </c>
      <c r="P10" s="155">
        <v>20</v>
      </c>
      <c r="Q10" s="156" t="s">
        <v>104</v>
      </c>
      <c r="S10" s="154" t="s">
        <v>103</v>
      </c>
      <c r="T10" s="155">
        <v>20</v>
      </c>
      <c r="U10" s="156" t="s">
        <v>104</v>
      </c>
    </row>
    <row r="11" spans="1:21" ht="15" thickBot="1">
      <c r="A11" s="163"/>
      <c r="B11" s="164"/>
      <c r="C11" s="164"/>
      <c r="D11" s="164"/>
      <c r="E11" s="100" t="s">
        <v>67</v>
      </c>
      <c r="F11" s="101" t="s">
        <v>68</v>
      </c>
      <c r="G11" s="100" t="s">
        <v>69</v>
      </c>
      <c r="H11" s="101" t="s">
        <v>70</v>
      </c>
      <c r="I11" s="100" t="s">
        <v>73</v>
      </c>
      <c r="J11" s="114" t="s">
        <v>74</v>
      </c>
      <c r="K11" s="166" t="s">
        <v>75</v>
      </c>
      <c r="O11" s="154" t="s">
        <v>105</v>
      </c>
      <c r="P11" s="155">
        <v>1E-4</v>
      </c>
      <c r="Q11" s="156" t="s">
        <v>106</v>
      </c>
      <c r="S11" s="154" t="s">
        <v>105</v>
      </c>
      <c r="T11" s="155">
        <v>1E-4</v>
      </c>
      <c r="U11" s="156" t="s">
        <v>106</v>
      </c>
    </row>
    <row r="12" spans="1:21" ht="13.5" thickBot="1">
      <c r="A12" s="163" t="s">
        <v>58</v>
      </c>
      <c r="B12" s="164"/>
      <c r="C12" s="164"/>
      <c r="D12" s="164"/>
      <c r="E12" s="102">
        <v>650</v>
      </c>
      <c r="F12" s="103">
        <v>0.22</v>
      </c>
      <c r="G12" s="104">
        <f t="shared" ref="G12:G14" si="0">E12*0.3048^3</f>
        <v>18.405950284800003</v>
      </c>
      <c r="H12" s="105">
        <f>F12/2650</f>
        <v>8.3018867924528305E-5</v>
      </c>
      <c r="I12" s="102">
        <v>2</v>
      </c>
      <c r="J12" s="116">
        <v>825</v>
      </c>
      <c r="K12" s="167">
        <f t="shared" ref="K12:K14" si="1">J12*0.3048^3</f>
        <v>23.361398438400002</v>
      </c>
      <c r="O12" s="154" t="s">
        <v>107</v>
      </c>
      <c r="P12" s="155">
        <v>35</v>
      </c>
      <c r="Q12" s="157" t="s">
        <v>108</v>
      </c>
      <c r="S12" s="154" t="s">
        <v>107</v>
      </c>
      <c r="T12" s="155">
        <v>35</v>
      </c>
      <c r="U12" s="157" t="s">
        <v>108</v>
      </c>
    </row>
    <row r="13" spans="1:21">
      <c r="A13" s="168" t="s">
        <v>59</v>
      </c>
      <c r="B13" s="87" t="s">
        <v>60</v>
      </c>
      <c r="C13" s="87" t="s">
        <v>61</v>
      </c>
      <c r="D13" s="88" t="s">
        <v>62</v>
      </c>
      <c r="E13" s="106">
        <v>750</v>
      </c>
      <c r="F13" s="107">
        <v>0.55000000000000004</v>
      </c>
      <c r="G13" s="108">
        <f t="shared" si="0"/>
        <v>21.237634944000003</v>
      </c>
      <c r="H13" s="109">
        <f>F13/2650</f>
        <v>2.0754716981132078E-4</v>
      </c>
      <c r="I13" s="106">
        <v>10</v>
      </c>
      <c r="J13" s="115">
        <v>1475</v>
      </c>
      <c r="K13" s="169">
        <f t="shared" si="1"/>
        <v>41.767348723200008</v>
      </c>
      <c r="O13" s="154" t="s">
        <v>109</v>
      </c>
      <c r="P13" s="155">
        <v>4.0000000000000002E-4</v>
      </c>
      <c r="Q13" s="157" t="s">
        <v>110</v>
      </c>
      <c r="S13" s="154" t="s">
        <v>109</v>
      </c>
      <c r="T13" s="155">
        <v>4.0000000000000002E-4</v>
      </c>
      <c r="U13" s="157" t="s">
        <v>110</v>
      </c>
    </row>
    <row r="14" spans="1:21" ht="13.5" thickBot="1">
      <c r="A14" s="170" t="s">
        <v>63</v>
      </c>
      <c r="B14" s="89" t="s">
        <v>64</v>
      </c>
      <c r="C14" s="89" t="s">
        <v>64</v>
      </c>
      <c r="D14" s="90" t="s">
        <v>64</v>
      </c>
      <c r="E14" s="110">
        <v>1250</v>
      </c>
      <c r="F14" s="111">
        <v>0.6</v>
      </c>
      <c r="G14" s="112">
        <f t="shared" si="0"/>
        <v>35.396058240000002</v>
      </c>
      <c r="H14" s="113">
        <f>F14/2650</f>
        <v>2.2641509433962264E-4</v>
      </c>
      <c r="I14" s="110">
        <v>100</v>
      </c>
      <c r="J14" s="117">
        <v>2325</v>
      </c>
      <c r="K14" s="171">
        <f t="shared" si="1"/>
        <v>65.836668326400016</v>
      </c>
      <c r="O14" s="154" t="s">
        <v>111</v>
      </c>
      <c r="P14" s="158">
        <v>5</v>
      </c>
      <c r="Q14" s="157" t="s">
        <v>112</v>
      </c>
      <c r="S14" s="154" t="s">
        <v>111</v>
      </c>
      <c r="T14" s="158">
        <v>5</v>
      </c>
      <c r="U14" s="157" t="s">
        <v>112</v>
      </c>
    </row>
    <row r="15" spans="1:21">
      <c r="A15" s="172">
        <v>180</v>
      </c>
      <c r="B15" s="91">
        <v>100</v>
      </c>
      <c r="C15" s="92"/>
      <c r="D15" s="93"/>
      <c r="E15" s="164"/>
      <c r="F15" s="164"/>
      <c r="G15" s="164"/>
      <c r="H15" s="164"/>
      <c r="I15" s="164"/>
      <c r="J15" s="164"/>
      <c r="K15" s="173"/>
      <c r="O15" s="154" t="s">
        <v>113</v>
      </c>
      <c r="P15" s="158">
        <v>30</v>
      </c>
      <c r="Q15" s="157" t="s">
        <v>114</v>
      </c>
      <c r="S15" s="154" t="s">
        <v>113</v>
      </c>
      <c r="T15" s="158">
        <v>30</v>
      </c>
      <c r="U15" s="157" t="s">
        <v>114</v>
      </c>
    </row>
    <row r="16" spans="1:21">
      <c r="A16" s="174">
        <v>128</v>
      </c>
      <c r="B16" s="94">
        <v>96</v>
      </c>
      <c r="C16" s="95"/>
      <c r="D16" s="96"/>
      <c r="E16" s="164"/>
      <c r="F16" s="164"/>
      <c r="G16" s="164"/>
      <c r="H16" s="164"/>
      <c r="I16" s="164"/>
      <c r="J16" s="164"/>
      <c r="K16" s="173"/>
      <c r="O16"/>
      <c r="P16" s="14" t="s">
        <v>118</v>
      </c>
      <c r="Q16"/>
      <c r="S16"/>
      <c r="T16" s="14" t="s">
        <v>119</v>
      </c>
      <c r="U16"/>
    </row>
    <row r="17" spans="1:21">
      <c r="A17" s="175">
        <v>90.509667991878075</v>
      </c>
      <c r="B17" s="94">
        <v>80</v>
      </c>
      <c r="C17" s="95"/>
      <c r="D17" s="96"/>
      <c r="E17" s="164"/>
      <c r="F17" s="164"/>
      <c r="G17" s="164"/>
      <c r="H17" s="164"/>
      <c r="I17" s="164"/>
      <c r="J17" s="164"/>
      <c r="K17" s="173"/>
      <c r="O17" s="159" t="s">
        <v>115</v>
      </c>
      <c r="P17" s="160" t="s">
        <v>120</v>
      </c>
      <c r="Q17" s="160" t="s">
        <v>121</v>
      </c>
      <c r="S17" s="159" t="s">
        <v>115</v>
      </c>
      <c r="T17" s="160" t="s">
        <v>120</v>
      </c>
      <c r="U17" s="160" t="s">
        <v>121</v>
      </c>
    </row>
    <row r="18" spans="1:21">
      <c r="A18" s="174">
        <v>63.999999999999993</v>
      </c>
      <c r="B18" s="94">
        <v>60</v>
      </c>
      <c r="C18" s="95"/>
      <c r="D18" s="96"/>
      <c r="E18" s="164"/>
      <c r="F18" s="164"/>
      <c r="G18" s="164"/>
      <c r="H18" s="164"/>
      <c r="I18" s="164"/>
      <c r="J18" s="164"/>
      <c r="K18" s="173"/>
      <c r="O18" s="161">
        <v>45.25483399593903</v>
      </c>
      <c r="P18" s="161">
        <v>100</v>
      </c>
      <c r="Q18" s="161">
        <v>100</v>
      </c>
      <c r="S18" s="161">
        <v>45.25483399593903</v>
      </c>
      <c r="T18" s="161">
        <v>100</v>
      </c>
      <c r="U18" s="161">
        <v>100</v>
      </c>
    </row>
    <row r="19" spans="1:21">
      <c r="A19" s="175">
        <v>45.25483399593903</v>
      </c>
      <c r="B19" s="94">
        <v>40</v>
      </c>
      <c r="C19" s="150">
        <v>100</v>
      </c>
      <c r="D19" s="97">
        <v>100</v>
      </c>
      <c r="E19" s="164"/>
      <c r="F19" s="164"/>
      <c r="G19" s="164"/>
      <c r="H19" s="164"/>
      <c r="I19" s="164"/>
      <c r="J19" s="164"/>
      <c r="K19" s="173"/>
      <c r="O19" s="161">
        <v>31.999999999999989</v>
      </c>
      <c r="P19" s="161">
        <v>98.461538461538467</v>
      </c>
      <c r="Q19" s="161">
        <v>98.461538461538467</v>
      </c>
      <c r="S19" s="161">
        <v>31.999999999999989</v>
      </c>
      <c r="T19" s="161">
        <v>98</v>
      </c>
      <c r="U19" s="161">
        <v>98</v>
      </c>
    </row>
    <row r="20" spans="1:21">
      <c r="A20" s="174">
        <v>31.999999999999989</v>
      </c>
      <c r="B20" s="94">
        <v>30</v>
      </c>
      <c r="C20" s="151">
        <v>98</v>
      </c>
      <c r="D20" s="152">
        <v>98.461538461538467</v>
      </c>
      <c r="E20" s="164"/>
      <c r="F20" s="164"/>
      <c r="G20" s="164"/>
      <c r="H20" s="164"/>
      <c r="I20" s="164"/>
      <c r="J20" s="164"/>
      <c r="K20" s="173"/>
      <c r="O20" s="161">
        <v>22.627416997969512</v>
      </c>
      <c r="P20" s="161">
        <v>82.115384615384613</v>
      </c>
      <c r="Q20" s="161">
        <v>82.115384615384613</v>
      </c>
      <c r="S20" s="161">
        <v>22.627416997969512</v>
      </c>
      <c r="T20" s="161">
        <v>90</v>
      </c>
      <c r="U20" s="161">
        <v>90</v>
      </c>
    </row>
    <row r="21" spans="1:21">
      <c r="A21" s="175">
        <v>22.627416997969512</v>
      </c>
      <c r="B21" s="94">
        <v>22</v>
      </c>
      <c r="C21" s="151">
        <v>90</v>
      </c>
      <c r="D21" s="152">
        <v>82.115384615384613</v>
      </c>
      <c r="E21" s="164"/>
      <c r="F21" s="164"/>
      <c r="G21" s="164"/>
      <c r="H21" s="164"/>
      <c r="I21" s="164"/>
      <c r="J21" s="164"/>
      <c r="K21" s="173"/>
      <c r="O21" s="161">
        <v>15.999999999999993</v>
      </c>
      <c r="P21" s="161">
        <v>65.769230769230774</v>
      </c>
      <c r="Q21" s="161">
        <v>65.769230769230774</v>
      </c>
      <c r="S21" s="161">
        <v>15.999999999999993</v>
      </c>
      <c r="T21" s="161">
        <v>80</v>
      </c>
      <c r="U21" s="161">
        <v>80</v>
      </c>
    </row>
    <row r="22" spans="1:21">
      <c r="A22" s="174">
        <v>15.999999999999993</v>
      </c>
      <c r="B22" s="94">
        <v>17</v>
      </c>
      <c r="C22" s="151">
        <v>80</v>
      </c>
      <c r="D22" s="152">
        <v>65.769230769230774</v>
      </c>
      <c r="E22" s="164"/>
      <c r="F22" s="164"/>
      <c r="G22" s="164"/>
      <c r="H22" s="164"/>
      <c r="I22" s="164"/>
      <c r="J22" s="164"/>
      <c r="K22" s="173"/>
      <c r="O22" s="161">
        <v>11.313708498984754</v>
      </c>
      <c r="P22" s="161">
        <v>59.03846153846154</v>
      </c>
      <c r="Q22" s="161">
        <v>59.03846153846154</v>
      </c>
      <c r="S22" s="161">
        <v>11.313708498984754</v>
      </c>
      <c r="T22" s="161">
        <v>63</v>
      </c>
      <c r="U22" s="161">
        <v>63</v>
      </c>
    </row>
    <row r="23" spans="1:21">
      <c r="A23" s="175">
        <v>11.313708498984754</v>
      </c>
      <c r="B23" s="94">
        <v>12</v>
      </c>
      <c r="C23" s="151">
        <v>63</v>
      </c>
      <c r="D23" s="152">
        <v>59.03846153846154</v>
      </c>
      <c r="E23" s="164"/>
      <c r="F23" s="164"/>
      <c r="G23" s="164"/>
      <c r="H23" s="164"/>
      <c r="I23" s="164"/>
      <c r="J23" s="164"/>
      <c r="K23" s="173"/>
      <c r="O23" s="161">
        <v>7.9999999999999947</v>
      </c>
      <c r="P23" s="161">
        <v>54.230769230769234</v>
      </c>
      <c r="Q23" s="161">
        <v>54.230769230769234</v>
      </c>
      <c r="S23" s="161">
        <v>7.9999999999999947</v>
      </c>
      <c r="T23" s="161">
        <v>50</v>
      </c>
      <c r="U23" s="161">
        <v>50</v>
      </c>
    </row>
    <row r="24" spans="1:21">
      <c r="A24" s="174">
        <v>7.9999999999999947</v>
      </c>
      <c r="B24" s="94">
        <v>10</v>
      </c>
      <c r="C24" s="151">
        <v>50</v>
      </c>
      <c r="D24" s="152">
        <v>54.230769230769234</v>
      </c>
      <c r="E24" s="164"/>
      <c r="F24" s="164"/>
      <c r="G24" s="164"/>
      <c r="H24" s="164"/>
      <c r="I24" s="164"/>
      <c r="J24" s="164"/>
      <c r="K24" s="173"/>
      <c r="O24" s="161">
        <v>5.6568542494923761</v>
      </c>
      <c r="P24" s="161">
        <v>50.961538461538467</v>
      </c>
      <c r="Q24" s="161">
        <v>50.961538461538467</v>
      </c>
      <c r="S24" s="161">
        <v>5.6568542494923761</v>
      </c>
      <c r="T24" s="161">
        <v>25</v>
      </c>
      <c r="U24" s="161">
        <v>25</v>
      </c>
    </row>
    <row r="25" spans="1:21">
      <c r="A25" s="176">
        <v>5.6568542494923761</v>
      </c>
      <c r="B25" s="94">
        <v>7</v>
      </c>
      <c r="C25" s="151">
        <v>25</v>
      </c>
      <c r="D25" s="152">
        <v>50.961538461538467</v>
      </c>
      <c r="E25" s="164"/>
      <c r="F25" s="164"/>
      <c r="G25" s="164"/>
      <c r="H25" s="164"/>
      <c r="I25" s="164"/>
      <c r="J25" s="164"/>
      <c r="K25" s="173"/>
      <c r="O25" s="161">
        <v>3.9999999999999969</v>
      </c>
      <c r="P25" s="161">
        <v>48.07692307692308</v>
      </c>
      <c r="Q25" s="161">
        <v>48.07692307692308</v>
      </c>
      <c r="S25" s="161">
        <v>3.9999999999999969</v>
      </c>
      <c r="T25" s="161">
        <v>15</v>
      </c>
      <c r="U25" s="161">
        <v>15</v>
      </c>
    </row>
    <row r="26" spans="1:21">
      <c r="A26" s="174">
        <v>3.9999999999999969</v>
      </c>
      <c r="B26" s="94">
        <v>4</v>
      </c>
      <c r="C26" s="151">
        <v>15</v>
      </c>
      <c r="D26" s="152">
        <v>48.07692307692308</v>
      </c>
      <c r="E26" s="164"/>
      <c r="F26" s="164"/>
      <c r="G26" s="164"/>
      <c r="H26" s="164"/>
      <c r="I26" s="164"/>
      <c r="J26" s="164"/>
      <c r="K26" s="173"/>
      <c r="O26" s="161">
        <v>2.8284271247461876</v>
      </c>
      <c r="P26" s="161">
        <v>43.269230769230774</v>
      </c>
      <c r="Q26" s="161">
        <v>43.269230769230774</v>
      </c>
      <c r="S26" s="161">
        <v>2.8284271247461876</v>
      </c>
      <c r="T26" s="161">
        <v>10</v>
      </c>
      <c r="U26" s="161">
        <v>10</v>
      </c>
    </row>
    <row r="27" spans="1:21">
      <c r="A27" s="176">
        <v>2.8284271247461876</v>
      </c>
      <c r="B27" s="94">
        <v>2</v>
      </c>
      <c r="C27" s="151">
        <v>10</v>
      </c>
      <c r="D27" s="152">
        <v>43.269230769230774</v>
      </c>
      <c r="E27" s="164"/>
      <c r="F27" s="164"/>
      <c r="G27" s="164"/>
      <c r="H27" s="164"/>
      <c r="I27" s="164"/>
      <c r="J27" s="164"/>
      <c r="K27" s="173"/>
      <c r="O27" s="161">
        <v>1.9999999999999982</v>
      </c>
      <c r="P27" s="161">
        <v>37.500000000000007</v>
      </c>
      <c r="Q27" s="161">
        <v>37.500000000000007</v>
      </c>
      <c r="S27" s="161">
        <v>1.9999999999999982</v>
      </c>
      <c r="T27" s="161">
        <v>6</v>
      </c>
      <c r="U27" s="161">
        <v>6</v>
      </c>
    </row>
    <row r="28" spans="1:21">
      <c r="A28" s="174">
        <v>1.9999999999999982</v>
      </c>
      <c r="B28" s="94">
        <v>0</v>
      </c>
      <c r="C28" s="151">
        <v>6</v>
      </c>
      <c r="D28" s="152">
        <v>37.500000000000007</v>
      </c>
      <c r="E28" s="164"/>
      <c r="F28" s="164"/>
      <c r="G28" s="164"/>
      <c r="H28" s="164"/>
      <c r="I28" s="164"/>
      <c r="J28" s="164"/>
      <c r="K28" s="173"/>
      <c r="O28" s="161">
        <v>1.4142135623730936</v>
      </c>
      <c r="P28" s="161">
        <v>31.730769230769237</v>
      </c>
      <c r="Q28" s="161">
        <v>31.730769230769237</v>
      </c>
      <c r="S28" s="161">
        <v>1.4142135623730936</v>
      </c>
      <c r="T28" s="161">
        <v>3</v>
      </c>
      <c r="U28" s="161">
        <v>3</v>
      </c>
    </row>
    <row r="29" spans="1:21">
      <c r="A29" s="176">
        <v>1.4142135623730936</v>
      </c>
      <c r="B29" s="95"/>
      <c r="C29" s="151">
        <v>3</v>
      </c>
      <c r="D29" s="152">
        <v>31.730769230769237</v>
      </c>
      <c r="E29" s="164"/>
      <c r="F29" s="164"/>
      <c r="G29" s="164"/>
      <c r="H29" s="164"/>
      <c r="I29" s="164"/>
      <c r="J29" s="164"/>
      <c r="K29" s="173"/>
      <c r="O29" s="161">
        <v>0.99999999999999889</v>
      </c>
      <c r="P29" s="161">
        <v>26.92307692307693</v>
      </c>
      <c r="Q29" s="161">
        <v>26.92307692307693</v>
      </c>
      <c r="S29" s="161">
        <v>0.99999999999999889</v>
      </c>
      <c r="T29" s="161">
        <v>2</v>
      </c>
      <c r="U29" s="161">
        <v>2</v>
      </c>
    </row>
    <row r="30" spans="1:21">
      <c r="A30" s="174">
        <v>0.99999999999999889</v>
      </c>
      <c r="B30" s="95"/>
      <c r="C30" s="151">
        <v>2</v>
      </c>
      <c r="D30" s="152">
        <v>26.92307692307693</v>
      </c>
      <c r="E30" s="164"/>
      <c r="F30" s="164"/>
      <c r="G30" s="164"/>
      <c r="H30" s="164"/>
      <c r="I30" s="164"/>
      <c r="J30" s="164"/>
      <c r="K30" s="173"/>
      <c r="O30" s="161">
        <v>0.5</v>
      </c>
      <c r="P30" s="161">
        <v>13.461538461538469</v>
      </c>
      <c r="Q30" s="161">
        <v>13.461538461538469</v>
      </c>
      <c r="S30" s="161">
        <v>0.5</v>
      </c>
      <c r="T30" s="161">
        <v>1</v>
      </c>
      <c r="U30" s="161">
        <v>1</v>
      </c>
    </row>
    <row r="31" spans="1:21">
      <c r="A31" s="176">
        <v>0.5</v>
      </c>
      <c r="B31" s="95"/>
      <c r="C31" s="151">
        <v>1</v>
      </c>
      <c r="D31" s="152">
        <v>13.461538461538469</v>
      </c>
      <c r="E31" s="164"/>
      <c r="F31" s="164"/>
      <c r="G31" s="164"/>
      <c r="H31" s="164"/>
      <c r="I31" s="164"/>
      <c r="J31" s="164"/>
      <c r="K31" s="173"/>
      <c r="O31" s="161">
        <v>0.25</v>
      </c>
      <c r="P31" s="161">
        <v>0</v>
      </c>
      <c r="Q31" s="161">
        <v>0</v>
      </c>
      <c r="S31" s="161">
        <v>0.25</v>
      </c>
      <c r="T31" s="161">
        <v>0</v>
      </c>
      <c r="U31" s="161">
        <v>0</v>
      </c>
    </row>
    <row r="32" spans="1:21" ht="13.5" thickBot="1">
      <c r="A32" s="177">
        <v>0.25</v>
      </c>
      <c r="B32" s="178"/>
      <c r="C32" s="179">
        <v>0</v>
      </c>
      <c r="D32" s="180">
        <v>0</v>
      </c>
      <c r="E32" s="181"/>
      <c r="F32" s="181"/>
      <c r="G32" s="181"/>
      <c r="H32" s="181"/>
      <c r="I32" s="181"/>
      <c r="J32" s="181"/>
      <c r="K32" s="182"/>
    </row>
    <row r="33" spans="1:6" ht="13.5" thickTop="1"/>
    <row r="34" spans="1:6" ht="14.5">
      <c r="A34" s="43"/>
      <c r="B34" s="43"/>
      <c r="C34" s="43"/>
      <c r="D34" s="43"/>
      <c r="E34" s="43"/>
      <c r="F34" s="50" t="s">
        <v>78</v>
      </c>
    </row>
    <row r="35" spans="1:6" ht="15" thickBot="1">
      <c r="A35" s="118">
        <v>63.999999999999993</v>
      </c>
      <c r="B35" s="119">
        <v>60</v>
      </c>
      <c r="D35" s="71">
        <f>LOG(A35,2)</f>
        <v>6</v>
      </c>
      <c r="E35" s="78">
        <f>(F36-B36)/(B35-B36)</f>
        <v>0.5</v>
      </c>
      <c r="F35" s="43"/>
    </row>
    <row r="36" spans="1:6" ht="15.5" thickTop="1" thickBot="1">
      <c r="A36" s="120">
        <v>45.25483399593903</v>
      </c>
      <c r="B36" s="119">
        <v>40</v>
      </c>
      <c r="D36" s="71">
        <f>LOG(A36,2)</f>
        <v>5.5</v>
      </c>
      <c r="E36" s="121">
        <f>2^(D36+E35*(D35-D36))</f>
        <v>53.817370576237735</v>
      </c>
      <c r="F36" s="122">
        <v>50</v>
      </c>
    </row>
    <row r="37" spans="1:6" ht="15" thickTop="1">
      <c r="A37" s="43"/>
      <c r="B37" s="43"/>
      <c r="D37" s="71"/>
      <c r="E37" s="43"/>
      <c r="F37" s="43"/>
    </row>
    <row r="38" spans="1:6" ht="15" thickBot="1">
      <c r="A38" s="118">
        <v>127.99999999999996</v>
      </c>
      <c r="B38" s="119">
        <v>96</v>
      </c>
      <c r="D38" s="71">
        <f>LOG(A38,2)</f>
        <v>7</v>
      </c>
      <c r="E38" s="78">
        <f>(F39-B39)/(B38-B39)</f>
        <v>0.625</v>
      </c>
      <c r="F38" s="43"/>
    </row>
    <row r="39" spans="1:6" ht="15.5" thickTop="1" thickBot="1">
      <c r="A39" s="120">
        <v>90.5</v>
      </c>
      <c r="B39" s="119">
        <v>80</v>
      </c>
      <c r="D39" s="71">
        <f>LOG(A39,2)</f>
        <v>6.4998458870832057</v>
      </c>
      <c r="E39" s="123">
        <f>2^(D39+E38*(D38-D39))</f>
        <v>112.39563576187696</v>
      </c>
      <c r="F39" s="124">
        <v>90</v>
      </c>
    </row>
    <row r="40" spans="1:6" ht="13.5" thickTop="1"/>
  </sheetData>
  <mergeCells count="2">
    <mergeCell ref="E9:H9"/>
    <mergeCell ref="I9:K9"/>
  </mergeCells>
  <pageMargins left="0.7" right="0.7" top="0.75" bottom="0.75" header="0.3" footer="0.3"/>
  <pageSetup orientation="portrait" verticalDpi="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59"/>
  <sheetViews>
    <sheetView workbookViewId="0">
      <selection activeCell="B3" sqref="B3"/>
    </sheetView>
  </sheetViews>
  <sheetFormatPr defaultRowHeight="12.5"/>
  <cols>
    <col min="1" max="1" width="12.453125" bestFit="1" customWidth="1"/>
    <col min="2" max="2" width="14.7265625" bestFit="1" customWidth="1"/>
    <col min="3" max="3" width="12.81640625" customWidth="1"/>
  </cols>
  <sheetData>
    <row r="1" spans="1:3" ht="13">
      <c r="A1" s="42" t="s">
        <v>27</v>
      </c>
    </row>
    <row r="2" spans="1:3" ht="13" thickBot="1">
      <c r="A2" s="14"/>
    </row>
    <row r="3" spans="1:3" ht="15">
      <c r="A3" s="1" t="s">
        <v>0</v>
      </c>
      <c r="B3" s="15">
        <f>2000*0.3048^3</f>
        <v>56.633693184000009</v>
      </c>
      <c r="C3" s="14" t="s">
        <v>124</v>
      </c>
    </row>
    <row r="4" spans="1:3" ht="15">
      <c r="A4" s="2" t="s">
        <v>55</v>
      </c>
      <c r="B4" s="16">
        <v>0.03</v>
      </c>
    </row>
    <row r="5" spans="1:3" ht="15">
      <c r="A5" s="1" t="s">
        <v>56</v>
      </c>
      <c r="B5" s="16">
        <v>54</v>
      </c>
      <c r="C5" t="s">
        <v>6</v>
      </c>
    </row>
    <row r="6" spans="1:3" ht="15">
      <c r="A6" s="1" t="s">
        <v>57</v>
      </c>
      <c r="B6" s="16">
        <v>112</v>
      </c>
      <c r="C6" t="s">
        <v>6</v>
      </c>
    </row>
    <row r="7" spans="1:3" ht="13">
      <c r="A7" s="3" t="s">
        <v>5</v>
      </c>
      <c r="B7" s="16">
        <v>1</v>
      </c>
    </row>
    <row r="8" spans="1:3" ht="13.5" thickBot="1">
      <c r="A8" s="1" t="s">
        <v>24</v>
      </c>
      <c r="B8" s="17">
        <v>0.04</v>
      </c>
      <c r="C8" s="14" t="s">
        <v>25</v>
      </c>
    </row>
    <row r="12" spans="1:3" ht="13" thickBot="1">
      <c r="A12" s="14" t="s">
        <v>19</v>
      </c>
    </row>
    <row r="13" spans="1:3" ht="13">
      <c r="A13" s="18" t="s">
        <v>1</v>
      </c>
      <c r="B13" s="40">
        <v>15</v>
      </c>
      <c r="C13" s="14" t="s">
        <v>5</v>
      </c>
    </row>
    <row r="14" spans="1:3" ht="15.5" thickBot="1">
      <c r="A14" s="18" t="s">
        <v>17</v>
      </c>
      <c r="B14" s="17">
        <f>3.6/1600</f>
        <v>2.2500000000000003E-3</v>
      </c>
      <c r="C14" s="18"/>
    </row>
    <row r="15" spans="1:3" ht="15">
      <c r="A15" s="18" t="s">
        <v>20</v>
      </c>
    </row>
    <row r="16" spans="1:3" ht="15">
      <c r="A16" s="14" t="s">
        <v>18</v>
      </c>
    </row>
    <row r="17" spans="1:1" ht="13">
      <c r="A17" s="38" t="s">
        <v>22</v>
      </c>
    </row>
    <row r="35" spans="1:14" ht="13" thickBot="1"/>
    <row r="36" spans="1:14" ht="15">
      <c r="A36" s="8" t="s">
        <v>1</v>
      </c>
      <c r="B36" s="37" t="s">
        <v>21</v>
      </c>
      <c r="C36" s="9" t="s">
        <v>79</v>
      </c>
      <c r="D36" s="9" t="s">
        <v>8</v>
      </c>
      <c r="E36" s="9" t="s">
        <v>12</v>
      </c>
      <c r="F36" s="9" t="s">
        <v>13</v>
      </c>
      <c r="G36" s="9" t="s">
        <v>10</v>
      </c>
      <c r="H36" s="9" t="s">
        <v>9</v>
      </c>
      <c r="I36" s="10" t="s">
        <v>11</v>
      </c>
    </row>
    <row r="37" spans="1:14" ht="13.5" thickBot="1">
      <c r="A37" s="11" t="s">
        <v>5</v>
      </c>
      <c r="B37" s="12" t="s">
        <v>14</v>
      </c>
      <c r="C37" s="12"/>
      <c r="D37" s="12" t="s">
        <v>5</v>
      </c>
      <c r="E37" s="12" t="s">
        <v>5</v>
      </c>
      <c r="F37" s="12" t="s">
        <v>15</v>
      </c>
      <c r="G37" s="12" t="s">
        <v>5</v>
      </c>
      <c r="H37" s="12" t="s">
        <v>16</v>
      </c>
      <c r="I37" s="13"/>
    </row>
    <row r="38" spans="1:14" ht="13" thickBot="1">
      <c r="A38" s="33">
        <f>Bnot</f>
        <v>15</v>
      </c>
      <c r="B38" s="34">
        <f>1.65*9.81*D_50*tsc</f>
        <v>26.222129999999996</v>
      </c>
      <c r="C38" s="35">
        <f>0.013*D_84^(1/6)</f>
        <v>2.854169030192899E-2</v>
      </c>
      <c r="D38" s="36">
        <f ca="1">IF(ISERROR(D38),1,(nt*Q/SQRT(I38))^(3/5)*(Bnot+2*D38*SQRT(1+m^2))^(2/5)/(Bnot+m*D38))</f>
        <v>1.8727338061234917</v>
      </c>
      <c r="E38" s="34">
        <f ca="1">Bnot+2*m*D38</f>
        <v>18.745467612246983</v>
      </c>
      <c r="F38" s="34">
        <f ca="1">D38*(Bnot+m*D38)</f>
        <v>31.598139000450157</v>
      </c>
      <c r="G38" s="36">
        <f ca="1">IF(ISERROR(D38),1,F38/(Bnot+2*D38*SQRT(1+m^2)))</f>
        <v>1.5567969918678661</v>
      </c>
      <c r="H38" s="36">
        <f ca="1">Q/F38</f>
        <v>1.79231103398821</v>
      </c>
      <c r="I38" s="41">
        <f ca="1">B38/(9810*G38)*(nt/C38)^1.5</f>
        <v>2.8486390790690192E-3</v>
      </c>
    </row>
    <row r="45" spans="1:14">
      <c r="N45" s="14"/>
    </row>
    <row r="59" spans="4:4">
      <c r="D59" s="14" t="s">
        <v>87</v>
      </c>
    </row>
  </sheetData>
  <pageMargins left="0.75" right="0.75" top="1" bottom="1" header="0.5" footer="0.5"/>
  <pageSetup orientation="portrait" horizontalDpi="1200" verticalDpi="1200" r:id="rId1"/>
  <headerFooter alignWithMargins="0"/>
  <drawing r:id="rId2"/>
  <legacyDrawing r:id="rId3"/>
  <oleObjects>
    <mc:AlternateContent xmlns:mc="http://schemas.openxmlformats.org/markup-compatibility/2006">
      <mc:Choice Requires="x14">
        <oleObject progId="Equation.DSMT4" shapeId="86017" r:id="rId4">
          <objectPr defaultSize="0" r:id="rId5">
            <anchor moveWithCells="1">
              <from>
                <xdr:col>4</xdr:col>
                <xdr:colOff>50800</xdr:colOff>
                <xdr:row>0</xdr:row>
                <xdr:rowOff>0</xdr:rowOff>
              </from>
              <to>
                <xdr:col>11</xdr:col>
                <xdr:colOff>228600</xdr:colOff>
                <xdr:row>21</xdr:row>
                <xdr:rowOff>120650</xdr:rowOff>
              </to>
            </anchor>
          </objectPr>
        </oleObject>
      </mc:Choice>
      <mc:Fallback>
        <oleObject progId="Equation.DSMT4" shapeId="86017" r:id="rId4"/>
      </mc:Fallback>
    </mc:AlternateContent>
    <mc:AlternateContent xmlns:mc="http://schemas.openxmlformats.org/markup-compatibility/2006">
      <mc:Choice Requires="x14">
        <oleObject progId="Equation.DSMT4" shapeId="86031" r:id="rId6">
          <objectPr defaultSize="0" autoPict="0" r:id="rId7">
            <anchor moveWithCells="1">
              <from>
                <xdr:col>3</xdr:col>
                <xdr:colOff>12700</xdr:colOff>
                <xdr:row>21</xdr:row>
                <xdr:rowOff>158750</xdr:rowOff>
              </from>
              <to>
                <xdr:col>11</xdr:col>
                <xdr:colOff>596900</xdr:colOff>
                <xdr:row>34</xdr:row>
                <xdr:rowOff>63500</xdr:rowOff>
              </to>
            </anchor>
          </objectPr>
        </oleObject>
      </mc:Choice>
      <mc:Fallback>
        <oleObject progId="Equation.DSMT4" shapeId="86031" r:id="rId6"/>
      </mc:Fallback>
    </mc:AlternateContent>
    <mc:AlternateContent xmlns:mc="http://schemas.openxmlformats.org/markup-compatibility/2006">
      <mc:Choice Requires="x14">
        <oleObject progId="Equation.DSMT4" shapeId="86020" r:id="rId8">
          <objectPr defaultSize="0" autoPict="0" r:id="rId9">
            <anchor moveWithCells="1" sizeWithCells="1">
              <from>
                <xdr:col>15</xdr:col>
                <xdr:colOff>565150</xdr:colOff>
                <xdr:row>7</xdr:row>
                <xdr:rowOff>38100</xdr:rowOff>
              </from>
              <to>
                <xdr:col>17</xdr:col>
                <xdr:colOff>336550</xdr:colOff>
                <xdr:row>10</xdr:row>
                <xdr:rowOff>76200</xdr:rowOff>
              </to>
            </anchor>
          </objectPr>
        </oleObject>
      </mc:Choice>
      <mc:Fallback>
        <oleObject progId="Equation.DSMT4" shapeId="86020" r:id="rId8"/>
      </mc:Fallback>
    </mc:AlternateContent>
    <mc:AlternateContent xmlns:mc="http://schemas.openxmlformats.org/markup-compatibility/2006">
      <mc:Choice Requires="x14">
        <oleObject progId="Equation.3" shapeId="86021" r:id="rId10">
          <objectPr defaultSize="0" autoPict="0" r:id="rId11">
            <anchor moveWithCells="1" sizeWithCells="1">
              <from>
                <xdr:col>15</xdr:col>
                <xdr:colOff>127000</xdr:colOff>
                <xdr:row>27</xdr:row>
                <xdr:rowOff>25400</xdr:rowOff>
              </from>
              <to>
                <xdr:col>18</xdr:col>
                <xdr:colOff>171450</xdr:colOff>
                <xdr:row>28</xdr:row>
                <xdr:rowOff>120650</xdr:rowOff>
              </to>
            </anchor>
          </objectPr>
        </oleObject>
      </mc:Choice>
      <mc:Fallback>
        <oleObject progId="Equation.3" shapeId="86021" r:id="rId10"/>
      </mc:Fallback>
    </mc:AlternateContent>
    <mc:AlternateContent xmlns:mc="http://schemas.openxmlformats.org/markup-compatibility/2006">
      <mc:Choice Requires="x14">
        <oleObject progId="Equation.3" shapeId="86022" r:id="rId12">
          <objectPr defaultSize="0" autoPict="0" r:id="rId13">
            <anchor moveWithCells="1" sizeWithCells="1">
              <from>
                <xdr:col>15</xdr:col>
                <xdr:colOff>323850</xdr:colOff>
                <xdr:row>29</xdr:row>
                <xdr:rowOff>0</xdr:rowOff>
              </from>
              <to>
                <xdr:col>17</xdr:col>
                <xdr:colOff>584200</xdr:colOff>
                <xdr:row>30</xdr:row>
                <xdr:rowOff>152400</xdr:rowOff>
              </to>
            </anchor>
          </objectPr>
        </oleObject>
      </mc:Choice>
      <mc:Fallback>
        <oleObject progId="Equation.3" shapeId="86022" r:id="rId12"/>
      </mc:Fallback>
    </mc:AlternateContent>
    <mc:AlternateContent xmlns:mc="http://schemas.openxmlformats.org/markup-compatibility/2006">
      <mc:Choice Requires="x14">
        <oleObject progId="Equation.3" shapeId="86023" r:id="rId14">
          <objectPr defaultSize="0" autoPict="0" r:id="rId15">
            <anchor moveWithCells="1" sizeWithCells="1">
              <from>
                <xdr:col>15</xdr:col>
                <xdr:colOff>603250</xdr:colOff>
                <xdr:row>36</xdr:row>
                <xdr:rowOff>38100</xdr:rowOff>
              </from>
              <to>
                <xdr:col>17</xdr:col>
                <xdr:colOff>304800</xdr:colOff>
                <xdr:row>39</xdr:row>
                <xdr:rowOff>95250</xdr:rowOff>
              </to>
            </anchor>
          </objectPr>
        </oleObject>
      </mc:Choice>
      <mc:Fallback>
        <oleObject progId="Equation.3" shapeId="86023" r:id="rId14"/>
      </mc:Fallback>
    </mc:AlternateContent>
    <mc:AlternateContent xmlns:mc="http://schemas.openxmlformats.org/markup-compatibility/2006">
      <mc:Choice Requires="x14">
        <oleObject progId="Equation.3" shapeId="86024" r:id="rId16">
          <objectPr defaultSize="0" autoPict="0" r:id="rId17">
            <anchor moveWithCells="1" sizeWithCells="1">
              <from>
                <xdr:col>15</xdr:col>
                <xdr:colOff>107950</xdr:colOff>
                <xdr:row>16</xdr:row>
                <xdr:rowOff>133350</xdr:rowOff>
              </from>
              <to>
                <xdr:col>18</xdr:col>
                <xdr:colOff>184150</xdr:colOff>
                <xdr:row>20</xdr:row>
                <xdr:rowOff>57150</xdr:rowOff>
              </to>
            </anchor>
          </objectPr>
        </oleObject>
      </mc:Choice>
      <mc:Fallback>
        <oleObject progId="Equation.3" shapeId="86024" r:id="rId16"/>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W101"/>
  <sheetViews>
    <sheetView tabSelected="1" topLeftCell="A19" workbookViewId="0">
      <selection activeCell="V35" sqref="V35"/>
    </sheetView>
  </sheetViews>
  <sheetFormatPr defaultRowHeight="12.5"/>
  <cols>
    <col min="1" max="1" width="12.453125" bestFit="1" customWidth="1"/>
    <col min="2" max="2" width="14.7265625" bestFit="1" customWidth="1"/>
    <col min="3" max="3" width="12.81640625" customWidth="1"/>
  </cols>
  <sheetData>
    <row r="1" spans="1:4" ht="13">
      <c r="A1" s="42" t="s">
        <v>27</v>
      </c>
    </row>
    <row r="2" spans="1:4" ht="13.5" thickBot="1">
      <c r="A2" s="14"/>
      <c r="B2" s="42" t="s">
        <v>28</v>
      </c>
    </row>
    <row r="3" spans="1:4" ht="13">
      <c r="A3" s="1" t="s">
        <v>0</v>
      </c>
      <c r="B3" s="15">
        <f>D3*0.3048^3</f>
        <v>56.633693184000009</v>
      </c>
      <c r="C3" t="s">
        <v>4</v>
      </c>
      <c r="D3">
        <v>2000</v>
      </c>
    </row>
    <row r="4" spans="1:4" ht="13">
      <c r="A4" s="2" t="s">
        <v>7</v>
      </c>
      <c r="B4" s="16">
        <v>0.03</v>
      </c>
    </row>
    <row r="5" spans="1:4" ht="13">
      <c r="A5" s="1" t="s">
        <v>2</v>
      </c>
      <c r="B5" s="16">
        <v>54</v>
      </c>
      <c r="C5" t="s">
        <v>6</v>
      </c>
    </row>
    <row r="6" spans="1:4" ht="13">
      <c r="A6" s="1" t="s">
        <v>3</v>
      </c>
      <c r="B6" s="125">
        <v>112</v>
      </c>
      <c r="C6" t="s">
        <v>6</v>
      </c>
    </row>
    <row r="7" spans="1:4" ht="13.5" thickBot="1">
      <c r="A7" s="3" t="s">
        <v>5</v>
      </c>
      <c r="B7" s="17">
        <v>1</v>
      </c>
    </row>
    <row r="8" spans="1:4" ht="13.5" thickBot="1">
      <c r="A8" s="1" t="s">
        <v>24</v>
      </c>
      <c r="B8" s="17">
        <v>0.04</v>
      </c>
      <c r="C8" s="14" t="s">
        <v>25</v>
      </c>
    </row>
    <row r="13" spans="1:4" ht="15">
      <c r="A13" s="18" t="s">
        <v>17</v>
      </c>
      <c r="B13" s="126">
        <f>3.6/1600</f>
        <v>2.2500000000000003E-3</v>
      </c>
    </row>
    <row r="14" spans="1:4" ht="15">
      <c r="A14" s="18" t="s">
        <v>20</v>
      </c>
    </row>
    <row r="15" spans="1:4" ht="15">
      <c r="A15" s="14" t="s">
        <v>18</v>
      </c>
      <c r="C15" s="18"/>
    </row>
    <row r="16" spans="1:4" ht="13">
      <c r="A16" s="38" t="s">
        <v>22</v>
      </c>
    </row>
    <row r="21" spans="13:23">
      <c r="W21">
        <v>3.5</v>
      </c>
    </row>
    <row r="22" spans="13:23">
      <c r="W22">
        <v>1500</v>
      </c>
    </row>
    <row r="23" spans="13:23">
      <c r="W23">
        <f>W21/W22</f>
        <v>2.3333333333333335E-3</v>
      </c>
    </row>
    <row r="26" spans="13:23">
      <c r="V26" s="39"/>
      <c r="W26" s="39"/>
    </row>
    <row r="27" spans="13:23">
      <c r="V27" s="39"/>
      <c r="W27" s="39"/>
    </row>
    <row r="28" spans="13:23">
      <c r="V28" s="39"/>
      <c r="W28" s="39"/>
    </row>
    <row r="30" spans="13:23">
      <c r="M30" s="14" t="s">
        <v>23</v>
      </c>
    </row>
    <row r="44" spans="11:19" ht="13" thickBot="1"/>
    <row r="45" spans="11:19" ht="15">
      <c r="K45" s="1" t="s">
        <v>0</v>
      </c>
      <c r="L45" s="230">
        <v>20</v>
      </c>
      <c r="M45" s="231">
        <v>35</v>
      </c>
      <c r="N45" s="231">
        <v>20</v>
      </c>
      <c r="O45" s="232">
        <v>35</v>
      </c>
      <c r="P45" s="14" t="s">
        <v>124</v>
      </c>
    </row>
    <row r="46" spans="11:19" ht="16">
      <c r="K46" s="1" t="s">
        <v>83</v>
      </c>
      <c r="L46" s="233">
        <v>1E-4</v>
      </c>
      <c r="M46" s="229">
        <v>4.0000000000000002E-4</v>
      </c>
      <c r="N46" s="229">
        <v>1E-4</v>
      </c>
      <c r="O46" s="234">
        <v>4.0000000000000002E-4</v>
      </c>
      <c r="P46" s="14" t="s">
        <v>124</v>
      </c>
    </row>
    <row r="47" spans="11:19">
      <c r="K47" s="133" t="s">
        <v>82</v>
      </c>
      <c r="L47" s="233">
        <v>1995</v>
      </c>
      <c r="M47" s="229">
        <v>1995</v>
      </c>
      <c r="N47" s="229">
        <v>2002</v>
      </c>
      <c r="O47" s="234">
        <v>2002</v>
      </c>
    </row>
    <row r="48" spans="11:19" ht="13" thickBot="1">
      <c r="K48" s="133" t="s">
        <v>84</v>
      </c>
      <c r="L48" s="235">
        <v>1</v>
      </c>
      <c r="M48" s="236">
        <v>2</v>
      </c>
      <c r="N48" s="236">
        <v>3</v>
      </c>
      <c r="O48" s="237">
        <v>4</v>
      </c>
      <c r="Q48" s="14" t="s">
        <v>80</v>
      </c>
      <c r="S48">
        <v>60</v>
      </c>
    </row>
    <row r="49" spans="1:21" ht="13">
      <c r="A49" s="8" t="s">
        <v>1</v>
      </c>
      <c r="B49" s="37" t="s">
        <v>21</v>
      </c>
      <c r="C49" s="9" t="s">
        <v>26</v>
      </c>
      <c r="D49" s="9" t="s">
        <v>8</v>
      </c>
      <c r="E49" s="9" t="s">
        <v>12</v>
      </c>
      <c r="F49" s="9" t="s">
        <v>13</v>
      </c>
      <c r="G49" s="9" t="s">
        <v>10</v>
      </c>
      <c r="H49" s="9" t="s">
        <v>9</v>
      </c>
      <c r="I49" s="10" t="s">
        <v>11</v>
      </c>
      <c r="K49" s="83" t="s">
        <v>12</v>
      </c>
      <c r="L49" s="225" t="s">
        <v>11</v>
      </c>
      <c r="M49" s="226" t="s">
        <v>11</v>
      </c>
      <c r="N49" s="227" t="s">
        <v>11</v>
      </c>
      <c r="O49" s="228" t="s">
        <v>11</v>
      </c>
      <c r="Q49" s="127" t="s">
        <v>12</v>
      </c>
      <c r="R49" s="128" t="s">
        <v>11</v>
      </c>
    </row>
    <row r="50" spans="1:21" ht="15.5" thickBot="1">
      <c r="A50" s="19" t="s">
        <v>5</v>
      </c>
      <c r="B50" s="20" t="s">
        <v>14</v>
      </c>
      <c r="C50" s="20"/>
      <c r="D50" s="20" t="s">
        <v>5</v>
      </c>
      <c r="E50" s="20" t="s">
        <v>5</v>
      </c>
      <c r="F50" s="20" t="s">
        <v>54</v>
      </c>
      <c r="G50" s="20" t="s">
        <v>5</v>
      </c>
      <c r="H50" s="20" t="s">
        <v>16</v>
      </c>
      <c r="I50" s="21"/>
      <c r="K50" s="84" t="s">
        <v>5</v>
      </c>
      <c r="L50" s="134">
        <v>1</v>
      </c>
      <c r="M50" s="135">
        <v>2</v>
      </c>
      <c r="N50" s="136">
        <v>3</v>
      </c>
      <c r="O50" s="137">
        <v>4</v>
      </c>
      <c r="Q50" s="129" t="s">
        <v>5</v>
      </c>
      <c r="R50" s="130"/>
    </row>
    <row r="51" spans="1:21" ht="13">
      <c r="A51" s="25">
        <v>5</v>
      </c>
      <c r="B51" s="26">
        <f t="shared" ref="B51:B82" si="0">1.65*9.81*D_50*tsc</f>
        <v>26.222129999999996</v>
      </c>
      <c r="C51" s="27">
        <f t="shared" ref="C51:C82" si="1">0.013*D_84^(1/6)</f>
        <v>2.854169030192899E-2</v>
      </c>
      <c r="D51" s="28">
        <f t="shared" ref="D51:D82" ca="1" si="2">IF(ISERROR(D51),1,(nt*Q/SQRT(I51))^(3/5)*(A51+2*D51*SQRT(1+m^2))^(2/5)/(A51+m*D51))</f>
        <v>3.5430285674867537</v>
      </c>
      <c r="E51" s="26">
        <f t="shared" ref="E51:E82" ca="1" si="3">A51+2*m*D51</f>
        <v>12.086057134973508</v>
      </c>
      <c r="F51" s="26">
        <f t="shared" ref="F51:F82" ca="1" si="4">D51*(A51+m*D51)</f>
        <v>30.268194267461009</v>
      </c>
      <c r="G51" s="28">
        <f t="shared" ref="G51:G82" ca="1" si="5">F51/(A51+2*D51*SQRT(1+m^2))</f>
        <v>2.0150319606889471</v>
      </c>
      <c r="H51" s="28">
        <f t="shared" ref="H51:H82" ca="1" si="6">Q/F51</f>
        <v>1.8710628286432833</v>
      </c>
      <c r="I51" s="29">
        <f t="shared" ref="I51:I82" ca="1" si="7">B51/(9810*G51)*(nt/C51)^1.5</f>
        <v>2.20083494243716E-3</v>
      </c>
      <c r="K51" s="141">
        <v>5</v>
      </c>
      <c r="L51" s="142">
        <v>2.2412361260628457E-3</v>
      </c>
      <c r="M51" s="142">
        <v>2.5085759665686566E-3</v>
      </c>
      <c r="N51" s="142">
        <v>1.6359803223734593E-3</v>
      </c>
      <c r="O51" s="142">
        <v>1.9289925119673908E-3</v>
      </c>
      <c r="Q51" s="131">
        <f>S48*0.3048</f>
        <v>18.288</v>
      </c>
      <c r="R51" s="132">
        <v>2E-3</v>
      </c>
      <c r="T51" s="138">
        <f t="shared" ref="T51:T82" ca="1" si="8">I51*UpCred</f>
        <v>2.6935199712233766E-3</v>
      </c>
      <c r="U51" s="138">
        <f t="shared" ref="U51:U82" ca="1" si="9">I51*DownCred</f>
        <v>1.7709614221430045E-3</v>
      </c>
    </row>
    <row r="52" spans="1:21">
      <c r="A52" s="31">
        <f t="shared" ref="A52:A83" si="10">A51*(50/10)^(1/49)</f>
        <v>5.1669552271643902</v>
      </c>
      <c r="B52" s="22">
        <f t="shared" si="0"/>
        <v>26.222129999999996</v>
      </c>
      <c r="C52" s="23">
        <f t="shared" si="1"/>
        <v>2.854169030192899E-2</v>
      </c>
      <c r="D52" s="24">
        <f t="shared" ca="1" si="2"/>
        <v>3.495318053052126</v>
      </c>
      <c r="E52" s="22">
        <f t="shared" ca="1" si="3"/>
        <v>12.157591333268641</v>
      </c>
      <c r="F52" s="22">
        <f t="shared" ca="1" si="4"/>
        <v>30.277400176811845</v>
      </c>
      <c r="G52" s="24">
        <f t="shared" ca="1" si="5"/>
        <v>2.0113587047416321</v>
      </c>
      <c r="H52" s="24">
        <f t="shared" ca="1" si="6"/>
        <v>1.8704939279222961</v>
      </c>
      <c r="I52" s="30">
        <f t="shared" ca="1" si="7"/>
        <v>2.2048542305046284E-3</v>
      </c>
      <c r="K52" s="141">
        <v>5.5</v>
      </c>
      <c r="L52" s="142">
        <v>2.1170452373689853E-3</v>
      </c>
      <c r="M52" s="142">
        <v>2.3002697457631506E-3</v>
      </c>
      <c r="N52" s="142">
        <v>1.5316988692877656E-3</v>
      </c>
      <c r="O52" s="142">
        <v>1.7517763355332254E-3</v>
      </c>
      <c r="T52" s="138">
        <f t="shared" ca="1" si="8"/>
        <v>2.6984390282917075E-3</v>
      </c>
      <c r="U52" s="138">
        <f t="shared" ca="1" si="9"/>
        <v>1.7741956511052564E-3</v>
      </c>
    </row>
    <row r="53" spans="1:21">
      <c r="A53" s="31">
        <f t="shared" si="10"/>
        <v>5.3394852639042831</v>
      </c>
      <c r="B53" s="22">
        <f t="shared" si="0"/>
        <v>26.222129999999996</v>
      </c>
      <c r="C53" s="23">
        <f t="shared" si="1"/>
        <v>2.854169030192899E-2</v>
      </c>
      <c r="D53" s="24">
        <f t="shared" ca="1" si="2"/>
        <v>3.4470595820763337</v>
      </c>
      <c r="E53" s="22">
        <f t="shared" ca="1" si="3"/>
        <v>12.23360442805695</v>
      </c>
      <c r="F53" s="22">
        <f t="shared" ca="1" si="4"/>
        <v>30.287743604680909</v>
      </c>
      <c r="G53" s="24">
        <f t="shared" ca="1" si="5"/>
        <v>2.0072408826847843</v>
      </c>
      <c r="H53" s="24">
        <f t="shared" ca="1" si="6"/>
        <v>1.8698551441530094</v>
      </c>
      <c r="I53" s="30">
        <f t="shared" ca="1" si="7"/>
        <v>2.2093774531336745E-3</v>
      </c>
      <c r="K53" s="141">
        <v>6</v>
      </c>
      <c r="L53" s="142">
        <v>2.0282570619669991E-3</v>
      </c>
      <c r="M53" s="142">
        <v>2.143596032730307E-3</v>
      </c>
      <c r="N53" s="142">
        <v>1.4560264192752599E-3</v>
      </c>
      <c r="O53" s="142">
        <v>1.6166544146063448E-3</v>
      </c>
      <c r="T53" s="138">
        <f t="shared" ca="1" si="8"/>
        <v>2.7039748321135669E-3</v>
      </c>
      <c r="U53" s="138">
        <f t="shared" ca="1" si="9"/>
        <v>1.7778353846560761E-3</v>
      </c>
    </row>
    <row r="54" spans="1:21">
      <c r="A54" s="31">
        <f t="shared" si="10"/>
        <v>5.5177762589394943</v>
      </c>
      <c r="B54" s="22">
        <f t="shared" si="0"/>
        <v>26.222129999999996</v>
      </c>
      <c r="C54" s="23">
        <f t="shared" si="1"/>
        <v>2.854169030192899E-2</v>
      </c>
      <c r="D54" s="24">
        <f t="shared" ca="1" si="2"/>
        <v>3.3982832037651232</v>
      </c>
      <c r="E54" s="22">
        <f t="shared" ca="1" si="3"/>
        <v>12.314342666469742</v>
      </c>
      <c r="F54" s="22">
        <f t="shared" ca="1" si="4"/>
        <v>30.299295115880188</v>
      </c>
      <c r="G54" s="24">
        <f t="shared" ca="1" si="5"/>
        <v>2.0026537309898029</v>
      </c>
      <c r="H54" s="24">
        <f t="shared" ca="1" si="6"/>
        <v>1.8691422677459477</v>
      </c>
      <c r="I54" s="30">
        <f t="shared" ca="1" si="7"/>
        <v>2.2144381130831041E-3</v>
      </c>
      <c r="K54" s="141">
        <v>6.5</v>
      </c>
      <c r="L54" s="142">
        <v>1.9651141899831369E-3</v>
      </c>
      <c r="M54" s="142">
        <v>2.024318279934705E-3</v>
      </c>
      <c r="N54" s="142">
        <v>1.4011943674359956E-3</v>
      </c>
      <c r="O54" s="142">
        <v>1.5122144184795865E-3</v>
      </c>
      <c r="T54" s="138">
        <f t="shared" ca="1" si="8"/>
        <v>2.7101683854684881E-3</v>
      </c>
      <c r="U54" s="138">
        <f t="shared" ca="1" si="9"/>
        <v>1.781907581697395E-3</v>
      </c>
    </row>
    <row r="55" spans="1:21">
      <c r="A55" s="31">
        <f t="shared" si="10"/>
        <v>5.7020205766901988</v>
      </c>
      <c r="B55" s="22">
        <f t="shared" si="0"/>
        <v>26.222129999999996</v>
      </c>
      <c r="C55" s="23">
        <f t="shared" si="1"/>
        <v>2.854169030192899E-2</v>
      </c>
      <c r="D55" s="24">
        <f t="shared" ca="1" si="2"/>
        <v>3.3490209029883564</v>
      </c>
      <c r="E55" s="22">
        <f t="shared" ca="1" si="3"/>
        <v>12.400062382666912</v>
      </c>
      <c r="F55" s="22">
        <f t="shared" ca="1" si="4"/>
        <v>30.312127109258146</v>
      </c>
      <c r="G55" s="24">
        <f t="shared" ca="1" si="5"/>
        <v>1.997572426492662</v>
      </c>
      <c r="H55" s="24">
        <f t="shared" ca="1" si="6"/>
        <v>1.8683510061787298</v>
      </c>
      <c r="I55" s="30">
        <f t="shared" ca="1" si="7"/>
        <v>2.2200710674598351E-3</v>
      </c>
      <c r="K55" s="141">
        <v>7</v>
      </c>
      <c r="L55" s="142">
        <v>1.9210038488695932E-3</v>
      </c>
      <c r="M55" s="142">
        <v>1.932765077730306E-3</v>
      </c>
      <c r="N55" s="142">
        <v>1.3618954580622994E-3</v>
      </c>
      <c r="O55" s="142">
        <v>1.4306270095827526E-3</v>
      </c>
      <c r="T55" s="138">
        <f t="shared" ca="1" si="8"/>
        <v>2.7170623486722496E-3</v>
      </c>
      <c r="U55" s="138">
        <f t="shared" ca="1" si="9"/>
        <v>1.7864402909440209E-3</v>
      </c>
    </row>
    <row r="56" spans="1:21">
      <c r="A56" s="31">
        <f t="shared" si="10"/>
        <v>5.892417004825667</v>
      </c>
      <c r="B56" s="22">
        <f t="shared" si="0"/>
        <v>26.222129999999996</v>
      </c>
      <c r="C56" s="23">
        <f t="shared" si="1"/>
        <v>2.854169030192899E-2</v>
      </c>
      <c r="D56" s="24">
        <f t="shared" ca="1" si="2"/>
        <v>3.2993065410810489</v>
      </c>
      <c r="E56" s="22">
        <f t="shared" ca="1" si="3"/>
        <v>12.491030086987765</v>
      </c>
      <c r="F56" s="22">
        <f t="shared" ca="1" si="4"/>
        <v>30.32631361881872</v>
      </c>
      <c r="G56" s="24">
        <f t="shared" ca="1" si="5"/>
        <v>1.9919722484353832</v>
      </c>
      <c r="H56" s="24">
        <f t="shared" ca="1" si="6"/>
        <v>1.8674770002001326</v>
      </c>
      <c r="I56" s="30">
        <f t="shared" ca="1" si="7"/>
        <v>2.2263125164997772E-3</v>
      </c>
      <c r="K56" s="141">
        <v>7.5</v>
      </c>
      <c r="L56" s="142">
        <v>1.8913187204812494E-3</v>
      </c>
      <c r="M56" s="142">
        <v>1.8621954545533115E-3</v>
      </c>
      <c r="N56" s="142">
        <v>1.3342428576803432E-3</v>
      </c>
      <c r="O56" s="142">
        <v>1.3663946202196679E-3</v>
      </c>
      <c r="T56" s="138">
        <f t="shared" ca="1" si="8"/>
        <v>2.7247010258462136E-3</v>
      </c>
      <c r="U56" s="138">
        <f t="shared" ca="1" si="9"/>
        <v>1.7914626418958687E-3</v>
      </c>
    </row>
    <row r="57" spans="1:21">
      <c r="A57" s="31">
        <f t="shared" si="10"/>
        <v>6.0891709687432645</v>
      </c>
      <c r="B57" s="22">
        <f t="shared" si="0"/>
        <v>26.222129999999996</v>
      </c>
      <c r="C57" s="23">
        <f t="shared" si="1"/>
        <v>2.854169030192899E-2</v>
      </c>
      <c r="D57" s="24">
        <f t="shared" ca="1" si="2"/>
        <v>3.2491757804188404</v>
      </c>
      <c r="E57" s="22">
        <f t="shared" ca="1" si="3"/>
        <v>12.587522529580944</v>
      </c>
      <c r="F57" s="22">
        <f t="shared" ca="1" si="4"/>
        <v>30.341930086530521</v>
      </c>
      <c r="G57" s="24">
        <f t="shared" ca="1" si="5"/>
        <v>1.9858287556492602</v>
      </c>
      <c r="H57" s="24">
        <f t="shared" ca="1" si="6"/>
        <v>1.8665158420209071</v>
      </c>
      <c r="I57" s="30">
        <f t="shared" ca="1" si="7"/>
        <v>2.2331999859484205E-3</v>
      </c>
      <c r="K57" s="141">
        <v>8</v>
      </c>
      <c r="L57" s="142">
        <v>1.8727684653369301E-3</v>
      </c>
      <c r="M57" s="142">
        <v>1.8078010889063783E-3</v>
      </c>
      <c r="N57" s="142">
        <v>1.3156448285954088E-3</v>
      </c>
      <c r="O57" s="142">
        <v>1.3155740432174796E-3</v>
      </c>
      <c r="T57" s="138">
        <f t="shared" ca="1" si="8"/>
        <v>2.7331303433535811E-3</v>
      </c>
      <c r="U57" s="138">
        <f t="shared" ca="1" si="9"/>
        <v>1.7970048306600239E-3</v>
      </c>
    </row>
    <row r="58" spans="1:21">
      <c r="A58" s="31">
        <f t="shared" si="10"/>
        <v>6.2924947532091329</v>
      </c>
      <c r="B58" s="22">
        <f t="shared" si="0"/>
        <v>26.222129999999996</v>
      </c>
      <c r="C58" s="23">
        <f t="shared" si="1"/>
        <v>2.854169030192899E-2</v>
      </c>
      <c r="D58" s="24">
        <f t="shared" ca="1" si="2"/>
        <v>3.1986659925257186</v>
      </c>
      <c r="E58" s="22">
        <f t="shared" ca="1" si="3"/>
        <v>12.689826738260571</v>
      </c>
      <c r="F58" s="22">
        <f t="shared" ca="1" si="4"/>
        <v>30.359053106977111</v>
      </c>
      <c r="G58" s="24">
        <f t="shared" ca="1" si="5"/>
        <v>1.9791179779265116</v>
      </c>
      <c r="H58" s="24">
        <f t="shared" ca="1" si="6"/>
        <v>1.8654630954542013</v>
      </c>
      <c r="I58" s="30">
        <f t="shared" ca="1" si="7"/>
        <v>2.2407723029518999E-3</v>
      </c>
      <c r="K58" s="141">
        <v>8.5</v>
      </c>
      <c r="L58" s="142">
        <v>1.8629524813335461E-3</v>
      </c>
      <c r="M58" s="142">
        <v>1.7660801189272044E-3</v>
      </c>
      <c r="N58" s="142">
        <v>1.3041823319005889E-3</v>
      </c>
      <c r="O58" s="142">
        <v>1.2752816131504099E-3</v>
      </c>
      <c r="T58" s="138">
        <f t="shared" ca="1" si="8"/>
        <v>2.7423978202933646E-3</v>
      </c>
      <c r="U58" s="138">
        <f t="shared" ca="1" si="9"/>
        <v>1.803098100550836E-3</v>
      </c>
    </row>
    <row r="59" spans="1:21">
      <c r="A59" s="31">
        <f t="shared" si="10"/>
        <v>6.502607731399686</v>
      </c>
      <c r="B59" s="22">
        <f t="shared" si="0"/>
        <v>26.222129999999996</v>
      </c>
      <c r="C59" s="23">
        <f t="shared" si="1"/>
        <v>2.854169030192899E-2</v>
      </c>
      <c r="D59" s="24">
        <f t="shared" ca="1" si="2"/>
        <v>3.1478161497097288</v>
      </c>
      <c r="E59" s="22">
        <f t="shared" ca="1" si="3"/>
        <v>12.798240030819144</v>
      </c>
      <c r="F59" s="22">
        <f t="shared" ca="1" si="4"/>
        <v>30.377760144500655</v>
      </c>
      <c r="G59" s="24">
        <f t="shared" ca="1" si="5"/>
        <v>1.9718166202138134</v>
      </c>
      <c r="H59" s="24">
        <f t="shared" ca="1" si="6"/>
        <v>1.8643143179288193</v>
      </c>
      <c r="I59" s="30">
        <f t="shared" ca="1" si="7"/>
        <v>2.2490695654705534E-3</v>
      </c>
      <c r="K59" s="141">
        <v>9</v>
      </c>
      <c r="L59" s="142">
        <v>1.8600846124760646E-3</v>
      </c>
      <c r="M59" s="142">
        <v>1.7344339198026117E-3</v>
      </c>
      <c r="N59" s="142">
        <v>1.2984251197131372E-3</v>
      </c>
      <c r="O59" s="142">
        <v>1.2433709718540314E-3</v>
      </c>
      <c r="T59" s="138">
        <f t="shared" ca="1" si="8"/>
        <v>2.7525525310667805E-3</v>
      </c>
      <c r="U59" s="138">
        <f t="shared" ca="1" si="9"/>
        <v>1.8097747174777086E-3</v>
      </c>
    </row>
    <row r="60" spans="1:21">
      <c r="A60" s="31">
        <f t="shared" si="10"/>
        <v>6.7197366015910367</v>
      </c>
      <c r="B60" s="22">
        <f t="shared" si="0"/>
        <v>26.222129999999996</v>
      </c>
      <c r="C60" s="23">
        <f t="shared" si="1"/>
        <v>2.854169030192899E-2</v>
      </c>
      <c r="D60" s="24">
        <f t="shared" ca="1" si="2"/>
        <v>3.0966667004824759</v>
      </c>
      <c r="E60" s="22">
        <f t="shared" ca="1" si="3"/>
        <v>12.913070002555989</v>
      </c>
      <c r="F60" s="22">
        <f t="shared" ca="1" si="4"/>
        <v>30.398129224037266</v>
      </c>
      <c r="G60" s="24">
        <f t="shared" ca="1" si="5"/>
        <v>1.9639022778279058</v>
      </c>
      <c r="H60" s="24">
        <f t="shared" ca="1" si="6"/>
        <v>1.8630650842558107</v>
      </c>
      <c r="I60" s="30">
        <f t="shared" ca="1" si="7"/>
        <v>2.2581331053379986E-3</v>
      </c>
      <c r="K60" s="141">
        <v>9.5</v>
      </c>
      <c r="L60" s="142">
        <v>1.8628128082339918E-3</v>
      </c>
      <c r="M60" s="142">
        <v>1.7109013119248522E-3</v>
      </c>
      <c r="N60" s="142">
        <v>1.2972890956163756E-3</v>
      </c>
      <c r="O60" s="142">
        <v>1.2182186797543505E-3</v>
      </c>
      <c r="T60" s="138">
        <f t="shared" ca="1" si="8"/>
        <v>2.7636450601666268E-3</v>
      </c>
      <c r="U60" s="138">
        <f t="shared" ca="1" si="9"/>
        <v>1.8170679402195857E-3</v>
      </c>
    </row>
    <row r="61" spans="1:21">
      <c r="A61" s="31">
        <f t="shared" si="10"/>
        <v>6.9441156317517363</v>
      </c>
      <c r="B61" s="22">
        <f t="shared" si="0"/>
        <v>26.222129999999996</v>
      </c>
      <c r="C61" s="23">
        <f t="shared" si="1"/>
        <v>2.854169030192899E-2</v>
      </c>
      <c r="D61" s="24">
        <f t="shared" ca="1" si="2"/>
        <v>3.045259429295224</v>
      </c>
      <c r="E61" s="22">
        <f t="shared" ca="1" si="3"/>
        <v>13.034634490342185</v>
      </c>
      <c r="F61" s="22">
        <f t="shared" ca="1" si="4"/>
        <v>30.420238597419811</v>
      </c>
      <c r="G61" s="24">
        <f t="shared" ca="1" si="5"/>
        <v>1.9553536604521806</v>
      </c>
      <c r="H61" s="24">
        <f t="shared" ca="1" si="6"/>
        <v>1.8617110119840932</v>
      </c>
      <c r="I61" s="30">
        <f t="shared" ca="1" si="7"/>
        <v>2.2680054452074664E-3</v>
      </c>
      <c r="K61" s="141">
        <v>10</v>
      </c>
      <c r="L61" s="142">
        <v>1.8700976514217341E-3</v>
      </c>
      <c r="M61" s="142">
        <v>1.6939791333655083E-3</v>
      </c>
      <c r="N61" s="142">
        <v>1.2999398833703946E-3</v>
      </c>
      <c r="O61" s="142">
        <v>1.1985786992707768E-3</v>
      </c>
      <c r="T61" s="138">
        <f t="shared" ca="1" si="8"/>
        <v>2.7757274494855048E-3</v>
      </c>
      <c r="U61" s="138">
        <f t="shared" ca="1" si="9"/>
        <v>1.825011985780654E-3</v>
      </c>
    </row>
    <row r="62" spans="1:21">
      <c r="A62" s="31">
        <f t="shared" si="10"/>
        <v>7.1759869123027178</v>
      </c>
      <c r="B62" s="22">
        <f t="shared" si="0"/>
        <v>26.222129999999996</v>
      </c>
      <c r="C62" s="23">
        <f t="shared" si="1"/>
        <v>2.854169030192899E-2</v>
      </c>
      <c r="D62" s="24">
        <f t="shared" ca="1" si="2"/>
        <v>2.9936373014121203</v>
      </c>
      <c r="E62" s="22">
        <f t="shared" ca="1" si="3"/>
        <v>13.163261515126958</v>
      </c>
      <c r="F62" s="22">
        <f t="shared" ca="1" si="4"/>
        <v>30.444166387520646</v>
      </c>
      <c r="G62" s="24">
        <f t="shared" ca="1" si="5"/>
        <v>1.9461508222382882</v>
      </c>
      <c r="H62" s="24">
        <f t="shared" ca="1" si="6"/>
        <v>1.8602477881350268</v>
      </c>
      <c r="I62" s="30">
        <f t="shared" ca="1" si="7"/>
        <v>2.2787302497508603E-3</v>
      </c>
      <c r="K62" s="141">
        <v>10.5</v>
      </c>
      <c r="L62" s="142">
        <v>1.8811288698222374E-3</v>
      </c>
      <c r="M62" s="142">
        <v>1.6824994635484946E-3</v>
      </c>
      <c r="N62" s="142">
        <v>1.3057263877920362E-3</v>
      </c>
      <c r="O62" s="142">
        <v>1.1834818101037956E-3</v>
      </c>
      <c r="T62" s="138">
        <f t="shared" ca="1" si="8"/>
        <v>2.7888531385901628E-3</v>
      </c>
      <c r="U62" s="138">
        <f t="shared" ca="1" si="9"/>
        <v>1.8336419901213439E-3</v>
      </c>
    </row>
    <row r="63" spans="1:21">
      <c r="A63" s="31">
        <f t="shared" si="10"/>
        <v>7.415600617317156</v>
      </c>
      <c r="B63" s="22">
        <f t="shared" si="0"/>
        <v>26.222129999999996</v>
      </c>
      <c r="C63" s="23">
        <f t="shared" si="1"/>
        <v>2.854169030192899E-2</v>
      </c>
      <c r="D63" s="24">
        <f t="shared" ca="1" si="2"/>
        <v>2.9418442940321974</v>
      </c>
      <c r="E63" s="22">
        <f t="shared" ca="1" si="3"/>
        <v>13.299289205381552</v>
      </c>
      <c r="F63" s="22">
        <f t="shared" ca="1" si="4"/>
        <v>30.469990213205918</v>
      </c>
      <c r="G63" s="24">
        <f t="shared" ca="1" si="5"/>
        <v>1.9362753949245624</v>
      </c>
      <c r="H63" s="24">
        <f t="shared" ca="1" si="6"/>
        <v>1.8586711970604621</v>
      </c>
      <c r="I63" s="30">
        <f t="shared" ca="1" si="7"/>
        <v>2.2903522716016728E-3</v>
      </c>
      <c r="K63" s="141">
        <v>11</v>
      </c>
      <c r="L63" s="142">
        <v>1.8952668412296203E-3</v>
      </c>
      <c r="M63" s="142">
        <v>1.6755431521802448E-3</v>
      </c>
      <c r="N63" s="142">
        <v>1.3141340968694556E-3</v>
      </c>
      <c r="O63" s="142">
        <v>1.1721648132217801E-3</v>
      </c>
      <c r="T63" s="138">
        <f t="shared" ca="1" si="8"/>
        <v>2.803076898563045E-3</v>
      </c>
      <c r="U63" s="138">
        <f t="shared" ca="1" si="9"/>
        <v>1.842993964659834E-3</v>
      </c>
    </row>
    <row r="64" spans="1:21">
      <c r="A64" s="31">
        <f t="shared" si="10"/>
        <v>7.6632152744420718</v>
      </c>
      <c r="B64" s="22">
        <f t="shared" si="0"/>
        <v>26.222129999999996</v>
      </c>
      <c r="C64" s="23">
        <f t="shared" si="1"/>
        <v>2.854169030192899E-2</v>
      </c>
      <c r="D64" s="24">
        <f t="shared" ca="1" si="2"/>
        <v>2.889925215057997</v>
      </c>
      <c r="E64" s="22">
        <f t="shared" ca="1" si="3"/>
        <v>13.443065704558066</v>
      </c>
      <c r="F64" s="22">
        <f t="shared" ca="1" si="4"/>
        <v>30.497786798655746</v>
      </c>
      <c r="G64" s="24">
        <f t="shared" ca="1" si="5"/>
        <v>1.9257108205111819</v>
      </c>
      <c r="H64" s="24">
        <f t="shared" ca="1" si="6"/>
        <v>1.8569771491253346</v>
      </c>
      <c r="I64" s="30">
        <f t="shared" ca="1" si="7"/>
        <v>2.3029172926569983E-3</v>
      </c>
      <c r="K64" s="141">
        <v>11.5</v>
      </c>
      <c r="L64" s="142">
        <v>1.9120008854732263E-3</v>
      </c>
      <c r="M64" s="142">
        <v>1.6723785550300456E-3</v>
      </c>
      <c r="N64" s="142">
        <v>1.3247517526983291E-3</v>
      </c>
      <c r="O64" s="142">
        <v>1.1640199809479345E-3</v>
      </c>
      <c r="T64" s="138">
        <f t="shared" ca="1" si="8"/>
        <v>2.8184547601640079E-3</v>
      </c>
      <c r="U64" s="138">
        <f t="shared" ca="1" si="9"/>
        <v>1.8531047490391271E-3</v>
      </c>
    </row>
    <row r="65" spans="1:21">
      <c r="A65" s="31">
        <f t="shared" si="10"/>
        <v>7.919098043832892</v>
      </c>
      <c r="B65" s="22">
        <f t="shared" si="0"/>
        <v>26.222129999999996</v>
      </c>
      <c r="C65" s="23">
        <f t="shared" si="1"/>
        <v>2.854169030192899E-2</v>
      </c>
      <c r="D65" s="24">
        <f t="shared" ca="1" si="2"/>
        <v>2.837925511181123</v>
      </c>
      <c r="E65" s="22">
        <f t="shared" ca="1" si="3"/>
        <v>13.594949066195138</v>
      </c>
      <c r="F65" s="22">
        <f t="shared" ca="1" si="4"/>
        <v>30.527631571150533</v>
      </c>
      <c r="G65" s="24">
        <f t="shared" ca="1" si="5"/>
        <v>1.9144425797186635</v>
      </c>
      <c r="H65" s="24">
        <f t="shared" ca="1" si="6"/>
        <v>1.8551617098759943</v>
      </c>
      <c r="I65" s="30">
        <f t="shared" ca="1" si="7"/>
        <v>2.3164720614726429E-3</v>
      </c>
      <c r="K65" s="141">
        <v>12</v>
      </c>
      <c r="L65" s="142">
        <v>1.9309190457324136E-3</v>
      </c>
      <c r="M65" s="142">
        <v>1.6724170369737412E-3</v>
      </c>
      <c r="N65" s="142">
        <v>1.3372471748113797E-3</v>
      </c>
      <c r="O65" s="142">
        <v>1.158558376821934E-3</v>
      </c>
      <c r="T65" s="138">
        <f t="shared" ca="1" si="8"/>
        <v>2.8350439372105264E-3</v>
      </c>
      <c r="U65" s="138">
        <f t="shared" ca="1" si="9"/>
        <v>1.8640119607503294E-3</v>
      </c>
    </row>
    <row r="66" spans="1:21">
      <c r="A66" s="31">
        <f t="shared" si="10"/>
        <v>8.1835250064019327</v>
      </c>
      <c r="B66" s="22">
        <f t="shared" si="0"/>
        <v>26.222129999999996</v>
      </c>
      <c r="C66" s="23">
        <f t="shared" si="1"/>
        <v>2.854169030192899E-2</v>
      </c>
      <c r="D66" s="24">
        <f t="shared" ca="1" si="2"/>
        <v>2.7858910672047976</v>
      </c>
      <c r="E66" s="22">
        <f t="shared" ca="1" si="3"/>
        <v>13.755307140811528</v>
      </c>
      <c r="F66" s="22">
        <f t="shared" ca="1" si="4"/>
        <v>30.559598251913716</v>
      </c>
      <c r="G66" s="24">
        <f t="shared" ca="1" si="5"/>
        <v>1.90245841221963</v>
      </c>
      <c r="H66" s="24">
        <f t="shared" ca="1" si="6"/>
        <v>1.8532211293207519</v>
      </c>
      <c r="I66" s="30">
        <f t="shared" ca="1" si="7"/>
        <v>2.3310642275947559E-3</v>
      </c>
      <c r="K66" s="141">
        <v>12.5</v>
      </c>
      <c r="L66" s="142">
        <v>1.9516858704059256E-3</v>
      </c>
      <c r="M66" s="142">
        <v>1.6751804787758131E-3</v>
      </c>
      <c r="N66" s="142">
        <v>1.3513494729596634E-3</v>
      </c>
      <c r="O66" s="142">
        <v>1.155382891833297E-3</v>
      </c>
      <c r="T66" s="138">
        <f t="shared" ca="1" si="8"/>
        <v>2.8529027462086223E-3</v>
      </c>
      <c r="U66" s="138">
        <f t="shared" ca="1" si="9"/>
        <v>1.87575394229082E-3</v>
      </c>
    </row>
    <row r="67" spans="1:21">
      <c r="A67" s="31">
        <f t="shared" si="10"/>
        <v>8.4567814616917936</v>
      </c>
      <c r="B67" s="22">
        <f t="shared" si="0"/>
        <v>26.222129999999996</v>
      </c>
      <c r="C67" s="23">
        <f t="shared" si="1"/>
        <v>2.854169030192899E-2</v>
      </c>
      <c r="D67" s="24">
        <f t="shared" ca="1" si="2"/>
        <v>2.7338679987415135</v>
      </c>
      <c r="E67" s="22">
        <f t="shared" ca="1" si="3"/>
        <v>13.924517459174821</v>
      </c>
      <c r="F67" s="22">
        <f t="shared" ca="1" si="4"/>
        <v>30.5937584450126</v>
      </c>
      <c r="G67" s="24">
        <f t="shared" ca="1" si="5"/>
        <v>1.8897485244904375</v>
      </c>
      <c r="H67" s="24">
        <f t="shared" ca="1" si="6"/>
        <v>1.8511518709213199</v>
      </c>
      <c r="I67" s="30">
        <f t="shared" ca="1" si="7"/>
        <v>2.346742273767727E-3</v>
      </c>
      <c r="K67" s="141">
        <v>13</v>
      </c>
      <c r="L67" s="142">
        <v>1.974025855492154E-3</v>
      </c>
      <c r="M67" s="142">
        <v>1.6802770588508027E-3</v>
      </c>
      <c r="N67" s="142">
        <v>1.3668357869882077E-3</v>
      </c>
      <c r="O67" s="142">
        <v>1.1541681731340799E-3</v>
      </c>
      <c r="T67" s="138">
        <f t="shared" ca="1" si="8"/>
        <v>2.872090523384632E-3</v>
      </c>
      <c r="U67" s="138">
        <f t="shared" ca="1" si="9"/>
        <v>1.8883697066135012E-3</v>
      </c>
    </row>
    <row r="68" spans="1:21">
      <c r="A68" s="31">
        <f t="shared" si="10"/>
        <v>8.7391622356950656</v>
      </c>
      <c r="B68" s="22">
        <f t="shared" si="0"/>
        <v>26.222129999999996</v>
      </c>
      <c r="C68" s="23">
        <f t="shared" si="1"/>
        <v>2.854169030192899E-2</v>
      </c>
      <c r="D68" s="24">
        <f t="shared" ca="1" si="2"/>
        <v>2.6819024406019798</v>
      </c>
      <c r="E68" s="22">
        <f t="shared" ca="1" si="3"/>
        <v>14.102967116899025</v>
      </c>
      <c r="F68" s="22">
        <f t="shared" ca="1" si="4"/>
        <v>30.630181229634108</v>
      </c>
      <c r="G68" s="24">
        <f t="shared" ca="1" si="5"/>
        <v>1.8763057810936064</v>
      </c>
      <c r="H68" s="24">
        <f t="shared" ca="1" si="6"/>
        <v>1.8489506398743736</v>
      </c>
      <c r="I68" s="30">
        <f t="shared" ca="1" si="7"/>
        <v>2.3635554470375817E-3</v>
      </c>
      <c r="K68" s="141">
        <v>13.5</v>
      </c>
      <c r="L68" s="142">
        <v>1.9977108207752275E-3</v>
      </c>
      <c r="M68" s="142">
        <v>1.6873830442452702E-3</v>
      </c>
      <c r="N68" s="142">
        <v>1.3835212802215562E-3</v>
      </c>
      <c r="O68" s="142">
        <v>1.1546653018384132E-3</v>
      </c>
      <c r="T68" s="138">
        <f t="shared" ca="1" si="8"/>
        <v>2.8926675403652159E-3</v>
      </c>
      <c r="U68" s="138">
        <f t="shared" ca="1" si="9"/>
        <v>1.9018988816872783E-3</v>
      </c>
    </row>
    <row r="69" spans="1:21">
      <c r="A69" s="31">
        <f t="shared" si="10"/>
        <v>9.0309719989524524</v>
      </c>
      <c r="B69" s="22">
        <f t="shared" si="0"/>
        <v>26.222129999999996</v>
      </c>
      <c r="C69" s="23">
        <f t="shared" si="1"/>
        <v>2.854169030192899E-2</v>
      </c>
      <c r="D69" s="24">
        <f t="shared" ca="1" si="2"/>
        <v>2.6300403333224427</v>
      </c>
      <c r="E69" s="22">
        <f t="shared" ca="1" si="3"/>
        <v>14.291052665597338</v>
      </c>
      <c r="F69" s="22">
        <f t="shared" ca="1" si="4"/>
        <v>30.66893276125338</v>
      </c>
      <c r="G69" s="24">
        <f t="shared" ca="1" si="5"/>
        <v>1.8621258752849845</v>
      </c>
      <c r="H69" s="24">
        <f t="shared" ca="1" si="6"/>
        <v>1.8466144102526474</v>
      </c>
      <c r="I69" s="30">
        <f t="shared" ca="1" si="7"/>
        <v>2.3815536898294759E-3</v>
      </c>
      <c r="K69" s="141">
        <v>14</v>
      </c>
      <c r="L69" s="142">
        <v>2.02255087329612E-3</v>
      </c>
      <c r="M69" s="142">
        <v>1.6962289342570935E-3</v>
      </c>
      <c r="N69" s="142">
        <v>1.4012515021577486E-3</v>
      </c>
      <c r="O69" s="142">
        <v>1.1568037132872792E-3</v>
      </c>
      <c r="T69" s="138">
        <f t="shared" ca="1" si="8"/>
        <v>2.914694919825672E-3</v>
      </c>
      <c r="U69" s="138">
        <f t="shared" ca="1" si="9"/>
        <v>1.9163816550367015E-3</v>
      </c>
    </row>
    <row r="70" spans="1:21">
      <c r="A70" s="31">
        <f t="shared" si="10"/>
        <v>9.3325255952725232</v>
      </c>
      <c r="B70" s="22">
        <f>1.65*9.81*D_50*tsc</f>
        <v>26.222129999999996</v>
      </c>
      <c r="C70" s="23">
        <f t="shared" si="1"/>
        <v>2.854169030192899E-2</v>
      </c>
      <c r="D70" s="24">
        <f t="shared" ca="1" si="2"/>
        <v>2.5783272103553245</v>
      </c>
      <c r="E70" s="22">
        <f ca="1">A70+2*m*D70</f>
        <v>14.489180015983173</v>
      </c>
      <c r="F70" s="22">
        <f ca="1">D70*(A70+m*D70)</f>
        <v>30.710075887287339</v>
      </c>
      <c r="G70" s="24">
        <f ca="1">F70/(A70+2*D70*SQRT(1+m^2))</f>
        <v>1.8472074750477279</v>
      </c>
      <c r="H70" s="24">
        <f ca="1">Q/F70</f>
        <v>1.8441404505758301</v>
      </c>
      <c r="I70" s="30">
        <f t="shared" ca="1" si="7"/>
        <v>2.4007875721146657E-3</v>
      </c>
      <c r="K70" s="141">
        <v>14.5</v>
      </c>
      <c r="L70" s="142">
        <v>2.0483863348820814E-3</v>
      </c>
      <c r="M70" s="142">
        <v>1.706454030315483E-3</v>
      </c>
      <c r="N70" s="142">
        <v>1.4198964979022096E-3</v>
      </c>
      <c r="O70" s="142">
        <v>1.1602269205821588E-3</v>
      </c>
      <c r="T70" s="138">
        <f t="shared" ca="1" si="8"/>
        <v>2.9382345524716115E-3</v>
      </c>
      <c r="U70" s="138">
        <f t="shared" ca="1" si="9"/>
        <v>1.9318587191582801E-3</v>
      </c>
    </row>
    <row r="71" spans="1:21">
      <c r="A71" s="31">
        <f t="shared" si="10"/>
        <v>9.6441483814277653</v>
      </c>
      <c r="B71" s="22">
        <f t="shared" si="0"/>
        <v>26.222129999999996</v>
      </c>
      <c r="C71" s="23">
        <f t="shared" si="1"/>
        <v>2.854169030192899E-2</v>
      </c>
      <c r="D71" s="24">
        <f t="shared" ca="1" si="2"/>
        <v>2.5268079884689696</v>
      </c>
      <c r="E71" s="22">
        <f t="shared" ca="1" si="3"/>
        <v>14.697764358365704</v>
      </c>
      <c r="F71" s="22">
        <f t="shared" ca="1" si="4"/>
        <v>30.753669782762362</v>
      </c>
      <c r="G71" s="24">
        <f t="shared" ca="1" si="5"/>
        <v>1.831552340989935</v>
      </c>
      <c r="H71" s="24">
        <f t="shared" ca="1" si="6"/>
        <v>1.841526347393623</v>
      </c>
      <c r="I71" s="30">
        <f t="shared" ca="1" si="7"/>
        <v>2.4213082257943876E-3</v>
      </c>
      <c r="J71" s="14"/>
      <c r="K71" s="141">
        <v>15</v>
      </c>
      <c r="L71" s="142">
        <v>2.0750824683234497E-3</v>
      </c>
      <c r="M71" s="142">
        <v>1.7179389753722994E-3</v>
      </c>
      <c r="N71" s="142">
        <v>1.4393462201939373E-3</v>
      </c>
      <c r="O71" s="142">
        <v>1.1647766961874395E-3</v>
      </c>
      <c r="T71" s="138">
        <f t="shared" ca="1" si="8"/>
        <v>2.9633490167338345E-3</v>
      </c>
      <c r="U71" s="138">
        <f t="shared" ca="1" si="9"/>
        <v>1.9483712187206965E-3</v>
      </c>
    </row>
    <row r="72" spans="1:21">
      <c r="A72" s="31">
        <f t="shared" si="10"/>
        <v>9.9661765781934371</v>
      </c>
      <c r="B72" s="22">
        <f t="shared" si="0"/>
        <v>26.222129999999996</v>
      </c>
      <c r="C72" s="23">
        <f t="shared" si="1"/>
        <v>2.854169030192899E-2</v>
      </c>
      <c r="D72" s="24">
        <f t="shared" ca="1" si="2"/>
        <v>2.4755267638642033</v>
      </c>
      <c r="E72" s="22">
        <f t="shared" ca="1" si="3"/>
        <v>14.917230105921844</v>
      </c>
      <c r="F72" s="22">
        <f t="shared" ca="1" si="4"/>
        <v>30.799769611322393</v>
      </c>
      <c r="G72" s="24">
        <f t="shared" ca="1" si="5"/>
        <v>1.8151654129998565</v>
      </c>
      <c r="H72" s="24">
        <f t="shared" ca="1" si="6"/>
        <v>1.8387700264868452</v>
      </c>
      <c r="I72" s="30">
        <f t="shared" ca="1" si="7"/>
        <v>2.4431672824146346E-3</v>
      </c>
      <c r="K72" s="141">
        <v>15.5</v>
      </c>
      <c r="L72" s="142">
        <v>2.1025248629103414E-3</v>
      </c>
      <c r="M72" s="142">
        <v>1.7305849288158206E-3</v>
      </c>
      <c r="N72" s="142">
        <v>1.4595069232507484E-3</v>
      </c>
      <c r="O72" s="142">
        <v>1.1703187757085656E-3</v>
      </c>
      <c r="T72" s="138">
        <f t="shared" ca="1" si="8"/>
        <v>2.9901015025397613E-3</v>
      </c>
      <c r="U72" s="138">
        <f t="shared" ca="1" si="9"/>
        <v>1.9659607004453138E-3</v>
      </c>
    </row>
    <row r="73" spans="1:21">
      <c r="A73" s="31">
        <f t="shared" si="10"/>
        <v>10.29895763310798</v>
      </c>
      <c r="B73" s="22">
        <f t="shared" si="0"/>
        <v>26.222129999999996</v>
      </c>
      <c r="C73" s="23">
        <f t="shared" si="1"/>
        <v>2.854169030192899E-2</v>
      </c>
      <c r="D73" s="24">
        <f t="shared" ca="1" si="2"/>
        <v>2.4245266164186261</v>
      </c>
      <c r="E73" s="22">
        <f t="shared" ca="1" si="3"/>
        <v>15.148010865945231</v>
      </c>
      <c r="F73" s="22">
        <f t="shared" ca="1" si="4"/>
        <v>30.848426216560426</v>
      </c>
      <c r="G73" s="24">
        <f t="shared" ca="1" si="5"/>
        <v>1.7980548631218993</v>
      </c>
      <c r="H73" s="24">
        <f t="shared" ca="1" si="6"/>
        <v>1.8358697713271745</v>
      </c>
      <c r="I73" s="30">
        <f t="shared" ca="1" si="7"/>
        <v>2.4664168152867105E-3</v>
      </c>
      <c r="K73" s="141">
        <v>16</v>
      </c>
      <c r="L73" s="142">
        <v>2.1306158619725851E-3</v>
      </c>
      <c r="M73" s="142">
        <v>1.7442538738120265E-3</v>
      </c>
      <c r="N73" s="142">
        <v>1.4802983040871755E-3</v>
      </c>
      <c r="O73" s="142">
        <v>1.1767385944071547E-3</v>
      </c>
      <c r="T73" s="138">
        <f t="shared" ca="1" si="8"/>
        <v>3.0185557404769341E-3</v>
      </c>
      <c r="U73" s="138">
        <f t="shared" ca="1" si="9"/>
        <v>1.984669066531912E-3</v>
      </c>
    </row>
    <row r="74" spans="1:21">
      <c r="A74" s="31">
        <f t="shared" si="10"/>
        <v>10.642850595346374</v>
      </c>
      <c r="B74" s="22">
        <f t="shared" si="0"/>
        <v>26.222129999999996</v>
      </c>
      <c r="C74" s="23">
        <f t="shared" si="1"/>
        <v>2.854169030192899E-2</v>
      </c>
      <c r="D74" s="24">
        <f t="shared" ca="1" si="2"/>
        <v>2.3738494243167922</v>
      </c>
      <c r="E74" s="22">
        <f t="shared" ca="1" si="3"/>
        <v>15.390549443979959</v>
      </c>
      <c r="F74" s="22">
        <f t="shared" ca="1" si="4"/>
        <v>30.899685848181782</v>
      </c>
      <c r="G74" s="24">
        <f t="shared" ca="1" si="5"/>
        <v>1.7802321127824907</v>
      </c>
      <c r="H74" s="24">
        <f t="shared" ca="1" si="6"/>
        <v>1.8328242384811326</v>
      </c>
      <c r="I74" s="30">
        <f t="shared" ca="1" si="7"/>
        <v>2.4911092870246055E-3</v>
      </c>
      <c r="K74" s="141">
        <v>16.5</v>
      </c>
      <c r="L74" s="142">
        <v>2.1592717075305671E-3</v>
      </c>
      <c r="M74" s="142">
        <v>1.7588273834435902E-3</v>
      </c>
      <c r="N74" s="142">
        <v>1.5016512182456138E-3</v>
      </c>
      <c r="O74" s="142">
        <v>1.1839378782179154E-3</v>
      </c>
      <c r="T74" s="138">
        <f t="shared" ca="1" si="8"/>
        <v>3.048775937585963E-3</v>
      </c>
      <c r="U74" s="138">
        <f t="shared" ca="1" si="9"/>
        <v>2.004538532443219E-3</v>
      </c>
    </row>
    <row r="75" spans="1:21">
      <c r="A75" s="31">
        <f t="shared" si="10"/>
        <v>10.998226503110919</v>
      </c>
      <c r="B75" s="22">
        <f t="shared" si="0"/>
        <v>26.222129999999996</v>
      </c>
      <c r="C75" s="23">
        <f t="shared" si="1"/>
        <v>2.854169030192899E-2</v>
      </c>
      <c r="D75" s="24">
        <f t="shared" ca="1" si="2"/>
        <v>2.3235356911201834</v>
      </c>
      <c r="E75" s="22">
        <f t="shared" ca="1" si="3"/>
        <v>15.645297885351287</v>
      </c>
      <c r="F75" s="22">
        <f t="shared" ca="1" si="4"/>
        <v>30.953589926911494</v>
      </c>
      <c r="G75" s="24">
        <f t="shared" ca="1" si="5"/>
        <v>1.7617118132363445</v>
      </c>
      <c r="H75" s="24">
        <f t="shared" ca="1" si="6"/>
        <v>1.8296324696981872</v>
      </c>
      <c r="I75" s="30">
        <f t="shared" ca="1" si="7"/>
        <v>2.5172975034237041E-3</v>
      </c>
      <c r="K75" s="141">
        <v>17</v>
      </c>
      <c r="L75" s="142">
        <v>2.1884205350287088E-3</v>
      </c>
      <c r="M75" s="142">
        <v>1.7742573890056753E-3</v>
      </c>
      <c r="N75" s="142">
        <v>1.5235058408421711E-3</v>
      </c>
      <c r="O75" s="142">
        <v>1.1918319122892328E-3</v>
      </c>
      <c r="T75" s="138">
        <f t="shared" ca="1" si="8"/>
        <v>3.0808267209143929E-3</v>
      </c>
      <c r="U75" s="138">
        <f t="shared" ca="1" si="9"/>
        <v>2.0256115897921622E-3</v>
      </c>
    </row>
    <row r="76" spans="1:21">
      <c r="A76" s="31">
        <f t="shared" si="10"/>
        <v>11.365468783957379</v>
      </c>
      <c r="B76" s="22">
        <f t="shared" si="0"/>
        <v>26.222129999999996</v>
      </c>
      <c r="C76" s="23">
        <f t="shared" si="1"/>
        <v>2.854169030192899E-2</v>
      </c>
      <c r="D76" s="24">
        <f t="shared" ca="1" si="2"/>
        <v>2.2736243870822102</v>
      </c>
      <c r="E76" s="22">
        <f t="shared" ca="1" si="3"/>
        <v>15.912717558121798</v>
      </c>
      <c r="F76" s="22">
        <f t="shared" ca="1" si="4"/>
        <v>31.010174851362041</v>
      </c>
      <c r="G76" s="24">
        <f t="shared" ca="1" si="5"/>
        <v>1.7425117888960266</v>
      </c>
      <c r="H76" s="24">
        <f t="shared" ca="1" si="6"/>
        <v>1.8262939004844896</v>
      </c>
      <c r="I76" s="30">
        <f t="shared" ca="1" si="7"/>
        <v>2.5450345744986594E-3</v>
      </c>
      <c r="K76" s="141">
        <v>17.5</v>
      </c>
      <c r="L76" s="142">
        <v>2.2179993576282491E-3</v>
      </c>
      <c r="M76" s="142">
        <v>1.7902836244031487E-3</v>
      </c>
      <c r="N76" s="142">
        <v>1.5458101757028818E-3</v>
      </c>
      <c r="O76" s="142">
        <v>1.2003473323283543E-3</v>
      </c>
      <c r="T76" s="138">
        <f t="shared" ca="1" si="8"/>
        <v>3.1147730898324101E-3</v>
      </c>
      <c r="U76" s="138">
        <f t="shared" ca="1" si="9"/>
        <v>2.0479309749899402E-3</v>
      </c>
    </row>
    <row r="77" spans="1:21">
      <c r="A77" s="31">
        <f t="shared" si="10"/>
        <v>11.744973668488457</v>
      </c>
      <c r="B77" s="22">
        <f t="shared" si="0"/>
        <v>26.222129999999996</v>
      </c>
      <c r="C77" s="23">
        <f t="shared" si="1"/>
        <v>2.854169030192899E-2</v>
      </c>
      <c r="D77" s="24">
        <f t="shared" ca="1" si="2"/>
        <v>2.2241528062282279</v>
      </c>
      <c r="E77" s="22">
        <f t="shared" ca="1" si="3"/>
        <v>16.193279280944914</v>
      </c>
      <c r="F77" s="22">
        <f t="shared" ca="1" si="4"/>
        <v>31.069471849298147</v>
      </c>
      <c r="G77" s="24">
        <f t="shared" ca="1" si="5"/>
        <v>1.7226529440228258</v>
      </c>
      <c r="H77" s="24">
        <f t="shared" ca="1" si="6"/>
        <v>1.8228083650311344</v>
      </c>
      <c r="I77" s="30">
        <f t="shared" ca="1" si="7"/>
        <v>2.5743738833752779E-3</v>
      </c>
      <c r="K77" s="141">
        <v>18</v>
      </c>
      <c r="L77" s="142">
        <v>2.247954234980561E-3</v>
      </c>
      <c r="M77" s="142">
        <v>1.8068955876738241E-3</v>
      </c>
      <c r="N77" s="142">
        <v>1.5685188387125435E-3</v>
      </c>
      <c r="O77" s="142">
        <v>1.2094203265815195E-3</v>
      </c>
      <c r="T77" s="138">
        <f t="shared" ca="1" si="8"/>
        <v>3.1506803779607741E-3</v>
      </c>
      <c r="U77" s="138">
        <f t="shared" ca="1" si="9"/>
        <v>2.0715396442140353E-3</v>
      </c>
    </row>
    <row r="78" spans="1:21">
      <c r="A78" s="31">
        <f t="shared" si="10"/>
        <v>12.137150617860913</v>
      </c>
      <c r="B78" s="22">
        <f t="shared" si="0"/>
        <v>26.222129999999996</v>
      </c>
      <c r="C78" s="23">
        <f t="shared" si="1"/>
        <v>2.854169030192899E-2</v>
      </c>
      <c r="D78" s="24">
        <f t="shared" ca="1" si="2"/>
        <v>2.1751564404087707</v>
      </c>
      <c r="E78" s="22">
        <f t="shared" ca="1" si="3"/>
        <v>16.487463498678455</v>
      </c>
      <c r="F78" s="22">
        <f t="shared" ca="1" si="4"/>
        <v>31.131506874903206</v>
      </c>
      <c r="G78" s="24">
        <f t="shared" ca="1" si="5"/>
        <v>1.7021591340658087</v>
      </c>
      <c r="H78" s="24">
        <f t="shared" ca="1" si="6"/>
        <v>1.8191760974363724</v>
      </c>
      <c r="I78" s="30">
        <f t="shared" ca="1" si="7"/>
        <v>2.6053690635956962E-3</v>
      </c>
      <c r="K78" s="141">
        <v>18.5</v>
      </c>
      <c r="L78" s="142">
        <v>2.2782805547338766E-3</v>
      </c>
      <c r="M78" s="142">
        <v>1.8240283628272024E-3</v>
      </c>
      <c r="N78" s="142">
        <v>1.5915920587634238E-3</v>
      </c>
      <c r="O78" s="142">
        <v>1.2189951688308899E-3</v>
      </c>
      <c r="T78" s="138">
        <f t="shared" ca="1" si="8"/>
        <v>3.1886142253954725E-3</v>
      </c>
      <c r="U78" s="138">
        <f t="shared" ca="1" si="9"/>
        <v>2.0964807551462094E-3</v>
      </c>
    </row>
    <row r="79" spans="1:21">
      <c r="A79" s="31">
        <f t="shared" si="10"/>
        <v>12.54242276556759</v>
      </c>
      <c r="B79" s="22">
        <f t="shared" si="0"/>
        <v>26.222129999999996</v>
      </c>
      <c r="C79" s="23">
        <f t="shared" si="1"/>
        <v>2.854169030192899E-2</v>
      </c>
      <c r="D79" s="24">
        <f t="shared" ca="1" si="2"/>
        <v>2.1266688712056681</v>
      </c>
      <c r="E79" s="22">
        <f t="shared" ca="1" si="3"/>
        <v>16.795760507978926</v>
      </c>
      <c r="F79" s="22">
        <f t="shared" ca="1" si="4"/>
        <v>31.19630055278909</v>
      </c>
      <c r="G79" s="24">
        <f t="shared" ca="1" si="5"/>
        <v>1.6810570037091159</v>
      </c>
      <c r="H79" s="24">
        <f t="shared" ca="1" si="6"/>
        <v>1.8153977292328882</v>
      </c>
      <c r="I79" s="30">
        <f t="shared" ca="1" si="7"/>
        <v>2.6380739852527157E-3</v>
      </c>
      <c r="K79" s="141">
        <v>19</v>
      </c>
      <c r="L79" s="142">
        <v>2.3088160053929296E-3</v>
      </c>
      <c r="M79" s="142">
        <v>1.8416250855034315E-3</v>
      </c>
      <c r="N79" s="142">
        <v>1.6149948526228116E-3</v>
      </c>
      <c r="O79" s="142">
        <v>1.2290230012850817E-3</v>
      </c>
      <c r="T79" s="138">
        <f t="shared" ca="1" si="8"/>
        <v>3.2286405617380459E-3</v>
      </c>
      <c r="U79" s="138">
        <f t="shared" ca="1" si="9"/>
        <v>2.1227976558151223E-3</v>
      </c>
    </row>
    <row r="80" spans="1:21">
      <c r="A80" s="31">
        <f t="shared" si="10"/>
        <v>12.961227373971022</v>
      </c>
      <c r="B80" s="22">
        <f t="shared" si="0"/>
        <v>26.222129999999996</v>
      </c>
      <c r="C80" s="23">
        <f t="shared" si="1"/>
        <v>2.854169030192899E-2</v>
      </c>
      <c r="D80" s="24">
        <f t="shared" ca="1" si="2"/>
        <v>2.0787216802362098</v>
      </c>
      <c r="E80" s="22">
        <f t="shared" ca="1" si="3"/>
        <v>17.118670734443441</v>
      </c>
      <c r="F80" s="22">
        <f t="shared" ca="1" si="4"/>
        <v>31.263868168628655</v>
      </c>
      <c r="G80" s="24">
        <f t="shared" ca="1" si="5"/>
        <v>1.6593757943976986</v>
      </c>
      <c r="H80" s="24">
        <f t="shared" ca="1" si="6"/>
        <v>1.8114742833015267</v>
      </c>
      <c r="I80" s="30">
        <f t="shared" ca="1" si="7"/>
        <v>2.6725427502222749E-3</v>
      </c>
      <c r="K80" s="141">
        <v>19.5</v>
      </c>
      <c r="L80" s="142">
        <v>2.3395746669420932E-3</v>
      </c>
      <c r="M80" s="142">
        <v>1.8596357205188018E-3</v>
      </c>
      <c r="N80" s="142">
        <v>1.6386963394352365E-3</v>
      </c>
      <c r="O80" s="142">
        <v>1.2394608353207249E-3</v>
      </c>
      <c r="T80" s="138">
        <f t="shared" ca="1" si="8"/>
        <v>3.2708256002607901E-3</v>
      </c>
      <c r="U80" s="138">
        <f t="shared" ca="1" si="9"/>
        <v>2.1505338807600088E-3</v>
      </c>
    </row>
    <row r="81" spans="1:21">
      <c r="A81" s="31">
        <f t="shared" si="10"/>
        <v>13.394016306081152</v>
      </c>
      <c r="B81" s="22">
        <f t="shared" si="0"/>
        <v>26.222129999999996</v>
      </c>
      <c r="C81" s="23">
        <f t="shared" si="1"/>
        <v>2.854169030192899E-2</v>
      </c>
      <c r="D81" s="24">
        <f t="shared" ca="1" si="2"/>
        <v>2.0313443780700329</v>
      </c>
      <c r="E81" s="22">
        <f t="shared" ca="1" si="3"/>
        <v>17.456705062221218</v>
      </c>
      <c r="F81" s="22">
        <f t="shared" ca="1" si="4"/>
        <v>31.334219705453027</v>
      </c>
      <c r="G81" s="24">
        <f t="shared" ca="1" si="5"/>
        <v>1.6371471247342924</v>
      </c>
      <c r="H81" s="24">
        <f t="shared" ca="1" si="6"/>
        <v>1.8074071643195944</v>
      </c>
      <c r="I81" s="30">
        <f t="shared" ca="1" si="7"/>
        <v>2.7088296966173114E-3</v>
      </c>
      <c r="K81" s="141">
        <v>20</v>
      </c>
      <c r="L81" s="142">
        <v>2.3705256546750837E-3</v>
      </c>
      <c r="M81" s="142">
        <v>1.8780162937331651E-3</v>
      </c>
      <c r="N81" s="142">
        <v>1.6626691687170385E-3</v>
      </c>
      <c r="O81" s="142">
        <v>1.2502707158328693E-3</v>
      </c>
      <c r="T81" s="138">
        <f t="shared" ca="1" si="8"/>
        <v>3.3152358433576703E-3</v>
      </c>
      <c r="U81" s="138">
        <f t="shared" ca="1" si="9"/>
        <v>2.179733154614602E-3</v>
      </c>
    </row>
    <row r="82" spans="1:21">
      <c r="A82" s="31">
        <f t="shared" si="10"/>
        <v>13.841256513086218</v>
      </c>
      <c r="B82" s="22">
        <f t="shared" si="0"/>
        <v>26.222129999999996</v>
      </c>
      <c r="C82" s="23">
        <f t="shared" si="1"/>
        <v>2.854169030192899E-2</v>
      </c>
      <c r="D82" s="24">
        <f t="shared" ca="1" si="2"/>
        <v>1.9845643516564795</v>
      </c>
      <c r="E82" s="22">
        <f t="shared" ca="1" si="3"/>
        <v>17.810385216399176</v>
      </c>
      <c r="F82" s="22">
        <f t="shared" ca="1" si="4"/>
        <v>31.407359923869677</v>
      </c>
      <c r="G82" s="24">
        <f t="shared" ca="1" si="5"/>
        <v>1.6144047476554817</v>
      </c>
      <c r="H82" s="24">
        <f t="shared" ca="1" si="6"/>
        <v>1.8031981459529889</v>
      </c>
      <c r="I82" s="30">
        <f t="shared" ca="1" si="7"/>
        <v>2.7469894124458345E-3</v>
      </c>
      <c r="K82" s="141">
        <v>20.5</v>
      </c>
      <c r="L82" s="142">
        <v>2.4016417508571021E-3</v>
      </c>
      <c r="M82" s="142">
        <v>1.8967277679758294E-3</v>
      </c>
      <c r="N82" s="142">
        <v>1.6868890308020244E-3</v>
      </c>
      <c r="O82" s="142">
        <v>1.2614190229823469E-3</v>
      </c>
      <c r="T82" s="138">
        <f t="shared" ca="1" si="8"/>
        <v>3.3619380992599302E-3</v>
      </c>
      <c r="U82" s="138">
        <f t="shared" ca="1" si="9"/>
        <v>2.2104394030974701E-3</v>
      </c>
    </row>
    <row r="83" spans="1:21">
      <c r="A83" s="31">
        <f t="shared" si="10"/>
        <v>14.3034305381628</v>
      </c>
      <c r="B83" s="22">
        <f t="shared" ref="B83:B100" si="11">1.65*9.81*D_50*tsc</f>
        <v>26.222129999999996</v>
      </c>
      <c r="C83" s="23">
        <f t="shared" ref="C83:C100" si="12">0.013*D_84^(1/6)</f>
        <v>2.854169030192899E-2</v>
      </c>
      <c r="D83" s="24">
        <f t="shared" ref="D83:D100" ca="1" si="13">IF(ISERROR(D83),1,(nt*Q/SQRT(I83))^(3/5)*(A83+2*D83*SQRT(1+m^2))^(2/5)/(A83+m*D83))</f>
        <v>1.9384068298651356</v>
      </c>
      <c r="E83" s="22">
        <f t="shared" ref="E83:E100" ca="1" si="14">A83+2*m*D83</f>
        <v>18.180244197893071</v>
      </c>
      <c r="F83" s="22">
        <f t="shared" ref="F83:F100" ca="1" si="15">D83*(A83+m*D83)</f>
        <v>31.483288483744133</v>
      </c>
      <c r="G83" s="24">
        <f t="shared" ref="G83:G100" ca="1" si="16">F83/(A83+2*D83*SQRT(1+m^2))</f>
        <v>1.5911842886873744</v>
      </c>
      <c r="H83" s="24">
        <f t="shared" ref="H83:H100" ca="1" si="17">Q/F83</f>
        <v>1.7988493550552023</v>
      </c>
      <c r="I83" s="30">
        <f t="shared" ref="I83:I100" ca="1" si="18">B83/(9810*G83)*(nt/C83)^1.5</f>
        <v>2.7870767583246347E-3</v>
      </c>
      <c r="K83" s="141">
        <v>21</v>
      </c>
      <c r="L83" s="142">
        <v>2.43289890839877E-3</v>
      </c>
      <c r="M83" s="142">
        <v>1.9157355596171983E-3</v>
      </c>
      <c r="N83" s="142">
        <v>1.7113342913142248E-3</v>
      </c>
      <c r="O83" s="142">
        <v>1.2728758853807083E-3</v>
      </c>
      <c r="T83" s="138">
        <f t="shared" ref="T83:T100" ca="1" si="19">I83*UpCred</f>
        <v>3.410999509834554E-3</v>
      </c>
      <c r="U83" s="138">
        <f t="shared" ref="U83:U100" ca="1" si="20">I83*DownCred</f>
        <v>2.2426967712892176E-3</v>
      </c>
    </row>
    <row r="84" spans="1:21">
      <c r="A84" s="31">
        <f t="shared" ref="A84:A100" si="21">A83*(50/10)^(1/49)</f>
        <v>14.781037037108609</v>
      </c>
      <c r="B84" s="22">
        <f t="shared" si="11"/>
        <v>26.222129999999996</v>
      </c>
      <c r="C84" s="23">
        <f t="shared" si="12"/>
        <v>2.854169030192899E-2</v>
      </c>
      <c r="D84" s="24">
        <f t="shared" ca="1" si="13"/>
        <v>1.8928948664759457</v>
      </c>
      <c r="E84" s="22">
        <f t="shared" ca="1" si="14"/>
        <v>18.566826770060501</v>
      </c>
      <c r="F84" s="22">
        <f t="shared" ca="1" si="15"/>
        <v>31.562000104264701</v>
      </c>
      <c r="G84" s="24">
        <f t="shared" ca="1" si="16"/>
        <v>1.5675229698426416</v>
      </c>
      <c r="H84" s="24">
        <f t="shared" ca="1" si="17"/>
        <v>1.7943632531813973</v>
      </c>
      <c r="I84" s="30">
        <f t="shared" ca="1" si="18"/>
        <v>2.8291468989810639E-3</v>
      </c>
      <c r="K84" s="141">
        <v>21.5</v>
      </c>
      <c r="L84" s="142">
        <v>2.464275834439116E-3</v>
      </c>
      <c r="M84" s="142">
        <v>1.9350089080797455E-3</v>
      </c>
      <c r="N84" s="142">
        <v>1.7359855876954017E-3</v>
      </c>
      <c r="O84" s="142">
        <v>1.2846146847172236E-3</v>
      </c>
      <c r="T84" s="138">
        <f t="shared" ca="1" si="19"/>
        <v>3.4624875891381222E-3</v>
      </c>
      <c r="U84" s="138">
        <f t="shared" ca="1" si="20"/>
        <v>2.2765496489812452E-3</v>
      </c>
    </row>
    <row r="85" spans="1:21">
      <c r="A85" s="31">
        <f t="shared" si="21"/>
        <v>15.274591316359755</v>
      </c>
      <c r="B85" s="22">
        <f t="shared" si="11"/>
        <v>26.222129999999996</v>
      </c>
      <c r="C85" s="23">
        <f t="shared" si="12"/>
        <v>2.854169030192899E-2</v>
      </c>
      <c r="D85" s="24">
        <f t="shared" ca="1" si="13"/>
        <v>1.8480493397232012</v>
      </c>
      <c r="E85" s="22">
        <f t="shared" ca="1" si="14"/>
        <v>18.970689995806158</v>
      </c>
      <c r="F85" s="22">
        <f t="shared" ca="1" si="15"/>
        <v>31.64348475879175</v>
      </c>
      <c r="G85" s="24">
        <f t="shared" ca="1" si="16"/>
        <v>1.5434593238475662</v>
      </c>
      <c r="H85" s="24">
        <f t="shared" ca="1" si="17"/>
        <v>1.7897426157612126</v>
      </c>
      <c r="I85" s="30">
        <f t="shared" ca="1" si="18"/>
        <v>2.8732553431708567E-3</v>
      </c>
      <c r="K85" s="141">
        <v>22</v>
      </c>
      <c r="L85" s="142">
        <v>2.4957536357013452E-3</v>
      </c>
      <c r="M85" s="142">
        <v>1.95452038351762E-3</v>
      </c>
      <c r="N85" s="142">
        <v>1.7608255797058798E-3</v>
      </c>
      <c r="O85" s="142">
        <v>1.2966116357953827E-3</v>
      </c>
      <c r="T85" s="138">
        <f t="shared" ca="1" si="19"/>
        <v>3.5164702722707492E-3</v>
      </c>
      <c r="U85" s="138">
        <f t="shared" ca="1" si="20"/>
        <v>2.3120427027967069E-3</v>
      </c>
    </row>
    <row r="86" spans="1:21">
      <c r="A86" s="31">
        <f t="shared" si="21"/>
        <v>15.784625888972968</v>
      </c>
      <c r="B86" s="22">
        <f t="shared" si="11"/>
        <v>26.222129999999996</v>
      </c>
      <c r="C86" s="23">
        <f t="shared" si="12"/>
        <v>2.854169030192899E-2</v>
      </c>
      <c r="D86" s="24">
        <f t="shared" ca="1" si="13"/>
        <v>1.8038889673032983</v>
      </c>
      <c r="E86" s="22">
        <f t="shared" ca="1" si="14"/>
        <v>19.392403823579563</v>
      </c>
      <c r="F86" s="22">
        <f t="shared" ca="1" si="15"/>
        <v>31.727727900486911</v>
      </c>
      <c r="G86" s="24">
        <f t="shared" ca="1" si="16"/>
        <v>1.5190329033828853</v>
      </c>
      <c r="H86" s="24">
        <f t="shared" ca="1" si="17"/>
        <v>1.7849905092993084</v>
      </c>
      <c r="I86" s="30">
        <f t="shared" ca="1" si="18"/>
        <v>2.9194579915521944E-3</v>
      </c>
      <c r="K86" s="141">
        <v>22.5</v>
      </c>
      <c r="L86" s="142">
        <v>2.5273155158875944E-3</v>
      </c>
      <c r="M86" s="142">
        <v>1.9742454673816806E-3</v>
      </c>
      <c r="N86" s="142">
        <v>1.7858386899466626E-3</v>
      </c>
      <c r="O86" s="142">
        <v>1.3088454290538605E-3</v>
      </c>
      <c r="T86" s="138">
        <f t="shared" ca="1" si="19"/>
        <v>3.573015973967367E-3</v>
      </c>
      <c r="U86" s="138">
        <f t="shared" ca="1" si="20"/>
        <v>2.3492209147136706E-3</v>
      </c>
    </row>
    <row r="87" spans="1:21">
      <c r="A87" s="31">
        <f t="shared" si="21"/>
        <v>16.311691049172648</v>
      </c>
      <c r="B87" s="22">
        <f t="shared" si="11"/>
        <v>26.222129999999996</v>
      </c>
      <c r="C87" s="23">
        <f t="shared" si="12"/>
        <v>2.854169030192899E-2</v>
      </c>
      <c r="D87" s="24">
        <f t="shared" ca="1" si="13"/>
        <v>1.7604303356014488</v>
      </c>
      <c r="E87" s="22">
        <f t="shared" ca="1" si="14"/>
        <v>19.832551720375545</v>
      </c>
      <c r="F87" s="22">
        <f t="shared" ca="1" si="15"/>
        <v>31.814710714427981</v>
      </c>
      <c r="G87" s="24">
        <f t="shared" ca="1" si="16"/>
        <v>1.4942839898937215</v>
      </c>
      <c r="H87" s="24">
        <f t="shared" ca="1" si="17"/>
        <v>1.7801102669877997</v>
      </c>
      <c r="I87" s="30">
        <f t="shared" ca="1" si="18"/>
        <v>2.9678111919858772E-3</v>
      </c>
      <c r="K87" s="141">
        <v>23</v>
      </c>
      <c r="L87" s="142">
        <v>2.5589465165222051E-3</v>
      </c>
      <c r="M87" s="142">
        <v>1.9941621937070832E-3</v>
      </c>
      <c r="N87" s="142">
        <v>1.8110108920855906E-3</v>
      </c>
      <c r="O87" s="142">
        <v>1.3212969250973928E-3</v>
      </c>
      <c r="T87" s="138">
        <f t="shared" ca="1" si="19"/>
        <v>3.6321936562775476E-3</v>
      </c>
      <c r="U87" s="138">
        <f t="shared" ca="1" si="20"/>
        <v>2.3881296265638985E-3</v>
      </c>
    </row>
    <row r="88" spans="1:21">
      <c r="A88" s="31">
        <f t="shared" si="21"/>
        <v>16.856355466082643</v>
      </c>
      <c r="B88" s="22">
        <f t="shared" si="11"/>
        <v>26.222129999999996</v>
      </c>
      <c r="C88" s="23">
        <f t="shared" si="12"/>
        <v>2.854169030192899E-2</v>
      </c>
      <c r="D88" s="24">
        <f t="shared" ca="1" si="13"/>
        <v>1.7176879417780091</v>
      </c>
      <c r="E88" s="22">
        <f t="shared" ca="1" si="14"/>
        <v>20.29173134963866</v>
      </c>
      <c r="F88" s="22">
        <f t="shared" ca="1" si="15"/>
        <v>31.904410391743564</v>
      </c>
      <c r="G88" s="24">
        <f t="shared" ca="1" si="16"/>
        <v>1.4692533062842652</v>
      </c>
      <c r="H88" s="24">
        <f t="shared" ca="1" si="17"/>
        <v>1.7751054631197964</v>
      </c>
      <c r="I88" s="30">
        <f t="shared" ca="1" si="18"/>
        <v>3.0183718016788858E-3</v>
      </c>
      <c r="K88" s="141">
        <v>23.5</v>
      </c>
      <c r="L88" s="142">
        <v>2.590633294225742E-3</v>
      </c>
      <c r="M88" s="142">
        <v>2.0142508412089228E-3</v>
      </c>
      <c r="N88" s="142">
        <v>1.8363295206492432E-3</v>
      </c>
      <c r="O88" s="142">
        <v>1.3339488927068728E-3</v>
      </c>
      <c r="T88" s="138">
        <f t="shared" ca="1" si="19"/>
        <v>3.6940729046206966E-3</v>
      </c>
      <c r="U88" s="138">
        <f t="shared" ca="1" si="20"/>
        <v>2.4288145900383481E-3</v>
      </c>
    </row>
    <row r="89" spans="1:21">
      <c r="A89" s="31">
        <f t="shared" si="21"/>
        <v>17.419206797283351</v>
      </c>
      <c r="B89" s="22">
        <f t="shared" si="11"/>
        <v>26.222129999999996</v>
      </c>
      <c r="C89" s="23">
        <f t="shared" si="12"/>
        <v>2.854169030192899E-2</v>
      </c>
      <c r="D89" s="24">
        <f t="shared" ca="1" si="13"/>
        <v>1.6756742472794699</v>
      </c>
      <c r="E89" s="22">
        <f t="shared" ca="1" si="14"/>
        <v>20.770555291842292</v>
      </c>
      <c r="F89" s="22">
        <f t="shared" ca="1" si="15"/>
        <v>31.996800421238824</v>
      </c>
      <c r="G89" s="24">
        <f t="shared" ca="1" si="16"/>
        <v>1.4439817374779378</v>
      </c>
      <c r="H89" s="24">
        <f t="shared" ca="1" si="17"/>
        <v>1.7699798866891616</v>
      </c>
      <c r="I89" s="30">
        <f t="shared" ca="1" si="18"/>
        <v>3.071197255553694E-3</v>
      </c>
      <c r="K89" s="141">
        <v>24</v>
      </c>
      <c r="L89" s="142">
        <v>2.6223639286583719E-3</v>
      </c>
      <c r="M89" s="142">
        <v>2.0344936681070459E-3</v>
      </c>
      <c r="N89" s="142">
        <v>1.8617831265503914E-3</v>
      </c>
      <c r="O89" s="142">
        <v>1.3467857832053895E-3</v>
      </c>
      <c r="T89" s="138">
        <f t="shared" ca="1" si="19"/>
        <v>3.758724011460708E-3</v>
      </c>
      <c r="U89" s="138">
        <f t="shared" ca="1" si="20"/>
        <v>2.4713220217023883E-3</v>
      </c>
    </row>
    <row r="90" spans="1:21">
      <c r="A90" s="31">
        <f t="shared" si="21"/>
        <v>18.000852322856137</v>
      </c>
      <c r="B90" s="22">
        <f t="shared" si="11"/>
        <v>26.222129999999996</v>
      </c>
      <c r="C90" s="23">
        <f t="shared" si="12"/>
        <v>2.854169030192899E-2</v>
      </c>
      <c r="D90" s="24">
        <f t="shared" ca="1" si="13"/>
        <v>1.6343997413004345</v>
      </c>
      <c r="E90" s="22">
        <f t="shared" ca="1" si="14"/>
        <v>21.269651805457006</v>
      </c>
      <c r="F90" s="22">
        <f t="shared" ca="1" si="15"/>
        <v>32.091850894026322</v>
      </c>
      <c r="G90" s="24">
        <f t="shared" ca="1" si="16"/>
        <v>1.4185100624120293</v>
      </c>
      <c r="H90" s="24">
        <f t="shared" ca="1" si="17"/>
        <v>1.7647375145489654</v>
      </c>
      <c r="I90" s="30">
        <f t="shared" ca="1" si="18"/>
        <v>3.1263456402072045E-3</v>
      </c>
      <c r="K90" s="141">
        <v>24.5</v>
      </c>
      <c r="L90" s="142">
        <v>2.6541277563821727E-3</v>
      </c>
      <c r="M90" s="142">
        <v>2.0548746828250642E-3</v>
      </c>
      <c r="N90" s="142">
        <v>1.8873613263112824E-3</v>
      </c>
      <c r="O90" s="142">
        <v>1.3597935361284626E-3</v>
      </c>
      <c r="T90" s="138">
        <f t="shared" ca="1" si="19"/>
        <v>3.8262180668215545E-3</v>
      </c>
      <c r="U90" s="138">
        <f t="shared" ca="1" si="20"/>
        <v>2.5156986625088622E-3</v>
      </c>
    </row>
    <row r="91" spans="1:21">
      <c r="A91" s="31">
        <f t="shared" si="21"/>
        <v>18.601919600599153</v>
      </c>
      <c r="B91" s="22">
        <f t="shared" si="11"/>
        <v>26.222129999999996</v>
      </c>
      <c r="C91" s="23">
        <f t="shared" si="12"/>
        <v>2.854169030192899E-2</v>
      </c>
      <c r="D91" s="24">
        <f t="shared" ca="1" si="13"/>
        <v>1.5938730127177205</v>
      </c>
      <c r="E91" s="22">
        <f t="shared" ca="1" si="14"/>
        <v>21.789665626034594</v>
      </c>
      <c r="F91" s="22">
        <f t="shared" ca="1" si="15"/>
        <v>32.189528816809656</v>
      </c>
      <c r="G91" s="24">
        <f t="shared" ca="1" si="16"/>
        <v>1.3928787005668282</v>
      </c>
      <c r="H91" s="24">
        <f t="shared" ca="1" si="17"/>
        <v>1.75938248448127</v>
      </c>
      <c r="I91" s="30">
        <f t="shared" ca="1" si="18"/>
        <v>3.1838757728201222E-3</v>
      </c>
      <c r="K91" s="141">
        <v>25</v>
      </c>
      <c r="L91" s="142">
        <v>2.6859152267084221E-3</v>
      </c>
      <c r="M91" s="142">
        <v>2.0753791325384091E-3</v>
      </c>
      <c r="N91" s="142">
        <v>1.9130546899132053E-3</v>
      </c>
      <c r="O91" s="142">
        <v>1.3729594101119101E-3</v>
      </c>
      <c r="T91" s="138">
        <f t="shared" ca="1" si="19"/>
        <v>3.8966270548615321E-3</v>
      </c>
      <c r="U91" s="138">
        <f t="shared" ca="1" si="20"/>
        <v>2.5619918412946485E-3</v>
      </c>
    </row>
    <row r="92" spans="1:21">
      <c r="A92" s="31">
        <f t="shared" si="21"/>
        <v>19.223057143121505</v>
      </c>
      <c r="B92" s="22">
        <f t="shared" si="11"/>
        <v>26.222129999999996</v>
      </c>
      <c r="C92" s="23">
        <f t="shared" si="12"/>
        <v>2.854169030192899E-2</v>
      </c>
      <c r="D92" s="24">
        <f t="shared" ca="1" si="13"/>
        <v>1.5541008290422689</v>
      </c>
      <c r="E92" s="22">
        <f t="shared" ca="1" si="14"/>
        <v>22.331258801206044</v>
      </c>
      <c r="F92" s="22">
        <f t="shared" ca="1" si="15"/>
        <v>32.289798429681909</v>
      </c>
      <c r="G92" s="24">
        <f t="shared" ca="1" si="16"/>
        <v>1.3671274756229819</v>
      </c>
      <c r="H92" s="24">
        <f t="shared" ca="1" si="17"/>
        <v>1.7539190685049413</v>
      </c>
      <c r="I92" s="30">
        <f t="shared" ca="1" si="18"/>
        <v>3.2438472843880481E-3</v>
      </c>
      <c r="K92" s="141">
        <v>25.5</v>
      </c>
      <c r="L92" s="142">
        <v>2.717717776258251E-3</v>
      </c>
      <c r="M92" s="142">
        <v>2.0959945545784382E-3</v>
      </c>
      <c r="N92" s="142">
        <v>1.9388546235861663E-3</v>
      </c>
      <c r="O92" s="142">
        <v>1.3862718364329293E-3</v>
      </c>
      <c r="T92" s="138">
        <f t="shared" ca="1" si="19"/>
        <v>3.9700239557366986E-3</v>
      </c>
      <c r="U92" s="138">
        <f t="shared" ca="1" si="20"/>
        <v>2.6102495417548144E-3</v>
      </c>
    </row>
    <row r="93" spans="1:21">
      <c r="A93" s="31">
        <f t="shared" si="21"/>
        <v>19.864935117546285</v>
      </c>
      <c r="B93" s="22">
        <f t="shared" si="11"/>
        <v>26.222129999999996</v>
      </c>
      <c r="C93" s="23">
        <f t="shared" si="12"/>
        <v>2.854169030192899E-2</v>
      </c>
      <c r="D93" s="24">
        <f t="shared" ca="1" si="13"/>
        <v>1.5150882209844057</v>
      </c>
      <c r="E93" s="22">
        <f t="shared" ca="1" si="14"/>
        <v>22.895111559515097</v>
      </c>
      <c r="F93" s="22">
        <f t="shared" ca="1" si="15"/>
        <v>32.392621524579539</v>
      </c>
      <c r="G93" s="24">
        <f t="shared" ca="1" si="16"/>
        <v>1.3412953983164071</v>
      </c>
      <c r="H93" s="24">
        <f t="shared" ca="1" si="17"/>
        <v>1.7483516467176432</v>
      </c>
      <c r="I93" s="30">
        <f t="shared" ca="1" si="18"/>
        <v>3.3063207066678937E-3</v>
      </c>
      <c r="K93" s="141">
        <v>26</v>
      </c>
      <c r="L93" s="142">
        <v>2.7495277195055869E-3</v>
      </c>
      <c r="M93" s="142">
        <v>2.1167088292706913E-3</v>
      </c>
      <c r="N93" s="142">
        <v>1.9647533249583294E-3</v>
      </c>
      <c r="O93" s="142">
        <v>1.3997202911999911E-3</v>
      </c>
      <c r="T93" s="138">
        <f t="shared" ca="1" si="19"/>
        <v>4.0464828520113518E-3</v>
      </c>
      <c r="U93" s="138">
        <f t="shared" ca="1" si="20"/>
        <v>2.6605204724064052E-3</v>
      </c>
    </row>
    <row r="94" spans="1:21">
      <c r="A94" s="31">
        <f t="shared" si="21"/>
        <v>20.528246068577449</v>
      </c>
      <c r="B94" s="22">
        <f t="shared" si="11"/>
        <v>26.222129999999996</v>
      </c>
      <c r="C94" s="23">
        <f t="shared" si="12"/>
        <v>2.854169030192899E-2</v>
      </c>
      <c r="D94" s="24">
        <f t="shared" ca="1" si="13"/>
        <v>1.4768385712987784</v>
      </c>
      <c r="E94" s="22">
        <f t="shared" ca="1" si="14"/>
        <v>23.481923211175005</v>
      </c>
      <c r="F94" s="22">
        <f t="shared" ca="1" si="15"/>
        <v>32.4979577608635</v>
      </c>
      <c r="G94" s="24">
        <f t="shared" ca="1" si="16"/>
        <v>1.3154204700352834</v>
      </c>
      <c r="H94" s="24">
        <f t="shared" ca="1" si="17"/>
        <v>1.7426846819341548</v>
      </c>
      <c r="I94" s="30">
        <f t="shared" ca="1" si="18"/>
        <v>3.3713575622651999E-3</v>
      </c>
      <c r="K94" s="141">
        <v>26.5</v>
      </c>
      <c r="L94" s="142">
        <v>2.7813381530139626E-3</v>
      </c>
      <c r="M94" s="142">
        <v>2.1375112197169989E-3</v>
      </c>
      <c r="N94" s="142">
        <v>1.9907436389665373E-3</v>
      </c>
      <c r="O94" s="142">
        <v>1.4132951836506675E-3</v>
      </c>
      <c r="T94" s="138">
        <f t="shared" ca="1" si="19"/>
        <v>4.1260790389125498E-3</v>
      </c>
      <c r="U94" s="138">
        <f t="shared" ca="1" si="20"/>
        <v>2.71285413907964E-3</v>
      </c>
    </row>
    <row r="95" spans="1:21">
      <c r="A95" s="31">
        <f t="shared" si="21"/>
        <v>21.21370566571062</v>
      </c>
      <c r="B95" s="22">
        <f t="shared" si="11"/>
        <v>26.222129999999996</v>
      </c>
      <c r="C95" s="23">
        <f t="shared" si="12"/>
        <v>2.854169030192899E-2</v>
      </c>
      <c r="D95" s="24">
        <f t="shared" ca="1" si="13"/>
        <v>1.4393537066622673</v>
      </c>
      <c r="E95" s="22">
        <f t="shared" ca="1" si="14"/>
        <v>24.092413079035154</v>
      </c>
      <c r="F95" s="22">
        <f t="shared" ca="1" si="15"/>
        <v>32.60576497486533</v>
      </c>
      <c r="G95" s="24">
        <f t="shared" ca="1" si="16"/>
        <v>1.2895395081940921</v>
      </c>
      <c r="H95" s="24">
        <f t="shared" ca="1" si="17"/>
        <v>1.7369226953471875</v>
      </c>
      <c r="I95" s="30">
        <f t="shared" ca="1" si="18"/>
        <v>3.4390204573277877E-3</v>
      </c>
      <c r="K95" s="141">
        <v>27</v>
      </c>
      <c r="L95" s="142">
        <v>2.8131428714421127E-3</v>
      </c>
      <c r="M95" s="142">
        <v>2.1583919696926534E-3</v>
      </c>
      <c r="N95" s="142">
        <v>2.0168190285638227E-3</v>
      </c>
      <c r="O95" s="142">
        <v>1.4270262319453851E-3</v>
      </c>
      <c r="T95" s="138">
        <f t="shared" ca="1" si="19"/>
        <v>4.2088891377744164E-3</v>
      </c>
      <c r="U95" s="138">
        <f t="shared" ca="1" si="20"/>
        <v>2.7673009195063711E-3</v>
      </c>
    </row>
    <row r="96" spans="1:21">
      <c r="A96" s="31">
        <f t="shared" si="21"/>
        <v>21.922053475394065</v>
      </c>
      <c r="B96" s="22">
        <f t="shared" si="11"/>
        <v>26.222129999999996</v>
      </c>
      <c r="C96" s="23">
        <f t="shared" si="12"/>
        <v>2.854169030192899E-2</v>
      </c>
      <c r="D96" s="24">
        <f t="shared" ca="1" si="13"/>
        <v>1.4026339914372041</v>
      </c>
      <c r="E96" s="22">
        <f t="shared" ca="1" si="14"/>
        <v>24.727321458268474</v>
      </c>
      <c r="F96" s="22">
        <f t="shared" ca="1" si="15"/>
        <v>32.715999480626877</v>
      </c>
      <c r="G96" s="24">
        <f t="shared" ca="1" si="16"/>
        <v>1.263687993938541</v>
      </c>
      <c r="H96" s="24">
        <f t="shared" ca="1" si="17"/>
        <v>1.7310702433999072</v>
      </c>
      <c r="I96" s="30">
        <f t="shared" ca="1" si="18"/>
        <v>3.5093731763566789E-3</v>
      </c>
      <c r="K96" s="141">
        <v>27.5</v>
      </c>
      <c r="L96" s="142">
        <v>2.8449362936942084E-3</v>
      </c>
      <c r="M96" s="142">
        <v>2.1793422020392602E-3</v>
      </c>
      <c r="N96" s="142">
        <v>2.0429735037696085E-3</v>
      </c>
      <c r="O96" s="142">
        <v>1.440808226460664E-3</v>
      </c>
      <c r="T96" s="138">
        <f t="shared" ca="1" si="19"/>
        <v>4.2949912120737004E-3</v>
      </c>
      <c r="U96" s="138">
        <f t="shared" ca="1" si="20"/>
        <v>2.8239121396122558E-3</v>
      </c>
    </row>
    <row r="97" spans="1:21">
      <c r="A97" s="31">
        <f t="shared" si="21"/>
        <v>22.654053758972932</v>
      </c>
      <c r="B97" s="22">
        <f t="shared" si="11"/>
        <v>26.222129999999996</v>
      </c>
      <c r="C97" s="23">
        <f t="shared" si="12"/>
        <v>2.854169030192899E-2</v>
      </c>
      <c r="D97" s="24">
        <f t="shared" ca="1" si="13"/>
        <v>1.3666784222790835</v>
      </c>
      <c r="E97" s="22">
        <f t="shared" ca="1" si="14"/>
        <v>25.387410603531098</v>
      </c>
      <c r="F97" s="22">
        <f t="shared" ca="1" si="15"/>
        <v>32.828616359461911</v>
      </c>
      <c r="G97" s="24">
        <f t="shared" ca="1" si="16"/>
        <v>1.2378999422929375</v>
      </c>
      <c r="H97" s="24">
        <f t="shared" ca="1" si="17"/>
        <v>1.7251318960226896</v>
      </c>
      <c r="I97" s="30">
        <f t="shared" ca="1" si="18"/>
        <v>3.5824807786948381E-3</v>
      </c>
      <c r="K97" s="141">
        <v>28</v>
      </c>
      <c r="L97" s="142">
        <v>2.8767133978391981E-3</v>
      </c>
      <c r="M97" s="142">
        <v>2.2003538291186734E-3</v>
      </c>
      <c r="N97" s="142">
        <v>2.0692015673901337E-3</v>
      </c>
      <c r="O97" s="142">
        <v>1.4546787536241544E-3</v>
      </c>
      <c r="T97" s="138">
        <f t="shared" ca="1" si="19"/>
        <v>4.3844648855187549E-3</v>
      </c>
      <c r="U97" s="138">
        <f t="shared" ca="1" si="20"/>
        <v>2.8827401511590366E-3</v>
      </c>
    </row>
    <row r="98" spans="1:21">
      <c r="A98" s="31">
        <f t="shared" si="21"/>
        <v>23.41049629727766</v>
      </c>
      <c r="B98" s="22">
        <f t="shared" si="11"/>
        <v>26.222129999999996</v>
      </c>
      <c r="C98" s="23">
        <f t="shared" si="12"/>
        <v>2.854169030192899E-2</v>
      </c>
      <c r="D98" s="24">
        <f t="shared" ca="1" si="13"/>
        <v>1.3314847226591344</v>
      </c>
      <c r="E98" s="22">
        <f t="shared" ca="1" si="14"/>
        <v>26.073465742595928</v>
      </c>
      <c r="F98" s="22">
        <f t="shared" ca="1" si="15"/>
        <v>32.943569736368111</v>
      </c>
      <c r="G98" s="24">
        <f t="shared" ca="1" si="16"/>
        <v>1.212207794465924</v>
      </c>
      <c r="H98" s="24">
        <f t="shared" ca="1" si="17"/>
        <v>1.7191122163509545</v>
      </c>
      <c r="I98" s="30">
        <f t="shared" ca="1" si="18"/>
        <v>3.658409696306042E-3</v>
      </c>
      <c r="K98" s="141">
        <v>28.5</v>
      </c>
      <c r="L98" s="142">
        <v>2.9084696636309066E-3</v>
      </c>
      <c r="M98" s="142">
        <v>2.2214199900427128E-3</v>
      </c>
      <c r="N98" s="142">
        <v>2.0956496358807372E-3</v>
      </c>
      <c r="O98" s="142">
        <v>1.4686312521071043E-3</v>
      </c>
      <c r="T98" s="138">
        <f t="shared" ca="1" si="19"/>
        <v>4.4773914617174566E-3</v>
      </c>
      <c r="U98" s="138">
        <f t="shared" ca="1" si="20"/>
        <v>2.9438384104249543E-3</v>
      </c>
    </row>
    <row r="99" spans="1:21">
      <c r="A99" s="31">
        <f t="shared" si="21"/>
        <v>24.192197242746282</v>
      </c>
      <c r="B99" s="22">
        <f t="shared" si="11"/>
        <v>26.222129999999996</v>
      </c>
      <c r="C99" s="23">
        <f t="shared" si="12"/>
        <v>2.854169030192899E-2</v>
      </c>
      <c r="D99" s="24">
        <f t="shared" ca="1" si="13"/>
        <v>1.2970494364843699</v>
      </c>
      <c r="E99" s="22">
        <f t="shared" ca="1" si="14"/>
        <v>26.786296115715022</v>
      </c>
      <c r="F99" s="22">
        <f t="shared" ca="1" si="15"/>
        <v>33.060813041707213</v>
      </c>
      <c r="G99" s="24">
        <f t="shared" ca="1" si="16"/>
        <v>1.1866423316864587</v>
      </c>
      <c r="H99" s="24">
        <f t="shared" ca="1" si="17"/>
        <v>1.7130157420071581</v>
      </c>
      <c r="I99" s="30">
        <f t="shared" ca="1" si="18"/>
        <v>3.7372278325089052E-3</v>
      </c>
      <c r="K99" s="141">
        <v>29</v>
      </c>
      <c r="L99" s="142">
        <v>2.9402010216332706E-3</v>
      </c>
      <c r="M99" s="142">
        <v>2.2425329466071679E-3</v>
      </c>
      <c r="N99" s="142">
        <v>2.1219690834909507E-3</v>
      </c>
      <c r="O99" s="142">
        <v>1.482659698426522E-3</v>
      </c>
      <c r="T99" s="138">
        <f t="shared" ca="1" si="19"/>
        <v>4.573854045014104E-3</v>
      </c>
      <c r="U99" s="138">
        <f t="shared" ca="1" si="20"/>
        <v>3.0072615576537563E-3</v>
      </c>
    </row>
    <row r="100" spans="1:21" ht="13" thickBot="1">
      <c r="A100" s="32">
        <f t="shared" si="21"/>
        <v>24.999999999999972</v>
      </c>
      <c r="B100" s="4">
        <f t="shared" si="11"/>
        <v>26.222129999999996</v>
      </c>
      <c r="C100" s="5">
        <f t="shared" si="12"/>
        <v>2.854169030192899E-2</v>
      </c>
      <c r="D100" s="6">
        <f t="shared" ca="1" si="13"/>
        <v>1.2633680201083928</v>
      </c>
      <c r="E100" s="4">
        <f t="shared" ca="1" si="14"/>
        <v>27.526736040216758</v>
      </c>
      <c r="F100" s="4">
        <f t="shared" ca="1" si="15"/>
        <v>33.180299256942384</v>
      </c>
      <c r="G100" s="6">
        <f t="shared" ca="1" si="16"/>
        <v>1.1612326096521604</v>
      </c>
      <c r="H100" s="6">
        <f t="shared" ca="1" si="17"/>
        <v>1.7068469679986513</v>
      </c>
      <c r="I100" s="7">
        <f t="shared" ca="1" si="18"/>
        <v>3.8190046613833027E-3</v>
      </c>
      <c r="K100" s="141">
        <v>29.5</v>
      </c>
      <c r="L100" s="142">
        <v>2.9719038081002049E-3</v>
      </c>
      <c r="M100" s="142">
        <v>2.2636870256673622E-3</v>
      </c>
      <c r="N100" s="142">
        <v>2.1483060791794798E-3</v>
      </c>
      <c r="O100" s="142">
        <v>1.4967585553367628E-3</v>
      </c>
      <c r="T100" s="138">
        <f t="shared" ca="1" si="19"/>
        <v>4.6739376621492386E-3</v>
      </c>
      <c r="U100" s="138">
        <f t="shared" ca="1" si="20"/>
        <v>3.0730654970447645E-3</v>
      </c>
    </row>
    <row r="101" spans="1:21" ht="13" thickBot="1">
      <c r="K101" s="143">
        <v>30</v>
      </c>
      <c r="L101" s="144">
        <v>3.0035747248806973E-3</v>
      </c>
      <c r="M101" s="144">
        <v>2.2848765915635459E-3</v>
      </c>
      <c r="N101" s="144">
        <v>2.1746568289613801E-3</v>
      </c>
      <c r="O101" s="144">
        <v>1.510922725944131E-3</v>
      </c>
    </row>
  </sheetData>
  <pageMargins left="0.75" right="0.75" top="1" bottom="1" header="0.5" footer="0.5"/>
  <pageSetup orientation="portrait" horizontalDpi="1200" verticalDpi="1200" r:id="rId1"/>
  <headerFooter alignWithMargins="0"/>
  <drawing r:id="rId2"/>
  <legacyDrawing r:id="rId3"/>
  <oleObjects>
    <mc:AlternateContent xmlns:mc="http://schemas.openxmlformats.org/markup-compatibility/2006">
      <mc:Choice Requires="x14">
        <oleObject progId="Equation.DSMT4" shapeId="82947" r:id="rId4">
          <objectPr defaultSize="0" r:id="rId5">
            <anchor moveWithCells="1">
              <from>
                <xdr:col>12</xdr:col>
                <xdr:colOff>12700</xdr:colOff>
                <xdr:row>0</xdr:row>
                <xdr:rowOff>0</xdr:rowOff>
              </from>
              <to>
                <xdr:col>18</xdr:col>
                <xdr:colOff>552450</xdr:colOff>
                <xdr:row>15</xdr:row>
                <xdr:rowOff>114300</xdr:rowOff>
              </to>
            </anchor>
          </objectPr>
        </oleObject>
      </mc:Choice>
      <mc:Fallback>
        <oleObject progId="Equation.DSMT4" shapeId="82947" r:id="rId4"/>
      </mc:Fallback>
    </mc:AlternateContent>
    <mc:AlternateContent xmlns:mc="http://schemas.openxmlformats.org/markup-compatibility/2006">
      <mc:Choice Requires="x14">
        <oleObject progId="Equation.DSMT4" shapeId="82950" r:id="rId6">
          <objectPr defaultSize="0" r:id="rId7">
            <anchor moveWithCells="1">
              <from>
                <xdr:col>4</xdr:col>
                <xdr:colOff>38100</xdr:colOff>
                <xdr:row>0</xdr:row>
                <xdr:rowOff>0</xdr:rowOff>
              </from>
              <to>
                <xdr:col>11</xdr:col>
                <xdr:colOff>215900</xdr:colOff>
                <xdr:row>22</xdr:row>
                <xdr:rowOff>69850</xdr:rowOff>
              </to>
            </anchor>
          </objectPr>
        </oleObject>
      </mc:Choice>
      <mc:Fallback>
        <oleObject progId="Equation.DSMT4" shapeId="82950" r:id="rId6"/>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B1032"/>
  <sheetViews>
    <sheetView workbookViewId="0">
      <selection activeCell="O25" sqref="O25"/>
    </sheetView>
  </sheetViews>
  <sheetFormatPr defaultColWidth="9.1796875" defaultRowHeight="14.5"/>
  <cols>
    <col min="1" max="16384" width="9.1796875" style="43"/>
  </cols>
  <sheetData>
    <row r="1" spans="1:28">
      <c r="A1" s="42" t="s">
        <v>96</v>
      </c>
    </row>
    <row r="2" spans="1:28" ht="16.5">
      <c r="A2" s="80" t="s">
        <v>97</v>
      </c>
    </row>
    <row r="3" spans="1:28">
      <c r="D3" s="244" t="s">
        <v>173</v>
      </c>
      <c r="E3" s="244"/>
      <c r="F3" s="244"/>
    </row>
    <row r="4" spans="1:28" ht="15" thickBot="1">
      <c r="D4" s="244" t="s">
        <v>174</v>
      </c>
      <c r="E4" s="244"/>
      <c r="F4" s="244"/>
      <c r="R4" s="43" t="s">
        <v>99</v>
      </c>
    </row>
    <row r="5" spans="1:28" ht="17" thickBot="1">
      <c r="D5" s="244" t="s">
        <v>81</v>
      </c>
      <c r="E5" s="44">
        <v>0.04</v>
      </c>
      <c r="H5" s="45" t="s">
        <v>0</v>
      </c>
      <c r="I5" s="46">
        <v>41.8</v>
      </c>
      <c r="N5" s="47"/>
      <c r="O5" s="47"/>
      <c r="P5" s="47"/>
      <c r="Q5" s="47"/>
      <c r="S5" s="47" t="s">
        <v>29</v>
      </c>
      <c r="T5" s="47" t="s">
        <v>30</v>
      </c>
      <c r="U5" s="147" t="s">
        <v>95</v>
      </c>
      <c r="V5" s="148"/>
      <c r="W5" s="148"/>
      <c r="X5" s="148"/>
      <c r="Y5" s="148"/>
      <c r="Z5" s="148"/>
      <c r="AA5" s="148"/>
      <c r="AB5" s="149"/>
    </row>
    <row r="6" spans="1:28" ht="15">
      <c r="D6" s="244" t="s">
        <v>31</v>
      </c>
      <c r="E6" s="48">
        <v>2E-3</v>
      </c>
      <c r="H6" s="45" t="s">
        <v>56</v>
      </c>
      <c r="I6" s="49">
        <v>54</v>
      </c>
      <c r="R6" s="50" t="s">
        <v>32</v>
      </c>
      <c r="S6" s="51">
        <v>3.2000000000000001E-2</v>
      </c>
      <c r="T6" s="51">
        <v>1E-3</v>
      </c>
      <c r="U6" s="47" t="s">
        <v>33</v>
      </c>
      <c r="V6" s="47" t="s">
        <v>34</v>
      </c>
      <c r="W6" s="47" t="s">
        <v>35</v>
      </c>
      <c r="X6" s="47" t="s">
        <v>36</v>
      </c>
      <c r="Y6" s="47" t="s">
        <v>37</v>
      </c>
      <c r="Z6" s="47" t="s">
        <v>38</v>
      </c>
      <c r="AA6" s="47" t="s">
        <v>39</v>
      </c>
      <c r="AB6" s="47" t="s">
        <v>40</v>
      </c>
    </row>
    <row r="7" spans="1:28">
      <c r="D7" s="244" t="s">
        <v>41</v>
      </c>
      <c r="E7" s="44">
        <v>0.03</v>
      </c>
      <c r="H7" s="45" t="s">
        <v>5</v>
      </c>
      <c r="I7" s="49">
        <v>1</v>
      </c>
      <c r="R7" s="52" t="s">
        <v>42</v>
      </c>
      <c r="S7" s="51">
        <v>0.02</v>
      </c>
      <c r="T7" s="51">
        <v>1.5E-3</v>
      </c>
      <c r="U7" s="53">
        <f>S6</f>
        <v>3.2000000000000001E-2</v>
      </c>
      <c r="V7" s="54">
        <f t="array" aca="1" ref="V7:V34" ca="1">FREQUENCY(n,U7:U33)</f>
        <v>0</v>
      </c>
      <c r="W7" s="53">
        <f>S7</f>
        <v>0.02</v>
      </c>
      <c r="X7" s="54">
        <f t="array" aca="1" ref="X7:X34" ca="1">FREQUENCY(tsc,W7:W33)</f>
        <v>0</v>
      </c>
      <c r="Y7" s="53">
        <f>S8</f>
        <v>100</v>
      </c>
      <c r="Z7" s="54">
        <f t="array" aca="1" ref="Z7:Z34" ca="1">FREQUENCY(D,Y7:Y33)</f>
        <v>7</v>
      </c>
      <c r="AA7" s="53">
        <f>S9</f>
        <v>1E-3</v>
      </c>
      <c r="AB7" s="54">
        <f t="array" aca="1" ref="AB7:AB34" ca="1">FREQUENCY(S,AA7:AA33)</f>
        <v>0</v>
      </c>
    </row>
    <row r="8" spans="1:28">
      <c r="B8" s="43">
        <v>1.4999999999999999E-2</v>
      </c>
      <c r="D8" s="244" t="s">
        <v>43</v>
      </c>
      <c r="E8" s="57">
        <v>2.5000000000000001E-3</v>
      </c>
      <c r="H8" s="45" t="s">
        <v>1</v>
      </c>
      <c r="I8" s="49">
        <v>18</v>
      </c>
      <c r="R8" s="50" t="s">
        <v>44</v>
      </c>
      <c r="S8" s="51">
        <v>100</v>
      </c>
      <c r="T8" s="51">
        <v>3</v>
      </c>
      <c r="U8" s="58">
        <f t="shared" ref="U8:U34" si="0">U7+T$6</f>
        <v>3.3000000000000002E-2</v>
      </c>
      <c r="V8" s="55">
        <f ca="1"/>
        <v>0</v>
      </c>
      <c r="W8" s="58">
        <f t="shared" ref="W8:W34" si="1">W7+T$7</f>
        <v>2.1500000000000002E-2</v>
      </c>
      <c r="X8" s="55">
        <f ca="1"/>
        <v>0</v>
      </c>
      <c r="Y8" s="58">
        <f t="shared" ref="Y8:Y34" si="2">Y7+T$8</f>
        <v>103</v>
      </c>
      <c r="Z8" s="55">
        <f ca="1"/>
        <v>21</v>
      </c>
      <c r="AA8" s="58">
        <f t="shared" ref="AA8:AA34" si="3">AA7+T$9</f>
        <v>1.2999999999999999E-3</v>
      </c>
      <c r="AB8" s="55">
        <f ca="1"/>
        <v>0</v>
      </c>
    </row>
    <row r="9" spans="1:28" ht="15">
      <c r="B9" s="43">
        <v>112</v>
      </c>
      <c r="D9" s="244" t="s">
        <v>45</v>
      </c>
      <c r="E9" s="59">
        <f>LOG(B9)/LOG(2)</f>
        <v>6.8073549220576037</v>
      </c>
      <c r="H9" s="45" t="s">
        <v>17</v>
      </c>
      <c r="I9" s="49">
        <v>2E-3</v>
      </c>
      <c r="R9" s="50" t="s">
        <v>46</v>
      </c>
      <c r="S9" s="51">
        <v>1E-3</v>
      </c>
      <c r="T9" s="51">
        <v>2.9999999999999997E-4</v>
      </c>
      <c r="U9" s="58">
        <f t="shared" si="0"/>
        <v>3.4000000000000002E-2</v>
      </c>
      <c r="V9" s="55">
        <f ca="1"/>
        <v>1</v>
      </c>
      <c r="W9" s="58">
        <f t="shared" si="1"/>
        <v>2.3000000000000003E-2</v>
      </c>
      <c r="X9" s="55">
        <f ca="1"/>
        <v>1</v>
      </c>
      <c r="Y9" s="58">
        <f t="shared" si="2"/>
        <v>106</v>
      </c>
      <c r="Z9" s="55">
        <f ca="1"/>
        <v>70</v>
      </c>
      <c r="AA9" s="58">
        <f t="shared" si="3"/>
        <v>1.5999999999999999E-3</v>
      </c>
      <c r="AB9" s="55">
        <f ca="1"/>
        <v>0</v>
      </c>
    </row>
    <row r="10" spans="1:28">
      <c r="D10" s="244" t="s">
        <v>47</v>
      </c>
      <c r="E10" s="44">
        <v>6.25E-2</v>
      </c>
      <c r="U10" s="58">
        <f t="shared" si="0"/>
        <v>3.5000000000000003E-2</v>
      </c>
      <c r="V10" s="55">
        <f ca="1"/>
        <v>5</v>
      </c>
      <c r="W10" s="58">
        <f t="shared" si="1"/>
        <v>2.4500000000000004E-2</v>
      </c>
      <c r="X10" s="55">
        <f ca="1"/>
        <v>9</v>
      </c>
      <c r="Y10" s="58">
        <f t="shared" si="2"/>
        <v>109</v>
      </c>
      <c r="Z10" s="55">
        <f ca="1"/>
        <v>167</v>
      </c>
      <c r="AA10" s="58">
        <f t="shared" si="3"/>
        <v>1.8999999999999998E-3</v>
      </c>
      <c r="AB10" s="55">
        <f ca="1"/>
        <v>0</v>
      </c>
    </row>
    <row r="11" spans="1:28">
      <c r="U11" s="58">
        <f t="shared" si="0"/>
        <v>3.6000000000000004E-2</v>
      </c>
      <c r="V11" s="55">
        <f ca="1"/>
        <v>15</v>
      </c>
      <c r="W11" s="58">
        <f t="shared" si="1"/>
        <v>2.6000000000000006E-2</v>
      </c>
      <c r="X11" s="55">
        <f ca="1"/>
        <v>53</v>
      </c>
      <c r="Y11" s="58">
        <f t="shared" si="2"/>
        <v>112</v>
      </c>
      <c r="Z11" s="55">
        <f ca="1"/>
        <v>224</v>
      </c>
      <c r="AA11" s="58">
        <f t="shared" si="3"/>
        <v>2.1999999999999997E-3</v>
      </c>
      <c r="AB11" s="55">
        <f ca="1"/>
        <v>17</v>
      </c>
    </row>
    <row r="12" spans="1:28">
      <c r="U12" s="58">
        <f t="shared" si="0"/>
        <v>3.7000000000000005E-2</v>
      </c>
      <c r="V12" s="55">
        <f ca="1"/>
        <v>46</v>
      </c>
      <c r="W12" s="58">
        <f t="shared" si="1"/>
        <v>2.7500000000000007E-2</v>
      </c>
      <c r="X12" s="55">
        <f ca="1"/>
        <v>107</v>
      </c>
      <c r="Y12" s="58">
        <f t="shared" si="2"/>
        <v>115</v>
      </c>
      <c r="Z12" s="55">
        <f ca="1"/>
        <v>237</v>
      </c>
      <c r="AA12" s="58">
        <f t="shared" si="3"/>
        <v>2.4999999999999996E-3</v>
      </c>
      <c r="AB12" s="55">
        <f ca="1"/>
        <v>121</v>
      </c>
    </row>
    <row r="13" spans="1:28">
      <c r="U13" s="58">
        <f t="shared" si="0"/>
        <v>3.8000000000000006E-2</v>
      </c>
      <c r="V13" s="55">
        <f ca="1"/>
        <v>92</v>
      </c>
      <c r="W13" s="58">
        <f t="shared" si="1"/>
        <v>2.9000000000000008E-2</v>
      </c>
      <c r="X13" s="55">
        <f ca="1"/>
        <v>180</v>
      </c>
      <c r="Y13" s="58">
        <f t="shared" si="2"/>
        <v>118</v>
      </c>
      <c r="Z13" s="55">
        <f ca="1"/>
        <v>154</v>
      </c>
      <c r="AA13" s="58">
        <f t="shared" si="3"/>
        <v>2.7999999999999995E-3</v>
      </c>
      <c r="AB13" s="55">
        <f ca="1"/>
        <v>280</v>
      </c>
    </row>
    <row r="14" spans="1:28">
      <c r="U14" s="58">
        <f t="shared" si="0"/>
        <v>3.9000000000000007E-2</v>
      </c>
      <c r="V14" s="55">
        <f ca="1"/>
        <v>149</v>
      </c>
      <c r="W14" s="58">
        <f t="shared" si="1"/>
        <v>3.050000000000001E-2</v>
      </c>
      <c r="X14" s="55">
        <f ca="1"/>
        <v>271</v>
      </c>
      <c r="Y14" s="58">
        <f t="shared" si="2"/>
        <v>121</v>
      </c>
      <c r="Z14" s="55">
        <f ca="1"/>
        <v>80</v>
      </c>
      <c r="AA14" s="58">
        <f t="shared" si="3"/>
        <v>3.0999999999999995E-3</v>
      </c>
      <c r="AB14" s="55">
        <f ca="1"/>
        <v>302</v>
      </c>
    </row>
    <row r="15" spans="1:28">
      <c r="U15" s="58">
        <f t="shared" si="0"/>
        <v>4.0000000000000008E-2</v>
      </c>
      <c r="V15" s="55">
        <f ca="1"/>
        <v>200</v>
      </c>
      <c r="W15" s="58">
        <f t="shared" si="1"/>
        <v>3.2000000000000008E-2</v>
      </c>
      <c r="X15" s="55">
        <f ca="1"/>
        <v>177</v>
      </c>
      <c r="Y15" s="58">
        <f t="shared" si="2"/>
        <v>124</v>
      </c>
      <c r="Z15" s="55">
        <f ca="1"/>
        <v>25</v>
      </c>
      <c r="AA15" s="58">
        <f t="shared" si="3"/>
        <v>3.3999999999999994E-3</v>
      </c>
      <c r="AB15" s="55">
        <f ca="1"/>
        <v>196</v>
      </c>
    </row>
    <row r="16" spans="1:28">
      <c r="U16" s="58">
        <f t="shared" si="0"/>
        <v>4.1000000000000009E-2</v>
      </c>
      <c r="V16" s="55">
        <f ca="1"/>
        <v>187</v>
      </c>
      <c r="W16" s="58">
        <f t="shared" si="1"/>
        <v>3.3500000000000009E-2</v>
      </c>
      <c r="X16" s="55">
        <f ca="1"/>
        <v>131</v>
      </c>
      <c r="Y16" s="58">
        <f t="shared" si="2"/>
        <v>127</v>
      </c>
      <c r="Z16" s="55">
        <f ca="1"/>
        <v>13</v>
      </c>
      <c r="AA16" s="58">
        <f t="shared" si="3"/>
        <v>3.6999999999999993E-3</v>
      </c>
      <c r="AB16" s="55">
        <f ca="1"/>
        <v>63</v>
      </c>
    </row>
    <row r="17" spans="1:28">
      <c r="U17" s="58">
        <f t="shared" si="0"/>
        <v>4.200000000000001E-2</v>
      </c>
      <c r="V17" s="55">
        <f ca="1"/>
        <v>143</v>
      </c>
      <c r="W17" s="58">
        <f t="shared" si="1"/>
        <v>3.500000000000001E-2</v>
      </c>
      <c r="X17" s="55">
        <f ca="1"/>
        <v>55</v>
      </c>
      <c r="Y17" s="58">
        <f t="shared" si="2"/>
        <v>130</v>
      </c>
      <c r="Z17" s="55">
        <f ca="1"/>
        <v>2</v>
      </c>
      <c r="AA17" s="58">
        <f t="shared" si="3"/>
        <v>3.9999999999999992E-3</v>
      </c>
      <c r="AB17" s="55">
        <f ca="1"/>
        <v>18</v>
      </c>
    </row>
    <row r="18" spans="1:28">
      <c r="U18" s="58">
        <f t="shared" si="0"/>
        <v>4.300000000000001E-2</v>
      </c>
      <c r="V18" s="55">
        <f ca="1"/>
        <v>93</v>
      </c>
      <c r="W18" s="58">
        <f t="shared" si="1"/>
        <v>3.6500000000000012E-2</v>
      </c>
      <c r="X18" s="55">
        <f ca="1"/>
        <v>14</v>
      </c>
      <c r="Y18" s="58">
        <f t="shared" si="2"/>
        <v>133</v>
      </c>
      <c r="Z18" s="55">
        <f ca="1"/>
        <v>0</v>
      </c>
      <c r="AA18" s="58">
        <f t="shared" si="3"/>
        <v>4.2999999999999991E-3</v>
      </c>
      <c r="AB18" s="55">
        <f ca="1"/>
        <v>3</v>
      </c>
    </row>
    <row r="19" spans="1:28">
      <c r="U19" s="58">
        <f t="shared" si="0"/>
        <v>4.4000000000000011E-2</v>
      </c>
      <c r="V19" s="55">
        <f ca="1"/>
        <v>42</v>
      </c>
      <c r="W19" s="58">
        <f t="shared" si="1"/>
        <v>3.8000000000000013E-2</v>
      </c>
      <c r="X19" s="55">
        <f ca="1"/>
        <v>2</v>
      </c>
      <c r="Y19" s="58">
        <f t="shared" si="2"/>
        <v>136</v>
      </c>
      <c r="Z19" s="55">
        <f ca="1"/>
        <v>0</v>
      </c>
      <c r="AA19" s="58">
        <f t="shared" si="3"/>
        <v>4.5999999999999991E-3</v>
      </c>
      <c r="AB19" s="55">
        <f ca="1"/>
        <v>0</v>
      </c>
    </row>
    <row r="20" spans="1:28">
      <c r="U20" s="58">
        <f t="shared" si="0"/>
        <v>4.5000000000000012E-2</v>
      </c>
      <c r="V20" s="55">
        <f ca="1"/>
        <v>22</v>
      </c>
      <c r="W20" s="58">
        <f t="shared" si="1"/>
        <v>3.9500000000000014E-2</v>
      </c>
      <c r="X20" s="55">
        <f ca="1"/>
        <v>0</v>
      </c>
      <c r="Y20" s="58">
        <f t="shared" si="2"/>
        <v>139</v>
      </c>
      <c r="Z20" s="55">
        <f ca="1"/>
        <v>0</v>
      </c>
      <c r="AA20" s="58">
        <f t="shared" si="3"/>
        <v>4.899999999999999E-3</v>
      </c>
      <c r="AB20" s="55">
        <f ca="1"/>
        <v>0</v>
      </c>
    </row>
    <row r="21" spans="1:28">
      <c r="U21" s="60">
        <f t="shared" si="0"/>
        <v>4.6000000000000013E-2</v>
      </c>
      <c r="V21" s="56">
        <f ca="1"/>
        <v>3</v>
      </c>
      <c r="W21" s="60">
        <f t="shared" si="1"/>
        <v>4.1000000000000016E-2</v>
      </c>
      <c r="X21" s="56">
        <f ca="1"/>
        <v>0</v>
      </c>
      <c r="Y21" s="60">
        <f t="shared" si="2"/>
        <v>142</v>
      </c>
      <c r="Z21" s="56">
        <f ca="1"/>
        <v>0</v>
      </c>
      <c r="AA21" s="60">
        <f t="shared" si="3"/>
        <v>5.1999999999999989E-3</v>
      </c>
      <c r="AB21" s="56">
        <f ca="1"/>
        <v>0</v>
      </c>
    </row>
    <row r="22" spans="1:28">
      <c r="U22" s="58">
        <f t="shared" si="0"/>
        <v>4.7000000000000014E-2</v>
      </c>
      <c r="V22" s="55">
        <f ca="1"/>
        <v>2</v>
      </c>
      <c r="W22" s="58">
        <f t="shared" si="1"/>
        <v>4.2500000000000017E-2</v>
      </c>
      <c r="X22" s="55">
        <f ca="1"/>
        <v>0</v>
      </c>
      <c r="Y22" s="58">
        <f t="shared" si="2"/>
        <v>145</v>
      </c>
      <c r="Z22" s="55">
        <f ca="1"/>
        <v>0</v>
      </c>
      <c r="AA22" s="58">
        <f t="shared" si="3"/>
        <v>5.4999999999999988E-3</v>
      </c>
      <c r="AB22" s="55">
        <f ca="1"/>
        <v>0</v>
      </c>
    </row>
    <row r="23" spans="1:28">
      <c r="J23" s="43" t="s">
        <v>98</v>
      </c>
      <c r="L23" s="81" t="s">
        <v>48</v>
      </c>
      <c r="M23" s="82">
        <f ca="1">MAX(S)</f>
        <v>4.2699145042109626E-3</v>
      </c>
      <c r="O23" s="69" t="s">
        <v>53</v>
      </c>
      <c r="P23" s="139">
        <f ca="1">M24/M26</f>
        <v>1.5208906383463234</v>
      </c>
      <c r="U23" s="58">
        <f t="shared" si="0"/>
        <v>4.8000000000000015E-2</v>
      </c>
      <c r="V23" s="55">
        <f ca="1"/>
        <v>0</v>
      </c>
      <c r="W23" s="58">
        <f t="shared" si="1"/>
        <v>4.4000000000000018E-2</v>
      </c>
      <c r="X23" s="55">
        <f ca="1"/>
        <v>0</v>
      </c>
      <c r="Y23" s="58">
        <f t="shared" si="2"/>
        <v>148</v>
      </c>
      <c r="Z23" s="55">
        <f ca="1"/>
        <v>0</v>
      </c>
      <c r="AA23" s="58">
        <f t="shared" si="3"/>
        <v>5.7999999999999987E-3</v>
      </c>
      <c r="AB23" s="55">
        <f ca="1"/>
        <v>0</v>
      </c>
    </row>
    <row r="24" spans="1:28">
      <c r="L24" s="81">
        <v>0.95</v>
      </c>
      <c r="M24" s="140">
        <f ca="1">PERCENTILE(S,L24)</f>
        <v>3.5219106377084759E-3</v>
      </c>
      <c r="U24" s="58">
        <f t="shared" si="0"/>
        <v>4.9000000000000016E-2</v>
      </c>
      <c r="V24" s="55">
        <f ca="1"/>
        <v>0</v>
      </c>
      <c r="W24" s="58">
        <f t="shared" si="1"/>
        <v>4.550000000000002E-2</v>
      </c>
      <c r="X24" s="55">
        <f ca="1"/>
        <v>0</v>
      </c>
      <c r="Y24" s="58">
        <f t="shared" si="2"/>
        <v>151</v>
      </c>
      <c r="Z24" s="55">
        <f ca="1"/>
        <v>0</v>
      </c>
      <c r="AA24" s="58">
        <f t="shared" si="3"/>
        <v>6.0999999999999987E-3</v>
      </c>
      <c r="AB24" s="55">
        <f ca="1"/>
        <v>0</v>
      </c>
    </row>
    <row r="25" spans="1:28">
      <c r="L25" s="81">
        <v>0.5</v>
      </c>
      <c r="M25" s="82">
        <f ca="1">MEDIAN(S)</f>
        <v>2.8777005845215414E-3</v>
      </c>
      <c r="O25" s="145">
        <f ca="1">M24/M25</f>
        <v>1.2238627801140902</v>
      </c>
      <c r="P25" s="146" t="s">
        <v>85</v>
      </c>
      <c r="U25" s="58">
        <f t="shared" si="0"/>
        <v>5.0000000000000017E-2</v>
      </c>
      <c r="V25" s="55">
        <f ca="1"/>
        <v>0</v>
      </c>
      <c r="W25" s="58">
        <f t="shared" si="1"/>
        <v>4.7000000000000021E-2</v>
      </c>
      <c r="X25" s="55">
        <f ca="1"/>
        <v>0</v>
      </c>
      <c r="Y25" s="58">
        <f t="shared" si="2"/>
        <v>154</v>
      </c>
      <c r="Z25" s="55">
        <f ca="1"/>
        <v>0</v>
      </c>
      <c r="AA25" s="58">
        <f t="shared" si="3"/>
        <v>6.3999999999999986E-3</v>
      </c>
      <c r="AB25" s="55">
        <f ca="1"/>
        <v>0</v>
      </c>
    </row>
    <row r="26" spans="1:28">
      <c r="L26" s="81">
        <v>0.05</v>
      </c>
      <c r="M26" s="140">
        <f ca="1">PERCENTILE(S,L26)</f>
        <v>2.3156196866006172E-3</v>
      </c>
      <c r="O26" s="145">
        <f ca="1">M26/M25</f>
        <v>0.80467707413890732</v>
      </c>
      <c r="P26" s="146" t="s">
        <v>86</v>
      </c>
      <c r="U26" s="58">
        <f t="shared" si="0"/>
        <v>5.1000000000000018E-2</v>
      </c>
      <c r="V26" s="55">
        <f ca="1"/>
        <v>0</v>
      </c>
      <c r="W26" s="58">
        <f t="shared" si="1"/>
        <v>4.8500000000000022E-2</v>
      </c>
      <c r="X26" s="55">
        <f ca="1"/>
        <v>0</v>
      </c>
      <c r="Y26" s="58">
        <f t="shared" si="2"/>
        <v>157</v>
      </c>
      <c r="Z26" s="55">
        <f ca="1"/>
        <v>0</v>
      </c>
      <c r="AA26" s="58">
        <f t="shared" si="3"/>
        <v>6.6999999999999985E-3</v>
      </c>
      <c r="AB26" s="55">
        <f ca="1"/>
        <v>0</v>
      </c>
    </row>
    <row r="27" spans="1:28">
      <c r="L27" s="81" t="s">
        <v>29</v>
      </c>
      <c r="M27" s="82">
        <f ca="1">MIN(S)</f>
        <v>1.904965790100868E-3</v>
      </c>
      <c r="O27" s="43" t="s">
        <v>91</v>
      </c>
      <c r="U27" s="58">
        <f t="shared" si="0"/>
        <v>5.2000000000000018E-2</v>
      </c>
      <c r="V27" s="55">
        <f ca="1"/>
        <v>0</v>
      </c>
      <c r="W27" s="58">
        <f t="shared" si="1"/>
        <v>5.0000000000000024E-2</v>
      </c>
      <c r="X27" s="55">
        <f ca="1"/>
        <v>0</v>
      </c>
      <c r="Y27" s="58">
        <f t="shared" si="2"/>
        <v>160</v>
      </c>
      <c r="Z27" s="55">
        <f ca="1"/>
        <v>0</v>
      </c>
      <c r="AA27" s="58">
        <f t="shared" si="3"/>
        <v>6.9999999999999984E-3</v>
      </c>
      <c r="AB27" s="55">
        <f ca="1"/>
        <v>0</v>
      </c>
    </row>
    <row r="28" spans="1:28">
      <c r="O28" s="43" t="s">
        <v>92</v>
      </c>
      <c r="U28" s="58">
        <f t="shared" si="0"/>
        <v>5.3000000000000019E-2</v>
      </c>
      <c r="V28" s="55">
        <f ca="1"/>
        <v>0</v>
      </c>
      <c r="W28" s="58">
        <f t="shared" si="1"/>
        <v>5.1500000000000025E-2</v>
      </c>
      <c r="X28" s="55">
        <f ca="1"/>
        <v>0</v>
      </c>
      <c r="Y28" s="58">
        <f t="shared" si="2"/>
        <v>163</v>
      </c>
      <c r="Z28" s="55">
        <f ca="1"/>
        <v>0</v>
      </c>
      <c r="AA28" s="58">
        <f t="shared" si="3"/>
        <v>7.2999999999999983E-3</v>
      </c>
      <c r="AB28" s="55">
        <f ca="1"/>
        <v>0</v>
      </c>
    </row>
    <row r="29" spans="1:28" ht="15" thickBot="1">
      <c r="O29" s="43" t="s">
        <v>93</v>
      </c>
      <c r="U29" s="58">
        <f t="shared" si="0"/>
        <v>5.400000000000002E-2</v>
      </c>
      <c r="V29" s="55">
        <f ca="1"/>
        <v>0</v>
      </c>
      <c r="W29" s="58">
        <f t="shared" si="1"/>
        <v>5.3000000000000026E-2</v>
      </c>
      <c r="X29" s="55">
        <f ca="1"/>
        <v>0</v>
      </c>
      <c r="Y29" s="58">
        <f t="shared" si="2"/>
        <v>166</v>
      </c>
      <c r="Z29" s="55">
        <f ca="1"/>
        <v>0</v>
      </c>
      <c r="AA29" s="58">
        <f t="shared" si="3"/>
        <v>7.5999999999999983E-3</v>
      </c>
      <c r="AB29" s="55">
        <f ca="1"/>
        <v>0</v>
      </c>
    </row>
    <row r="30" spans="1:28" ht="16.5">
      <c r="A30" s="62" t="s">
        <v>24</v>
      </c>
      <c r="B30" s="63" t="s">
        <v>49</v>
      </c>
      <c r="C30" s="63" t="s">
        <v>50</v>
      </c>
      <c r="D30" s="63" t="s">
        <v>51</v>
      </c>
      <c r="E30" s="64" t="s">
        <v>52</v>
      </c>
      <c r="F30" s="65" t="s">
        <v>26</v>
      </c>
      <c r="G30" s="65" t="s">
        <v>8</v>
      </c>
      <c r="H30" s="65" t="s">
        <v>12</v>
      </c>
      <c r="I30" s="65" t="s">
        <v>13</v>
      </c>
      <c r="J30" s="65" t="s">
        <v>10</v>
      </c>
      <c r="K30" s="65" t="s">
        <v>9</v>
      </c>
      <c r="L30" s="66" t="s">
        <v>11</v>
      </c>
      <c r="O30" s="43" t="s">
        <v>94</v>
      </c>
      <c r="U30" s="58">
        <f t="shared" si="0"/>
        <v>5.5000000000000021E-2</v>
      </c>
      <c r="V30" s="55">
        <f ca="1"/>
        <v>0</v>
      </c>
      <c r="W30" s="58">
        <f t="shared" si="1"/>
        <v>5.4500000000000028E-2</v>
      </c>
      <c r="X30" s="55">
        <f ca="1"/>
        <v>0</v>
      </c>
      <c r="Y30" s="58">
        <f t="shared" si="2"/>
        <v>169</v>
      </c>
      <c r="Z30" s="55">
        <f ca="1"/>
        <v>0</v>
      </c>
      <c r="AA30" s="58">
        <f t="shared" si="3"/>
        <v>7.899999999999999E-3</v>
      </c>
      <c r="AB30" s="55">
        <f ca="1"/>
        <v>0</v>
      </c>
    </row>
    <row r="31" spans="1:28" ht="15" thickBot="1">
      <c r="A31" s="67"/>
      <c r="B31" s="68"/>
      <c r="C31" s="68"/>
      <c r="D31" s="68"/>
      <c r="E31" s="69" t="s">
        <v>14</v>
      </c>
      <c r="F31" s="69"/>
      <c r="G31" s="69" t="s">
        <v>5</v>
      </c>
      <c r="H31" s="69" t="s">
        <v>5</v>
      </c>
      <c r="I31" s="69" t="s">
        <v>15</v>
      </c>
      <c r="J31" s="69" t="s">
        <v>5</v>
      </c>
      <c r="K31" s="69" t="s">
        <v>16</v>
      </c>
      <c r="L31" s="70"/>
      <c r="U31" s="58">
        <f t="shared" si="0"/>
        <v>5.6000000000000022E-2</v>
      </c>
      <c r="V31" s="55">
        <f ca="1"/>
        <v>0</v>
      </c>
      <c r="W31" s="58">
        <f t="shared" si="1"/>
        <v>5.6000000000000029E-2</v>
      </c>
      <c r="X31" s="55">
        <f ca="1"/>
        <v>0</v>
      </c>
      <c r="Y31" s="58">
        <f t="shared" si="2"/>
        <v>172</v>
      </c>
      <c r="Z31" s="55">
        <f ca="1"/>
        <v>0</v>
      </c>
      <c r="AA31" s="58">
        <f t="shared" si="3"/>
        <v>8.199999999999999E-3</v>
      </c>
      <c r="AB31" s="55">
        <f ca="1"/>
        <v>0</v>
      </c>
    </row>
    <row r="32" spans="1:28" ht="15" thickBot="1">
      <c r="A32" s="72">
        <f>ntmn</f>
        <v>0.04</v>
      </c>
      <c r="B32" s="73">
        <f>tmn</f>
        <v>0.03</v>
      </c>
      <c r="C32" s="74">
        <f>psimn</f>
        <v>6.8073549220576037</v>
      </c>
      <c r="D32" s="75">
        <f>2^C32</f>
        <v>111.99999999999996</v>
      </c>
      <c r="E32" s="76">
        <f t="shared" ref="E32:E95" si="4">1.65*9.81*D_50*B32</f>
        <v>26.222129999999996</v>
      </c>
      <c r="F32" s="74">
        <f t="shared" ref="F32:F95" si="5">$B$8*D32^(1/6)</f>
        <v>3.2932719579148839E-2</v>
      </c>
      <c r="G32" s="74">
        <f t="shared" ref="G32:G95" ca="1" si="6">IF(ISERROR(G32),1,(A32*Q/SQRT(L32))^(3/5)*(Bnot+2*G32*SQRT(1+m^2))^(2/5)/(Bnot+m*G32))</f>
        <v>1.3923601453277328</v>
      </c>
      <c r="H32" s="76">
        <f t="shared" ref="H32:H95" ca="1" si="7">Bnot+2*m*G32</f>
        <v>20.784720290655464</v>
      </c>
      <c r="I32" s="76">
        <f t="shared" ref="I32:I95" ca="1" si="8">G32*(Bnot+m*G32)</f>
        <v>27.001149390196254</v>
      </c>
      <c r="J32" s="74">
        <f t="shared" ref="J32:J95" ca="1" si="9">IF(ISERROR(G32),1,I32/(Bnot+2*G32*SQRT(1+m^2)))</f>
        <v>1.2307829575636946</v>
      </c>
      <c r="K32" s="74">
        <f t="shared" ref="K32:K95" ca="1" si="10">Q/I32</f>
        <v>1.5480822462756716</v>
      </c>
      <c r="L32" s="77">
        <f ca="1">E32/(9810*J32)*(A32/F32)^1.5</f>
        <v>2.9071408752882996E-3</v>
      </c>
      <c r="U32" s="58">
        <f t="shared" si="0"/>
        <v>5.7000000000000023E-2</v>
      </c>
      <c r="V32" s="55">
        <f ca="1"/>
        <v>0</v>
      </c>
      <c r="W32" s="58">
        <f t="shared" si="1"/>
        <v>5.750000000000003E-2</v>
      </c>
      <c r="X32" s="55">
        <f ca="1"/>
        <v>0</v>
      </c>
      <c r="Y32" s="58">
        <f t="shared" si="2"/>
        <v>175</v>
      </c>
      <c r="Z32" s="55">
        <f ca="1"/>
        <v>0</v>
      </c>
      <c r="AA32" s="58">
        <f t="shared" si="3"/>
        <v>8.4999999999999989E-3</v>
      </c>
      <c r="AB32" s="55">
        <f ca="1"/>
        <v>0</v>
      </c>
    </row>
    <row r="33" spans="1:28">
      <c r="A33" s="78">
        <f t="shared" ref="A33:A96" ca="1" si="11">NORMINV(RAND(),ntmn,ntstd)</f>
        <v>4.0189089037979152E-2</v>
      </c>
      <c r="B33" s="78">
        <f t="shared" ref="B33:B96" ca="1" si="12">NORMINV(RAND(),tmn,tstd)</f>
        <v>3.1948216847537347E-2</v>
      </c>
      <c r="C33" s="71">
        <f t="shared" ref="C33:C96" ca="1" si="13">NORMINV(RAND(),psimn,psistd)</f>
        <v>6.7017295628936875</v>
      </c>
      <c r="D33" s="79">
        <f t="shared" ref="D33:D96" ca="1" si="14">(2^C33)</f>
        <v>104.093023011897</v>
      </c>
      <c r="E33" s="79">
        <f t="shared" ca="1" si="4"/>
        <v>27.925009848143812</v>
      </c>
      <c r="F33" s="61">
        <f t="shared" ca="1" si="5"/>
        <v>3.2533305839981437E-2</v>
      </c>
      <c r="G33" s="71">
        <f t="shared" ca="1" si="6"/>
        <v>1.3480654113795898</v>
      </c>
      <c r="H33" s="79">
        <f t="shared" ca="1" si="7"/>
        <v>20.69613082275918</v>
      </c>
      <c r="I33" s="79">
        <f t="shared" ca="1" si="8"/>
        <v>26.082457758190639</v>
      </c>
      <c r="J33" s="71">
        <f t="shared" ca="1" si="9"/>
        <v>1.1957351864256183</v>
      </c>
      <c r="K33" s="71">
        <f t="shared" ca="1" si="10"/>
        <v>1.6026097075484997</v>
      </c>
      <c r="L33" s="61">
        <f ca="1">E33/(9810*J33)*(A33/F33)^1.5</f>
        <v>3.2685811193509241E-3</v>
      </c>
      <c r="U33" s="58">
        <f t="shared" si="0"/>
        <v>5.8000000000000024E-2</v>
      </c>
      <c r="V33" s="55">
        <f ca="1"/>
        <v>0</v>
      </c>
      <c r="W33" s="58">
        <f t="shared" si="1"/>
        <v>5.9000000000000032E-2</v>
      </c>
      <c r="X33" s="55">
        <f ca="1"/>
        <v>0</v>
      </c>
      <c r="Y33" s="58">
        <f t="shared" si="2"/>
        <v>178</v>
      </c>
      <c r="Z33" s="55">
        <f ca="1"/>
        <v>0</v>
      </c>
      <c r="AA33" s="58">
        <f t="shared" si="3"/>
        <v>8.7999999999999988E-3</v>
      </c>
      <c r="AB33" s="55">
        <f ca="1"/>
        <v>0</v>
      </c>
    </row>
    <row r="34" spans="1:28">
      <c r="A34" s="78">
        <f t="shared" ca="1" si="11"/>
        <v>4.0089764303519543E-2</v>
      </c>
      <c r="B34" s="78">
        <f ca="1">NORMINV(RAND(),tmn,tstd)</f>
        <v>2.8712622953152068E-2</v>
      </c>
      <c r="C34" s="71">
        <f t="shared" ca="1" si="13"/>
        <v>6.732384966169719</v>
      </c>
      <c r="D34" s="79">
        <f t="shared" ca="1" si="14"/>
        <v>106.3285318141844</v>
      </c>
      <c r="E34" s="79">
        <f t="shared" ca="1" si="4"/>
        <v>25.096871057284577</v>
      </c>
      <c r="F34" s="61">
        <f t="shared" ca="1" si="5"/>
        <v>3.2648725205764249E-2</v>
      </c>
      <c r="G34" s="71">
        <f t="shared" ca="1" si="6"/>
        <v>1.410719688957097</v>
      </c>
      <c r="H34" s="79">
        <f t="shared" ca="1" si="7"/>
        <v>20.821439377914196</v>
      </c>
      <c r="I34" s="79">
        <f t="shared" ca="1" si="8"/>
        <v>27.383084442038957</v>
      </c>
      <c r="J34" s="71">
        <f t="shared" ca="1" si="9"/>
        <v>1.2452450072879693</v>
      </c>
      <c r="K34" s="71">
        <f t="shared" ca="1" si="10"/>
        <v>1.5264898331112751</v>
      </c>
      <c r="L34" s="61">
        <f t="shared" ref="L34:L97" ca="1" si="15">E34/(9810*J34)*(A34/F34)^1.5</f>
        <v>2.7954174662210354E-3</v>
      </c>
      <c r="U34" s="60">
        <f t="shared" si="0"/>
        <v>5.9000000000000025E-2</v>
      </c>
      <c r="V34" s="56">
        <f ca="1"/>
        <v>0</v>
      </c>
      <c r="W34" s="60">
        <f t="shared" si="1"/>
        <v>6.0500000000000033E-2</v>
      </c>
      <c r="X34" s="56">
        <f ca="1"/>
        <v>0</v>
      </c>
      <c r="Y34" s="60">
        <f t="shared" si="2"/>
        <v>181</v>
      </c>
      <c r="Z34" s="56">
        <f ca="1"/>
        <v>0</v>
      </c>
      <c r="AA34" s="60">
        <f t="shared" si="3"/>
        <v>9.0999999999999987E-3</v>
      </c>
      <c r="AB34" s="56">
        <f ca="1"/>
        <v>0</v>
      </c>
    </row>
    <row r="35" spans="1:28">
      <c r="A35" s="78">
        <f ca="1">NORMINV(RAND(),ntmn,ntstd)</f>
        <v>3.8572984414316891E-2</v>
      </c>
      <c r="B35" s="78">
        <f ca="1">NORMINV(RAND(),tmn,tstd)</f>
        <v>3.07099481487208E-2</v>
      </c>
      <c r="C35" s="71">
        <f ca="1">NORMINV(RAND(),psimn,psistd)</f>
        <v>6.7763831034680715</v>
      </c>
      <c r="D35" s="79">
        <f ca="1">(2^C35)</f>
        <v>109.62120614946376</v>
      </c>
      <c r="E35" s="79">
        <f ca="1">1.65*9.81*D_50*B35</f>
        <v>26.842675088300535</v>
      </c>
      <c r="F35" s="61">
        <f t="shared" ca="1" si="5"/>
        <v>3.2815096703880629E-2</v>
      </c>
      <c r="G35" s="71">
        <f t="shared" ca="1" si="6"/>
        <v>1.3658411011541578</v>
      </c>
      <c r="H35" s="79">
        <f t="shared" ca="1" si="7"/>
        <v>20.731682202308317</v>
      </c>
      <c r="I35" s="79">
        <f t="shared" ca="1" si="8"/>
        <v>26.45066173437684</v>
      </c>
      <c r="J35" s="71">
        <f t="shared" ca="1" si="9"/>
        <v>1.2098267174410813</v>
      </c>
      <c r="K35" s="71">
        <f t="shared" ca="1" si="10"/>
        <v>1.5803007281921515</v>
      </c>
      <c r="L35" s="61">
        <f t="shared" ca="1" si="15"/>
        <v>2.8823581676057329E-3</v>
      </c>
    </row>
    <row r="36" spans="1:28">
      <c r="A36" s="78">
        <f t="shared" ca="1" si="11"/>
        <v>4.0868077114113881E-2</v>
      </c>
      <c r="B36" s="78">
        <f t="shared" ca="1" si="12"/>
        <v>2.7948569221737642E-2</v>
      </c>
      <c r="C36" s="71">
        <f t="shared" ca="1" si="13"/>
        <v>6.722909076724898</v>
      </c>
      <c r="D36" s="79">
        <f t="shared" ca="1" si="14"/>
        <v>105.63243478452495</v>
      </c>
      <c r="E36" s="79">
        <f t="shared" ca="1" si="4"/>
        <v>24.429033848213439</v>
      </c>
      <c r="F36" s="61">
        <f t="shared" ca="1" si="5"/>
        <v>3.2613004277554786E-2</v>
      </c>
      <c r="G36" s="71">
        <f t="shared" ca="1" si="6"/>
        <v>1.4310438585799987</v>
      </c>
      <c r="H36" s="79">
        <f t="shared" ca="1" si="7"/>
        <v>20.862087717159998</v>
      </c>
      <c r="I36" s="79">
        <f t="shared" ca="1" si="8"/>
        <v>27.806675979619506</v>
      </c>
      <c r="J36" s="71">
        <f t="shared" ca="1" si="9"/>
        <v>1.2612108283947041</v>
      </c>
      <c r="K36" s="71">
        <f t="shared" ca="1" si="10"/>
        <v>1.5032361304399235</v>
      </c>
      <c r="L36" s="61">
        <f t="shared" ca="1" si="15"/>
        <v>2.7697443695674211E-3</v>
      </c>
    </row>
    <row r="37" spans="1:28">
      <c r="A37" s="78">
        <f t="shared" ca="1" si="11"/>
        <v>3.9463349525593445E-2</v>
      </c>
      <c r="B37" s="78">
        <f t="shared" ca="1" si="12"/>
        <v>2.7818719145562786E-2</v>
      </c>
      <c r="C37" s="71">
        <f t="shared" ca="1" si="13"/>
        <v>6.7914738823378622</v>
      </c>
      <c r="D37" s="79">
        <f t="shared" ca="1" si="14"/>
        <v>110.77387633771284</v>
      </c>
      <c r="E37" s="79">
        <f t="shared" ca="1" si="4"/>
        <v>24.315535662281206</v>
      </c>
      <c r="F37" s="61">
        <f t="shared" ca="1" si="5"/>
        <v>3.2872354967554696E-2</v>
      </c>
      <c r="G37" s="71">
        <f t="shared" ca="1" si="6"/>
        <v>1.4304860406501405</v>
      </c>
      <c r="H37" s="79">
        <f t="shared" ca="1" si="7"/>
        <v>20.860972081300282</v>
      </c>
      <c r="I37" s="79">
        <f t="shared" ca="1" si="8"/>
        <v>27.795039044197445</v>
      </c>
      <c r="J37" s="71">
        <f t="shared" ca="1" si="9"/>
        <v>1.2607732409776669</v>
      </c>
      <c r="K37" s="71">
        <f t="shared" ca="1" si="10"/>
        <v>1.5038654895765027</v>
      </c>
      <c r="L37" s="61">
        <f t="shared" ca="1" si="15"/>
        <v>2.5859643919300844E-3</v>
      </c>
    </row>
    <row r="38" spans="1:28">
      <c r="A38" s="78">
        <f t="shared" ca="1" si="11"/>
        <v>4.0461983977338842E-2</v>
      </c>
      <c r="B38" s="78">
        <f t="shared" ca="1" si="12"/>
        <v>3.0254168521251231E-2</v>
      </c>
      <c r="C38" s="71">
        <f t="shared" ca="1" si="13"/>
        <v>6.894628351391078</v>
      </c>
      <c r="D38" s="79">
        <f t="shared" ca="1" si="14"/>
        <v>118.98437747556498</v>
      </c>
      <c r="E38" s="79">
        <f ca="1">1.65*9.81*D_50*B38</f>
        <v>26.444291333538583</v>
      </c>
      <c r="F38" s="61">
        <f ca="1">$B$8*D38^(1/6)</f>
        <v>3.3266434030867931E-2</v>
      </c>
      <c r="G38" s="71">
        <f ca="1">IF(ISERROR(G38),1,(A38*Q/SQRT(L38))^(3/5)*(Bnot+2*G38*SQRT(1+m^2))^(2/5)/(Bnot+m*G38))</f>
        <v>1.3994670849332904</v>
      </c>
      <c r="H38" s="79">
        <f ca="1">Bnot+2*m*G38</f>
        <v>20.79893416986658</v>
      </c>
      <c r="I38" s="79">
        <f ca="1">G38*(Bnot+m*G38)</f>
        <v>27.14891565061091</v>
      </c>
      <c r="J38" s="71">
        <f ca="1">IF(ISERROR(G38),1,I38/(Bnot+2*G38*SQRT(1+m^2)))</f>
        <v>1.2363856580189825</v>
      </c>
      <c r="K38" s="71">
        <f ca="1">Q/I38</f>
        <v>1.5396563361107722</v>
      </c>
      <c r="L38" s="61">
        <f t="shared" ca="1" si="15"/>
        <v>2.9246261137696695E-3</v>
      </c>
    </row>
    <row r="39" spans="1:28">
      <c r="A39" s="78">
        <f t="shared" ca="1" si="11"/>
        <v>4.0580771748187125E-2</v>
      </c>
      <c r="B39" s="78">
        <f t="shared" ca="1" si="12"/>
        <v>2.7606088596431131E-2</v>
      </c>
      <c r="C39" s="71">
        <f t="shared" ca="1" si="13"/>
        <v>6.8467792147224591</v>
      </c>
      <c r="D39" s="79">
        <f t="shared" ca="1" si="14"/>
        <v>115.10280765397988</v>
      </c>
      <c r="E39" s="79">
        <f t="shared" ca="1" si="4"/>
        <v>24.129681465571153</v>
      </c>
      <c r="F39" s="61">
        <f t="shared" ca="1" si="5"/>
        <v>3.3083052841998958E-2</v>
      </c>
      <c r="G39" s="71">
        <f t="shared" ca="1" si="6"/>
        <v>1.4488702478483606</v>
      </c>
      <c r="H39" s="79">
        <f t="shared" ca="1" si="7"/>
        <v>20.89774049569672</v>
      </c>
      <c r="I39" s="79">
        <f t="shared" ca="1" si="8"/>
        <v>28.178889456370662</v>
      </c>
      <c r="J39" s="71">
        <f t="shared" ca="1" si="9"/>
        <v>1.2751768923814348</v>
      </c>
      <c r="K39" s="71">
        <f t="shared" ca="1" si="10"/>
        <v>1.4833799630293765</v>
      </c>
      <c r="L39" s="61">
        <f t="shared" ca="1" si="15"/>
        <v>2.6205004121453231E-3</v>
      </c>
    </row>
    <row r="40" spans="1:28">
      <c r="A40" s="78">
        <f t="shared" ca="1" si="11"/>
        <v>3.7507664902337604E-2</v>
      </c>
      <c r="B40" s="78">
        <f t="shared" ca="1" si="12"/>
        <v>3.0480552782602418E-2</v>
      </c>
      <c r="C40" s="71">
        <f t="shared" ca="1" si="13"/>
        <v>6.8544270980417119</v>
      </c>
      <c r="D40" s="79">
        <f t="shared" ca="1" si="14"/>
        <v>115.71460031294264</v>
      </c>
      <c r="E40" s="79">
        <f t="shared" ca="1" si="4"/>
        <v>26.642167251242075</v>
      </c>
      <c r="F40" s="61">
        <f t="shared" ca="1" si="5"/>
        <v>3.3112295235060228E-2</v>
      </c>
      <c r="G40" s="71">
        <f t="shared" ca="1" si="6"/>
        <v>1.3697767448434803</v>
      </c>
      <c r="H40" s="79">
        <f t="shared" ca="1" si="7"/>
        <v>20.739553489686962</v>
      </c>
      <c r="I40" s="79">
        <f t="shared" ca="1" si="8"/>
        <v>26.532269737896648</v>
      </c>
      <c r="J40" s="71">
        <f t="shared" ca="1" si="9"/>
        <v>1.2129418139387353</v>
      </c>
      <c r="K40" s="71">
        <f t="shared" ca="1" si="10"/>
        <v>1.5754400363379428</v>
      </c>
      <c r="L40" s="61">
        <f t="shared" ca="1" si="15"/>
        <v>2.6993343894901201E-3</v>
      </c>
    </row>
    <row r="41" spans="1:28">
      <c r="A41" s="78">
        <f t="shared" ca="1" si="11"/>
        <v>3.9533908483418811E-2</v>
      </c>
      <c r="B41" s="78">
        <f t="shared" ca="1" si="12"/>
        <v>2.9255662960237547E-2</v>
      </c>
      <c r="C41" s="71">
        <f t="shared" ca="1" si="13"/>
        <v>6.8087439375658088</v>
      </c>
      <c r="D41" s="79">
        <f t="shared" ca="1" si="14"/>
        <v>112.10788465144149</v>
      </c>
      <c r="E41" s="79">
        <f t="shared" ca="1" si="4"/>
        <v>25.571526579317791</v>
      </c>
      <c r="F41" s="61">
        <f t="shared" ca="1" si="5"/>
        <v>3.2938004563996759E-2</v>
      </c>
      <c r="G41" s="71">
        <f t="shared" ca="1" si="6"/>
        <v>1.403529209348956</v>
      </c>
      <c r="H41" s="79">
        <f t="shared" ca="1" si="7"/>
        <v>20.807058418697913</v>
      </c>
      <c r="I41" s="79">
        <f t="shared" ca="1" si="8"/>
        <v>27.233420009776914</v>
      </c>
      <c r="J41" s="71">
        <f t="shared" ca="1" si="9"/>
        <v>1.2395854625332328</v>
      </c>
      <c r="K41" s="71">
        <f t="shared" ca="1" si="10"/>
        <v>1.5348788358198719</v>
      </c>
      <c r="L41" s="61">
        <f t="shared" ca="1" si="15"/>
        <v>2.7651575085898493E-3</v>
      </c>
    </row>
    <row r="42" spans="1:28">
      <c r="A42" s="78">
        <f t="shared" ca="1" si="11"/>
        <v>4.1712036473779669E-2</v>
      </c>
      <c r="B42" s="78">
        <f t="shared" ca="1" si="12"/>
        <v>2.7397487203522249E-2</v>
      </c>
      <c r="C42" s="71">
        <f t="shared" ca="1" si="13"/>
        <v>6.7833882053709837</v>
      </c>
      <c r="D42" s="79">
        <f t="shared" ca="1" si="14"/>
        <v>110.15477355811939</v>
      </c>
      <c r="E42" s="79">
        <f t="shared" ca="1" si="4"/>
        <v>23.947349037469895</v>
      </c>
      <c r="F42" s="61">
        <f t="shared" ca="1" si="5"/>
        <v>3.2841663433579894E-2</v>
      </c>
      <c r="G42" s="71">
        <f t="shared" ca="1" si="6"/>
        <v>1.4550133238443206</v>
      </c>
      <c r="H42" s="79">
        <f t="shared" ca="1" si="7"/>
        <v>20.910026647688642</v>
      </c>
      <c r="I42" s="79">
        <f t="shared" ca="1" si="8"/>
        <v>28.307303601762268</v>
      </c>
      <c r="J42" s="71">
        <f t="shared" ca="1" si="9"/>
        <v>1.2799815823883047</v>
      </c>
      <c r="K42" s="71">
        <f t="shared" ca="1" si="10"/>
        <v>1.4766507113520251</v>
      </c>
      <c r="L42" s="61">
        <f t="shared" ca="1" si="15"/>
        <v>2.7298519069211226E-3</v>
      </c>
    </row>
    <row r="43" spans="1:28">
      <c r="A43" s="78">
        <f t="shared" ca="1" si="11"/>
        <v>4.0535870551991648E-2</v>
      </c>
      <c r="B43" s="78">
        <f t="shared" ca="1" si="12"/>
        <v>2.9783409213126284E-2</v>
      </c>
      <c r="C43" s="71">
        <f t="shared" ca="1" si="13"/>
        <v>6.786170887507553</v>
      </c>
      <c r="D43" s="79">
        <f t="shared" ca="1" si="14"/>
        <v>110.3674460334303</v>
      </c>
      <c r="E43" s="79">
        <f t="shared" ca="1" si="4"/>
        <v>26.032814274326501</v>
      </c>
      <c r="F43" s="61">
        <f t="shared" ca="1" si="5"/>
        <v>3.2852222676097297E-2</v>
      </c>
      <c r="G43" s="71">
        <f t="shared" ca="1" si="6"/>
        <v>1.3982056137172629</v>
      </c>
      <c r="H43" s="79">
        <f t="shared" ca="1" si="7"/>
        <v>20.796411227434525</v>
      </c>
      <c r="I43" s="79">
        <f t="shared" ca="1" si="8"/>
        <v>27.1226799851412</v>
      </c>
      <c r="J43" s="71">
        <f t="shared" ca="1" si="9"/>
        <v>1.2353916000561382</v>
      </c>
      <c r="K43" s="71">
        <f t="shared" ca="1" si="10"/>
        <v>1.5411456398445718</v>
      </c>
      <c r="L43" s="61">
        <f t="shared" ca="1" si="15"/>
        <v>2.944147664504352E-3</v>
      </c>
    </row>
    <row r="44" spans="1:28">
      <c r="A44" s="78">
        <f t="shared" ca="1" si="11"/>
        <v>4.214986820205939E-2</v>
      </c>
      <c r="B44" s="78">
        <f t="shared" ca="1" si="12"/>
        <v>3.0935627646826214E-2</v>
      </c>
      <c r="C44" s="71">
        <f t="shared" ca="1" si="13"/>
        <v>6.8580051614945052</v>
      </c>
      <c r="D44" s="79">
        <f t="shared" ca="1" si="14"/>
        <v>116.00194311477044</v>
      </c>
      <c r="E44" s="79">
        <f t="shared" ca="1" si="4"/>
        <v>27.039934992889034</v>
      </c>
      <c r="F44" s="61">
        <f t="shared" ca="1" si="5"/>
        <v>3.3125985167223732E-2</v>
      </c>
      <c r="G44" s="71">
        <f t="shared" ca="1" si="6"/>
        <v>1.3947832885507359</v>
      </c>
      <c r="H44" s="79">
        <f t="shared" ca="1" si="7"/>
        <v>20.789566577101471</v>
      </c>
      <c r="I44" s="79">
        <f t="shared" ca="1" si="8"/>
        <v>27.051519615933653</v>
      </c>
      <c r="J44" s="71">
        <f t="shared" ca="1" si="9"/>
        <v>1.2326938596506536</v>
      </c>
      <c r="K44" s="71">
        <f t="shared" ca="1" si="10"/>
        <v>1.5451997001816977</v>
      </c>
      <c r="L44" s="61">
        <f t="shared" ca="1" si="15"/>
        <v>3.2093902580835392E-3</v>
      </c>
    </row>
    <row r="45" spans="1:28">
      <c r="A45" s="78">
        <f t="shared" ca="1" si="11"/>
        <v>3.988244965211514E-2</v>
      </c>
      <c r="B45" s="78">
        <f t="shared" ca="1" si="12"/>
        <v>2.7092293315418479E-2</v>
      </c>
      <c r="C45" s="71">
        <f t="shared" ca="1" si="13"/>
        <v>6.9083230439942049</v>
      </c>
      <c r="D45" s="79">
        <f t="shared" ca="1" si="14"/>
        <v>120.11920687749593</v>
      </c>
      <c r="E45" s="79">
        <f t="shared" ca="1" si="4"/>
        <v>23.680587910501142</v>
      </c>
      <c r="F45" s="61">
        <f t="shared" ca="1" si="5"/>
        <v>3.3319105609704171E-2</v>
      </c>
      <c r="G45" s="71">
        <f t="shared" ca="1" si="6"/>
        <v>1.4612257344442867</v>
      </c>
      <c r="H45" s="79">
        <f t="shared" ca="1" si="7"/>
        <v>20.922451468888575</v>
      </c>
      <c r="I45" s="79">
        <f t="shared" ca="1" si="8"/>
        <v>28.437243866999406</v>
      </c>
      <c r="J45" s="71">
        <f t="shared" ca="1" si="9"/>
        <v>1.2848362972135539</v>
      </c>
      <c r="K45" s="71">
        <f t="shared" ca="1" si="10"/>
        <v>1.4699033491254643</v>
      </c>
      <c r="L45" s="61">
        <f t="shared" ca="1" si="15"/>
        <v>2.4604152581048288E-3</v>
      </c>
    </row>
    <row r="46" spans="1:28">
      <c r="A46" s="78">
        <f t="shared" ca="1" si="11"/>
        <v>3.9945291149140492E-2</v>
      </c>
      <c r="B46" s="78">
        <f t="shared" ca="1" si="12"/>
        <v>3.3378344097991494E-2</v>
      </c>
      <c r="C46" s="71">
        <f t="shared" ca="1" si="13"/>
        <v>6.8766238100479455</v>
      </c>
      <c r="D46" s="79">
        <f t="shared" ca="1" si="14"/>
        <v>117.50870379667467</v>
      </c>
      <c r="E46" s="79">
        <f t="shared" ca="1" si="4"/>
        <v>29.175042604075522</v>
      </c>
      <c r="F46" s="61">
        <f t="shared" ca="1" si="5"/>
        <v>3.3197312882958629E-2</v>
      </c>
      <c r="G46" s="71">
        <f t="shared" ca="1" si="6"/>
        <v>1.3389586934339344</v>
      </c>
      <c r="H46" s="79">
        <f t="shared" ca="1" si="7"/>
        <v>20.677917386867868</v>
      </c>
      <c r="I46" s="79">
        <f t="shared" ca="1" si="8"/>
        <v>25.894066864533126</v>
      </c>
      <c r="J46" s="71">
        <f t="shared" ca="1" si="9"/>
        <v>1.1885019530382026</v>
      </c>
      <c r="K46" s="71">
        <f t="shared" ca="1" si="10"/>
        <v>1.6142694084587033</v>
      </c>
      <c r="L46" s="61">
        <f t="shared" ca="1" si="15"/>
        <v>3.3028327379700439E-3</v>
      </c>
    </row>
    <row r="47" spans="1:28">
      <c r="A47" s="78">
        <f t="shared" ca="1" si="11"/>
        <v>3.6690779141935193E-2</v>
      </c>
      <c r="B47" s="78">
        <f t="shared" ca="1" si="12"/>
        <v>3.4380223479311828E-2</v>
      </c>
      <c r="C47" s="71">
        <f t="shared" ca="1" si="13"/>
        <v>6.7508317912153961</v>
      </c>
      <c r="D47" s="79">
        <f t="shared" ca="1" si="14"/>
        <v>107.69681625768251</v>
      </c>
      <c r="E47" s="79">
        <f t="shared" ca="1" si="4"/>
        <v>30.050756316785566</v>
      </c>
      <c r="F47" s="61">
        <f t="shared" ca="1" si="5"/>
        <v>3.2718375812540092E-2</v>
      </c>
      <c r="G47" s="71">
        <f t="shared" ca="1" si="6"/>
        <v>1.288321797196609</v>
      </c>
      <c r="H47" s="79">
        <f t="shared" ca="1" si="7"/>
        <v>20.576643594393218</v>
      </c>
      <c r="I47" s="79">
        <f t="shared" ca="1" si="8"/>
        <v>24.849565402670862</v>
      </c>
      <c r="J47" s="71">
        <f t="shared" ca="1" si="9"/>
        <v>1.1481081267513353</v>
      </c>
      <c r="K47" s="71">
        <f t="shared" ca="1" si="10"/>
        <v>1.6821219736707058</v>
      </c>
      <c r="L47" s="61">
        <f t="shared" ca="1" si="15"/>
        <v>3.1684831722617822E-3</v>
      </c>
    </row>
    <row r="48" spans="1:28">
      <c r="A48" s="78">
        <f t="shared" ca="1" si="11"/>
        <v>3.9883209005523772E-2</v>
      </c>
      <c r="B48" s="78">
        <f t="shared" ca="1" si="12"/>
        <v>2.8069535725449617E-2</v>
      </c>
      <c r="C48" s="71">
        <f t="shared" ca="1" si="13"/>
        <v>6.8953311420102148</v>
      </c>
      <c r="D48" s="79">
        <f t="shared" ca="1" si="14"/>
        <v>119.04235332821013</v>
      </c>
      <c r="E48" s="79">
        <f t="shared" ca="1" si="4"/>
        <v>24.534767161079468</v>
      </c>
      <c r="F48" s="61">
        <f t="shared" ca="1" si="5"/>
        <v>3.3269135027522476E-2</v>
      </c>
      <c r="G48" s="71">
        <f t="shared" ca="1" si="6"/>
        <v>1.4388894715595471</v>
      </c>
      <c r="H48" s="79">
        <f t="shared" ca="1" si="7"/>
        <v>20.877778943119093</v>
      </c>
      <c r="I48" s="79">
        <f t="shared" ca="1" si="8"/>
        <v>27.970413399436762</v>
      </c>
      <c r="J48" s="71">
        <f t="shared" ca="1" si="9"/>
        <v>1.2673617789844169</v>
      </c>
      <c r="K48" s="71">
        <f t="shared" ca="1" si="10"/>
        <v>1.4944362603107511</v>
      </c>
      <c r="L48" s="61">
        <f t="shared" ca="1" si="15"/>
        <v>2.5902113671800193E-3</v>
      </c>
    </row>
    <row r="49" spans="1:12">
      <c r="A49" s="78">
        <f t="shared" ca="1" si="11"/>
        <v>4.1831132585651992E-2</v>
      </c>
      <c r="B49" s="78">
        <f t="shared" ca="1" si="12"/>
        <v>3.3868137208156214E-2</v>
      </c>
      <c r="C49" s="71">
        <f t="shared" ca="1" si="13"/>
        <v>6.8647021492244464</v>
      </c>
      <c r="D49" s="79">
        <f t="shared" ca="1" si="14"/>
        <v>116.54167567122479</v>
      </c>
      <c r="E49" s="79">
        <f t="shared" ca="1" si="4"/>
        <v>29.603156557670307</v>
      </c>
      <c r="F49" s="61">
        <f t="shared" ca="1" si="5"/>
        <v>3.3151623544103455E-2</v>
      </c>
      <c r="G49" s="71">
        <f t="shared" ca="1" si="6"/>
        <v>1.3424949544375486</v>
      </c>
      <c r="H49" s="79">
        <f t="shared" ca="1" si="7"/>
        <v>20.684989908875096</v>
      </c>
      <c r="I49" s="79">
        <f t="shared" ca="1" si="8"/>
        <v>25.967201882566151</v>
      </c>
      <c r="J49" s="71">
        <f t="shared" ca="1" si="9"/>
        <v>1.1913118413356569</v>
      </c>
      <c r="K49" s="71">
        <f t="shared" ca="1" si="10"/>
        <v>1.6097229185122046</v>
      </c>
      <c r="L49" s="61">
        <f t="shared" ca="1" si="15"/>
        <v>3.5903417384442844E-3</v>
      </c>
    </row>
    <row r="50" spans="1:12">
      <c r="A50" s="78">
        <f t="shared" ca="1" si="11"/>
        <v>4.111180141834548E-2</v>
      </c>
      <c r="B50" s="78">
        <f t="shared" ca="1" si="12"/>
        <v>2.7277350824110758E-2</v>
      </c>
      <c r="C50" s="71">
        <f t="shared" ca="1" si="13"/>
        <v>6.6756496413407742</v>
      </c>
      <c r="D50" s="79">
        <f t="shared" ca="1" si="14"/>
        <v>102.22821615649548</v>
      </c>
      <c r="E50" s="79">
        <f t="shared" ca="1" si="4"/>
        <v>23.842341312181311</v>
      </c>
      <c r="F50" s="61">
        <f t="shared" ca="1" si="5"/>
        <v>3.2435434707186642E-2</v>
      </c>
      <c r="G50" s="71">
        <f t="shared" ca="1" si="6"/>
        <v>1.4422642385719742</v>
      </c>
      <c r="H50" s="79">
        <f t="shared" ca="1" si="7"/>
        <v>20.884528477143949</v>
      </c>
      <c r="I50" s="79">
        <f t="shared" ca="1" si="8"/>
        <v>28.040882428159129</v>
      </c>
      <c r="J50" s="71">
        <f t="shared" ca="1" si="9"/>
        <v>1.2700055040372118</v>
      </c>
      <c r="K50" s="71">
        <f t="shared" ca="1" si="10"/>
        <v>1.4906806198803404</v>
      </c>
      <c r="L50" s="61">
        <f t="shared" ca="1" si="15"/>
        <v>2.7308287498474405E-3</v>
      </c>
    </row>
    <row r="51" spans="1:12">
      <c r="A51" s="78">
        <f t="shared" ca="1" si="11"/>
        <v>4.0021398450242836E-2</v>
      </c>
      <c r="B51" s="78">
        <f t="shared" ca="1" si="12"/>
        <v>3.46395375811119E-2</v>
      </c>
      <c r="C51" s="71">
        <f t="shared" ca="1" si="13"/>
        <v>6.7435956227524239</v>
      </c>
      <c r="D51" s="79">
        <f t="shared" ca="1" si="14"/>
        <v>107.15799056210989</v>
      </c>
      <c r="E51" s="79">
        <f t="shared" ca="1" si="4"/>
        <v>30.277415253060056</v>
      </c>
      <c r="F51" s="61">
        <f t="shared" ca="1" si="5"/>
        <v>3.2691036152906111E-2</v>
      </c>
      <c r="G51" s="71">
        <f t="shared" ca="1" si="6"/>
        <v>1.3068114492992144</v>
      </c>
      <c r="H51" s="79">
        <f t="shared" ca="1" si="7"/>
        <v>20.613622898598429</v>
      </c>
      <c r="I51" s="79">
        <f t="shared" ca="1" si="8"/>
        <v>25.230362251405374</v>
      </c>
      <c r="J51" s="71">
        <f t="shared" ca="1" si="9"/>
        <v>1.1628920220439563</v>
      </c>
      <c r="K51" s="71">
        <f t="shared" ca="1" si="10"/>
        <v>1.6567340406565769</v>
      </c>
      <c r="L51" s="61">
        <f t="shared" ca="1" si="15"/>
        <v>3.5950568280860417E-3</v>
      </c>
    </row>
    <row r="52" spans="1:12">
      <c r="A52" s="78">
        <f t="shared" ca="1" si="11"/>
        <v>3.8947556968572439E-2</v>
      </c>
      <c r="B52" s="78">
        <f t="shared" ca="1" si="12"/>
        <v>2.9197492179877219E-2</v>
      </c>
      <c r="C52" s="71">
        <f t="shared" ca="1" si="13"/>
        <v>6.7692434547613107</v>
      </c>
      <c r="D52" s="79">
        <f t="shared" ca="1" si="14"/>
        <v>109.08004987294484</v>
      </c>
      <c r="E52" s="79">
        <f t="shared" ca="1" si="4"/>
        <v>25.520681187157457</v>
      </c>
      <c r="F52" s="61">
        <f t="shared" ca="1" si="5"/>
        <v>3.2788041821449752E-2</v>
      </c>
      <c r="G52" s="71">
        <f t="shared" ca="1" si="6"/>
        <v>1.3964612369817184</v>
      </c>
      <c r="H52" s="79">
        <f t="shared" ca="1" si="7"/>
        <v>20.792922473963436</v>
      </c>
      <c r="I52" s="79">
        <f t="shared" ca="1" si="8"/>
        <v>27.086406252063444</v>
      </c>
      <c r="J52" s="71">
        <f t="shared" ca="1" si="9"/>
        <v>1.2340167118625982</v>
      </c>
      <c r="K52" s="71">
        <f t="shared" ca="1" si="10"/>
        <v>1.5432095203406937</v>
      </c>
      <c r="L52" s="61">
        <f t="shared" ca="1" si="15"/>
        <v>2.7292877434085187E-3</v>
      </c>
    </row>
    <row r="53" spans="1:12">
      <c r="A53" s="78">
        <f t="shared" ca="1" si="11"/>
        <v>3.8429191134168955E-2</v>
      </c>
      <c r="B53" s="78">
        <f t="shared" ca="1" si="12"/>
        <v>3.1083032097932152E-2</v>
      </c>
      <c r="C53" s="71">
        <f t="shared" ca="1" si="13"/>
        <v>6.715338203164424</v>
      </c>
      <c r="D53" s="79">
        <f t="shared" ca="1" si="14"/>
        <v>105.07955627043376</v>
      </c>
      <c r="E53" s="79">
        <f t="shared" ca="1" si="4"/>
        <v>27.168776948871653</v>
      </c>
      <c r="F53" s="61">
        <f t="shared" ca="1" si="5"/>
        <v>3.2584492709465618E-2</v>
      </c>
      <c r="G53" s="71">
        <f t="shared" ca="1" si="6"/>
        <v>1.3521737175153639</v>
      </c>
      <c r="H53" s="79">
        <f t="shared" ca="1" si="7"/>
        <v>20.704347435030726</v>
      </c>
      <c r="I53" s="79">
        <f t="shared" ca="1" si="8"/>
        <v>26.167500677615866</v>
      </c>
      <c r="J53" s="71">
        <f t="shared" ca="1" si="9"/>
        <v>1.1989952080720094</v>
      </c>
      <c r="K53" s="71">
        <f t="shared" ca="1" si="10"/>
        <v>1.5974013152794697</v>
      </c>
      <c r="L53" s="61">
        <f t="shared" ca="1" si="15"/>
        <v>2.9584147054020583E-3</v>
      </c>
    </row>
    <row r="54" spans="1:12">
      <c r="A54" s="78">
        <f t="shared" ca="1" si="11"/>
        <v>4.0597454474639881E-2</v>
      </c>
      <c r="B54" s="78">
        <f t="shared" ca="1" si="12"/>
        <v>2.6495113275052315E-2</v>
      </c>
      <c r="C54" s="71">
        <f t="shared" ca="1" si="13"/>
        <v>6.7546309015884871</v>
      </c>
      <c r="D54" s="79">
        <f t="shared" ca="1" si="14"/>
        <v>107.98079261595369</v>
      </c>
      <c r="E54" s="79">
        <f t="shared" ca="1" si="4"/>
        <v>23.15861015543825</v>
      </c>
      <c r="F54" s="61">
        <f t="shared" ca="1" si="5"/>
        <v>3.2732738746563628E-2</v>
      </c>
      <c r="G54" s="71">
        <f t="shared" ca="1" si="6"/>
        <v>1.4639413786458222</v>
      </c>
      <c r="H54" s="79">
        <f t="shared" ca="1" si="7"/>
        <v>20.927882757291645</v>
      </c>
      <c r="I54" s="79">
        <f t="shared" ca="1" si="8"/>
        <v>28.494069175736229</v>
      </c>
      <c r="J54" s="71">
        <f t="shared" ca="1" si="9"/>
        <v>1.2869571236453179</v>
      </c>
      <c r="K54" s="71">
        <f t="shared" ca="1" si="10"/>
        <v>1.4669719422031258</v>
      </c>
      <c r="L54" s="61">
        <f t="shared" ca="1" si="15"/>
        <v>2.5336936054375539E-3</v>
      </c>
    </row>
    <row r="55" spans="1:12">
      <c r="A55" s="78">
        <f t="shared" ca="1" si="11"/>
        <v>4.2127964730458628E-2</v>
      </c>
      <c r="B55" s="78">
        <f t="shared" ca="1" si="12"/>
        <v>2.9361194655218689E-2</v>
      </c>
      <c r="C55" s="71">
        <f t="shared" ca="1" si="13"/>
        <v>6.7786763609135772</v>
      </c>
      <c r="D55" s="79">
        <f t="shared" ca="1" si="14"/>
        <v>109.79559473890785</v>
      </c>
      <c r="E55" s="79">
        <f t="shared" ca="1" si="4"/>
        <v>25.663768773481653</v>
      </c>
      <c r="F55" s="61">
        <f t="shared" ca="1" si="5"/>
        <v>3.2823791476735621E-2</v>
      </c>
      <c r="G55" s="71">
        <f t="shared" ca="1" si="6"/>
        <v>1.4167875582249942</v>
      </c>
      <c r="H55" s="79">
        <f t="shared" ca="1" si="7"/>
        <v>20.833575116449989</v>
      </c>
      <c r="I55" s="79">
        <f t="shared" ca="1" si="8"/>
        <v>27.509463033191036</v>
      </c>
      <c r="J55" s="71">
        <f t="shared" ca="1" si="9"/>
        <v>1.2500164756197489</v>
      </c>
      <c r="K55" s="71">
        <f t="shared" ca="1" si="10"/>
        <v>1.5194771322714289</v>
      </c>
      <c r="L55" s="61">
        <f t="shared" ca="1" si="15"/>
        <v>3.0430443991262559E-3</v>
      </c>
    </row>
    <row r="56" spans="1:12">
      <c r="A56" s="78">
        <f t="shared" ca="1" si="11"/>
        <v>3.9184441728244222E-2</v>
      </c>
      <c r="B56" s="78">
        <f t="shared" ca="1" si="12"/>
        <v>2.910328713180305E-2</v>
      </c>
      <c r="C56" s="71">
        <f t="shared" ca="1" si="13"/>
        <v>6.8925191798697947</v>
      </c>
      <c r="D56" s="79">
        <f t="shared" ca="1" si="14"/>
        <v>118.81055341968262</v>
      </c>
      <c r="E56" s="79">
        <f t="shared" ca="1" si="4"/>
        <v>25.43833928658222</v>
      </c>
      <c r="F56" s="61">
        <f t="shared" ca="1" si="5"/>
        <v>3.3258329284105041E-2</v>
      </c>
      <c r="G56" s="71">
        <f t="shared" ca="1" si="6"/>
        <v>1.4123479922778572</v>
      </c>
      <c r="H56" s="79">
        <f t="shared" ca="1" si="7"/>
        <v>20.824695984555714</v>
      </c>
      <c r="I56" s="79">
        <f t="shared" ca="1" si="8"/>
        <v>27.416990712292726</v>
      </c>
      <c r="J56" s="71">
        <f t="shared" ca="1" si="9"/>
        <v>1.2465258257586169</v>
      </c>
      <c r="K56" s="71">
        <f t="shared" ca="1" si="10"/>
        <v>1.5246020410715053</v>
      </c>
      <c r="L56" s="61">
        <f t="shared" ca="1" si="15"/>
        <v>2.6603471983636506E-3</v>
      </c>
    </row>
    <row r="57" spans="1:12">
      <c r="A57" s="78">
        <f t="shared" ca="1" si="11"/>
        <v>3.7051206852084718E-2</v>
      </c>
      <c r="B57" s="78">
        <f t="shared" ca="1" si="12"/>
        <v>3.4018973251790791E-2</v>
      </c>
      <c r="C57" s="71">
        <f t="shared" ca="1" si="13"/>
        <v>6.8356333984171593</v>
      </c>
      <c r="D57" s="79">
        <f t="shared" ca="1" si="14"/>
        <v>114.21698511351714</v>
      </c>
      <c r="E57" s="79">
        <f t="shared" ca="1" si="4"/>
        <v>29.734997969166024</v>
      </c>
      <c r="F57" s="61">
        <f t="shared" ca="1" si="5"/>
        <v>3.3040482013893306E-2</v>
      </c>
      <c r="G57" s="71">
        <f t="shared" ca="1" si="6"/>
        <v>1.3043813930578616</v>
      </c>
      <c r="H57" s="79">
        <f t="shared" ca="1" si="7"/>
        <v>20.608762786115722</v>
      </c>
      <c r="I57" s="79">
        <f t="shared" ca="1" si="8"/>
        <v>25.180275893597077</v>
      </c>
      <c r="J57" s="71">
        <f t="shared" ca="1" si="9"/>
        <v>1.1609512755583353</v>
      </c>
      <c r="K57" s="71">
        <f t="shared" ca="1" si="10"/>
        <v>1.660029468169133</v>
      </c>
      <c r="L57" s="61">
        <f t="shared" ca="1" si="15"/>
        <v>3.1004082870144806E-3</v>
      </c>
    </row>
    <row r="58" spans="1:12">
      <c r="A58" s="78">
        <f t="shared" ca="1" si="11"/>
        <v>3.8813426574797721E-2</v>
      </c>
      <c r="B58" s="78">
        <f t="shared" ca="1" si="12"/>
        <v>3.2191290903832263E-2</v>
      </c>
      <c r="C58" s="71">
        <f t="shared" ca="1" si="13"/>
        <v>6.8311826481257309</v>
      </c>
      <c r="D58" s="79">
        <f t="shared" ca="1" si="14"/>
        <v>113.86516582189444</v>
      </c>
      <c r="E58" s="79">
        <f t="shared" ca="1" si="4"/>
        <v>28.137473831603568</v>
      </c>
      <c r="F58" s="61">
        <f t="shared" ca="1" si="5"/>
        <v>3.3023497928369935E-2</v>
      </c>
      <c r="G58" s="71">
        <f t="shared" ca="1" si="6"/>
        <v>1.3466482232582297</v>
      </c>
      <c r="H58" s="79">
        <f t="shared" ca="1" si="7"/>
        <v>20.693296446516459</v>
      </c>
      <c r="I58" s="79">
        <f t="shared" ca="1" si="8"/>
        <v>26.05312945585268</v>
      </c>
      <c r="J58" s="71">
        <f t="shared" ca="1" si="9"/>
        <v>1.1946101729871528</v>
      </c>
      <c r="K58" s="71">
        <f t="shared" ca="1" si="10"/>
        <v>1.6044137834124905</v>
      </c>
      <c r="L58" s="61">
        <f t="shared" ca="1" si="15"/>
        <v>3.0593436042853309E-3</v>
      </c>
    </row>
    <row r="59" spans="1:12">
      <c r="A59" s="78">
        <f t="shared" ca="1" si="11"/>
        <v>4.1418266232337617E-2</v>
      </c>
      <c r="B59" s="78">
        <f t="shared" ca="1" si="12"/>
        <v>2.7149599409078389E-2</v>
      </c>
      <c r="C59" s="71">
        <f t="shared" ca="1" si="13"/>
        <v>6.8640564229229772</v>
      </c>
      <c r="D59" s="79">
        <f t="shared" ca="1" si="14"/>
        <v>116.48952522753908</v>
      </c>
      <c r="E59" s="79">
        <f t="shared" ca="1" si="4"/>
        <v>23.730677505092554</v>
      </c>
      <c r="F59" s="61">
        <f t="shared" ca="1" si="5"/>
        <v>3.314915061713631E-2</v>
      </c>
      <c r="G59" s="71">
        <f t="shared" ca="1" si="6"/>
        <v>1.4666769879530388</v>
      </c>
      <c r="H59" s="79">
        <f t="shared" ca="1" si="7"/>
        <v>20.933353975906076</v>
      </c>
      <c r="I59" s="79">
        <f t="shared" ca="1" si="8"/>
        <v>28.551327170145697</v>
      </c>
      <c r="J59" s="71">
        <f t="shared" ca="1" si="9"/>
        <v>1.2890927281946298</v>
      </c>
      <c r="K59" s="71">
        <f t="shared" ca="1" si="10"/>
        <v>1.4640300169201099</v>
      </c>
      <c r="L59" s="61">
        <f t="shared" ca="1" si="15"/>
        <v>2.620814224065E-3</v>
      </c>
    </row>
    <row r="60" spans="1:12">
      <c r="A60" s="78">
        <f t="shared" ca="1" si="11"/>
        <v>4.063237941224155E-2</v>
      </c>
      <c r="B60" s="78">
        <f t="shared" ca="1" si="12"/>
        <v>2.9695219949257553E-2</v>
      </c>
      <c r="C60" s="71">
        <f t="shared" ca="1" si="13"/>
        <v>6.9258078472136004</v>
      </c>
      <c r="D60" s="79">
        <f t="shared" ca="1" si="14"/>
        <v>121.58385415626439</v>
      </c>
      <c r="E60" s="79">
        <f t="shared" ca="1" si="4"/>
        <v>25.955730596267497</v>
      </c>
      <c r="F60" s="61">
        <f t="shared" ca="1" si="5"/>
        <v>3.3386475678270112E-2</v>
      </c>
      <c r="G60" s="71">
        <f t="shared" ca="1" si="6"/>
        <v>1.4145343170919134</v>
      </c>
      <c r="H60" s="79">
        <f t="shared" ca="1" si="7"/>
        <v>20.829068634183827</v>
      </c>
      <c r="I60" s="79">
        <f t="shared" ca="1" si="8"/>
        <v>27.462525041885126</v>
      </c>
      <c r="J60" s="71">
        <f t="shared" ca="1" si="9"/>
        <v>1.2482451179447849</v>
      </c>
      <c r="K60" s="71">
        <f t="shared" ca="1" si="10"/>
        <v>1.5220741696638502</v>
      </c>
      <c r="L60" s="61">
        <f t="shared" ca="1" si="15"/>
        <v>2.8458820201683233E-3</v>
      </c>
    </row>
    <row r="61" spans="1:12">
      <c r="A61" s="78">
        <f t="shared" ca="1" si="11"/>
        <v>3.967878375425285E-2</v>
      </c>
      <c r="B61" s="78">
        <f t="shared" ca="1" si="12"/>
        <v>3.3889284847357891E-2</v>
      </c>
      <c r="C61" s="71">
        <f t="shared" ca="1" si="13"/>
        <v>6.8852255701423708</v>
      </c>
      <c r="D61" s="79">
        <f t="shared" ca="1" si="14"/>
        <v>118.21141707464552</v>
      </c>
      <c r="E61" s="79">
        <f t="shared" ca="1" si="4"/>
        <v>29.621641095814955</v>
      </c>
      <c r="F61" s="61">
        <f t="shared" ca="1" si="5"/>
        <v>3.3230317923329984E-2</v>
      </c>
      <c r="G61" s="71">
        <f t="shared" ca="1" si="6"/>
        <v>1.3296198859548956</v>
      </c>
      <c r="H61" s="79">
        <f t="shared" ca="1" si="7"/>
        <v>20.659239771909792</v>
      </c>
      <c r="I61" s="79">
        <f t="shared" ca="1" si="8"/>
        <v>25.701046988314829</v>
      </c>
      <c r="J61" s="71">
        <f t="shared" ca="1" si="9"/>
        <v>1.1810745091235697</v>
      </c>
      <c r="K61" s="71">
        <f t="shared" ca="1" si="10"/>
        <v>1.6263928866012609</v>
      </c>
      <c r="L61" s="61">
        <f t="shared" ca="1" si="15"/>
        <v>3.3357891731523553E-3</v>
      </c>
    </row>
    <row r="62" spans="1:12">
      <c r="A62" s="78">
        <f t="shared" ca="1" si="11"/>
        <v>3.9945523502620005E-2</v>
      </c>
      <c r="B62" s="78">
        <f t="shared" ca="1" si="12"/>
        <v>3.2364794506844374E-2</v>
      </c>
      <c r="C62" s="71">
        <f t="shared" ca="1" si="13"/>
        <v>6.8199583845749938</v>
      </c>
      <c r="D62" s="79">
        <f t="shared" ca="1" si="14"/>
        <v>112.98272442208355</v>
      </c>
      <c r="E62" s="79">
        <f t="shared" ca="1" si="4"/>
        <v>28.289128299391965</v>
      </c>
      <c r="F62" s="61">
        <f t="shared" ca="1" si="5"/>
        <v>3.2980704843058414E-2</v>
      </c>
      <c r="G62" s="71">
        <f t="shared" ca="1" si="6"/>
        <v>1.3505518595495185</v>
      </c>
      <c r="H62" s="79">
        <f t="shared" ca="1" si="7"/>
        <v>20.701103719099038</v>
      </c>
      <c r="I62" s="79">
        <f t="shared" ca="1" si="8"/>
        <v>26.133923797223996</v>
      </c>
      <c r="J62" s="71">
        <f t="shared" ca="1" si="9"/>
        <v>1.1977084618937197</v>
      </c>
      <c r="K62" s="71">
        <f t="shared" ca="1" si="10"/>
        <v>1.5994536574121367</v>
      </c>
      <c r="L62" s="61">
        <f t="shared" ca="1" si="15"/>
        <v>3.2093103480403556E-3</v>
      </c>
    </row>
    <row r="63" spans="1:12">
      <c r="A63" s="78">
        <f t="shared" ca="1" si="11"/>
        <v>3.7816476242205639E-2</v>
      </c>
      <c r="B63" s="78">
        <f t="shared" ca="1" si="12"/>
        <v>3.0980226278905138E-2</v>
      </c>
      <c r="C63" s="71">
        <f t="shared" ca="1" si="13"/>
        <v>6.8316546048588211</v>
      </c>
      <c r="D63" s="79">
        <f t="shared" ca="1" si="14"/>
        <v>113.90242125089831</v>
      </c>
      <c r="E63" s="79">
        <f t="shared" ca="1" si="4"/>
        <v>27.078917363828889</v>
      </c>
      <c r="F63" s="61">
        <f t="shared" ca="1" si="5"/>
        <v>3.3025298503757058E-2</v>
      </c>
      <c r="G63" s="71">
        <f t="shared" ca="1" si="6"/>
        <v>1.3607628929301663</v>
      </c>
      <c r="H63" s="79">
        <f t="shared" ca="1" si="7"/>
        <v>20.721525785860333</v>
      </c>
      <c r="I63" s="79">
        <f t="shared" ca="1" si="8"/>
        <v>26.345407723518665</v>
      </c>
      <c r="J63" s="71">
        <f t="shared" ca="1" si="9"/>
        <v>1.2058046759113668</v>
      </c>
      <c r="K63" s="71">
        <f t="shared" ca="1" si="10"/>
        <v>1.5866142759553858</v>
      </c>
      <c r="L63" s="61">
        <f t="shared" ca="1" si="15"/>
        <v>2.8050253224968652E-3</v>
      </c>
    </row>
    <row r="64" spans="1:12">
      <c r="A64" s="78">
        <f t="shared" ca="1" si="11"/>
        <v>4.0970234242920081E-2</v>
      </c>
      <c r="B64" s="78">
        <f t="shared" ca="1" si="12"/>
        <v>2.7933564098846765E-2</v>
      </c>
      <c r="C64" s="71">
        <f t="shared" ca="1" si="13"/>
        <v>6.8201947355894141</v>
      </c>
      <c r="D64" s="79">
        <f t="shared" ca="1" si="14"/>
        <v>113.00123545058415</v>
      </c>
      <c r="E64" s="79">
        <f t="shared" ca="1" si="4"/>
        <v>24.415918305443089</v>
      </c>
      <c r="F64" s="61">
        <f t="shared" ca="1" si="5"/>
        <v>3.298160537172698E-2</v>
      </c>
      <c r="G64" s="71">
        <f t="shared" ca="1" si="6"/>
        <v>1.441997636395437</v>
      </c>
      <c r="H64" s="79">
        <f t="shared" ca="1" si="7"/>
        <v>20.883995272790873</v>
      </c>
      <c r="I64" s="79">
        <f t="shared" ca="1" si="8"/>
        <v>28.035314638487893</v>
      </c>
      <c r="J64" s="71">
        <f t="shared" ca="1" si="9"/>
        <v>1.2697966988469334</v>
      </c>
      <c r="K64" s="71">
        <f t="shared" ca="1" si="10"/>
        <v>1.4909766677851173</v>
      </c>
      <c r="L64" s="61">
        <f t="shared" ca="1" si="15"/>
        <v>2.713718817005975E-3</v>
      </c>
    </row>
    <row r="65" spans="1:12">
      <c r="A65" s="78">
        <f t="shared" ca="1" si="11"/>
        <v>4.3290759171003459E-2</v>
      </c>
      <c r="B65" s="78">
        <f t="shared" ca="1" si="12"/>
        <v>2.5919352000490597E-2</v>
      </c>
      <c r="C65" s="71">
        <f t="shared" ca="1" si="13"/>
        <v>6.8196695106189127</v>
      </c>
      <c r="D65" s="79">
        <f t="shared" ca="1" si="14"/>
        <v>112.96010391095658</v>
      </c>
      <c r="E65" s="79">
        <f t="shared" ca="1" si="4"/>
        <v>22.655353922420815</v>
      </c>
      <c r="F65" s="61">
        <f t="shared" ca="1" si="5"/>
        <v>3.2979604228416837E-2</v>
      </c>
      <c r="G65" s="71">
        <f t="shared" ca="1" si="6"/>
        <v>1.5035536239040219</v>
      </c>
      <c r="H65" s="79">
        <f t="shared" ca="1" si="7"/>
        <v>21.007107247808044</v>
      </c>
      <c r="I65" s="79">
        <f t="shared" ca="1" si="8"/>
        <v>29.32463873022731</v>
      </c>
      <c r="J65" s="71">
        <f t="shared" ca="1" si="9"/>
        <v>1.3178018607128086</v>
      </c>
      <c r="K65" s="71">
        <f t="shared" ca="1" si="10"/>
        <v>1.4254225051002354</v>
      </c>
      <c r="L65" s="61">
        <f t="shared" ca="1" si="15"/>
        <v>2.6355810167276459E-3</v>
      </c>
    </row>
    <row r="66" spans="1:12">
      <c r="A66" s="78">
        <f t="shared" ca="1" si="11"/>
        <v>4.1899914743015479E-2</v>
      </c>
      <c r="B66" s="78">
        <f t="shared" ca="1" si="12"/>
        <v>3.3709596410742643E-2</v>
      </c>
      <c r="C66" s="71">
        <f t="shared" ca="1" si="13"/>
        <v>6.8475438699664091</v>
      </c>
      <c r="D66" s="79">
        <f t="shared" ca="1" si="14"/>
        <v>115.16383045617484</v>
      </c>
      <c r="E66" s="79">
        <f t="shared" ca="1" si="4"/>
        <v>29.46458064433423</v>
      </c>
      <c r="F66" s="61">
        <f t="shared" ca="1" si="5"/>
        <v>3.3085975410119331E-2</v>
      </c>
      <c r="G66" s="71">
        <f t="shared" ca="1" si="6"/>
        <v>1.3438959191036677</v>
      </c>
      <c r="H66" s="79">
        <f t="shared" ca="1" si="7"/>
        <v>20.687791838207335</v>
      </c>
      <c r="I66" s="79">
        <f t="shared" ca="1" si="8"/>
        <v>25.996182785249509</v>
      </c>
      <c r="J66" s="71">
        <f t="shared" ca="1" si="9"/>
        <v>1.1924246422952489</v>
      </c>
      <c r="K66" s="71">
        <f t="shared" ca="1" si="10"/>
        <v>1.6079283772276647</v>
      </c>
      <c r="L66" s="61">
        <f t="shared" ca="1" si="15"/>
        <v>3.5896665612389707E-3</v>
      </c>
    </row>
    <row r="67" spans="1:12">
      <c r="A67" s="78">
        <f t="shared" ca="1" si="11"/>
        <v>3.9859772238190025E-2</v>
      </c>
      <c r="B67" s="78">
        <f t="shared" ca="1" si="12"/>
        <v>2.9585028486361575E-2</v>
      </c>
      <c r="C67" s="71">
        <f t="shared" ca="1" si="13"/>
        <v>6.7801750957821181</v>
      </c>
      <c r="D67" s="79">
        <f t="shared" ca="1" si="14"/>
        <v>109.90971448313265</v>
      </c>
      <c r="E67" s="79">
        <f t="shared" ca="1" si="4"/>
        <v>25.859415434102544</v>
      </c>
      <c r="F67" s="61">
        <f t="shared" ca="1" si="5"/>
        <v>3.2829475101064806E-2</v>
      </c>
      <c r="G67" s="71">
        <f t="shared" ca="1" si="6"/>
        <v>1.3966208319722813</v>
      </c>
      <c r="H67" s="79">
        <f t="shared" ca="1" si="7"/>
        <v>20.793241663944563</v>
      </c>
      <c r="I67" s="79">
        <f t="shared" ca="1" si="8"/>
        <v>27.089724723800011</v>
      </c>
      <c r="J67" s="71">
        <f t="shared" ca="1" si="9"/>
        <v>1.2341425160955599</v>
      </c>
      <c r="K67" s="71">
        <f t="shared" ca="1" si="10"/>
        <v>1.5430204782876991</v>
      </c>
      <c r="L67" s="61">
        <f t="shared" ca="1" si="15"/>
        <v>2.8575293021542349E-3</v>
      </c>
    </row>
    <row r="68" spans="1:12">
      <c r="A68" s="78">
        <f t="shared" ca="1" si="11"/>
        <v>3.794109501315307E-2</v>
      </c>
      <c r="B68" s="78">
        <f t="shared" ca="1" si="12"/>
        <v>2.7331597522145059E-2</v>
      </c>
      <c r="C68" s="71">
        <f t="shared" ca="1" si="13"/>
        <v>6.8012849998447624</v>
      </c>
      <c r="D68" s="79">
        <f t="shared" ca="1" si="14"/>
        <v>111.52976677100531</v>
      </c>
      <c r="E68" s="79">
        <f t="shared" ca="1" si="4"/>
        <v>23.889756777778853</v>
      </c>
      <c r="F68" s="61">
        <f t="shared" ca="1" si="5"/>
        <v>3.2909634430668258E-2</v>
      </c>
      <c r="G68" s="71">
        <f t="shared" ca="1" si="6"/>
        <v>1.43030845787785</v>
      </c>
      <c r="H68" s="79">
        <f t="shared" ca="1" si="7"/>
        <v>20.860616915755699</v>
      </c>
      <c r="I68" s="79">
        <f t="shared" ca="1" si="8"/>
        <v>27.791334526478213</v>
      </c>
      <c r="J68" s="71">
        <f t="shared" ca="1" si="9"/>
        <v>1.2606339266783115</v>
      </c>
      <c r="K68" s="71">
        <f t="shared" ca="1" si="10"/>
        <v>1.5040659512113397</v>
      </c>
      <c r="L68" s="61">
        <f t="shared" ca="1" si="15"/>
        <v>2.391299285954229E-3</v>
      </c>
    </row>
    <row r="69" spans="1:12">
      <c r="A69" s="78">
        <f t="shared" ca="1" si="11"/>
        <v>4.1230489126114725E-2</v>
      </c>
      <c r="B69" s="78">
        <f t="shared" ca="1" si="12"/>
        <v>2.9596676044955427E-2</v>
      </c>
      <c r="C69" s="71">
        <f t="shared" ca="1" si="13"/>
        <v>6.7806170384216431</v>
      </c>
      <c r="D69" s="79">
        <f t="shared" ca="1" si="14"/>
        <v>109.94338842568247</v>
      </c>
      <c r="E69" s="79">
        <f t="shared" ca="1" si="4"/>
        <v>25.869596227290234</v>
      </c>
      <c r="F69" s="61">
        <f t="shared" ca="1" si="5"/>
        <v>3.2831151259787313E-2</v>
      </c>
      <c r="G69" s="71">
        <f t="shared" ca="1" si="6"/>
        <v>1.4061431501232433</v>
      </c>
      <c r="H69" s="79">
        <f t="shared" ca="1" si="7"/>
        <v>20.812286300246488</v>
      </c>
      <c r="I69" s="79">
        <f t="shared" ca="1" si="8"/>
        <v>27.287815260856895</v>
      </c>
      <c r="J69" s="71">
        <f t="shared" ca="1" si="9"/>
        <v>1.241643533068153</v>
      </c>
      <c r="K69" s="71">
        <f t="shared" ca="1" si="10"/>
        <v>1.5318192240901072</v>
      </c>
      <c r="L69" s="61">
        <f t="shared" ca="1" si="15"/>
        <v>2.988974943995333E-3</v>
      </c>
    </row>
    <row r="70" spans="1:12">
      <c r="A70" s="78">
        <f t="shared" ca="1" si="11"/>
        <v>4.235986004662521E-2</v>
      </c>
      <c r="B70" s="78">
        <f t="shared" ca="1" si="12"/>
        <v>3.0085544644761306E-2</v>
      </c>
      <c r="C70" s="71">
        <f t="shared" ca="1" si="13"/>
        <v>6.7645848585026176</v>
      </c>
      <c r="D70" s="79">
        <f t="shared" ca="1" si="14"/>
        <v>108.72838834194032</v>
      </c>
      <c r="E70" s="79">
        <f t="shared" ca="1" si="4"/>
        <v>26.296902093191157</v>
      </c>
      <c r="F70" s="61">
        <f t="shared" ca="1" si="5"/>
        <v>3.2770400630328045E-2</v>
      </c>
      <c r="G70" s="71">
        <f t="shared" ca="1" si="6"/>
        <v>1.4028976345532924</v>
      </c>
      <c r="H70" s="79">
        <f t="shared" ca="1" si="7"/>
        <v>20.805795269106586</v>
      </c>
      <c r="I70" s="79">
        <f t="shared" ca="1" si="8"/>
        <v>27.220279194994486</v>
      </c>
      <c r="J70" s="71">
        <f t="shared" ca="1" si="9"/>
        <v>1.2390880814358307</v>
      </c>
      <c r="K70" s="71">
        <f t="shared" ca="1" si="10"/>
        <v>1.5356198112650719</v>
      </c>
      <c r="L70" s="61">
        <f t="shared" ca="1" si="15"/>
        <v>3.179380828030738E-3</v>
      </c>
    </row>
    <row r="71" spans="1:12">
      <c r="A71" s="78">
        <f t="shared" ca="1" si="11"/>
        <v>4.2565213954331063E-2</v>
      </c>
      <c r="B71" s="78">
        <f t="shared" ca="1" si="12"/>
        <v>2.7943484219614605E-2</v>
      </c>
      <c r="C71" s="71">
        <f t="shared" ca="1" si="13"/>
        <v>6.689547903655324</v>
      </c>
      <c r="D71" s="79">
        <f t="shared" ca="1" si="14"/>
        <v>103.21779482309435</v>
      </c>
      <c r="E71" s="79">
        <f t="shared" ca="1" si="4"/>
        <v>24.424589195322756</v>
      </c>
      <c r="F71" s="61">
        <f t="shared" ca="1" si="5"/>
        <v>3.2487554554393144E-2</v>
      </c>
      <c r="G71" s="71">
        <f t="shared" ca="1" si="6"/>
        <v>1.4397019092694758</v>
      </c>
      <c r="H71" s="79">
        <f t="shared" ca="1" si="7"/>
        <v>20.87940381853895</v>
      </c>
      <c r="I71" s="79">
        <f t="shared" ca="1" si="8"/>
        <v>27.98737595440474</v>
      </c>
      <c r="J71" s="71">
        <f t="shared" ca="1" si="9"/>
        <v>1.2679983411167015</v>
      </c>
      <c r="K71" s="71">
        <f t="shared" ca="1" si="10"/>
        <v>1.4935305141896085</v>
      </c>
      <c r="L71" s="61">
        <f t="shared" ca="1" si="15"/>
        <v>2.9447353750883449E-3</v>
      </c>
    </row>
    <row r="72" spans="1:12">
      <c r="A72" s="78">
        <f t="shared" ca="1" si="11"/>
        <v>3.7667904935012292E-2</v>
      </c>
      <c r="B72" s="78">
        <f t="shared" ca="1" si="12"/>
        <v>3.1744470268206162E-2</v>
      </c>
      <c r="C72" s="71">
        <f t="shared" ca="1" si="13"/>
        <v>6.76395886649268</v>
      </c>
      <c r="D72" s="79">
        <f t="shared" ca="1" si="14"/>
        <v>108.68122082828297</v>
      </c>
      <c r="E72" s="79">
        <f t="shared" ca="1" si="4"/>
        <v>27.746920871801226</v>
      </c>
      <c r="F72" s="61">
        <f t="shared" ca="1" si="5"/>
        <v>3.2768030844772388E-2</v>
      </c>
      <c r="G72" s="71">
        <f t="shared" ca="1" si="6"/>
        <v>1.3396784072786767</v>
      </c>
      <c r="H72" s="79">
        <f t="shared" ca="1" si="7"/>
        <v>20.679356814557352</v>
      </c>
      <c r="I72" s="79">
        <f t="shared" ca="1" si="8"/>
        <v>25.908949565944912</v>
      </c>
      <c r="J72" s="71">
        <f t="shared" ca="1" si="9"/>
        <v>1.1890739486865849</v>
      </c>
      <c r="K72" s="71">
        <f t="shared" ca="1" si="10"/>
        <v>1.6133421346785324</v>
      </c>
      <c r="L72" s="61">
        <f t="shared" ca="1" si="15"/>
        <v>2.9316937885526472E-3</v>
      </c>
    </row>
    <row r="73" spans="1:12">
      <c r="A73" s="78">
        <f t="shared" ca="1" si="11"/>
        <v>4.0702453995486693E-2</v>
      </c>
      <c r="B73" s="78">
        <f t="shared" ca="1" si="12"/>
        <v>3.2344866391676712E-2</v>
      </c>
      <c r="C73" s="71">
        <f t="shared" ca="1" si="13"/>
        <v>6.8400370315419643</v>
      </c>
      <c r="D73" s="79">
        <f t="shared" ca="1" si="14"/>
        <v>114.56614976036114</v>
      </c>
      <c r="E73" s="79">
        <f t="shared" ca="1" si="4"/>
        <v>28.271709711839254</v>
      </c>
      <c r="F73" s="61">
        <f t="shared" ca="1" si="5"/>
        <v>3.3057294896805312E-2</v>
      </c>
      <c r="G73" s="71">
        <f t="shared" ca="1" si="6"/>
        <v>1.3580416770867203</v>
      </c>
      <c r="H73" s="79">
        <f t="shared" ca="1" si="7"/>
        <v>20.716083354173442</v>
      </c>
      <c r="I73" s="79">
        <f t="shared" ca="1" si="8"/>
        <v>26.289027384265477</v>
      </c>
      <c r="J73" s="71">
        <f t="shared" ca="1" si="9"/>
        <v>1.2036482139224549</v>
      </c>
      <c r="K73" s="71">
        <f t="shared" ca="1" si="10"/>
        <v>1.5900169827134099</v>
      </c>
      <c r="L73" s="61">
        <f t="shared" ca="1" si="15"/>
        <v>3.2712475690716641E-3</v>
      </c>
    </row>
    <row r="74" spans="1:12">
      <c r="A74" s="78">
        <f t="shared" ca="1" si="11"/>
        <v>3.8168377927624703E-2</v>
      </c>
      <c r="B74" s="78">
        <f t="shared" ca="1" si="12"/>
        <v>2.9581053302491257E-2</v>
      </c>
      <c r="C74" s="71">
        <f t="shared" ca="1" si="13"/>
        <v>6.7925524939780759</v>
      </c>
      <c r="D74" s="79">
        <f t="shared" ca="1" si="14"/>
        <v>110.85672591073492</v>
      </c>
      <c r="E74" s="79">
        <f t="shared" ca="1" si="4"/>
        <v>25.855940841161832</v>
      </c>
      <c r="F74" s="61">
        <f t="shared" ca="1" si="5"/>
        <v>3.2876451318809861E-2</v>
      </c>
      <c r="G74" s="71">
        <f t="shared" ca="1" si="6"/>
        <v>1.3855677882390238</v>
      </c>
      <c r="H74" s="79">
        <f t="shared" ca="1" si="7"/>
        <v>20.771135576478049</v>
      </c>
      <c r="I74" s="79">
        <f t="shared" ca="1" si="8"/>
        <v>26.860018284108008</v>
      </c>
      <c r="J74" s="71">
        <f t="shared" ca="1" si="9"/>
        <v>1.2254229589496102</v>
      </c>
      <c r="K74" s="71">
        <f t="shared" ca="1" si="10"/>
        <v>1.5562163643325357</v>
      </c>
      <c r="L74" s="61">
        <f t="shared" ca="1" si="15"/>
        <v>2.6905029983160813E-3</v>
      </c>
    </row>
    <row r="75" spans="1:12">
      <c r="A75" s="78">
        <f t="shared" ca="1" si="11"/>
        <v>4.158434041080368E-2</v>
      </c>
      <c r="B75" s="78">
        <f t="shared" ca="1" si="12"/>
        <v>2.9432969741773327E-2</v>
      </c>
      <c r="C75" s="71">
        <f t="shared" ca="1" si="13"/>
        <v>6.8161446789247204</v>
      </c>
      <c r="D75" s="79">
        <f t="shared" ca="1" si="14"/>
        <v>112.68445359341791</v>
      </c>
      <c r="E75" s="79">
        <f t="shared" ca="1" si="4"/>
        <v>25.726505295161552</v>
      </c>
      <c r="F75" s="61">
        <f t="shared" ca="1" si="5"/>
        <v>3.2966177518232144E-2</v>
      </c>
      <c r="G75" s="71">
        <f t="shared" ca="1" si="6"/>
        <v>1.4153719042890596</v>
      </c>
      <c r="H75" s="79">
        <f t="shared" ca="1" si="7"/>
        <v>20.83074380857812</v>
      </c>
      <c r="I75" s="79">
        <f t="shared" ca="1" si="8"/>
        <v>27.479971904653912</v>
      </c>
      <c r="J75" s="71">
        <f t="shared" ca="1" si="9"/>
        <v>1.2489036427052307</v>
      </c>
      <c r="K75" s="71">
        <f t="shared" ca="1" si="10"/>
        <v>1.5211078142667569</v>
      </c>
      <c r="L75" s="61">
        <f t="shared" ca="1" si="15"/>
        <v>2.9749158960628288E-3</v>
      </c>
    </row>
    <row r="76" spans="1:12">
      <c r="A76" s="78">
        <f t="shared" ca="1" si="11"/>
        <v>4.1842909363374314E-2</v>
      </c>
      <c r="B76" s="78">
        <f t="shared" ca="1" si="12"/>
        <v>2.7219543169505939E-2</v>
      </c>
      <c r="C76" s="71">
        <f t="shared" ca="1" si="13"/>
        <v>6.8390950325371449</v>
      </c>
      <c r="D76" s="79">
        <f t="shared" ca="1" si="14"/>
        <v>114.49136890202139</v>
      </c>
      <c r="E76" s="79">
        <f t="shared" ca="1" si="4"/>
        <v>23.791813317713224</v>
      </c>
      <c r="F76" s="61">
        <f t="shared" ca="1" si="5"/>
        <v>3.3053697665733427E-2</v>
      </c>
      <c r="G76" s="71">
        <f t="shared" ca="1" si="6"/>
        <v>1.465601086190756</v>
      </c>
      <c r="H76" s="79">
        <f t="shared" ca="1" si="7"/>
        <v>20.931202172381511</v>
      </c>
      <c r="I76" s="79">
        <f t="shared" ca="1" si="8"/>
        <v>28.52880609527713</v>
      </c>
      <c r="J76" s="71">
        <f t="shared" ca="1" si="9"/>
        <v>1.2882529027812251</v>
      </c>
      <c r="K76" s="71">
        <f t="shared" ca="1" si="10"/>
        <v>1.4651857445559167</v>
      </c>
      <c r="L76" s="61">
        <f t="shared" ca="1" si="15"/>
        <v>2.6813909628513152E-3</v>
      </c>
    </row>
    <row r="77" spans="1:12">
      <c r="A77" s="78">
        <f t="shared" ca="1" si="11"/>
        <v>3.7528643654905956E-2</v>
      </c>
      <c r="B77" s="78">
        <f t="shared" ca="1" si="12"/>
        <v>2.9004999009188511E-2</v>
      </c>
      <c r="C77" s="71">
        <f t="shared" ca="1" si="13"/>
        <v>6.9661087760053109</v>
      </c>
      <c r="D77" s="79">
        <f t="shared" ca="1" si="14"/>
        <v>125.02811819451624</v>
      </c>
      <c r="E77" s="79">
        <f t="shared" ca="1" si="4"/>
        <v>25.35242848896041</v>
      </c>
      <c r="F77" s="61">
        <f t="shared" ca="1" si="5"/>
        <v>3.3542277028539312E-2</v>
      </c>
      <c r="G77" s="71">
        <f t="shared" ca="1" si="6"/>
        <v>1.4091960565154731</v>
      </c>
      <c r="H77" s="79">
        <f t="shared" ca="1" si="7"/>
        <v>20.818392113030946</v>
      </c>
      <c r="I77" s="79">
        <f t="shared" ca="1" si="8"/>
        <v>27.351362542977277</v>
      </c>
      <c r="J77" s="71">
        <f t="shared" ca="1" si="9"/>
        <v>1.2440462550726319</v>
      </c>
      <c r="K77" s="71">
        <f t="shared" ca="1" si="10"/>
        <v>1.5282602442316917</v>
      </c>
      <c r="L77" s="61">
        <f t="shared" ca="1" si="15"/>
        <v>2.4584960872618316E-3</v>
      </c>
    </row>
    <row r="78" spans="1:12">
      <c r="A78" s="78">
        <f t="shared" ca="1" si="11"/>
        <v>3.9561034567356844E-2</v>
      </c>
      <c r="B78" s="78">
        <f t="shared" ca="1" si="12"/>
        <v>2.9654502400810152E-2</v>
      </c>
      <c r="C78" s="71">
        <f t="shared" ca="1" si="13"/>
        <v>6.8126796925951529</v>
      </c>
      <c r="D78" s="79">
        <f t="shared" ca="1" si="14"/>
        <v>112.41413895693583</v>
      </c>
      <c r="E78" s="79">
        <f t="shared" ca="1" si="4"/>
        <v>25.920140567978528</v>
      </c>
      <c r="F78" s="61">
        <f t="shared" ca="1" si="5"/>
        <v>3.2952984097566203E-2</v>
      </c>
      <c r="G78" s="71">
        <f t="shared" ca="1" si="6"/>
        <v>1.3963548281011953</v>
      </c>
      <c r="H78" s="79">
        <f t="shared" ca="1" si="7"/>
        <v>20.792709656202391</v>
      </c>
      <c r="I78" s="79">
        <f t="shared" ca="1" si="8"/>
        <v>27.084193711783033</v>
      </c>
      <c r="J78" s="71">
        <f t="shared" ca="1" si="9"/>
        <v>1.2339328311555557</v>
      </c>
      <c r="K78" s="71">
        <f t="shared" ca="1" si="10"/>
        <v>1.5433355869779806</v>
      </c>
      <c r="L78" s="61">
        <f t="shared" ca="1" si="15"/>
        <v>2.8166712624599632E-3</v>
      </c>
    </row>
    <row r="79" spans="1:12">
      <c r="A79" s="78">
        <f t="shared" ca="1" si="11"/>
        <v>3.7991068296960397E-2</v>
      </c>
      <c r="B79" s="78">
        <f t="shared" ca="1" si="12"/>
        <v>3.2041392934098481E-2</v>
      </c>
      <c r="C79" s="71">
        <f t="shared" ca="1" si="13"/>
        <v>6.904789439614599</v>
      </c>
      <c r="D79" s="79">
        <f t="shared" ca="1" si="14"/>
        <v>119.8253579637325</v>
      </c>
      <c r="E79" s="79">
        <f t="shared" ca="1" si="4"/>
        <v>28.00645236330039</v>
      </c>
      <c r="F79" s="61">
        <f t="shared" ca="1" si="5"/>
        <v>3.3305506927336054E-2</v>
      </c>
      <c r="G79" s="71">
        <f t="shared" ca="1" si="6"/>
        <v>1.3503626842161751</v>
      </c>
      <c r="H79" s="79">
        <f t="shared" ca="1" si="7"/>
        <v>20.700725368432352</v>
      </c>
      <c r="I79" s="79">
        <f t="shared" ca="1" si="8"/>
        <v>26.130007694814665</v>
      </c>
      <c r="J79" s="71">
        <f t="shared" ca="1" si="9"/>
        <v>1.1975583548422142</v>
      </c>
      <c r="K79" s="71">
        <f t="shared" ca="1" si="10"/>
        <v>1.599693367418906</v>
      </c>
      <c r="L79" s="61">
        <f t="shared" ca="1" si="15"/>
        <v>2.904294106236592E-3</v>
      </c>
    </row>
    <row r="80" spans="1:12">
      <c r="A80" s="78">
        <f t="shared" ca="1" si="11"/>
        <v>3.8424220342883224E-2</v>
      </c>
      <c r="B80" s="78">
        <f t="shared" ca="1" si="12"/>
        <v>2.7690354034178886E-2</v>
      </c>
      <c r="C80" s="71">
        <f t="shared" ca="1" si="13"/>
        <v>6.6805462640159403</v>
      </c>
      <c r="D80" s="79">
        <f t="shared" ca="1" si="14"/>
        <v>102.57577641103065</v>
      </c>
      <c r="E80" s="79">
        <f t="shared" ca="1" si="4"/>
        <v>24.203335441008772</v>
      </c>
      <c r="F80" s="61">
        <f t="shared" ca="1" si="5"/>
        <v>3.2453787975530723E-2</v>
      </c>
      <c r="G80" s="71">
        <f t="shared" ca="1" si="6"/>
        <v>1.4142209200178115</v>
      </c>
      <c r="H80" s="79">
        <f t="shared" ca="1" si="7"/>
        <v>20.828441840035623</v>
      </c>
      <c r="I80" s="79">
        <f t="shared" ca="1" si="8"/>
        <v>27.455997370936633</v>
      </c>
      <c r="J80" s="71">
        <f t="shared" ca="1" si="9"/>
        <v>1.2479986999719292</v>
      </c>
      <c r="K80" s="71">
        <f t="shared" ca="1" si="10"/>
        <v>1.5224360432175419</v>
      </c>
      <c r="L80" s="61">
        <f t="shared" ca="1" si="15"/>
        <v>2.5468395408244989E-3</v>
      </c>
    </row>
    <row r="81" spans="1:12">
      <c r="A81" s="78">
        <f t="shared" ca="1" si="11"/>
        <v>3.9889826645964646E-2</v>
      </c>
      <c r="B81" s="78">
        <f t="shared" ca="1" si="12"/>
        <v>2.8730259001096842E-2</v>
      </c>
      <c r="C81" s="71">
        <f t="shared" ca="1" si="13"/>
        <v>6.6972594343607197</v>
      </c>
      <c r="D81" s="79">
        <f t="shared" ca="1" si="14"/>
        <v>103.77099441072096</v>
      </c>
      <c r="E81" s="79">
        <f t="shared" ca="1" si="4"/>
        <v>25.112286215347716</v>
      </c>
      <c r="F81" s="61">
        <f t="shared" ca="1" si="5"/>
        <v>3.2516509669061285E-2</v>
      </c>
      <c r="G81" s="71">
        <f t="shared" ca="1" si="6"/>
        <v>1.4054157210822493</v>
      </c>
      <c r="H81" s="79">
        <f t="shared" ca="1" si="7"/>
        <v>20.810831442164499</v>
      </c>
      <c r="I81" s="79">
        <f t="shared" ca="1" si="8"/>
        <v>27.272676328545629</v>
      </c>
      <c r="J81" s="71">
        <f t="shared" ca="1" si="9"/>
        <v>1.2410708728115778</v>
      </c>
      <c r="K81" s="71">
        <f t="shared" ca="1" si="10"/>
        <v>1.5326695296218136</v>
      </c>
      <c r="L81" s="61">
        <f t="shared" ca="1" si="15"/>
        <v>2.8025798958218151E-3</v>
      </c>
    </row>
    <row r="82" spans="1:12">
      <c r="A82" s="78">
        <f t="shared" ca="1" si="11"/>
        <v>3.8695342975247189E-2</v>
      </c>
      <c r="B82" s="78">
        <f t="shared" ca="1" si="12"/>
        <v>3.0500695524844995E-2</v>
      </c>
      <c r="C82" s="71">
        <f t="shared" ca="1" si="13"/>
        <v>6.8151588732211437</v>
      </c>
      <c r="D82" s="79">
        <f t="shared" ca="1" si="14"/>
        <v>112.60748165555081</v>
      </c>
      <c r="E82" s="79">
        <f t="shared" ca="1" si="4"/>
        <v>26.659773438096789</v>
      </c>
      <c r="F82" s="61">
        <f t="shared" ca="1" si="5"/>
        <v>3.2962423387427796E-2</v>
      </c>
      <c r="G82" s="71">
        <f t="shared" ca="1" si="6"/>
        <v>1.3743436854594826</v>
      </c>
      <c r="H82" s="79">
        <f t="shared" ca="1" si="7"/>
        <v>20.748687370918965</v>
      </c>
      <c r="I82" s="79">
        <f t="shared" ca="1" si="8"/>
        <v>26.627006904033038</v>
      </c>
      <c r="J82" s="71">
        <f t="shared" ca="1" si="9"/>
        <v>1.2165543898314235</v>
      </c>
      <c r="K82" s="71">
        <f t="shared" ca="1" si="10"/>
        <v>1.5698347227178882</v>
      </c>
      <c r="L82" s="61">
        <f t="shared" ca="1" si="15"/>
        <v>2.8412880662201162E-3</v>
      </c>
    </row>
    <row r="83" spans="1:12">
      <c r="A83" s="78">
        <f t="shared" ca="1" si="11"/>
        <v>3.7128015281342935E-2</v>
      </c>
      <c r="B83" s="78">
        <f t="shared" ca="1" si="12"/>
        <v>3.2441916878270589E-2</v>
      </c>
      <c r="C83" s="71">
        <f t="shared" ca="1" si="13"/>
        <v>6.7483492969190824</v>
      </c>
      <c r="D83" s="79">
        <f t="shared" ca="1" si="14"/>
        <v>107.51165804232771</v>
      </c>
      <c r="E83" s="79">
        <f t="shared" ca="1" si="4"/>
        <v>28.356538727706848</v>
      </c>
      <c r="F83" s="61">
        <f t="shared" ca="1" si="5"/>
        <v>3.2708993888063802E-2</v>
      </c>
      <c r="G83" s="71">
        <f t="shared" ca="1" si="6"/>
        <v>1.3223849990092615</v>
      </c>
      <c r="H83" s="79">
        <f t="shared" ca="1" si="7"/>
        <v>20.644769998018525</v>
      </c>
      <c r="I83" s="79">
        <f t="shared" ca="1" si="8"/>
        <v>25.551632067771433</v>
      </c>
      <c r="J83" s="71">
        <f t="shared" ca="1" si="9"/>
        <v>1.1753134867802573</v>
      </c>
      <c r="K83" s="71">
        <f t="shared" ca="1" si="10"/>
        <v>1.6359033305243471</v>
      </c>
      <c r="L83" s="61">
        <f t="shared" ca="1" si="15"/>
        <v>2.9742831743551829E-3</v>
      </c>
    </row>
    <row r="84" spans="1:12">
      <c r="A84" s="78">
        <f t="shared" ca="1" si="11"/>
        <v>4.3398144575848542E-2</v>
      </c>
      <c r="B84" s="78">
        <f t="shared" ca="1" si="12"/>
        <v>3.3855293006917968E-2</v>
      </c>
      <c r="C84" s="71">
        <f t="shared" ca="1" si="13"/>
        <v>6.7331139673034981</v>
      </c>
      <c r="D84" s="79">
        <f t="shared" ca="1" si="14"/>
        <v>106.38227373840274</v>
      </c>
      <c r="E84" s="79">
        <f t="shared" ca="1" si="4"/>
        <v>29.591929813849791</v>
      </c>
      <c r="F84" s="61">
        <f t="shared" ca="1" si="5"/>
        <v>3.2651474916002572E-2</v>
      </c>
      <c r="G84" s="71">
        <f t="shared" ca="1" si="6"/>
        <v>1.340277015112737</v>
      </c>
      <c r="H84" s="79">
        <f t="shared" ca="1" si="7"/>
        <v>20.680554030225473</v>
      </c>
      <c r="I84" s="79">
        <f t="shared" ca="1" si="8"/>
        <v>25.921328749268774</v>
      </c>
      <c r="J84" s="71">
        <f t="shared" ca="1" si="9"/>
        <v>1.1895496496234177</v>
      </c>
      <c r="K84" s="71">
        <f t="shared" ca="1" si="10"/>
        <v>1.6125716549611351</v>
      </c>
      <c r="L84" s="61">
        <f t="shared" ca="1" si="15"/>
        <v>3.8857445379625361E-3</v>
      </c>
    </row>
    <row r="85" spans="1:12">
      <c r="A85" s="78">
        <f t="shared" ca="1" si="11"/>
        <v>4.099736935070164E-2</v>
      </c>
      <c r="B85" s="78">
        <f t="shared" ca="1" si="12"/>
        <v>3.1629857943463444E-2</v>
      </c>
      <c r="C85" s="71">
        <f t="shared" ca="1" si="13"/>
        <v>6.8956804801300953</v>
      </c>
      <c r="D85" s="79">
        <f t="shared" ca="1" si="14"/>
        <v>119.0711820591637</v>
      </c>
      <c r="E85" s="79">
        <f t="shared" ca="1" si="4"/>
        <v>27.646741562501031</v>
      </c>
      <c r="F85" s="61">
        <f t="shared" ca="1" si="5"/>
        <v>3.3270477701161406E-2</v>
      </c>
      <c r="G85" s="71">
        <f t="shared" ca="1" si="6"/>
        <v>1.3780119730539355</v>
      </c>
      <c r="H85" s="79">
        <f t="shared" ca="1" si="7"/>
        <v>20.75602394610787</v>
      </c>
      <c r="I85" s="79">
        <f t="shared" ca="1" si="8"/>
        <v>26.703132512850843</v>
      </c>
      <c r="J85" s="71">
        <f t="shared" ca="1" si="9"/>
        <v>1.2194543993924862</v>
      </c>
      <c r="K85" s="71">
        <f t="shared" ca="1" si="10"/>
        <v>1.5653594191574269</v>
      </c>
      <c r="L85" s="61">
        <f t="shared" ca="1" si="15"/>
        <v>3.1612206600644451E-3</v>
      </c>
    </row>
    <row r="86" spans="1:12">
      <c r="A86" s="78">
        <f t="shared" ca="1" si="11"/>
        <v>4.2449914364015594E-2</v>
      </c>
      <c r="B86" s="78">
        <f t="shared" ca="1" si="12"/>
        <v>3.0325789750505636E-2</v>
      </c>
      <c r="C86" s="71">
        <f t="shared" ca="1" si="13"/>
        <v>6.86011684587635</v>
      </c>
      <c r="D86" s="79">
        <f t="shared" ca="1" si="14"/>
        <v>116.17186042001155</v>
      </c>
      <c r="E86" s="79">
        <f t="shared" ca="1" si="4"/>
        <v>26.506893373014208</v>
      </c>
      <c r="F86" s="61">
        <f t="shared" ca="1" si="5"/>
        <v>3.3134067281671398E-2</v>
      </c>
      <c r="G86" s="71">
        <f t="shared" ca="1" si="6"/>
        <v>1.4084549987019954</v>
      </c>
      <c r="H86" s="79">
        <f t="shared" ca="1" si="7"/>
        <v>20.81690999740399</v>
      </c>
      <c r="I86" s="79">
        <f t="shared" ca="1" si="8"/>
        <v>27.335935460004553</v>
      </c>
      <c r="J86" s="71">
        <f t="shared" ca="1" si="9"/>
        <v>1.2434631175672297</v>
      </c>
      <c r="K86" s="71">
        <f t="shared" ca="1" si="10"/>
        <v>1.5291227205726303</v>
      </c>
      <c r="L86" s="61">
        <f t="shared" ca="1" si="15"/>
        <v>3.1510842759428642E-3</v>
      </c>
    </row>
    <row r="87" spans="1:12">
      <c r="A87" s="78">
        <f t="shared" ca="1" si="11"/>
        <v>3.9300497001997801E-2</v>
      </c>
      <c r="B87" s="78">
        <f t="shared" ca="1" si="12"/>
        <v>3.1365245591590901E-2</v>
      </c>
      <c r="C87" s="71">
        <f t="shared" ca="1" si="13"/>
        <v>6.8161507664131449</v>
      </c>
      <c r="D87" s="79">
        <f t="shared" ca="1" si="14"/>
        <v>112.6849290693394</v>
      </c>
      <c r="E87" s="79">
        <f t="shared" ca="1" si="4"/>
        <v>27.415451579487449</v>
      </c>
      <c r="F87" s="61">
        <f t="shared" ca="1" si="5"/>
        <v>3.2966200701844403E-2</v>
      </c>
      <c r="G87" s="71">
        <f t="shared" ca="1" si="6"/>
        <v>1.3631110297325442</v>
      </c>
      <c r="H87" s="79">
        <f t="shared" ca="1" si="7"/>
        <v>20.726222059465087</v>
      </c>
      <c r="I87" s="79">
        <f t="shared" ca="1" si="8"/>
        <v>26.394070214564312</v>
      </c>
      <c r="J87" s="71">
        <f t="shared" ca="1" si="9"/>
        <v>1.2076648105465226</v>
      </c>
      <c r="K87" s="71">
        <f t="shared" ca="1" si="10"/>
        <v>1.5836890506161743</v>
      </c>
      <c r="L87" s="61">
        <f t="shared" ca="1" si="15"/>
        <v>3.0121299268487819E-3</v>
      </c>
    </row>
    <row r="88" spans="1:12">
      <c r="A88" s="78">
        <f t="shared" ca="1" si="11"/>
        <v>4.0578783687468825E-2</v>
      </c>
      <c r="B88" s="78">
        <f t="shared" ca="1" si="12"/>
        <v>2.6822917421325435E-2</v>
      </c>
      <c r="C88" s="71">
        <f t="shared" ca="1" si="13"/>
        <v>6.7742847534623598</v>
      </c>
      <c r="D88" s="79">
        <f t="shared" ca="1" si="14"/>
        <v>109.46188179304612</v>
      </c>
      <c r="E88" s="79">
        <f t="shared" ca="1" si="4"/>
        <v>23.445134253375343</v>
      </c>
      <c r="F88" s="61">
        <f t="shared" ca="1" si="5"/>
        <v>3.2807142930887753E-2</v>
      </c>
      <c r="G88" s="71">
        <f t="shared" ca="1" si="6"/>
        <v>1.4584922877264039</v>
      </c>
      <c r="H88" s="79">
        <f t="shared" ca="1" si="7"/>
        <v>20.916984575452808</v>
      </c>
      <c r="I88" s="79">
        <f t="shared" ca="1" si="8"/>
        <v>28.38006093243267</v>
      </c>
      <c r="J88" s="71">
        <f t="shared" ca="1" si="9"/>
        <v>1.2827007537771742</v>
      </c>
      <c r="K88" s="71">
        <f t="shared" ca="1" si="10"/>
        <v>1.4728650547832705</v>
      </c>
      <c r="L88" s="61">
        <f t="shared" ca="1" si="15"/>
        <v>2.5630335347129377E-3</v>
      </c>
    </row>
    <row r="89" spans="1:12">
      <c r="A89" s="78">
        <f t="shared" ca="1" si="11"/>
        <v>3.988868465062316E-2</v>
      </c>
      <c r="B89" s="78">
        <f t="shared" ca="1" si="12"/>
        <v>2.9874403689916798E-2</v>
      </c>
      <c r="C89" s="71">
        <f t="shared" ca="1" si="13"/>
        <v>6.9144217838254072</v>
      </c>
      <c r="D89" s="79">
        <f t="shared" ca="1" si="14"/>
        <v>120.62806451725677</v>
      </c>
      <c r="E89" s="79">
        <f t="shared" ca="1" si="4"/>
        <v>26.112349907649264</v>
      </c>
      <c r="F89" s="61">
        <f t="shared" ca="1" si="5"/>
        <v>3.3342588992293955E-2</v>
      </c>
      <c r="G89" s="71">
        <f t="shared" ca="1" si="6"/>
        <v>1.404592419807422</v>
      </c>
      <c r="H89" s="79">
        <f t="shared" ca="1" si="7"/>
        <v>20.809184839614844</v>
      </c>
      <c r="I89" s="79">
        <f t="shared" ca="1" si="8"/>
        <v>27.255543422314066</v>
      </c>
      <c r="J89" s="71">
        <f t="shared" ca="1" si="9"/>
        <v>1.2404226669532741</v>
      </c>
      <c r="K89" s="71">
        <f t="shared" ca="1" si="10"/>
        <v>1.5336329697164801</v>
      </c>
      <c r="L89" s="61">
        <f t="shared" ca="1" si="15"/>
        <v>2.807907845341343E-3</v>
      </c>
    </row>
    <row r="90" spans="1:12">
      <c r="A90" s="78">
        <f t="shared" ca="1" si="11"/>
        <v>4.2167227788299504E-2</v>
      </c>
      <c r="B90" s="78">
        <f t="shared" ca="1" si="12"/>
        <v>2.9635520315469663E-2</v>
      </c>
      <c r="C90" s="71">
        <f t="shared" ca="1" si="13"/>
        <v>6.8304441981494772</v>
      </c>
      <c r="D90" s="79">
        <f t="shared" ca="1" si="14"/>
        <v>113.8068983357192</v>
      </c>
      <c r="E90" s="79">
        <f t="shared" ca="1" si="4"/>
        <v>25.903548877662882</v>
      </c>
      <c r="F90" s="61">
        <f t="shared" ca="1" si="5"/>
        <v>3.3020680844091647E-2</v>
      </c>
      <c r="G90" s="71">
        <f t="shared" ca="1" si="6"/>
        <v>1.4168640496210667</v>
      </c>
      <c r="H90" s="79">
        <f t="shared" ca="1" si="7"/>
        <v>20.833728099242133</v>
      </c>
      <c r="I90" s="79">
        <f t="shared" ca="1" si="8"/>
        <v>27.511056628287811</v>
      </c>
      <c r="J90" s="71">
        <f t="shared" ca="1" si="9"/>
        <v>1.2500765984781266</v>
      </c>
      <c r="K90" s="71">
        <f t="shared" ca="1" si="10"/>
        <v>1.5193891156117867</v>
      </c>
      <c r="L90" s="61">
        <f t="shared" ca="1" si="15"/>
        <v>3.048155896486591E-3</v>
      </c>
    </row>
    <row r="91" spans="1:12">
      <c r="A91" s="78">
        <f t="shared" ca="1" si="11"/>
        <v>3.7253115037857186E-2</v>
      </c>
      <c r="B91" s="78">
        <f t="shared" ca="1" si="12"/>
        <v>3.0723966530156001E-2</v>
      </c>
      <c r="C91" s="71">
        <f t="shared" ca="1" si="13"/>
        <v>6.9208511278989331</v>
      </c>
      <c r="D91" s="79">
        <f t="shared" ca="1" si="14"/>
        <v>121.16684091327933</v>
      </c>
      <c r="E91" s="79">
        <f t="shared" ca="1" si="4"/>
        <v>26.854928148979983</v>
      </c>
      <c r="F91" s="61">
        <f t="shared" ca="1" si="5"/>
        <v>3.336736329805097E-2</v>
      </c>
      <c r="G91" s="71">
        <f t="shared" ca="1" si="6"/>
        <v>1.369858800680376</v>
      </c>
      <c r="H91" s="79">
        <f t="shared" ca="1" si="7"/>
        <v>20.739717601360752</v>
      </c>
      <c r="I91" s="79">
        <f t="shared" ca="1" si="8"/>
        <v>26.533971546048246</v>
      </c>
      <c r="J91" s="71">
        <f t="shared" ca="1" si="9"/>
        <v>1.2130067431842362</v>
      </c>
      <c r="K91" s="71">
        <f t="shared" ca="1" si="10"/>
        <v>1.5753389924104804</v>
      </c>
      <c r="L91" s="61">
        <f t="shared" ca="1" si="15"/>
        <v>2.6622744710210013E-3</v>
      </c>
    </row>
    <row r="92" spans="1:12">
      <c r="A92" s="78">
        <f t="shared" ca="1" si="11"/>
        <v>4.0892500286289976E-2</v>
      </c>
      <c r="B92" s="78">
        <f t="shared" ca="1" si="12"/>
        <v>3.0351479160363935E-2</v>
      </c>
      <c r="C92" s="71">
        <f t="shared" ca="1" si="13"/>
        <v>6.7591203764038674</v>
      </c>
      <c r="D92" s="79">
        <f t="shared" ca="1" si="14"/>
        <v>108.31733783102266</v>
      </c>
      <c r="E92" s="79">
        <f t="shared" ca="1" si="4"/>
        <v>26.529347741178462</v>
      </c>
      <c r="F92" s="61">
        <f t="shared" ca="1" si="5"/>
        <v>3.2749719803635537E-2</v>
      </c>
      <c r="G92" s="71">
        <f t="shared" ca="1" si="6"/>
        <v>1.3872527674351611</v>
      </c>
      <c r="H92" s="79">
        <f t="shared" ca="1" si="7"/>
        <v>20.774505534870322</v>
      </c>
      <c r="I92" s="79">
        <f t="shared" ca="1" si="8"/>
        <v>26.895020054589413</v>
      </c>
      <c r="J92" s="71">
        <f t="shared" ca="1" si="9"/>
        <v>1.2267530967456644</v>
      </c>
      <c r="K92" s="71">
        <f t="shared" ca="1" si="10"/>
        <v>1.5541910701370596</v>
      </c>
      <c r="L92" s="61">
        <f t="shared" ca="1" si="15"/>
        <v>3.0757746779238428E-3</v>
      </c>
    </row>
    <row r="93" spans="1:12">
      <c r="A93" s="78">
        <f t="shared" ca="1" si="11"/>
        <v>4.3650996586626453E-2</v>
      </c>
      <c r="B93" s="78">
        <f t="shared" ca="1" si="12"/>
        <v>3.2897897479920467E-2</v>
      </c>
      <c r="C93" s="71">
        <f t="shared" ca="1" si="13"/>
        <v>6.8313170277265955</v>
      </c>
      <c r="D93" s="79">
        <f t="shared" ca="1" si="14"/>
        <v>113.87577226867342</v>
      </c>
      <c r="E93" s="79">
        <f t="shared" ca="1" si="4"/>
        <v>28.755098148171559</v>
      </c>
      <c r="F93" s="61">
        <f t="shared" ca="1" si="5"/>
        <v>3.3024010593762462E-2</v>
      </c>
      <c r="G93" s="71">
        <f t="shared" ca="1" si="6"/>
        <v>1.3672659561901324</v>
      </c>
      <c r="H93" s="79">
        <f t="shared" ca="1" si="7"/>
        <v>20.734531912380266</v>
      </c>
      <c r="I93" s="79">
        <f t="shared" ca="1" si="8"/>
        <v>26.480203406378898</v>
      </c>
      <c r="J93" s="71">
        <f t="shared" ca="1" si="9"/>
        <v>1.2109547053560568</v>
      </c>
      <c r="K93" s="71">
        <f t="shared" ca="1" si="10"/>
        <v>1.5785377233896423</v>
      </c>
      <c r="L93" s="61">
        <f t="shared" ca="1" si="15"/>
        <v>3.678446725710756E-3</v>
      </c>
    </row>
    <row r="94" spans="1:12">
      <c r="A94" s="78">
        <f t="shared" ca="1" si="11"/>
        <v>4.0881948791595853E-2</v>
      </c>
      <c r="B94" s="78">
        <f t="shared" ca="1" si="12"/>
        <v>3.3992355833410155E-2</v>
      </c>
      <c r="C94" s="71">
        <f t="shared" ca="1" si="13"/>
        <v>6.7900160700033227</v>
      </c>
      <c r="D94" s="79">
        <f t="shared" ca="1" si="14"/>
        <v>110.66199825098342</v>
      </c>
      <c r="E94" s="79">
        <f t="shared" ca="1" si="4"/>
        <v>29.711732455664645</v>
      </c>
      <c r="F94" s="61">
        <f t="shared" ca="1" si="5"/>
        <v>3.286681929899888E-2</v>
      </c>
      <c r="G94" s="71">
        <f t="shared" ca="1" si="6"/>
        <v>1.3271149120098482</v>
      </c>
      <c r="H94" s="79">
        <f t="shared" ca="1" si="7"/>
        <v>20.654229824019698</v>
      </c>
      <c r="I94" s="79">
        <f t="shared" ca="1" si="8"/>
        <v>25.649302405856172</v>
      </c>
      <c r="J94" s="71">
        <f t="shared" ca="1" si="9"/>
        <v>1.1790805213103097</v>
      </c>
      <c r="K94" s="71">
        <f t="shared" ca="1" si="10"/>
        <v>1.6296739513062291</v>
      </c>
      <c r="L94" s="61">
        <f t="shared" ca="1" si="15"/>
        <v>3.5634967973088411E-3</v>
      </c>
    </row>
    <row r="95" spans="1:12">
      <c r="A95" s="78">
        <f t="shared" ca="1" si="11"/>
        <v>4.2319298229397409E-2</v>
      </c>
      <c r="B95" s="78">
        <f t="shared" ca="1" si="12"/>
        <v>2.9535149015287088E-2</v>
      </c>
      <c r="C95" s="71">
        <f t="shared" ca="1" si="13"/>
        <v>6.7856180711986465</v>
      </c>
      <c r="D95" s="79">
        <f t="shared" ca="1" si="14"/>
        <v>110.32516319863566</v>
      </c>
      <c r="E95" s="79">
        <f t="shared" ca="1" si="4"/>
        <v>25.815817234940997</v>
      </c>
      <c r="F95" s="61">
        <f t="shared" ca="1" si="5"/>
        <v>3.2850124673856888E-2</v>
      </c>
      <c r="G95" s="71">
        <f t="shared" ca="1" si="6"/>
        <v>1.4153757413631356</v>
      </c>
      <c r="H95" s="79">
        <f t="shared" ca="1" si="7"/>
        <v>20.830751482726271</v>
      </c>
      <c r="I95" s="79">
        <f t="shared" ca="1" si="8"/>
        <v>27.480051833775686</v>
      </c>
      <c r="J95" s="71">
        <f t="shared" ca="1" si="9"/>
        <v>1.2489066592960929</v>
      </c>
      <c r="K95" s="71">
        <f t="shared" ca="1" si="10"/>
        <v>1.5211033899369755</v>
      </c>
      <c r="L95" s="61">
        <f t="shared" ca="1" si="15"/>
        <v>3.0809811540309E-3</v>
      </c>
    </row>
    <row r="96" spans="1:12">
      <c r="A96" s="78">
        <f t="shared" ca="1" si="11"/>
        <v>4.0751421420932035E-2</v>
      </c>
      <c r="B96" s="78">
        <f t="shared" ca="1" si="12"/>
        <v>3.5428122832075422E-2</v>
      </c>
      <c r="C96" s="71">
        <f t="shared" ca="1" si="13"/>
        <v>6.7717422810877048</v>
      </c>
      <c r="D96" s="79">
        <f t="shared" ca="1" si="14"/>
        <v>109.26914617103732</v>
      </c>
      <c r="E96" s="79">
        <f t="shared" ref="E96:E159" ca="1" si="16">1.65*9.81*D_50*B96</f>
        <v>30.966694751954993</v>
      </c>
      <c r="F96" s="61">
        <f t="shared" ref="F96:F159" ca="1" si="17">$B$8*D96^(1/6)</f>
        <v>3.2797508299897575E-2</v>
      </c>
      <c r="G96" s="71">
        <f t="shared" ref="G96:G159" ca="1" si="18">IF(ISERROR(G96),1,(A96*Q/SQRT(L96))^(3/5)*(Bnot+2*G96*SQRT(1+m^2))^(2/5)/(Bnot+m*G96))</f>
        <v>1.3022056829738704</v>
      </c>
      <c r="H96" s="79">
        <f t="shared" ref="H96:H159" ca="1" si="19">Bnot+2*m*G96</f>
        <v>20.60441136594774</v>
      </c>
      <c r="I96" s="79">
        <f t="shared" ref="I96:I159" ca="1" si="20">G96*(Bnot+m*G96)</f>
        <v>25.135441934299113</v>
      </c>
      <c r="J96" s="71">
        <f t="shared" ref="J96:J159" ca="1" si="21">IF(ISERROR(G96),1,I96/(Bnot+2*G96*SQRT(1+m^2)))</f>
        <v>1.1592130789570887</v>
      </c>
      <c r="K96" s="71">
        <f t="shared" ref="K96:K159" ca="1" si="22">Q/I96</f>
        <v>1.662990454246237</v>
      </c>
      <c r="L96" s="61">
        <f t="shared" ca="1" si="15"/>
        <v>3.7715115306757121E-3</v>
      </c>
    </row>
    <row r="97" spans="1:12">
      <c r="A97" s="78">
        <f t="shared" ref="A97:A160" ca="1" si="23">NORMINV(RAND(),ntmn,ntstd)</f>
        <v>3.9944802321575754E-2</v>
      </c>
      <c r="B97" s="78">
        <f t="shared" ref="B97:B160" ca="1" si="24">NORMINV(RAND(),tmn,tstd)</f>
        <v>2.7589048775632893E-2</v>
      </c>
      <c r="C97" s="71">
        <f t="shared" ref="C97:C160" ca="1" si="25">NORMINV(RAND(),psimn,psistd)</f>
        <v>6.9260784052541666</v>
      </c>
      <c r="D97" s="79">
        <f t="shared" ref="D97:D160" ca="1" si="26">(2^C97)</f>
        <v>121.60665771014013</v>
      </c>
      <c r="E97" s="79">
        <f t="shared" ca="1" si="16"/>
        <v>24.114787452366215</v>
      </c>
      <c r="F97" s="61">
        <f t="shared" ca="1" si="17"/>
        <v>3.3387519225283886E-2</v>
      </c>
      <c r="G97" s="71">
        <f t="shared" ca="1" si="18"/>
        <v>1.4527019257729359</v>
      </c>
      <c r="H97" s="79">
        <f t="shared" ca="1" si="19"/>
        <v>20.90540385154587</v>
      </c>
      <c r="I97" s="79">
        <f t="shared" ca="1" si="20"/>
        <v>28.258977549057242</v>
      </c>
      <c r="J97" s="71">
        <f t="shared" ca="1" si="21"/>
        <v>1.2781742519577082</v>
      </c>
      <c r="K97" s="71">
        <f t="shared" ca="1" si="22"/>
        <v>1.4791759513392055</v>
      </c>
      <c r="L97" s="61">
        <f t="shared" ca="1" si="15"/>
        <v>2.5167411729189668E-3</v>
      </c>
    </row>
    <row r="98" spans="1:12">
      <c r="A98" s="78">
        <f t="shared" ca="1" si="23"/>
        <v>4.2573736859061351E-2</v>
      </c>
      <c r="B98" s="78">
        <f t="shared" ca="1" si="24"/>
        <v>3.4736638314669659E-2</v>
      </c>
      <c r="C98" s="71">
        <f t="shared" ca="1" si="25"/>
        <v>6.8179146491875455</v>
      </c>
      <c r="D98" s="79">
        <f t="shared" ca="1" si="26"/>
        <v>112.82278534253726</v>
      </c>
      <c r="E98" s="79">
        <f t="shared" ca="1" si="16"/>
        <v>30.362288188341619</v>
      </c>
      <c r="F98" s="61">
        <f t="shared" ca="1" si="17"/>
        <v>3.2972918966021419E-2</v>
      </c>
      <c r="G98" s="71">
        <f t="shared" ca="1" si="18"/>
        <v>1.3289932323035543</v>
      </c>
      <c r="H98" s="79">
        <f t="shared" ca="1" si="19"/>
        <v>20.657986464607109</v>
      </c>
      <c r="I98" s="79">
        <f t="shared" ca="1" si="20"/>
        <v>25.688101192972624</v>
      </c>
      <c r="J98" s="71">
        <f t="shared" ca="1" si="21"/>
        <v>1.1805757533722221</v>
      </c>
      <c r="K98" s="71">
        <f t="shared" ca="1" si="22"/>
        <v>1.6272125248181064</v>
      </c>
      <c r="L98" s="61">
        <f t="shared" ref="L98:L161" ca="1" si="27">E98/(9810*J98)*(A98/F98)^1.5</f>
        <v>3.8463446435892954E-3</v>
      </c>
    </row>
    <row r="99" spans="1:12">
      <c r="A99" s="78">
        <f t="shared" ca="1" si="23"/>
        <v>4.0475567958312184E-2</v>
      </c>
      <c r="B99" s="78">
        <f t="shared" ca="1" si="24"/>
        <v>3.2277328491032001E-2</v>
      </c>
      <c r="C99" s="71">
        <f t="shared" ca="1" si="25"/>
        <v>6.7565671063891761</v>
      </c>
      <c r="D99" s="79">
        <f t="shared" ca="1" si="26"/>
        <v>108.12580821638501</v>
      </c>
      <c r="E99" s="79">
        <f t="shared" ca="1" si="16"/>
        <v>28.212676791484828</v>
      </c>
      <c r="F99" s="61">
        <f t="shared" ca="1" si="17"/>
        <v>3.2740061196645083E-2</v>
      </c>
      <c r="G99" s="71">
        <f t="shared" ca="1" si="18"/>
        <v>1.349618861423185</v>
      </c>
      <c r="H99" s="79">
        <f t="shared" ca="1" si="19"/>
        <v>20.69923772284637</v>
      </c>
      <c r="I99" s="79">
        <f t="shared" ca="1" si="20"/>
        <v>26.114610576726545</v>
      </c>
      <c r="J99" s="71">
        <f t="shared" ca="1" si="21"/>
        <v>1.1969681059345942</v>
      </c>
      <c r="K99" s="71">
        <f t="shared" ca="1" si="22"/>
        <v>1.6006365431791023</v>
      </c>
      <c r="L99" s="61">
        <f t="shared" ca="1" si="27"/>
        <v>3.3026526858715428E-3</v>
      </c>
    </row>
    <row r="100" spans="1:12">
      <c r="A100" s="78">
        <f t="shared" ca="1" si="23"/>
        <v>3.9092949980167421E-2</v>
      </c>
      <c r="B100" s="78">
        <f t="shared" ca="1" si="24"/>
        <v>3.0538270105709146E-2</v>
      </c>
      <c r="C100" s="71">
        <f t="shared" ca="1" si="25"/>
        <v>6.7281809210123242</v>
      </c>
      <c r="D100" s="79">
        <f t="shared" ca="1" si="26"/>
        <v>106.0191391356461</v>
      </c>
      <c r="E100" s="79">
        <f t="shared" ca="1" si="16"/>
        <v>26.692616289567297</v>
      </c>
      <c r="F100" s="61">
        <f t="shared" ca="1" si="17"/>
        <v>3.263287253814743E-2</v>
      </c>
      <c r="G100" s="71">
        <f t="shared" ca="1" si="18"/>
        <v>1.3680549951155929</v>
      </c>
      <c r="H100" s="79">
        <f t="shared" ca="1" si="19"/>
        <v>20.736109990231185</v>
      </c>
      <c r="I100" s="79">
        <f t="shared" ca="1" si="20"/>
        <v>26.496564381741397</v>
      </c>
      <c r="J100" s="71">
        <f t="shared" ca="1" si="21"/>
        <v>1.2115792498341358</v>
      </c>
      <c r="K100" s="71">
        <f t="shared" ca="1" si="22"/>
        <v>1.5775630152565778</v>
      </c>
      <c r="L100" s="61">
        <f t="shared" ca="1" si="27"/>
        <v>2.9446590583851267E-3</v>
      </c>
    </row>
    <row r="101" spans="1:12">
      <c r="A101" s="78">
        <f t="shared" ca="1" si="23"/>
        <v>3.9221848729566189E-2</v>
      </c>
      <c r="B101" s="78">
        <f t="shared" ca="1" si="24"/>
        <v>3.2324322701047029E-2</v>
      </c>
      <c r="C101" s="71">
        <f t="shared" ca="1" si="25"/>
        <v>6.8379012118551703</v>
      </c>
      <c r="D101" s="79">
        <f t="shared" ca="1" si="26"/>
        <v>114.39666723324942</v>
      </c>
      <c r="E101" s="79">
        <f t="shared" ca="1" si="16"/>
        <v>28.253753067626874</v>
      </c>
      <c r="F101" s="61">
        <f t="shared" ca="1" si="17"/>
        <v>3.3049139360408014E-2</v>
      </c>
      <c r="G101" s="71">
        <f t="shared" ca="1" si="18"/>
        <v>1.3479083740203932</v>
      </c>
      <c r="H101" s="79">
        <f t="shared" ca="1" si="19"/>
        <v>20.695816748040787</v>
      </c>
      <c r="I101" s="79">
        <f t="shared" ca="1" si="20"/>
        <v>26.079207717121378</v>
      </c>
      <c r="J101" s="71">
        <f t="shared" ca="1" si="21"/>
        <v>1.1956105359818432</v>
      </c>
      <c r="K101" s="71">
        <f t="shared" ca="1" si="22"/>
        <v>1.6028094278553444</v>
      </c>
      <c r="L101" s="61">
        <f t="shared" ca="1" si="27"/>
        <v>3.1143632304196796E-3</v>
      </c>
    </row>
    <row r="102" spans="1:12">
      <c r="A102" s="78">
        <f t="shared" ca="1" si="23"/>
        <v>3.9895415474212992E-2</v>
      </c>
      <c r="B102" s="78">
        <f t="shared" ca="1" si="24"/>
        <v>3.2700976946686701E-2</v>
      </c>
      <c r="C102" s="71">
        <f t="shared" ca="1" si="25"/>
        <v>6.8508202690479916</v>
      </c>
      <c r="D102" s="79">
        <f t="shared" ca="1" si="26"/>
        <v>115.42566780717672</v>
      </c>
      <c r="E102" s="79">
        <f t="shared" ca="1" si="16"/>
        <v>28.582975620767389</v>
      </c>
      <c r="F102" s="61">
        <f t="shared" ca="1" si="17"/>
        <v>3.3098500969858322E-2</v>
      </c>
      <c r="G102" s="71">
        <f t="shared" ca="1" si="18"/>
        <v>1.3474469520802359</v>
      </c>
      <c r="H102" s="79">
        <f t="shared" ca="1" si="19"/>
        <v>20.694893904160473</v>
      </c>
      <c r="I102" s="79">
        <f t="shared" ca="1" si="20"/>
        <v>26.069658426114565</v>
      </c>
      <c r="J102" s="71">
        <f t="shared" ca="1" si="21"/>
        <v>1.1952442600324511</v>
      </c>
      <c r="K102" s="71">
        <f t="shared" ca="1" si="22"/>
        <v>1.6033965354194282</v>
      </c>
      <c r="L102" s="61">
        <f t="shared" ca="1" si="27"/>
        <v>3.2259212810378814E-3</v>
      </c>
    </row>
    <row r="103" spans="1:12">
      <c r="A103" s="78">
        <f t="shared" ca="1" si="23"/>
        <v>4.1620434105842138E-2</v>
      </c>
      <c r="B103" s="78">
        <f t="shared" ca="1" si="24"/>
        <v>2.8992755840662743E-2</v>
      </c>
      <c r="C103" s="71">
        <f t="shared" ca="1" si="25"/>
        <v>6.6720084144200555</v>
      </c>
      <c r="D103" s="79">
        <f t="shared" ca="1" si="26"/>
        <v>101.97052705893809</v>
      </c>
      <c r="E103" s="79">
        <f t="shared" ca="1" si="16"/>
        <v>25.341727090403921</v>
      </c>
      <c r="F103" s="61">
        <f t="shared" ca="1" si="17"/>
        <v>3.242179357748045E-2</v>
      </c>
      <c r="G103" s="71">
        <f t="shared" ca="1" si="18"/>
        <v>1.4098929427234095</v>
      </c>
      <c r="H103" s="79">
        <f t="shared" ca="1" si="19"/>
        <v>20.819785885446819</v>
      </c>
      <c r="I103" s="79">
        <f t="shared" ca="1" si="20"/>
        <v>27.365871078962645</v>
      </c>
      <c r="J103" s="71">
        <f t="shared" ca="1" si="21"/>
        <v>1.2445945781344698</v>
      </c>
      <c r="K103" s="71">
        <f t="shared" ca="1" si="22"/>
        <v>1.5274500080552345</v>
      </c>
      <c r="L103" s="61">
        <f t="shared" ca="1" si="27"/>
        <v>3.0188647152603757E-3</v>
      </c>
    </row>
    <row r="104" spans="1:12">
      <c r="A104" s="78">
        <f t="shared" ca="1" si="23"/>
        <v>4.0729564860711651E-2</v>
      </c>
      <c r="B104" s="78">
        <f t="shared" ca="1" si="24"/>
        <v>3.0947111188550234E-2</v>
      </c>
      <c r="C104" s="71">
        <f t="shared" ca="1" si="25"/>
        <v>6.8495289951347926</v>
      </c>
      <c r="D104" s="79">
        <f t="shared" ca="1" si="26"/>
        <v>115.32240310599069</v>
      </c>
      <c r="E104" s="79">
        <f t="shared" ca="1" si="16"/>
        <v>27.04997242368729</v>
      </c>
      <c r="F104" s="61">
        <f t="shared" ca="1" si="17"/>
        <v>3.3093563908544982E-2</v>
      </c>
      <c r="G104" s="71">
        <f t="shared" ca="1" si="18"/>
        <v>1.3839804084749181</v>
      </c>
      <c r="H104" s="79">
        <f t="shared" ca="1" si="19"/>
        <v>20.767960816949838</v>
      </c>
      <c r="I104" s="79">
        <f t="shared" ca="1" si="20"/>
        <v>26.827049123590928</v>
      </c>
      <c r="J104" s="71">
        <f t="shared" ca="1" si="21"/>
        <v>1.2241695748146648</v>
      </c>
      <c r="K104" s="71">
        <f t="shared" ca="1" si="22"/>
        <v>1.5581288798268271</v>
      </c>
      <c r="L104" s="61">
        <f t="shared" ca="1" si="27"/>
        <v>3.0754281395859936E-3</v>
      </c>
    </row>
    <row r="105" spans="1:12">
      <c r="A105" s="78">
        <f t="shared" ca="1" si="23"/>
        <v>4.0665072120570446E-2</v>
      </c>
      <c r="B105" s="78">
        <f t="shared" ca="1" si="24"/>
        <v>3.3764857210014487E-2</v>
      </c>
      <c r="C105" s="71">
        <f t="shared" ca="1" si="25"/>
        <v>6.7714733327501655</v>
      </c>
      <c r="D105" s="79">
        <f t="shared" ca="1" si="26"/>
        <v>109.24877802995397</v>
      </c>
      <c r="E105" s="79">
        <f t="shared" ca="1" si="16"/>
        <v>29.51288250641457</v>
      </c>
      <c r="F105" s="61">
        <f t="shared" ca="1" si="17"/>
        <v>3.2796489292871156E-2</v>
      </c>
      <c r="G105" s="71">
        <f t="shared" ca="1" si="18"/>
        <v>1.3275716333450427</v>
      </c>
      <c r="H105" s="79">
        <f t="shared" ca="1" si="19"/>
        <v>20.655143266690086</v>
      </c>
      <c r="I105" s="79">
        <f t="shared" ca="1" si="20"/>
        <v>25.658735841873192</v>
      </c>
      <c r="J105" s="71">
        <f t="shared" ca="1" si="21"/>
        <v>1.1794441305129135</v>
      </c>
      <c r="K105" s="71">
        <f t="shared" ca="1" si="22"/>
        <v>1.6290748015646754</v>
      </c>
      <c r="L105" s="61">
        <f t="shared" ca="1" si="27"/>
        <v>3.5217338585454227E-3</v>
      </c>
    </row>
    <row r="106" spans="1:12">
      <c r="A106" s="78">
        <f t="shared" ca="1" si="23"/>
        <v>4.0273159308704141E-2</v>
      </c>
      <c r="B106" s="78">
        <f t="shared" ca="1" si="24"/>
        <v>3.2597746789493107E-2</v>
      </c>
      <c r="C106" s="71">
        <f t="shared" ca="1" si="25"/>
        <v>6.7508300369681473</v>
      </c>
      <c r="D106" s="79">
        <f t="shared" ca="1" si="26"/>
        <v>107.6966853036531</v>
      </c>
      <c r="E106" s="79">
        <f t="shared" ca="1" si="16"/>
        <v>28.492745134039026</v>
      </c>
      <c r="F106" s="61">
        <f t="shared" ca="1" si="17"/>
        <v>3.2718369181880883E-2</v>
      </c>
      <c r="G106" s="71">
        <f t="shared" ca="1" si="18"/>
        <v>1.3422319419306554</v>
      </c>
      <c r="H106" s="79">
        <f t="shared" ca="1" si="19"/>
        <v>20.684463883861312</v>
      </c>
      <c r="I106" s="79">
        <f t="shared" ca="1" si="20"/>
        <v>25.961761540690738</v>
      </c>
      <c r="J106" s="71">
        <f t="shared" ca="1" si="21"/>
        <v>1.1911029027056641</v>
      </c>
      <c r="K106" s="71">
        <f t="shared" ca="1" si="22"/>
        <v>1.6100602393441392</v>
      </c>
      <c r="L106" s="61">
        <f t="shared" ca="1" si="27"/>
        <v>3.3300601664008624E-3</v>
      </c>
    </row>
    <row r="107" spans="1:12">
      <c r="A107" s="78">
        <f t="shared" ca="1" si="23"/>
        <v>3.7308497701151064E-2</v>
      </c>
      <c r="B107" s="78">
        <f t="shared" ca="1" si="24"/>
        <v>2.8685905569725972E-2</v>
      </c>
      <c r="C107" s="71">
        <f t="shared" ca="1" si="25"/>
        <v>6.8483698910039248</v>
      </c>
      <c r="D107" s="79">
        <f t="shared" ca="1" si="26"/>
        <v>115.22978686561147</v>
      </c>
      <c r="E107" s="79">
        <f t="shared" ca="1" si="16"/>
        <v>25.07351816723595</v>
      </c>
      <c r="F107" s="61">
        <f t="shared" ca="1" si="17"/>
        <v>3.3089132812871437E-2</v>
      </c>
      <c r="G107" s="71">
        <f t="shared" ca="1" si="18"/>
        <v>1.4021277553429956</v>
      </c>
      <c r="H107" s="79">
        <f t="shared" ca="1" si="19"/>
        <v>20.804255510685991</v>
      </c>
      <c r="I107" s="79">
        <f t="shared" ca="1" si="20"/>
        <v>27.204261838477109</v>
      </c>
      <c r="J107" s="71">
        <f t="shared" ca="1" si="21"/>
        <v>1.2384817218279016</v>
      </c>
      <c r="K107" s="71">
        <f t="shared" ca="1" si="22"/>
        <v>1.5365239552605319</v>
      </c>
      <c r="L107" s="61">
        <f t="shared" ca="1" si="27"/>
        <v>2.4708150121393532E-3</v>
      </c>
    </row>
    <row r="108" spans="1:12">
      <c r="A108" s="78">
        <f t="shared" ca="1" si="23"/>
        <v>4.0477431509945878E-2</v>
      </c>
      <c r="B108" s="78">
        <f t="shared" ca="1" si="24"/>
        <v>3.305248471830198E-2</v>
      </c>
      <c r="C108" s="71">
        <f t="shared" ca="1" si="25"/>
        <v>6.7767708279398953</v>
      </c>
      <c r="D108" s="79">
        <f t="shared" ca="1" si="26"/>
        <v>109.65067082140176</v>
      </c>
      <c r="E108" s="79">
        <f t="shared" ca="1" si="16"/>
        <v>28.890218370210928</v>
      </c>
      <c r="F108" s="61">
        <f t="shared" ca="1" si="17"/>
        <v>3.28165665803535E-2</v>
      </c>
      <c r="G108" s="71">
        <f t="shared" ca="1" si="18"/>
        <v>1.3384776013922539</v>
      </c>
      <c r="H108" s="79">
        <f t="shared" ca="1" si="19"/>
        <v>20.676955202784509</v>
      </c>
      <c r="I108" s="79">
        <f t="shared" ca="1" si="20"/>
        <v>25.88411911448933</v>
      </c>
      <c r="J108" s="71">
        <f t="shared" ca="1" si="21"/>
        <v>1.1881195699948159</v>
      </c>
      <c r="K108" s="71">
        <f t="shared" ca="1" si="22"/>
        <v>1.6148898023190337</v>
      </c>
      <c r="L108" s="61">
        <f t="shared" ca="1" si="27"/>
        <v>3.3954815567850201E-3</v>
      </c>
    </row>
    <row r="109" spans="1:12">
      <c r="A109" s="78">
        <f t="shared" ca="1" si="23"/>
        <v>4.093317933863154E-2</v>
      </c>
      <c r="B109" s="78">
        <f t="shared" ca="1" si="24"/>
        <v>2.8902009846257983E-2</v>
      </c>
      <c r="C109" s="71">
        <f t="shared" ca="1" si="25"/>
        <v>6.8959583843948105</v>
      </c>
      <c r="D109" s="79">
        <f t="shared" ca="1" si="26"/>
        <v>119.09412077846515</v>
      </c>
      <c r="E109" s="79">
        <f t="shared" ca="1" si="16"/>
        <v>25.262408648328559</v>
      </c>
      <c r="F109" s="61">
        <f t="shared" ca="1" si="17"/>
        <v>3.3271545858995902E-2</v>
      </c>
      <c r="G109" s="71">
        <f t="shared" ca="1" si="18"/>
        <v>1.4294274307738342</v>
      </c>
      <c r="H109" s="79">
        <f t="shared" ca="1" si="19"/>
        <v>20.85885486154767</v>
      </c>
      <c r="I109" s="79">
        <f t="shared" ca="1" si="20"/>
        <v>27.772956533777702</v>
      </c>
      <c r="J109" s="71">
        <f t="shared" ca="1" si="21"/>
        <v>1.2599427062931656</v>
      </c>
      <c r="K109" s="71">
        <f t="shared" ca="1" si="22"/>
        <v>1.5050612256265368</v>
      </c>
      <c r="L109" s="61">
        <f t="shared" ca="1" si="27"/>
        <v>2.7890654128400706E-3</v>
      </c>
    </row>
    <row r="110" spans="1:12">
      <c r="A110" s="78">
        <f t="shared" ca="1" si="23"/>
        <v>4.1956155013970181E-2</v>
      </c>
      <c r="B110" s="78">
        <f t="shared" ca="1" si="24"/>
        <v>3.0462015046600413E-2</v>
      </c>
      <c r="C110" s="71">
        <f t="shared" ca="1" si="25"/>
        <v>6.8675776996064197</v>
      </c>
      <c r="D110" s="79">
        <f t="shared" ca="1" si="26"/>
        <v>116.77419581659431</v>
      </c>
      <c r="E110" s="79">
        <f t="shared" ca="1" si="16"/>
        <v>26.625963953797068</v>
      </c>
      <c r="F110" s="61">
        <f t="shared" ca="1" si="17"/>
        <v>3.3162638230368725E-2</v>
      </c>
      <c r="G110" s="71">
        <f t="shared" ca="1" si="18"/>
        <v>1.4032512066546079</v>
      </c>
      <c r="H110" s="79">
        <f t="shared" ca="1" si="19"/>
        <v>20.806502413309214</v>
      </c>
      <c r="I110" s="79">
        <f t="shared" ca="1" si="20"/>
        <v>27.227635668760556</v>
      </c>
      <c r="J110" s="71">
        <f t="shared" ca="1" si="21"/>
        <v>1.239366533884412</v>
      </c>
      <c r="K110" s="71">
        <f t="shared" ca="1" si="22"/>
        <v>1.5352049112350561</v>
      </c>
      <c r="L110" s="61">
        <f t="shared" ca="1" si="27"/>
        <v>3.1164235644728674E-3</v>
      </c>
    </row>
    <row r="111" spans="1:12">
      <c r="A111" s="78">
        <f t="shared" ca="1" si="23"/>
        <v>3.8962100013524854E-2</v>
      </c>
      <c r="B111" s="78">
        <f t="shared" ca="1" si="24"/>
        <v>3.3419197273357029E-2</v>
      </c>
      <c r="C111" s="71">
        <f t="shared" ca="1" si="25"/>
        <v>6.7086597975423414</v>
      </c>
      <c r="D111" s="79">
        <f t="shared" ca="1" si="26"/>
        <v>104.59425472784794</v>
      </c>
      <c r="E111" s="79">
        <f t="shared" ca="1" si="16"/>
        <v>29.21075117992045</v>
      </c>
      <c r="F111" s="61">
        <f t="shared" ca="1" si="17"/>
        <v>3.2559362827707709E-2</v>
      </c>
      <c r="G111" s="71">
        <f t="shared" ca="1" si="18"/>
        <v>1.3156415748185322</v>
      </c>
      <c r="H111" s="79">
        <f t="shared" ca="1" si="19"/>
        <v>20.631283149637063</v>
      </c>
      <c r="I111" s="79">
        <f t="shared" ca="1" si="20"/>
        <v>25.412461100124567</v>
      </c>
      <c r="J111" s="71">
        <f t="shared" ca="1" si="21"/>
        <v>1.1699383740034968</v>
      </c>
      <c r="K111" s="71">
        <f t="shared" ca="1" si="22"/>
        <v>1.6448623309371284</v>
      </c>
      <c r="L111" s="61">
        <f t="shared" ca="1" si="27"/>
        <v>3.3316580547026217E-3</v>
      </c>
    </row>
    <row r="112" spans="1:12">
      <c r="A112" s="78">
        <f t="shared" ca="1" si="23"/>
        <v>4.5181060969400187E-2</v>
      </c>
      <c r="B112" s="78">
        <f t="shared" ca="1" si="24"/>
        <v>2.8259075600639533E-2</v>
      </c>
      <c r="C112" s="71">
        <f t="shared" ca="1" si="25"/>
        <v>6.9223190657598028</v>
      </c>
      <c r="D112" s="79">
        <f t="shared" ca="1" si="26"/>
        <v>121.290190552437</v>
      </c>
      <c r="E112" s="79">
        <f t="shared" ca="1" si="16"/>
        <v>24.700438469326595</v>
      </c>
      <c r="F112" s="61">
        <f t="shared" ca="1" si="17"/>
        <v>3.3373022309823579E-2</v>
      </c>
      <c r="G112" s="71">
        <f t="shared" ca="1" si="18"/>
        <v>1.4748074581036106</v>
      </c>
      <c r="H112" s="79">
        <f t="shared" ca="1" si="19"/>
        <v>20.949614916207221</v>
      </c>
      <c r="I112" s="79">
        <f t="shared" ca="1" si="20"/>
        <v>28.721591284343027</v>
      </c>
      <c r="J112" s="71">
        <f t="shared" ca="1" si="21"/>
        <v>1.2954351179455281</v>
      </c>
      <c r="K112" s="71">
        <f t="shared" ca="1" si="22"/>
        <v>1.4553511184732439</v>
      </c>
      <c r="L112" s="61">
        <f t="shared" ca="1" si="27"/>
        <v>3.0616907252249831E-3</v>
      </c>
    </row>
    <row r="113" spans="1:12">
      <c r="A113" s="78">
        <f t="shared" ca="1" si="23"/>
        <v>3.8744906303062376E-2</v>
      </c>
      <c r="B113" s="78">
        <f t="shared" ca="1" si="24"/>
        <v>3.0816685219321138E-2</v>
      </c>
      <c r="C113" s="71">
        <f t="shared" ca="1" si="25"/>
        <v>6.8384296173639783</v>
      </c>
      <c r="D113" s="79">
        <f t="shared" ca="1" si="26"/>
        <v>114.43857414960293</v>
      </c>
      <c r="E113" s="79">
        <f t="shared" ca="1" si="16"/>
        <v>26.935970866337243</v>
      </c>
      <c r="F113" s="61">
        <f t="shared" ca="1" si="17"/>
        <v>3.3051156866976135E-2</v>
      </c>
      <c r="G113" s="71">
        <f t="shared" ca="1" si="18"/>
        <v>1.3711765369224038</v>
      </c>
      <c r="H113" s="79">
        <f t="shared" ca="1" si="19"/>
        <v>20.742353073844807</v>
      </c>
      <c r="I113" s="79">
        <f t="shared" ca="1" si="20"/>
        <v>26.561302760009788</v>
      </c>
      <c r="J113" s="71">
        <f t="shared" ca="1" si="21"/>
        <v>1.2140493387873956</v>
      </c>
      <c r="K113" s="71">
        <f t="shared" ca="1" si="22"/>
        <v>1.5737179903288974</v>
      </c>
      <c r="L113" s="61">
        <f t="shared" ca="1" si="27"/>
        <v>2.8705770862654002E-3</v>
      </c>
    </row>
    <row r="114" spans="1:12">
      <c r="A114" s="78">
        <f t="shared" ca="1" si="23"/>
        <v>4.0191733987006387E-2</v>
      </c>
      <c r="B114" s="78">
        <f t="shared" ca="1" si="24"/>
        <v>3.2588088503863341E-2</v>
      </c>
      <c r="C114" s="71">
        <f t="shared" ca="1" si="25"/>
        <v>6.670118307838969</v>
      </c>
      <c r="D114" s="79">
        <f t="shared" ca="1" si="26"/>
        <v>101.83702069713904</v>
      </c>
      <c r="E114" s="79">
        <f t="shared" ca="1" si="16"/>
        <v>28.484303106660331</v>
      </c>
      <c r="F114" s="61">
        <f t="shared" ca="1" si="17"/>
        <v>3.2414714932567666E-2</v>
      </c>
      <c r="G114" s="71">
        <f t="shared" ca="1" si="18"/>
        <v>1.3341573972394867</v>
      </c>
      <c r="H114" s="79">
        <f t="shared" ca="1" si="19"/>
        <v>20.668314794478974</v>
      </c>
      <c r="I114" s="79">
        <f t="shared" ca="1" si="20"/>
        <v>25.794809110919601</v>
      </c>
      <c r="J114" s="71">
        <f t="shared" ca="1" si="21"/>
        <v>1.1846845831570192</v>
      </c>
      <c r="K114" s="71">
        <f t="shared" ca="1" si="22"/>
        <v>1.6204810750975858</v>
      </c>
      <c r="L114" s="61">
        <f t="shared" ca="1" si="27"/>
        <v>3.3839634171644747E-3</v>
      </c>
    </row>
    <row r="115" spans="1:12">
      <c r="A115" s="78">
        <f t="shared" ca="1" si="23"/>
        <v>4.0451644904558021E-2</v>
      </c>
      <c r="B115" s="78">
        <f t="shared" ca="1" si="24"/>
        <v>2.95967582747712E-2</v>
      </c>
      <c r="C115" s="71">
        <f t="shared" ca="1" si="25"/>
        <v>6.7860567078779557</v>
      </c>
      <c r="D115" s="79">
        <f t="shared" ca="1" si="26"/>
        <v>110.35871153646929</v>
      </c>
      <c r="E115" s="79">
        <f t="shared" ca="1" si="16"/>
        <v>25.869668101987536</v>
      </c>
      <c r="F115" s="61">
        <f t="shared" ca="1" si="17"/>
        <v>3.2851789340133331E-2</v>
      </c>
      <c r="G115" s="71">
        <f t="shared" ca="1" si="18"/>
        <v>1.4012029965270076</v>
      </c>
      <c r="H115" s="79">
        <f t="shared" ca="1" si="19"/>
        <v>20.802405993054016</v>
      </c>
      <c r="I115" s="79">
        <f t="shared" ca="1" si="20"/>
        <v>27.185023774962403</v>
      </c>
      <c r="J115" s="71">
        <f t="shared" ca="1" si="21"/>
        <v>1.2377532908928233</v>
      </c>
      <c r="K115" s="71">
        <f t="shared" ca="1" si="22"/>
        <v>1.5376113093010457</v>
      </c>
      <c r="L115" s="61">
        <f t="shared" ca="1" si="27"/>
        <v>2.9110756747779453E-3</v>
      </c>
    </row>
    <row r="116" spans="1:12">
      <c r="A116" s="78">
        <f t="shared" ca="1" si="23"/>
        <v>3.8743763154235097E-2</v>
      </c>
      <c r="B116" s="78">
        <f t="shared" ca="1" si="24"/>
        <v>2.8900953583859371E-2</v>
      </c>
      <c r="C116" s="71">
        <f t="shared" ca="1" si="25"/>
        <v>6.8002540991019265</v>
      </c>
      <c r="D116" s="79">
        <f t="shared" ca="1" si="26"/>
        <v>111.4500998650216</v>
      </c>
      <c r="E116" s="79">
        <f t="shared" ca="1" si="16"/>
        <v>25.261485399997543</v>
      </c>
      <c r="F116" s="61">
        <f t="shared" ca="1" si="17"/>
        <v>3.2905715313383252E-2</v>
      </c>
      <c r="G116" s="71">
        <f t="shared" ca="1" si="18"/>
        <v>1.4038916203424447</v>
      </c>
      <c r="H116" s="79">
        <f t="shared" ca="1" si="19"/>
        <v>20.807783240684891</v>
      </c>
      <c r="I116" s="79">
        <f t="shared" ca="1" si="20"/>
        <v>27.24096084783174</v>
      </c>
      <c r="J116" s="71">
        <f t="shared" ca="1" si="21"/>
        <v>1.2398708502153633</v>
      </c>
      <c r="K116" s="71">
        <f t="shared" ca="1" si="22"/>
        <v>1.5344539509268849</v>
      </c>
      <c r="L116" s="61">
        <f t="shared" ca="1" si="27"/>
        <v>2.6534391001666875E-3</v>
      </c>
    </row>
    <row r="117" spans="1:12">
      <c r="A117" s="78">
        <f t="shared" ca="1" si="23"/>
        <v>4.1599615562277412E-2</v>
      </c>
      <c r="B117" s="78">
        <f t="shared" ca="1" si="24"/>
        <v>2.8865694650764273E-2</v>
      </c>
      <c r="C117" s="71">
        <f t="shared" ca="1" si="25"/>
        <v>6.9899538884902706</v>
      </c>
      <c r="D117" s="79">
        <f t="shared" ca="1" si="26"/>
        <v>127.11177659640632</v>
      </c>
      <c r="E117" s="79">
        <f t="shared" ca="1" si="16"/>
        <v>25.230666589088177</v>
      </c>
      <c r="F117" s="61">
        <f t="shared" ca="1" si="17"/>
        <v>3.3634803167428617E-2</v>
      </c>
      <c r="G117" s="71">
        <f t="shared" ca="1" si="18"/>
        <v>1.4444863919618776</v>
      </c>
      <c r="H117" s="79">
        <f t="shared" ca="1" si="19"/>
        <v>20.888972783923755</v>
      </c>
      <c r="I117" s="79">
        <f t="shared" ca="1" si="20"/>
        <v>28.087295991876839</v>
      </c>
      <c r="J117" s="71">
        <f t="shared" ca="1" si="21"/>
        <v>1.2717456099827962</v>
      </c>
      <c r="K117" s="71">
        <f t="shared" ca="1" si="22"/>
        <v>1.4882173069308282</v>
      </c>
      <c r="L117" s="61">
        <f t="shared" ca="1" si="27"/>
        <v>2.7816988444623507E-3</v>
      </c>
    </row>
    <row r="118" spans="1:12">
      <c r="A118" s="78">
        <f t="shared" ca="1" si="23"/>
        <v>3.9460972561876369E-2</v>
      </c>
      <c r="B118" s="78">
        <f t="shared" ca="1" si="24"/>
        <v>3.1982165762973053E-2</v>
      </c>
      <c r="C118" s="71">
        <f t="shared" ca="1" si="25"/>
        <v>6.7915812025955606</v>
      </c>
      <c r="D118" s="79">
        <f t="shared" ca="1" si="26"/>
        <v>110.78211697263973</v>
      </c>
      <c r="E118" s="79">
        <f t="shared" ca="1" si="16"/>
        <v>27.954683610607617</v>
      </c>
      <c r="F118" s="61">
        <f t="shared" ca="1" si="17"/>
        <v>3.2872762525559658E-2</v>
      </c>
      <c r="G118" s="71">
        <f t="shared" ca="1" si="18"/>
        <v>1.3510342458029858</v>
      </c>
      <c r="H118" s="79">
        <f t="shared" ca="1" si="19"/>
        <v>20.702068491605971</v>
      </c>
      <c r="I118" s="79">
        <f t="shared" ca="1" si="20"/>
        <v>26.143909957786185</v>
      </c>
      <c r="J118" s="71">
        <f t="shared" ca="1" si="21"/>
        <v>1.198091207795988</v>
      </c>
      <c r="K118" s="71">
        <f t="shared" ca="1" si="22"/>
        <v>1.5988427158559393</v>
      </c>
      <c r="L118" s="61">
        <f t="shared" ca="1" si="27"/>
        <v>3.1281895893913924E-3</v>
      </c>
    </row>
    <row r="119" spans="1:12">
      <c r="A119" s="78">
        <f t="shared" ca="1" si="23"/>
        <v>3.6938846873805449E-2</v>
      </c>
      <c r="B119" s="78">
        <f t="shared" ca="1" si="24"/>
        <v>2.7121395088088768E-2</v>
      </c>
      <c r="C119" s="71">
        <f t="shared" ca="1" si="25"/>
        <v>6.8170974330487768</v>
      </c>
      <c r="D119" s="79">
        <f t="shared" ca="1" si="26"/>
        <v>112.75889485303243</v>
      </c>
      <c r="E119" s="79">
        <f t="shared" ca="1" si="16"/>
        <v>23.706024926040836</v>
      </c>
      <c r="F119" s="61">
        <f t="shared" ca="1" si="17"/>
        <v>3.2969806188796413E-2</v>
      </c>
      <c r="G119" s="71">
        <f t="shared" ca="1" si="18"/>
        <v>1.4285956809263634</v>
      </c>
      <c r="H119" s="79">
        <f t="shared" ca="1" si="19"/>
        <v>20.857191361852728</v>
      </c>
      <c r="I119" s="79">
        <f t="shared" ca="1" si="20"/>
        <v>27.755607876236002</v>
      </c>
      <c r="J119" s="71">
        <f t="shared" ca="1" si="21"/>
        <v>1.2592900681757226</v>
      </c>
      <c r="K119" s="71">
        <f t="shared" ca="1" si="22"/>
        <v>1.5060019649502479</v>
      </c>
      <c r="L119" s="61">
        <f t="shared" ca="1" si="27"/>
        <v>2.2756966003275739E-3</v>
      </c>
    </row>
    <row r="120" spans="1:12">
      <c r="A120" s="78">
        <f t="shared" ca="1" si="23"/>
        <v>4.0414054983396008E-2</v>
      </c>
      <c r="B120" s="78">
        <f t="shared" ca="1" si="24"/>
        <v>3.2401972740168331E-2</v>
      </c>
      <c r="C120" s="71">
        <f t="shared" ca="1" si="25"/>
        <v>6.8839855135146397</v>
      </c>
      <c r="D120" s="79">
        <f t="shared" ca="1" si="26"/>
        <v>118.1098530812227</v>
      </c>
      <c r="E120" s="79">
        <f t="shared" ca="1" si="16"/>
        <v>28.321624714971669</v>
      </c>
      <c r="F120" s="61">
        <f t="shared" ca="1" si="17"/>
        <v>3.322555779000004E-2</v>
      </c>
      <c r="G120" s="71">
        <f t="shared" ca="1" si="18"/>
        <v>1.359320259630945</v>
      </c>
      <c r="H120" s="79">
        <f t="shared" ca="1" si="19"/>
        <v>20.718640519261889</v>
      </c>
      <c r="I120" s="79">
        <f t="shared" ca="1" si="20"/>
        <v>26.31551624160015</v>
      </c>
      <c r="J120" s="71">
        <f t="shared" ca="1" si="21"/>
        <v>1.204661547690024</v>
      </c>
      <c r="K120" s="71">
        <f t="shared" ca="1" si="22"/>
        <v>1.588416492241244</v>
      </c>
      <c r="L120" s="61">
        <f t="shared" ca="1" si="27"/>
        <v>3.2149507872422816E-3</v>
      </c>
    </row>
    <row r="121" spans="1:12">
      <c r="A121" s="78">
        <f t="shared" ca="1" si="23"/>
        <v>3.6488090275923112E-2</v>
      </c>
      <c r="B121" s="78">
        <f t="shared" ca="1" si="24"/>
        <v>3.0539158874162378E-2</v>
      </c>
      <c r="C121" s="71">
        <f t="shared" ca="1" si="25"/>
        <v>6.9117105244788624</v>
      </c>
      <c r="D121" s="79">
        <f t="shared" ca="1" si="26"/>
        <v>120.40158086410055</v>
      </c>
      <c r="E121" s="79">
        <f t="shared" ca="1" si="16"/>
        <v>26.693393136297981</v>
      </c>
      <c r="F121" s="61">
        <f t="shared" ca="1" si="17"/>
        <v>3.3332147163229908E-2</v>
      </c>
      <c r="G121" s="71">
        <f t="shared" ca="1" si="18"/>
        <v>1.3665372618345697</v>
      </c>
      <c r="H121" s="79">
        <f t="shared" ca="1" si="19"/>
        <v>20.733074523669139</v>
      </c>
      <c r="I121" s="79">
        <f t="shared" ca="1" si="20"/>
        <v>26.465094801004579</v>
      </c>
      <c r="J121" s="71">
        <f t="shared" ca="1" si="21"/>
        <v>1.2103778624890309</v>
      </c>
      <c r="K121" s="71">
        <f t="shared" ca="1" si="22"/>
        <v>1.5794388916533686</v>
      </c>
      <c r="L121" s="61">
        <f t="shared" ca="1" si="27"/>
        <v>2.5748122585227714E-3</v>
      </c>
    </row>
    <row r="122" spans="1:12">
      <c r="A122" s="78">
        <f t="shared" ca="1" si="23"/>
        <v>4.061681647967276E-2</v>
      </c>
      <c r="B122" s="78">
        <f t="shared" ca="1" si="24"/>
        <v>2.8942936521975365E-2</v>
      </c>
      <c r="C122" s="71">
        <f t="shared" ca="1" si="25"/>
        <v>6.7437259899394419</v>
      </c>
      <c r="D122" s="79">
        <f t="shared" ca="1" si="26"/>
        <v>107.16767418657939</v>
      </c>
      <c r="E122" s="79">
        <f t="shared" ca="1" si="16"/>
        <v>25.298181468699525</v>
      </c>
      <c r="F122" s="61">
        <f t="shared" ca="1" si="17"/>
        <v>3.269152850349491E-2</v>
      </c>
      <c r="G122" s="71">
        <f t="shared" ca="1" si="18"/>
        <v>1.4110160928846534</v>
      </c>
      <c r="H122" s="79">
        <f t="shared" ca="1" si="19"/>
        <v>20.822032185769306</v>
      </c>
      <c r="I122" s="79">
        <f t="shared" ca="1" si="20"/>
        <v>27.389256086303234</v>
      </c>
      <c r="J122" s="71">
        <f t="shared" ca="1" si="21"/>
        <v>1.2454781797096279</v>
      </c>
      <c r="K122" s="71">
        <f t="shared" ca="1" si="22"/>
        <v>1.5261458678647084</v>
      </c>
      <c r="L122" s="61">
        <f t="shared" ca="1" si="27"/>
        <v>2.867412366563031E-3</v>
      </c>
    </row>
    <row r="123" spans="1:12">
      <c r="A123" s="78">
        <f t="shared" ca="1" si="23"/>
        <v>4.4182250678441067E-2</v>
      </c>
      <c r="B123" s="78">
        <f t="shared" ca="1" si="24"/>
        <v>2.6717755420917581E-2</v>
      </c>
      <c r="C123" s="71">
        <f t="shared" ca="1" si="25"/>
        <v>6.8225693316767693</v>
      </c>
      <c r="D123" s="79">
        <f t="shared" ca="1" si="26"/>
        <v>113.18738237367234</v>
      </c>
      <c r="E123" s="79">
        <f t="shared" ca="1" si="16"/>
        <v>23.35321519851685</v>
      </c>
      <c r="F123" s="61">
        <f t="shared" ca="1" si="17"/>
        <v>3.2990654261950809E-2</v>
      </c>
      <c r="G123" s="71">
        <f t="shared" ca="1" si="18"/>
        <v>1.4915444418534838</v>
      </c>
      <c r="H123" s="79">
        <f t="shared" ca="1" si="19"/>
        <v>20.983088883706969</v>
      </c>
      <c r="I123" s="79">
        <f t="shared" ca="1" si="20"/>
        <v>29.072504775386729</v>
      </c>
      <c r="J123" s="71">
        <f t="shared" ca="1" si="21"/>
        <v>1.3084686494481608</v>
      </c>
      <c r="K123" s="71">
        <f t="shared" ca="1" si="22"/>
        <v>1.4377846120568387</v>
      </c>
      <c r="L123" s="61">
        <f t="shared" ca="1" si="27"/>
        <v>2.8196792792707938E-3</v>
      </c>
    </row>
    <row r="124" spans="1:12">
      <c r="A124" s="78">
        <f t="shared" ca="1" si="23"/>
        <v>3.9836050922410042E-2</v>
      </c>
      <c r="B124" s="78">
        <f t="shared" ca="1" si="24"/>
        <v>3.1925882316870886E-2</v>
      </c>
      <c r="C124" s="71">
        <f t="shared" ca="1" si="25"/>
        <v>6.9130076273130774</v>
      </c>
      <c r="D124" s="79">
        <f t="shared" ca="1" si="26"/>
        <v>120.50988057731919</v>
      </c>
      <c r="E124" s="79">
        <f t="shared" ca="1" si="16"/>
        <v>27.90548788258965</v>
      </c>
      <c r="F124" s="61">
        <f t="shared" ca="1" si="17"/>
        <v>3.3337142266240891E-2</v>
      </c>
      <c r="G124" s="71">
        <f t="shared" ca="1" si="18"/>
        <v>1.3663767761982459</v>
      </c>
      <c r="H124" s="79">
        <f t="shared" ca="1" si="19"/>
        <v>20.732753552396492</v>
      </c>
      <c r="I124" s="79">
        <f t="shared" ca="1" si="20"/>
        <v>26.461767466102337</v>
      </c>
      <c r="J124" s="71">
        <f t="shared" ca="1" si="21"/>
        <v>1.2102508121195117</v>
      </c>
      <c r="K124" s="71">
        <f t="shared" ca="1" si="22"/>
        <v>1.5796374922251892</v>
      </c>
      <c r="L124" s="61">
        <f t="shared" ca="1" si="27"/>
        <v>3.0702030261913434E-3</v>
      </c>
    </row>
    <row r="125" spans="1:12">
      <c r="A125" s="78">
        <f t="shared" ca="1" si="23"/>
        <v>3.7015245228810931E-2</v>
      </c>
      <c r="B125" s="78">
        <f t="shared" ca="1" si="24"/>
        <v>3.2731220154860151E-2</v>
      </c>
      <c r="C125" s="71">
        <f t="shared" ca="1" si="25"/>
        <v>6.7546388888120594</v>
      </c>
      <c r="D125" s="79">
        <f t="shared" ca="1" si="26"/>
        <v>107.98139043399229</v>
      </c>
      <c r="E125" s="79">
        <f t="shared" ca="1" si="16"/>
        <v>28.609410331978765</v>
      </c>
      <c r="F125" s="61">
        <f t="shared" ca="1" si="17"/>
        <v>3.2732768949738443E-2</v>
      </c>
      <c r="G125" s="71">
        <f t="shared" ca="1" si="18"/>
        <v>1.3173382092540908</v>
      </c>
      <c r="H125" s="79">
        <f t="shared" ca="1" si="19"/>
        <v>20.634676418508182</v>
      </c>
      <c r="I125" s="79">
        <f t="shared" ca="1" si="20"/>
        <v>25.447467724134409</v>
      </c>
      <c r="J125" s="71">
        <f t="shared" ca="1" si="21"/>
        <v>1.1712912379597744</v>
      </c>
      <c r="K125" s="71">
        <f t="shared" ca="1" si="22"/>
        <v>1.642599588027253</v>
      </c>
      <c r="L125" s="61">
        <f t="shared" ca="1" si="27"/>
        <v>2.9941381425448929E-3</v>
      </c>
    </row>
    <row r="126" spans="1:12">
      <c r="A126" s="78">
        <f t="shared" ca="1" si="23"/>
        <v>4.0569431776869266E-2</v>
      </c>
      <c r="B126" s="78">
        <f t="shared" ca="1" si="24"/>
        <v>2.8068494398612649E-2</v>
      </c>
      <c r="C126" s="71">
        <f t="shared" ca="1" si="25"/>
        <v>6.8649189286963637</v>
      </c>
      <c r="D126" s="79">
        <f t="shared" ca="1" si="26"/>
        <v>116.55918854841704</v>
      </c>
      <c r="E126" s="79">
        <f t="shared" ca="1" si="16"/>
        <v>24.533856967489754</v>
      </c>
      <c r="F126" s="61">
        <f t="shared" ca="1" si="17"/>
        <v>3.3152453782099051E-2</v>
      </c>
      <c r="G126" s="71">
        <f t="shared" ca="1" si="18"/>
        <v>1.440827521704658</v>
      </c>
      <c r="H126" s="79">
        <f t="shared" ca="1" si="19"/>
        <v>20.881655043409317</v>
      </c>
      <c r="I126" s="79">
        <f t="shared" ca="1" si="20"/>
        <v>28.010879337985433</v>
      </c>
      <c r="J126" s="71">
        <f t="shared" ca="1" si="21"/>
        <v>1.2688801620921992</v>
      </c>
      <c r="K126" s="71">
        <f t="shared" ca="1" si="22"/>
        <v>1.4922773218088587</v>
      </c>
      <c r="L126" s="61">
        <f t="shared" ca="1" si="27"/>
        <v>2.6680937408197097E-3</v>
      </c>
    </row>
    <row r="127" spans="1:12">
      <c r="A127" s="78">
        <f t="shared" ca="1" si="23"/>
        <v>4.3901424395224445E-2</v>
      </c>
      <c r="B127" s="78">
        <f t="shared" ca="1" si="24"/>
        <v>2.7245137209646338E-2</v>
      </c>
      <c r="C127" s="71">
        <f t="shared" ca="1" si="25"/>
        <v>6.8639997719307209</v>
      </c>
      <c r="D127" s="79">
        <f t="shared" ca="1" si="26"/>
        <v>116.48495106776285</v>
      </c>
      <c r="E127" s="79">
        <f t="shared" ca="1" si="16"/>
        <v>23.814184325972782</v>
      </c>
      <c r="F127" s="61">
        <f t="shared" ca="1" si="17"/>
        <v>3.3148933670602621E-2</v>
      </c>
      <c r="G127" s="71">
        <f t="shared" ca="1" si="18"/>
        <v>1.4820979569661639</v>
      </c>
      <c r="H127" s="79">
        <f t="shared" ca="1" si="19"/>
        <v>20.964195913932329</v>
      </c>
      <c r="I127" s="79">
        <f t="shared" ca="1" si="20"/>
        <v>28.874377579434228</v>
      </c>
      <c r="J127" s="71">
        <f t="shared" ca="1" si="21"/>
        <v>1.3011161540532066</v>
      </c>
      <c r="K127" s="71">
        <f t="shared" ca="1" si="22"/>
        <v>1.447650252719977</v>
      </c>
      <c r="L127" s="61">
        <f t="shared" ca="1" si="27"/>
        <v>2.8435718580107853E-3</v>
      </c>
    </row>
    <row r="128" spans="1:12">
      <c r="A128" s="78">
        <f t="shared" ca="1" si="23"/>
        <v>3.8848119694321337E-2</v>
      </c>
      <c r="B128" s="78">
        <f t="shared" ca="1" si="24"/>
        <v>2.9695854584924589E-2</v>
      </c>
      <c r="C128" s="71">
        <f t="shared" ca="1" si="25"/>
        <v>6.8374520358651267</v>
      </c>
      <c r="D128" s="79">
        <f t="shared" ca="1" si="26"/>
        <v>114.36105593874724</v>
      </c>
      <c r="E128" s="79">
        <f t="shared" ca="1" si="16"/>
        <v>25.956285312899617</v>
      </c>
      <c r="F128" s="61">
        <f t="shared" ca="1" si="17"/>
        <v>3.3047424457128438E-2</v>
      </c>
      <c r="G128" s="71">
        <f t="shared" ca="1" si="18"/>
        <v>1.3928126248903463</v>
      </c>
      <c r="H128" s="79">
        <f t="shared" ca="1" si="19"/>
        <v>20.785625249780693</v>
      </c>
      <c r="I128" s="79">
        <f t="shared" ca="1" si="20"/>
        <v>27.010554256080169</v>
      </c>
      <c r="J128" s="71">
        <f t="shared" ca="1" si="21"/>
        <v>1.2311398350761686</v>
      </c>
      <c r="K128" s="71">
        <f t="shared" ca="1" si="22"/>
        <v>1.5475432160223321</v>
      </c>
      <c r="L128" s="61">
        <f t="shared" ca="1" si="27"/>
        <v>2.739143123285125E-3</v>
      </c>
    </row>
    <row r="129" spans="1:12">
      <c r="A129" s="78">
        <f t="shared" ca="1" si="23"/>
        <v>4.1494140980697335E-2</v>
      </c>
      <c r="B129" s="78">
        <f t="shared" ca="1" si="24"/>
        <v>2.9417937631647077E-2</v>
      </c>
      <c r="C129" s="71">
        <f t="shared" ca="1" si="25"/>
        <v>6.8784760357202694</v>
      </c>
      <c r="D129" s="79">
        <f t="shared" ca="1" si="26"/>
        <v>117.65966599577811</v>
      </c>
      <c r="E129" s="79">
        <f t="shared" ca="1" si="16"/>
        <v>25.713366163631388</v>
      </c>
      <c r="F129" s="61">
        <f t="shared" ca="1" si="17"/>
        <v>3.32044171210365E-2</v>
      </c>
      <c r="G129" s="71">
        <f t="shared" ca="1" si="18"/>
        <v>1.4213061670480167</v>
      </c>
      <c r="H129" s="79">
        <f t="shared" ca="1" si="19"/>
        <v>20.842612334096032</v>
      </c>
      <c r="I129" s="79">
        <f t="shared" ca="1" si="20"/>
        <v>27.603622227353025</v>
      </c>
      <c r="J129" s="71">
        <f t="shared" ca="1" si="21"/>
        <v>1.2535670238763217</v>
      </c>
      <c r="K129" s="71">
        <f t="shared" ca="1" si="22"/>
        <v>1.5142940174923665</v>
      </c>
      <c r="L129" s="61">
        <f t="shared" ca="1" si="27"/>
        <v>2.9209810781966111E-3</v>
      </c>
    </row>
    <row r="130" spans="1:12">
      <c r="A130" s="78">
        <f t="shared" ca="1" si="23"/>
        <v>3.9295745652023303E-2</v>
      </c>
      <c r="B130" s="78">
        <f t="shared" ca="1" si="24"/>
        <v>3.0471444648817163E-2</v>
      </c>
      <c r="C130" s="71">
        <f t="shared" ca="1" si="25"/>
        <v>6.9763005612701141</v>
      </c>
      <c r="D130" s="79">
        <f t="shared" ca="1" si="26"/>
        <v>125.91449491230297</v>
      </c>
      <c r="E130" s="79">
        <f t="shared" ca="1" si="16"/>
        <v>26.634206095636266</v>
      </c>
      <c r="F130" s="61">
        <f t="shared" ca="1" si="17"/>
        <v>3.3581793004395566E-2</v>
      </c>
      <c r="G130" s="71">
        <f t="shared" ca="1" si="18"/>
        <v>1.3951017420741978</v>
      </c>
      <c r="H130" s="79">
        <f t="shared" ca="1" si="19"/>
        <v>20.790203484148396</v>
      </c>
      <c r="I130" s="79">
        <f t="shared" ca="1" si="20"/>
        <v>27.05814022807402</v>
      </c>
      <c r="J130" s="71">
        <f t="shared" ca="1" si="21"/>
        <v>1.232944944636577</v>
      </c>
      <c r="K130" s="71">
        <f t="shared" ca="1" si="22"/>
        <v>1.5448216192120494</v>
      </c>
      <c r="L130" s="61">
        <f t="shared" ca="1" si="27"/>
        <v>2.7873374185044121E-3</v>
      </c>
    </row>
    <row r="131" spans="1:12">
      <c r="A131" s="78">
        <f t="shared" ca="1" si="23"/>
        <v>3.936122510265791E-2</v>
      </c>
      <c r="B131" s="78">
        <f t="shared" ca="1" si="24"/>
        <v>3.4226074330244549E-2</v>
      </c>
      <c r="C131" s="71">
        <f t="shared" ca="1" si="25"/>
        <v>6.9500032011211088</v>
      </c>
      <c r="D131" s="79">
        <f t="shared" ca="1" si="26"/>
        <v>123.64012444072746</v>
      </c>
      <c r="E131" s="79">
        <f t="shared" ca="1" si="16"/>
        <v>29.916019015911182</v>
      </c>
      <c r="F131" s="61">
        <f t="shared" ca="1" si="17"/>
        <v>3.3479926660049522E-2</v>
      </c>
      <c r="G131" s="71">
        <f t="shared" ca="1" si="18"/>
        <v>1.3281595296754714</v>
      </c>
      <c r="H131" s="79">
        <f t="shared" ca="1" si="19"/>
        <v>20.656319059350942</v>
      </c>
      <c r="I131" s="79">
        <f t="shared" ca="1" si="20"/>
        <v>25.670879270426251</v>
      </c>
      <c r="J131" s="71">
        <f t="shared" ca="1" si="21"/>
        <v>1.1799121366282417</v>
      </c>
      <c r="K131" s="71">
        <f t="shared" ca="1" si="22"/>
        <v>1.6283041792088149</v>
      </c>
      <c r="L131" s="61">
        <f t="shared" ca="1" si="27"/>
        <v>3.2946652006761693E-3</v>
      </c>
    </row>
    <row r="132" spans="1:12">
      <c r="A132" s="78">
        <f t="shared" ca="1" si="23"/>
        <v>3.858840513697074E-2</v>
      </c>
      <c r="B132" s="78">
        <f t="shared" ca="1" si="24"/>
        <v>2.548627558155836E-2</v>
      </c>
      <c r="C132" s="71">
        <f t="shared" ca="1" si="25"/>
        <v>6.7586985308554244</v>
      </c>
      <c r="D132" s="79">
        <f t="shared" ca="1" si="26"/>
        <v>108.28567035745999</v>
      </c>
      <c r="E132" s="79">
        <f t="shared" ca="1" si="16"/>
        <v>22.276814383848293</v>
      </c>
      <c r="F132" s="61">
        <f t="shared" ca="1" si="17"/>
        <v>3.2748123833767663E-2</v>
      </c>
      <c r="G132" s="71">
        <f t="shared" ca="1" si="18"/>
        <v>1.4724300589823418</v>
      </c>
      <c r="H132" s="79">
        <f t="shared" ca="1" si="19"/>
        <v>20.944860117964684</v>
      </c>
      <c r="I132" s="79">
        <f t="shared" ca="1" si="20"/>
        <v>28.671791340276894</v>
      </c>
      <c r="J132" s="71">
        <f t="shared" ca="1" si="21"/>
        <v>1.2935813088899748</v>
      </c>
      <c r="K132" s="71">
        <f t="shared" ca="1" si="22"/>
        <v>1.457878913246734</v>
      </c>
      <c r="L132" s="61">
        <f t="shared" ca="1" si="27"/>
        <v>2.2454115661563372E-3</v>
      </c>
    </row>
    <row r="133" spans="1:12">
      <c r="A133" s="78">
        <f t="shared" ca="1" si="23"/>
        <v>4.2812286270548401E-2</v>
      </c>
      <c r="B133" s="78">
        <f t="shared" ca="1" si="24"/>
        <v>2.7562104798773322E-2</v>
      </c>
      <c r="C133" s="71">
        <f t="shared" ca="1" si="25"/>
        <v>6.7378545823229219</v>
      </c>
      <c r="D133" s="79">
        <f t="shared" ca="1" si="26"/>
        <v>106.73241488259997</v>
      </c>
      <c r="E133" s="79">
        <f t="shared" ca="1" si="16"/>
        <v>24.091236503568595</v>
      </c>
      <c r="F133" s="61">
        <f t="shared" ca="1" si="17"/>
        <v>3.2669361632778497E-2</v>
      </c>
      <c r="G133" s="71">
        <f t="shared" ca="1" si="18"/>
        <v>1.4545030820442693</v>
      </c>
      <c r="H133" s="79">
        <f t="shared" ca="1" si="19"/>
        <v>20.909006164088538</v>
      </c>
      <c r="I133" s="79">
        <f t="shared" ca="1" si="20"/>
        <v>28.296634692473123</v>
      </c>
      <c r="J133" s="71">
        <f t="shared" ca="1" si="21"/>
        <v>1.2795826640200021</v>
      </c>
      <c r="K133" s="71">
        <f t="shared" ca="1" si="22"/>
        <v>1.4772074649258116</v>
      </c>
      <c r="L133" s="61">
        <f t="shared" ca="1" si="27"/>
        <v>2.8791440541083338E-3</v>
      </c>
    </row>
    <row r="134" spans="1:12">
      <c r="A134" s="78">
        <f t="shared" ca="1" si="23"/>
        <v>3.9467217915600879E-2</v>
      </c>
      <c r="B134" s="78">
        <f t="shared" ca="1" si="24"/>
        <v>2.9843218200936904E-2</v>
      </c>
      <c r="C134" s="71">
        <f t="shared" ca="1" si="25"/>
        <v>6.8298467023752218</v>
      </c>
      <c r="D134" s="79">
        <f t="shared" ca="1" si="26"/>
        <v>113.75977468183106</v>
      </c>
      <c r="E134" s="79">
        <f t="shared" ca="1" si="16"/>
        <v>26.085091576111118</v>
      </c>
      <c r="F134" s="61">
        <f t="shared" ca="1" si="17"/>
        <v>3.3018401656437303E-2</v>
      </c>
      <c r="G134" s="71">
        <f t="shared" ca="1" si="18"/>
        <v>1.3937480261884052</v>
      </c>
      <c r="H134" s="79">
        <f t="shared" ca="1" si="19"/>
        <v>20.78749605237681</v>
      </c>
      <c r="I134" s="79">
        <f t="shared" ca="1" si="20"/>
        <v>27.029998031895367</v>
      </c>
      <c r="J134" s="71">
        <f t="shared" ca="1" si="21"/>
        <v>1.2318775274829894</v>
      </c>
      <c r="K134" s="71">
        <f t="shared" ca="1" si="22"/>
        <v>1.54643000531025</v>
      </c>
      <c r="L134" s="61">
        <f t="shared" ca="1" si="27"/>
        <v>2.8208274858856838E-3</v>
      </c>
    </row>
    <row r="135" spans="1:12">
      <c r="A135" s="78">
        <f t="shared" ca="1" si="23"/>
        <v>4.1283273355666547E-2</v>
      </c>
      <c r="B135" s="78">
        <f t="shared" ca="1" si="24"/>
        <v>2.8479837799013016E-2</v>
      </c>
      <c r="C135" s="71">
        <f t="shared" ca="1" si="25"/>
        <v>6.7659944245878716</v>
      </c>
      <c r="D135" s="79">
        <f t="shared" ca="1" si="26"/>
        <v>108.8346718869777</v>
      </c>
      <c r="E135" s="79">
        <f t="shared" ca="1" si="16"/>
        <v>24.893400304821103</v>
      </c>
      <c r="F135" s="61">
        <f t="shared" ca="1" si="17"/>
        <v>3.2775737379163547E-2</v>
      </c>
      <c r="G135" s="71">
        <f t="shared" ca="1" si="18"/>
        <v>1.4273526257653071</v>
      </c>
      <c r="H135" s="79">
        <f t="shared" ca="1" si="19"/>
        <v>20.854705251530614</v>
      </c>
      <c r="I135" s="79">
        <f t="shared" ca="1" si="20"/>
        <v>27.729682782054645</v>
      </c>
      <c r="J135" s="71">
        <f t="shared" ca="1" si="21"/>
        <v>1.2583145538701896</v>
      </c>
      <c r="K135" s="71">
        <f t="shared" ca="1" si="22"/>
        <v>1.5074099595200203</v>
      </c>
      <c r="L135" s="61">
        <f t="shared" ca="1" si="27"/>
        <v>2.8507456942068444E-3</v>
      </c>
    </row>
    <row r="136" spans="1:12">
      <c r="A136" s="78">
        <f t="shared" ca="1" si="23"/>
        <v>4.1666997033180761E-2</v>
      </c>
      <c r="B136" s="78">
        <f t="shared" ca="1" si="24"/>
        <v>2.5568063106407482E-2</v>
      </c>
      <c r="C136" s="71">
        <f t="shared" ca="1" si="25"/>
        <v>6.711983526837213</v>
      </c>
      <c r="D136" s="79">
        <f t="shared" ca="1" si="26"/>
        <v>104.83550027326957</v>
      </c>
      <c r="E136" s="79">
        <f t="shared" ca="1" si="16"/>
        <v>22.348302487480691</v>
      </c>
      <c r="F136" s="61">
        <f t="shared" ca="1" si="17"/>
        <v>3.257186712049509E-2</v>
      </c>
      <c r="G136" s="71">
        <f t="shared" ca="1" si="18"/>
        <v>1.4888110636309546</v>
      </c>
      <c r="H136" s="79">
        <f t="shared" ca="1" si="19"/>
        <v>20.97762212726191</v>
      </c>
      <c r="I136" s="79">
        <f t="shared" ca="1" si="20"/>
        <v>29.015157528547117</v>
      </c>
      <c r="J136" s="71">
        <f t="shared" ca="1" si="21"/>
        <v>1.3063421680414011</v>
      </c>
      <c r="K136" s="71">
        <f t="shared" ca="1" si="22"/>
        <v>1.4406263332837075</v>
      </c>
      <c r="L136" s="61">
        <f t="shared" ca="1" si="27"/>
        <v>2.5231490635843567E-3</v>
      </c>
    </row>
    <row r="137" spans="1:12">
      <c r="A137" s="78">
        <f t="shared" ca="1" si="23"/>
        <v>4.0910171944876228E-2</v>
      </c>
      <c r="B137" s="78">
        <f t="shared" ca="1" si="24"/>
        <v>2.9778279539101535E-2</v>
      </c>
      <c r="C137" s="71">
        <f t="shared" ca="1" si="25"/>
        <v>6.8497837503038967</v>
      </c>
      <c r="D137" s="79">
        <f t="shared" ca="1" si="26"/>
        <v>115.34276886003869</v>
      </c>
      <c r="E137" s="79">
        <f t="shared" ca="1" si="16"/>
        <v>26.028330575022014</v>
      </c>
      <c r="F137" s="61">
        <f t="shared" ca="1" si="17"/>
        <v>3.3094537882056664E-2</v>
      </c>
      <c r="G137" s="71">
        <f t="shared" ca="1" si="18"/>
        <v>1.4072777282427071</v>
      </c>
      <c r="H137" s="79">
        <f t="shared" ca="1" si="19"/>
        <v>20.814555456485415</v>
      </c>
      <c r="I137" s="79">
        <f t="shared" ca="1" si="20"/>
        <v>27.311429712776683</v>
      </c>
      <c r="J137" s="71">
        <f t="shared" ca="1" si="21"/>
        <v>1.2425365989195249</v>
      </c>
      <c r="K137" s="71">
        <f t="shared" ca="1" si="22"/>
        <v>1.5304947576744894</v>
      </c>
      <c r="L137" s="61">
        <f t="shared" ca="1" si="27"/>
        <v>2.9348140685735357E-3</v>
      </c>
    </row>
    <row r="138" spans="1:12">
      <c r="A138" s="78">
        <f t="shared" ca="1" si="23"/>
        <v>3.8377479106047808E-2</v>
      </c>
      <c r="B138" s="78">
        <f t="shared" ca="1" si="24"/>
        <v>2.9593838447022555E-2</v>
      </c>
      <c r="C138" s="71">
        <f t="shared" ca="1" si="25"/>
        <v>6.7397549890489357</v>
      </c>
      <c r="D138" s="79">
        <f t="shared" ca="1" si="26"/>
        <v>106.87310203090682</v>
      </c>
      <c r="E138" s="79">
        <f t="shared" ca="1" si="16"/>
        <v>25.867115965227448</v>
      </c>
      <c r="F138" s="61">
        <f t="shared" ca="1" si="17"/>
        <v>3.2676534769224594E-2</v>
      </c>
      <c r="G138" s="71">
        <f t="shared" ca="1" si="18"/>
        <v>1.3816821704481932</v>
      </c>
      <c r="H138" s="79">
        <f t="shared" ca="1" si="19"/>
        <v>20.763364340896388</v>
      </c>
      <c r="I138" s="79">
        <f t="shared" ca="1" si="20"/>
        <v>26.779324688201907</v>
      </c>
      <c r="J138" s="71">
        <f t="shared" ca="1" si="21"/>
        <v>1.2223543991716797</v>
      </c>
      <c r="K138" s="71">
        <f t="shared" ca="1" si="22"/>
        <v>1.5609056795377558</v>
      </c>
      <c r="L138" s="61">
        <f t="shared" ca="1" si="27"/>
        <v>2.7456333181793877E-3</v>
      </c>
    </row>
    <row r="139" spans="1:12">
      <c r="A139" s="78">
        <f t="shared" ca="1" si="23"/>
        <v>4.3778955203967337E-2</v>
      </c>
      <c r="B139" s="78">
        <f t="shared" ca="1" si="24"/>
        <v>2.9943550164685733E-2</v>
      </c>
      <c r="C139" s="71">
        <f t="shared" ca="1" si="25"/>
        <v>6.8439478954371955</v>
      </c>
      <c r="D139" s="79">
        <f t="shared" ca="1" si="26"/>
        <v>114.87713749276325</v>
      </c>
      <c r="E139" s="79">
        <f t="shared" ca="1" si="16"/>
        <v>26.172788835997022</v>
      </c>
      <c r="F139" s="61">
        <f t="shared" ca="1" si="17"/>
        <v>3.3072233580634408E-2</v>
      </c>
      <c r="G139" s="71">
        <f t="shared" ca="1" si="18"/>
        <v>1.4231205311914334</v>
      </c>
      <c r="H139" s="79">
        <f t="shared" ca="1" si="19"/>
        <v>20.846241062382866</v>
      </c>
      <c r="I139" s="79">
        <f t="shared" ca="1" si="20"/>
        <v>27.64144160774439</v>
      </c>
      <c r="J139" s="71">
        <f t="shared" ca="1" si="21"/>
        <v>1.2549920433807209</v>
      </c>
      <c r="K139" s="71">
        <f t="shared" ca="1" si="22"/>
        <v>1.5122221406964809</v>
      </c>
      <c r="L139" s="61">
        <f t="shared" ca="1" si="27"/>
        <v>3.2377463374797695E-3</v>
      </c>
    </row>
    <row r="140" spans="1:12">
      <c r="A140" s="78">
        <f t="shared" ca="1" si="23"/>
        <v>4.0957090846201805E-2</v>
      </c>
      <c r="B140" s="78">
        <f t="shared" ca="1" si="24"/>
        <v>2.9471263212142412E-2</v>
      </c>
      <c r="C140" s="71">
        <f t="shared" ca="1" si="25"/>
        <v>6.7822765877674467</v>
      </c>
      <c r="D140" s="79">
        <f t="shared" ca="1" si="26"/>
        <v>110.0699303866282</v>
      </c>
      <c r="E140" s="79">
        <f t="shared" ca="1" si="16"/>
        <v>25.759976507100529</v>
      </c>
      <c r="F140" s="61">
        <f t="shared" ca="1" si="17"/>
        <v>3.2837446207468798E-2</v>
      </c>
      <c r="G140" s="71">
        <f t="shared" ca="1" si="18"/>
        <v>1.4068369452475216</v>
      </c>
      <c r="H140" s="79">
        <f t="shared" ca="1" si="19"/>
        <v>20.813673890495043</v>
      </c>
      <c r="I140" s="79">
        <f t="shared" ca="1" si="20"/>
        <v>27.30225520496877</v>
      </c>
      <c r="J140" s="71">
        <f t="shared" ca="1" si="21"/>
        <v>1.2421896603750968</v>
      </c>
      <c r="K140" s="71">
        <f t="shared" ca="1" si="22"/>
        <v>1.5310090571709536</v>
      </c>
      <c r="L140" s="61">
        <f t="shared" ca="1" si="27"/>
        <v>2.9446123949303763E-3</v>
      </c>
    </row>
    <row r="141" spans="1:12">
      <c r="A141" s="78">
        <f t="shared" ca="1" si="23"/>
        <v>3.8322816711365608E-2</v>
      </c>
      <c r="B141" s="78">
        <f t="shared" ca="1" si="24"/>
        <v>2.8819034320026891E-2</v>
      </c>
      <c r="C141" s="71">
        <f t="shared" ca="1" si="25"/>
        <v>6.7800368309092862</v>
      </c>
      <c r="D141" s="79">
        <f t="shared" ca="1" si="26"/>
        <v>109.89918147090152</v>
      </c>
      <c r="E141" s="79">
        <f t="shared" ca="1" si="16"/>
        <v>25.189882147140221</v>
      </c>
      <c r="F141" s="61">
        <f t="shared" ca="1" si="17"/>
        <v>3.2828950720557089E-2</v>
      </c>
      <c r="G141" s="71">
        <f t="shared" ca="1" si="18"/>
        <v>1.4003718017996847</v>
      </c>
      <c r="H141" s="79">
        <f t="shared" ca="1" si="19"/>
        <v>20.800743603599368</v>
      </c>
      <c r="I141" s="79">
        <f t="shared" ca="1" si="20"/>
        <v>27.16773361567002</v>
      </c>
      <c r="J141" s="71">
        <f t="shared" ca="1" si="21"/>
        <v>1.2370984786195351</v>
      </c>
      <c r="K141" s="71">
        <f t="shared" ca="1" si="22"/>
        <v>1.5385898798672799</v>
      </c>
      <c r="L141" s="61">
        <f t="shared" ca="1" si="27"/>
        <v>2.6179026062460933E-3</v>
      </c>
    </row>
    <row r="142" spans="1:12">
      <c r="A142" s="78">
        <f t="shared" ca="1" si="23"/>
        <v>4.0456953987189015E-2</v>
      </c>
      <c r="B142" s="78">
        <f t="shared" ca="1" si="24"/>
        <v>2.9198306495197154E-2</v>
      </c>
      <c r="C142" s="71">
        <f t="shared" ca="1" si="25"/>
        <v>6.8013660123414796</v>
      </c>
      <c r="D142" s="79">
        <f t="shared" ca="1" si="26"/>
        <v>111.53602974294009</v>
      </c>
      <c r="E142" s="79">
        <f t="shared" ca="1" si="16"/>
        <v>25.521392956563471</v>
      </c>
      <c r="F142" s="61">
        <f t="shared" ca="1" si="17"/>
        <v>3.2909942431094727E-2</v>
      </c>
      <c r="G142" s="71">
        <f t="shared" ca="1" si="18"/>
        <v>1.410570541090258</v>
      </c>
      <c r="H142" s="79">
        <f t="shared" ca="1" si="19"/>
        <v>20.821141082180517</v>
      </c>
      <c r="I142" s="79">
        <f t="shared" ca="1" si="20"/>
        <v>27.379978991016308</v>
      </c>
      <c r="J142" s="71">
        <f t="shared" ca="1" si="21"/>
        <v>1.2451276732603911</v>
      </c>
      <c r="K142" s="71">
        <f t="shared" ca="1" si="22"/>
        <v>1.5266629683578306</v>
      </c>
      <c r="L142" s="61">
        <f t="shared" ca="1" si="27"/>
        <v>2.8478726840465173E-3</v>
      </c>
    </row>
    <row r="143" spans="1:12">
      <c r="A143" s="78">
        <f t="shared" ca="1" si="23"/>
        <v>3.5959578313522617E-2</v>
      </c>
      <c r="B143" s="78">
        <f t="shared" ca="1" si="24"/>
        <v>3.0144755508384424E-2</v>
      </c>
      <c r="C143" s="71">
        <f t="shared" ca="1" si="25"/>
        <v>6.8622959421393608</v>
      </c>
      <c r="D143" s="79">
        <f t="shared" ca="1" si="26"/>
        <v>116.34746298258192</v>
      </c>
      <c r="E143" s="79">
        <f t="shared" ca="1" si="16"/>
        <v>26.348656591969078</v>
      </c>
      <c r="F143" s="61">
        <f t="shared" ca="1" si="17"/>
        <v>3.3142409470997711E-2</v>
      </c>
      <c r="G143" s="71">
        <f t="shared" ca="1" si="18"/>
        <v>1.3649358372587703</v>
      </c>
      <c r="H143" s="79">
        <f t="shared" ca="1" si="19"/>
        <v>20.72987167451754</v>
      </c>
      <c r="I143" s="79">
        <f t="shared" ca="1" si="20"/>
        <v>26.431894910491167</v>
      </c>
      <c r="J143" s="71">
        <f t="shared" ca="1" si="21"/>
        <v>1.2091099448067546</v>
      </c>
      <c r="K143" s="71">
        <f t="shared" ca="1" si="22"/>
        <v>1.5814227523812161</v>
      </c>
      <c r="L143" s="61">
        <f t="shared" ca="1" si="27"/>
        <v>2.5105532883867182E-3</v>
      </c>
    </row>
    <row r="144" spans="1:12">
      <c r="A144" s="78">
        <f t="shared" ca="1" si="23"/>
        <v>4.379810822782907E-2</v>
      </c>
      <c r="B144" s="78">
        <f t="shared" ca="1" si="24"/>
        <v>2.8327857445198484E-2</v>
      </c>
      <c r="C144" s="71">
        <f t="shared" ca="1" si="25"/>
        <v>6.7793150668597271</v>
      </c>
      <c r="D144" s="79">
        <f t="shared" ca="1" si="26"/>
        <v>109.84421390148987</v>
      </c>
      <c r="E144" s="79">
        <f t="shared" ca="1" si="16"/>
        <v>24.760558684982083</v>
      </c>
      <c r="F144" s="61">
        <f t="shared" ca="1" si="17"/>
        <v>3.2826213509074498E-2</v>
      </c>
      <c r="G144" s="71">
        <f t="shared" ca="1" si="18"/>
        <v>1.449257936577923</v>
      </c>
      <c r="H144" s="79">
        <f t="shared" ca="1" si="19"/>
        <v>20.898515873155844</v>
      </c>
      <c r="I144" s="79">
        <f t="shared" ca="1" si="20"/>
        <v>28.186991425136711</v>
      </c>
      <c r="J144" s="71">
        <f t="shared" ca="1" si="21"/>
        <v>1.2754802381379373</v>
      </c>
      <c r="K144" s="71">
        <f t="shared" ca="1" si="22"/>
        <v>1.4829535855580323</v>
      </c>
      <c r="L144" s="61">
        <f t="shared" ca="1" si="27"/>
        <v>3.0497872316313122E-3</v>
      </c>
    </row>
    <row r="145" spans="1:12">
      <c r="A145" s="78">
        <f t="shared" ca="1" si="23"/>
        <v>3.8746029364826413E-2</v>
      </c>
      <c r="B145" s="78">
        <f t="shared" ca="1" si="24"/>
        <v>3.0114996435777905E-2</v>
      </c>
      <c r="C145" s="71">
        <f t="shared" ca="1" si="25"/>
        <v>6.7765313458274674</v>
      </c>
      <c r="D145" s="79">
        <f t="shared" ca="1" si="26"/>
        <v>109.63247072077502</v>
      </c>
      <c r="E145" s="79">
        <f t="shared" ca="1" si="16"/>
        <v>26.322645049616828</v>
      </c>
      <c r="F145" s="61">
        <f t="shared" ca="1" si="17"/>
        <v>3.281565868786155E-2</v>
      </c>
      <c r="G145" s="71">
        <f t="shared" ca="1" si="18"/>
        <v>1.3781175008479898</v>
      </c>
      <c r="H145" s="79">
        <f t="shared" ca="1" si="19"/>
        <v>20.75623500169598</v>
      </c>
      <c r="I145" s="79">
        <f t="shared" ca="1" si="20"/>
        <v>26.705322861407325</v>
      </c>
      <c r="J145" s="71">
        <f t="shared" ca="1" si="21"/>
        <v>1.2195378031997943</v>
      </c>
      <c r="K145" s="71">
        <f t="shared" ca="1" si="22"/>
        <v>1.5652310296688623</v>
      </c>
      <c r="L145" s="61">
        <f t="shared" ca="1" si="27"/>
        <v>2.8228276902355857E-3</v>
      </c>
    </row>
    <row r="146" spans="1:12">
      <c r="A146" s="78">
        <f t="shared" ca="1" si="23"/>
        <v>4.073781295337614E-2</v>
      </c>
      <c r="B146" s="78">
        <f t="shared" ca="1" si="24"/>
        <v>3.1995848539238952E-2</v>
      </c>
      <c r="C146" s="71">
        <f t="shared" ca="1" si="25"/>
        <v>6.7394029815119403</v>
      </c>
      <c r="D146" s="79">
        <f t="shared" ca="1" si="26"/>
        <v>106.84702891968212</v>
      </c>
      <c r="E146" s="79">
        <f t="shared" ca="1" si="16"/>
        <v>27.966643328541128</v>
      </c>
      <c r="F146" s="61">
        <f t="shared" ca="1" si="17"/>
        <v>3.2675205988444686E-2</v>
      </c>
      <c r="G146" s="71">
        <f t="shared" ca="1" si="18"/>
        <v>1.3546181226209326</v>
      </c>
      <c r="H146" s="79">
        <f t="shared" ca="1" si="19"/>
        <v>20.709236245241865</v>
      </c>
      <c r="I146" s="79">
        <f t="shared" ca="1" si="20"/>
        <v>26.218116465309848</v>
      </c>
      <c r="J146" s="71">
        <f t="shared" ca="1" si="21"/>
        <v>1.2009339785440587</v>
      </c>
      <c r="K146" s="71">
        <f t="shared" ca="1" si="22"/>
        <v>1.5943174276194521</v>
      </c>
      <c r="L146" s="61">
        <f t="shared" ca="1" si="27"/>
        <v>3.3046180233164296E-3</v>
      </c>
    </row>
    <row r="147" spans="1:12">
      <c r="A147" s="78">
        <f t="shared" ca="1" si="23"/>
        <v>3.772932225085085E-2</v>
      </c>
      <c r="B147" s="78">
        <f t="shared" ca="1" si="24"/>
        <v>2.7764915260338689E-2</v>
      </c>
      <c r="C147" s="71">
        <f t="shared" ca="1" si="25"/>
        <v>6.8661313019152095</v>
      </c>
      <c r="D147" s="79">
        <f t="shared" ca="1" si="26"/>
        <v>116.65718058952291</v>
      </c>
      <c r="E147" s="79">
        <f t="shared" ca="1" si="16"/>
        <v>24.268507246519498</v>
      </c>
      <c r="F147" s="61">
        <f t="shared" ca="1" si="17"/>
        <v>3.3157097401713673E-2</v>
      </c>
      <c r="G147" s="71">
        <f t="shared" ca="1" si="18"/>
        <v>1.4260457895344891</v>
      </c>
      <c r="H147" s="79">
        <f t="shared" ca="1" si="19"/>
        <v>20.852091579068979</v>
      </c>
      <c r="I147" s="79">
        <f t="shared" ca="1" si="20"/>
        <v>27.702430805469845</v>
      </c>
      <c r="J147" s="71">
        <f t="shared" ca="1" si="21"/>
        <v>1.2572888015367736</v>
      </c>
      <c r="K147" s="71">
        <f t="shared" ca="1" si="22"/>
        <v>1.5088928583027663</v>
      </c>
      <c r="L147" s="61">
        <f t="shared" ca="1" si="27"/>
        <v>2.3883213290323154E-3</v>
      </c>
    </row>
    <row r="148" spans="1:12">
      <c r="A148" s="78">
        <f t="shared" ca="1" si="23"/>
        <v>4.1048654991415578E-2</v>
      </c>
      <c r="B148" s="78">
        <f t="shared" ca="1" si="24"/>
        <v>3.0890471919206502E-2</v>
      </c>
      <c r="C148" s="71">
        <f t="shared" ca="1" si="25"/>
        <v>6.8425676790402363</v>
      </c>
      <c r="D148" s="79">
        <f t="shared" ca="1" si="26"/>
        <v>114.76728788206442</v>
      </c>
      <c r="E148" s="79">
        <f t="shared" ca="1" si="16"/>
        <v>27.000465680892745</v>
      </c>
      <c r="F148" s="61">
        <f t="shared" ca="1" si="17"/>
        <v>3.3066960671391199E-2</v>
      </c>
      <c r="G148" s="71">
        <f t="shared" ca="1" si="18"/>
        <v>1.3865511908018182</v>
      </c>
      <c r="H148" s="79">
        <f t="shared" ca="1" si="19"/>
        <v>20.773102381603636</v>
      </c>
      <c r="I148" s="79">
        <f t="shared" ca="1" si="20"/>
        <v>26.880445639146668</v>
      </c>
      <c r="J148" s="71">
        <f t="shared" ca="1" si="21"/>
        <v>1.2261993046135466</v>
      </c>
      <c r="K148" s="71">
        <f t="shared" ca="1" si="22"/>
        <v>1.5550337431580974</v>
      </c>
      <c r="L148" s="61">
        <f t="shared" ca="1" si="27"/>
        <v>3.1045464396981348E-3</v>
      </c>
    </row>
    <row r="149" spans="1:12">
      <c r="A149" s="78">
        <f t="shared" ca="1" si="23"/>
        <v>4.2618433227397758E-2</v>
      </c>
      <c r="B149" s="78">
        <f t="shared" ca="1" si="24"/>
        <v>3.1096542245771155E-2</v>
      </c>
      <c r="C149" s="71">
        <f t="shared" ca="1" si="25"/>
        <v>6.8727396390707831</v>
      </c>
      <c r="D149" s="79">
        <f t="shared" ca="1" si="26"/>
        <v>117.19276035787651</v>
      </c>
      <c r="E149" s="79">
        <f t="shared" ca="1" si="16"/>
        <v>27.180585777303435</v>
      </c>
      <c r="F149" s="61">
        <f t="shared" ca="1" si="17"/>
        <v>3.3182420025008784E-2</v>
      </c>
      <c r="G149" s="71">
        <f t="shared" ca="1" si="18"/>
        <v>1.3964393082219786</v>
      </c>
      <c r="H149" s="79">
        <f t="shared" ca="1" si="19"/>
        <v>20.792878616443957</v>
      </c>
      <c r="I149" s="79">
        <f t="shared" ca="1" si="20"/>
        <v>27.085950289543092</v>
      </c>
      <c r="J149" s="71">
        <f t="shared" ca="1" si="21"/>
        <v>1.2339994258163627</v>
      </c>
      <c r="K149" s="71">
        <f t="shared" ca="1" si="22"/>
        <v>1.5432354985949106</v>
      </c>
      <c r="L149" s="61">
        <f t="shared" ca="1" si="27"/>
        <v>3.2682026837373419E-3</v>
      </c>
    </row>
    <row r="150" spans="1:12">
      <c r="A150" s="78">
        <f t="shared" ca="1" si="23"/>
        <v>3.6785583842377359E-2</v>
      </c>
      <c r="B150" s="78">
        <f t="shared" ca="1" si="24"/>
        <v>3.5137990755240406E-2</v>
      </c>
      <c r="C150" s="71">
        <f t="shared" ca="1" si="25"/>
        <v>6.796650111491557</v>
      </c>
      <c r="D150" s="79">
        <f t="shared" ca="1" si="26"/>
        <v>111.17203451713921</v>
      </c>
      <c r="E150" s="79">
        <f t="shared" ca="1" si="16"/>
        <v>30.713098717423733</v>
      </c>
      <c r="F150" s="61">
        <f t="shared" ca="1" si="17"/>
        <v>3.2892017904184945E-2</v>
      </c>
      <c r="G150" s="71">
        <f t="shared" ca="1" si="18"/>
        <v>1.2816831467985852</v>
      </c>
      <c r="H150" s="79">
        <f t="shared" ca="1" si="19"/>
        <v>20.56336629359717</v>
      </c>
      <c r="I150" s="79">
        <f t="shared" ca="1" si="20"/>
        <v>24.713008331162058</v>
      </c>
      <c r="J150" s="71">
        <f t="shared" ca="1" si="21"/>
        <v>1.1427902848239586</v>
      </c>
      <c r="K150" s="71">
        <f t="shared" ca="1" si="22"/>
        <v>1.6914169023805963</v>
      </c>
      <c r="L150" s="61">
        <f t="shared" ca="1" si="27"/>
        <v>3.2401774232187633E-3</v>
      </c>
    </row>
    <row r="151" spans="1:12">
      <c r="A151" s="78">
        <f t="shared" ca="1" si="23"/>
        <v>4.1923082119259686E-2</v>
      </c>
      <c r="B151" s="78">
        <f t="shared" ca="1" si="24"/>
        <v>2.9895496573163535E-2</v>
      </c>
      <c r="C151" s="71">
        <f t="shared" ca="1" si="25"/>
        <v>6.8068647982584922</v>
      </c>
      <c r="D151" s="79">
        <f t="shared" ca="1" si="26"/>
        <v>111.96195693441008</v>
      </c>
      <c r="E151" s="79">
        <f t="shared" ca="1" si="16"/>
        <v>26.130786585201623</v>
      </c>
      <c r="F151" s="61">
        <f t="shared" ca="1" si="17"/>
        <v>3.2930854937832772E-2</v>
      </c>
      <c r="G151" s="71">
        <f t="shared" ca="1" si="18"/>
        <v>1.4077777642708456</v>
      </c>
      <c r="H151" s="79">
        <f t="shared" ca="1" si="19"/>
        <v>20.81555552854169</v>
      </c>
      <c r="I151" s="79">
        <f t="shared" ca="1" si="20"/>
        <v>27.321837990450643</v>
      </c>
      <c r="J151" s="71">
        <f t="shared" ca="1" si="21"/>
        <v>1.2429301490473432</v>
      </c>
      <c r="K151" s="71">
        <f t="shared" ca="1" si="22"/>
        <v>1.5299117143806238</v>
      </c>
      <c r="L151" s="61">
        <f t="shared" ca="1" si="27"/>
        <v>3.0783078510437261E-3</v>
      </c>
    </row>
    <row r="152" spans="1:12">
      <c r="A152" s="78">
        <f t="shared" ca="1" si="23"/>
        <v>3.9295008647948368E-2</v>
      </c>
      <c r="B152" s="78">
        <f t="shared" ca="1" si="24"/>
        <v>3.0560824297379718E-2</v>
      </c>
      <c r="C152" s="71">
        <f t="shared" ca="1" si="25"/>
        <v>6.7628028158175812</v>
      </c>
      <c r="D152" s="79">
        <f t="shared" ca="1" si="26"/>
        <v>108.59416800721327</v>
      </c>
      <c r="E152" s="79">
        <f t="shared" ca="1" si="16"/>
        <v>26.712330254434985</v>
      </c>
      <c r="F152" s="61">
        <f t="shared" ca="1" si="17"/>
        <v>3.2763654894018251E-2</v>
      </c>
      <c r="G152" s="71">
        <f t="shared" ca="1" si="18"/>
        <v>1.3724571474526808</v>
      </c>
      <c r="H152" s="79">
        <f t="shared" ca="1" si="19"/>
        <v>20.74491429490536</v>
      </c>
      <c r="I152" s="79">
        <f t="shared" ca="1" si="20"/>
        <v>26.587867275742205</v>
      </c>
      <c r="J152" s="71">
        <f t="shared" ca="1" si="21"/>
        <v>1.2150623722169085</v>
      </c>
      <c r="K152" s="71">
        <f t="shared" ca="1" si="22"/>
        <v>1.5721456545007197</v>
      </c>
      <c r="L152" s="61">
        <f t="shared" ca="1" si="27"/>
        <v>2.9434845796780899E-3</v>
      </c>
    </row>
    <row r="153" spans="1:12">
      <c r="A153" s="78">
        <f t="shared" ca="1" si="23"/>
        <v>3.5855397258683037E-2</v>
      </c>
      <c r="B153" s="78">
        <f t="shared" ca="1" si="24"/>
        <v>3.2350205261423473E-2</v>
      </c>
      <c r="C153" s="71">
        <f t="shared" ca="1" si="25"/>
        <v>6.7509191945935925</v>
      </c>
      <c r="D153" s="79">
        <f t="shared" ca="1" si="26"/>
        <v>107.70334109518362</v>
      </c>
      <c r="E153" s="79">
        <f t="shared" ca="1" si="16"/>
        <v>28.276376263057674</v>
      </c>
      <c r="F153" s="61">
        <f t="shared" ca="1" si="17"/>
        <v>3.2718706179311031E-2</v>
      </c>
      <c r="G153" s="71">
        <f t="shared" ca="1" si="18"/>
        <v>1.3147139696263679</v>
      </c>
      <c r="H153" s="79">
        <f t="shared" ca="1" si="19"/>
        <v>20.629427939252736</v>
      </c>
      <c r="I153" s="79">
        <f t="shared" ca="1" si="20"/>
        <v>25.393324275205345</v>
      </c>
      <c r="J153" s="71">
        <f t="shared" ca="1" si="21"/>
        <v>1.1691985786058643</v>
      </c>
      <c r="K153" s="71">
        <f t="shared" ca="1" si="22"/>
        <v>1.6461019261197922</v>
      </c>
      <c r="L153" s="61">
        <f t="shared" ca="1" si="27"/>
        <v>2.8281607537795537E-3</v>
      </c>
    </row>
    <row r="154" spans="1:12">
      <c r="A154" s="78">
        <f t="shared" ca="1" si="23"/>
        <v>4.2601096028112344E-2</v>
      </c>
      <c r="B154" s="78">
        <f t="shared" ca="1" si="24"/>
        <v>3.1759046034984764E-2</v>
      </c>
      <c r="C154" s="71">
        <f t="shared" ca="1" si="25"/>
        <v>6.9281821246033326</v>
      </c>
      <c r="D154" s="79">
        <f t="shared" ca="1" si="26"/>
        <v>121.78411232358553</v>
      </c>
      <c r="E154" s="79">
        <f t="shared" ca="1" si="16"/>
        <v>27.759661126845167</v>
      </c>
      <c r="F154" s="61">
        <f t="shared" ca="1" si="17"/>
        <v>3.3395634419870424E-2</v>
      </c>
      <c r="G154" s="71">
        <f t="shared" ca="1" si="18"/>
        <v>1.3897743571856049</v>
      </c>
      <c r="H154" s="79">
        <f t="shared" ca="1" si="19"/>
        <v>20.779548714371209</v>
      </c>
      <c r="I154" s="79">
        <f t="shared" ca="1" si="20"/>
        <v>26.947411193231549</v>
      </c>
      <c r="J154" s="71">
        <f t="shared" ca="1" si="21"/>
        <v>1.2287430662116123</v>
      </c>
      <c r="K154" s="71">
        <f t="shared" ca="1" si="22"/>
        <v>1.5511694129081688</v>
      </c>
      <c r="L154" s="61">
        <f t="shared" ca="1" si="27"/>
        <v>3.3180328724310201E-3</v>
      </c>
    </row>
    <row r="155" spans="1:12">
      <c r="A155" s="78">
        <f t="shared" ca="1" si="23"/>
        <v>3.8582328526526231E-2</v>
      </c>
      <c r="B155" s="78">
        <f t="shared" ca="1" si="24"/>
        <v>2.8343310615479664E-2</v>
      </c>
      <c r="C155" s="71">
        <f t="shared" ca="1" si="25"/>
        <v>6.7052682835885475</v>
      </c>
      <c r="D155" s="79">
        <f t="shared" ca="1" si="26"/>
        <v>104.34866142183446</v>
      </c>
      <c r="E155" s="79">
        <f t="shared" ca="1" si="16"/>
        <v>24.774065852982922</v>
      </c>
      <c r="F155" s="61">
        <f t="shared" ca="1" si="17"/>
        <v>3.2546608468617948E-2</v>
      </c>
      <c r="G155" s="71">
        <f t="shared" ca="1" si="18"/>
        <v>1.4044315930395241</v>
      </c>
      <c r="H155" s="79">
        <f t="shared" ca="1" si="19"/>
        <v>20.808863186079048</v>
      </c>
      <c r="I155" s="79">
        <f t="shared" ca="1" si="20"/>
        <v>27.252196774238971</v>
      </c>
      <c r="J155" s="71">
        <f t="shared" ca="1" si="21"/>
        <v>1.2402960351449495</v>
      </c>
      <c r="K155" s="71">
        <f t="shared" ca="1" si="22"/>
        <v>1.53382130425217</v>
      </c>
      <c r="L155" s="61">
        <f t="shared" ca="1" si="27"/>
        <v>2.6280097237207324E-3</v>
      </c>
    </row>
    <row r="156" spans="1:12">
      <c r="A156" s="78">
        <f t="shared" ca="1" si="23"/>
        <v>3.9360212166280925E-2</v>
      </c>
      <c r="B156" s="78">
        <f t="shared" ca="1" si="24"/>
        <v>3.1462700467184364E-2</v>
      </c>
      <c r="C156" s="71">
        <f t="shared" ca="1" si="25"/>
        <v>6.8130311337558407</v>
      </c>
      <c r="D156" s="79">
        <f t="shared" ca="1" si="26"/>
        <v>112.44152642739881</v>
      </c>
      <c r="E156" s="79">
        <f t="shared" ca="1" si="16"/>
        <v>27.500634060052302</v>
      </c>
      <c r="F156" s="61">
        <f t="shared" ca="1" si="17"/>
        <v>3.2954322018349844E-2</v>
      </c>
      <c r="G156" s="71">
        <f t="shared" ca="1" si="18"/>
        <v>1.3614993203689572</v>
      </c>
      <c r="H156" s="79">
        <f t="shared" ca="1" si="19"/>
        <v>20.722998640737913</v>
      </c>
      <c r="I156" s="79">
        <f t="shared" ca="1" si="20"/>
        <v>26.360668166006359</v>
      </c>
      <c r="J156" s="71">
        <f t="shared" ca="1" si="21"/>
        <v>1.2063881225060678</v>
      </c>
      <c r="K156" s="71">
        <f t="shared" ca="1" si="22"/>
        <v>1.5856957698023593</v>
      </c>
      <c r="L156" s="61">
        <f t="shared" ca="1" si="27"/>
        <v>3.0332221689584084E-3</v>
      </c>
    </row>
    <row r="157" spans="1:12">
      <c r="A157" s="78">
        <f t="shared" ca="1" si="23"/>
        <v>4.0264219190296983E-2</v>
      </c>
      <c r="B157" s="78">
        <f t="shared" ca="1" si="24"/>
        <v>2.9309666361833988E-2</v>
      </c>
      <c r="C157" s="71">
        <f t="shared" ca="1" si="25"/>
        <v>6.8569505027777895</v>
      </c>
      <c r="D157" s="79">
        <f t="shared" ca="1" si="26"/>
        <v>115.91717277200296</v>
      </c>
      <c r="E157" s="79">
        <f t="shared" ca="1" si="16"/>
        <v>25.618729386554595</v>
      </c>
      <c r="F157" s="61">
        <f t="shared" ca="1" si="17"/>
        <v>3.3121949377748386E-2</v>
      </c>
      <c r="G157" s="71">
        <f t="shared" ca="1" si="18"/>
        <v>1.4125588242609202</v>
      </c>
      <c r="H157" s="79">
        <f t="shared" ca="1" si="19"/>
        <v>20.825117648521839</v>
      </c>
      <c r="I157" s="79">
        <f t="shared" ca="1" si="20"/>
        <v>27.421381268693956</v>
      </c>
      <c r="J157" s="71">
        <f t="shared" ca="1" si="21"/>
        <v>1.2466916439670848</v>
      </c>
      <c r="K157" s="71">
        <f t="shared" ca="1" si="22"/>
        <v>1.5243579304198513</v>
      </c>
      <c r="L157" s="61">
        <f t="shared" ca="1" si="27"/>
        <v>2.8075960260919687E-3</v>
      </c>
    </row>
    <row r="158" spans="1:12">
      <c r="A158" s="78">
        <f t="shared" ca="1" si="23"/>
        <v>4.1445804911227097E-2</v>
      </c>
      <c r="B158" s="78">
        <f t="shared" ca="1" si="24"/>
        <v>2.6534656394652523E-2</v>
      </c>
      <c r="C158" s="71">
        <f t="shared" ca="1" si="25"/>
        <v>6.7306560561829594</v>
      </c>
      <c r="D158" s="79">
        <f t="shared" ca="1" si="26"/>
        <v>106.20118518311867</v>
      </c>
      <c r="E158" s="79">
        <f t="shared" ca="1" si="16"/>
        <v>23.193173649530323</v>
      </c>
      <c r="F158" s="61">
        <f t="shared" ca="1" si="17"/>
        <v>3.2642204877634633E-2</v>
      </c>
      <c r="G158" s="71">
        <f t="shared" ca="1" si="18"/>
        <v>1.4667523505738844</v>
      </c>
      <c r="H158" s="79">
        <f t="shared" ca="1" si="19"/>
        <v>20.933504701147768</v>
      </c>
      <c r="I158" s="79">
        <f t="shared" ca="1" si="20"/>
        <v>28.552904768243934</v>
      </c>
      <c r="J158" s="71">
        <f t="shared" ca="1" si="21"/>
        <v>1.2891515498788988</v>
      </c>
      <c r="K158" s="71">
        <f t="shared" ca="1" si="22"/>
        <v>1.4639491266923308</v>
      </c>
      <c r="L158" s="61">
        <f t="shared" ca="1" si="27"/>
        <v>2.6238489826697648E-3</v>
      </c>
    </row>
    <row r="159" spans="1:12">
      <c r="A159" s="78">
        <f t="shared" ca="1" si="23"/>
        <v>4.2961604288701244E-2</v>
      </c>
      <c r="B159" s="78">
        <f t="shared" ca="1" si="24"/>
        <v>3.0201447828926507E-2</v>
      </c>
      <c r="C159" s="71">
        <f t="shared" ca="1" si="25"/>
        <v>6.7408632813165363</v>
      </c>
      <c r="D159" s="79">
        <f t="shared" ca="1" si="26"/>
        <v>106.95523452378522</v>
      </c>
      <c r="E159" s="79">
        <f t="shared" ca="1" si="16"/>
        <v>26.398209705277619</v>
      </c>
      <c r="F159" s="61">
        <f t="shared" ca="1" si="17"/>
        <v>3.2680718775348734E-2</v>
      </c>
      <c r="G159" s="71">
        <f t="shared" ca="1" si="18"/>
        <v>1.4023779899679163</v>
      </c>
      <c r="H159" s="79">
        <f t="shared" ca="1" si="19"/>
        <v>20.804755979935834</v>
      </c>
      <c r="I159" s="79">
        <f t="shared" ca="1" si="20"/>
        <v>27.209467846168948</v>
      </c>
      <c r="J159" s="71">
        <f t="shared" ca="1" si="21"/>
        <v>1.2386788147770635</v>
      </c>
      <c r="K159" s="71">
        <f t="shared" ca="1" si="22"/>
        <v>1.5362299709909752</v>
      </c>
      <c r="L159" s="61">
        <f t="shared" ca="1" si="27"/>
        <v>3.2743876490313765E-3</v>
      </c>
    </row>
    <row r="160" spans="1:12">
      <c r="A160" s="78">
        <f t="shared" ca="1" si="23"/>
        <v>3.7206057863109349E-2</v>
      </c>
      <c r="B160" s="78">
        <f t="shared" ca="1" si="24"/>
        <v>3.3093391287379287E-2</v>
      </c>
      <c r="C160" s="71">
        <f t="shared" ca="1" si="25"/>
        <v>6.8150417398139282</v>
      </c>
      <c r="D160" s="79">
        <f t="shared" ca="1" si="26"/>
        <v>112.59833934744805</v>
      </c>
      <c r="E160" s="79">
        <f t="shared" ref="E160:E223" ca="1" si="28">1.65*9.81*D_50*B160</f>
        <v>28.925973615950898</v>
      </c>
      <c r="F160" s="61">
        <f t="shared" ref="F160:F223" ca="1" si="29">$B$8*D160^(1/6)</f>
        <v>3.2961977350123878E-2</v>
      </c>
      <c r="G160" s="71">
        <f t="shared" ref="G160:G223" ca="1" si="30">IF(ISERROR(G160),1,(A160*Q/SQRT(L160))^(3/5)*(Bnot+2*G160*SQRT(1+m^2))^(2/5)/(Bnot+m*G160))</f>
        <v>1.3184364165702447</v>
      </c>
      <c r="H160" s="79">
        <f t="shared" ref="H160:H223" ca="1" si="31">Bnot+2*m*G160</f>
        <v>20.63687283314049</v>
      </c>
      <c r="I160" s="79">
        <f t="shared" ref="I160:I223" ca="1" si="32">G160*(Bnot+m*G160)</f>
        <v>25.470130082802989</v>
      </c>
      <c r="J160" s="71">
        <f t="shared" ref="J160:J223" ca="1" si="33">IF(ISERROR(G160),1,I160/(Bnot+2*G160*SQRT(1+m^2)))</f>
        <v>1.1721667502182105</v>
      </c>
      <c r="K160" s="71">
        <f t="shared" ref="K160:K223" ca="1" si="34">Q/I160</f>
        <v>1.6411380650239658</v>
      </c>
      <c r="L160" s="61">
        <f t="shared" ca="1" si="27"/>
        <v>3.0166865095961671E-3</v>
      </c>
    </row>
    <row r="161" spans="1:12">
      <c r="A161" s="78">
        <f t="shared" ref="A161:A224" ca="1" si="35">NORMINV(RAND(),ntmn,ntstd)</f>
        <v>3.8573500015369223E-2</v>
      </c>
      <c r="B161" s="78">
        <f t="shared" ref="B161:B224" ca="1" si="36">NORMINV(RAND(),tmn,tstd)</f>
        <v>3.1497586994638671E-2</v>
      </c>
      <c r="C161" s="71">
        <f t="shared" ref="C161:C224" ca="1" si="37">NORMINV(RAND(),psimn,psistd)</f>
        <v>6.7815364988385731</v>
      </c>
      <c r="D161" s="79">
        <f t="shared" ref="D161:D224" ca="1" si="38">(2^C161)</f>
        <v>110.01348003250222</v>
      </c>
      <c r="E161" s="79">
        <f t="shared" ca="1" si="28"/>
        <v>27.531127361990816</v>
      </c>
      <c r="F161" s="61">
        <f t="shared" ca="1" si="29"/>
        <v>3.2834638777530019E-2</v>
      </c>
      <c r="G161" s="71">
        <f t="shared" ca="1" si="30"/>
        <v>1.3522297423683929</v>
      </c>
      <c r="H161" s="79">
        <f t="shared" ca="1" si="31"/>
        <v>20.704459484736788</v>
      </c>
      <c r="I161" s="79">
        <f t="shared" ca="1" si="32"/>
        <v>26.168660638776764</v>
      </c>
      <c r="J161" s="71">
        <f t="shared" ca="1" si="33"/>
        <v>1.1990396515909898</v>
      </c>
      <c r="K161" s="71">
        <f t="shared" ca="1" si="34"/>
        <v>1.5973305083127063</v>
      </c>
      <c r="L161" s="61">
        <f t="shared" ca="1" si="27"/>
        <v>2.9802771222590787E-3</v>
      </c>
    </row>
    <row r="162" spans="1:12">
      <c r="A162" s="78">
        <f t="shared" ca="1" si="35"/>
        <v>3.9320390754804944E-2</v>
      </c>
      <c r="B162" s="78">
        <f t="shared" ca="1" si="36"/>
        <v>2.9329535509012107E-2</v>
      </c>
      <c r="C162" s="71">
        <f t="shared" ca="1" si="37"/>
        <v>6.629484647444988</v>
      </c>
      <c r="D162" s="79">
        <f t="shared" ca="1" si="38"/>
        <v>99.008785828756643</v>
      </c>
      <c r="E162" s="79">
        <f t="shared" ca="1" si="28"/>
        <v>25.63609643189772</v>
      </c>
      <c r="F162" s="61">
        <f t="shared" ca="1" si="29"/>
        <v>3.2262910856341552E-2</v>
      </c>
      <c r="G162" s="71">
        <f t="shared" ca="1" si="30"/>
        <v>1.3828155739484016</v>
      </c>
      <c r="H162" s="79">
        <f t="shared" ca="1" si="31"/>
        <v>20.765631147896805</v>
      </c>
      <c r="I162" s="79">
        <f t="shared" ca="1" si="32"/>
        <v>26.802859242625477</v>
      </c>
      <c r="J162" s="71">
        <f t="shared" ca="1" si="33"/>
        <v>1.2232496490429483</v>
      </c>
      <c r="K162" s="71">
        <f t="shared" ca="1" si="34"/>
        <v>1.5595351086097586</v>
      </c>
      <c r="L162" s="61">
        <f t="shared" ref="L162:L225" ca="1" si="39">E162/(9810*J162)*(A162/F162)^1.5</f>
        <v>2.874347055376497E-3</v>
      </c>
    </row>
    <row r="163" spans="1:12">
      <c r="A163" s="78">
        <f t="shared" ca="1" si="35"/>
        <v>3.9837177226880294E-2</v>
      </c>
      <c r="B163" s="78">
        <f t="shared" ca="1" si="36"/>
        <v>2.6590916813982325E-2</v>
      </c>
      <c r="C163" s="71">
        <f t="shared" ca="1" si="37"/>
        <v>6.8322151594866316</v>
      </c>
      <c r="D163" s="79">
        <f t="shared" ca="1" si="38"/>
        <v>113.94668627796256</v>
      </c>
      <c r="E163" s="79">
        <f t="shared" ca="1" si="28"/>
        <v>23.242349250514344</v>
      </c>
      <c r="F163" s="61">
        <f t="shared" ca="1" si="29"/>
        <v>3.3027437219010254E-2</v>
      </c>
      <c r="G163" s="71">
        <f t="shared" ca="1" si="30"/>
        <v>1.4641724589204606</v>
      </c>
      <c r="H163" s="79">
        <f t="shared" ca="1" si="31"/>
        <v>20.928344917840921</v>
      </c>
      <c r="I163" s="79">
        <f t="shared" ca="1" si="32"/>
        <v>28.49890525002948</v>
      </c>
      <c r="J163" s="71">
        <f t="shared" ca="1" si="33"/>
        <v>1.2871375523592425</v>
      </c>
      <c r="K163" s="71">
        <f t="shared" ca="1" si="34"/>
        <v>1.466723006841</v>
      </c>
      <c r="L163" s="61">
        <f t="shared" ca="1" si="39"/>
        <v>2.4384091390396278E-3</v>
      </c>
    </row>
    <row r="164" spans="1:12">
      <c r="A164" s="78">
        <f t="shared" ca="1" si="35"/>
        <v>3.3093761164372938E-2</v>
      </c>
      <c r="B164" s="78">
        <f t="shared" ca="1" si="36"/>
        <v>3.2298508802584107E-2</v>
      </c>
      <c r="C164" s="71">
        <f t="shared" ca="1" si="37"/>
        <v>6.7551249966387834</v>
      </c>
      <c r="D164" s="79">
        <f t="shared" ca="1" si="38"/>
        <v>108.01778027504606</v>
      </c>
      <c r="E164" s="79">
        <f t="shared" ca="1" si="28"/>
        <v>28.23118988758349</v>
      </c>
      <c r="F164" s="61">
        <f t="shared" ca="1" si="29"/>
        <v>3.2734607187840582E-2</v>
      </c>
      <c r="G164" s="71">
        <f t="shared" ca="1" si="30"/>
        <v>1.2944856641240361</v>
      </c>
      <c r="H164" s="79">
        <f t="shared" ca="1" si="31"/>
        <v>20.588971328248071</v>
      </c>
      <c r="I164" s="79">
        <f t="shared" ca="1" si="32"/>
        <v>24.976435088855297</v>
      </c>
      <c r="J164" s="71">
        <f t="shared" ca="1" si="33"/>
        <v>1.1530410359309546</v>
      </c>
      <c r="K164" s="71">
        <f t="shared" ca="1" si="34"/>
        <v>1.6735775082109905</v>
      </c>
      <c r="L164" s="61">
        <f t="shared" ca="1" si="39"/>
        <v>2.5370200749959453E-3</v>
      </c>
    </row>
    <row r="165" spans="1:12">
      <c r="A165" s="78">
        <f t="shared" ca="1" si="35"/>
        <v>3.9587177042030387E-2</v>
      </c>
      <c r="B165" s="78">
        <f t="shared" ca="1" si="36"/>
        <v>2.527827731867386E-2</v>
      </c>
      <c r="C165" s="71">
        <f t="shared" ca="1" si="37"/>
        <v>6.8916142279318855</v>
      </c>
      <c r="D165" s="79">
        <f t="shared" ca="1" si="38"/>
        <v>118.73605110042482</v>
      </c>
      <c r="E165" s="79">
        <f t="shared" ca="1" si="28"/>
        <v>22.095009134210578</v>
      </c>
      <c r="F165" s="61">
        <f t="shared" ca="1" si="29"/>
        <v>3.3254852502168385E-2</v>
      </c>
      <c r="G165" s="71">
        <f t="shared" ca="1" si="30"/>
        <v>1.4991374587195327</v>
      </c>
      <c r="H165" s="79">
        <f t="shared" ca="1" si="31"/>
        <v>20.998274917439065</v>
      </c>
      <c r="I165" s="79">
        <f t="shared" ca="1" si="32"/>
        <v>29.231887377087645</v>
      </c>
      <c r="J165" s="71">
        <f t="shared" ca="1" si="33"/>
        <v>1.314371543170217</v>
      </c>
      <c r="K165" s="71">
        <f t="shared" ca="1" si="34"/>
        <v>1.4299453011974661</v>
      </c>
      <c r="L165" s="61">
        <f t="shared" ca="1" si="39"/>
        <v>2.2256470382111607E-3</v>
      </c>
    </row>
    <row r="166" spans="1:12">
      <c r="A166" s="78">
        <f t="shared" ca="1" si="35"/>
        <v>4.2241350118404256E-2</v>
      </c>
      <c r="B166" s="78">
        <f t="shared" ca="1" si="36"/>
        <v>3.0196132682342065E-2</v>
      </c>
      <c r="C166" s="71">
        <f t="shared" ca="1" si="37"/>
        <v>6.9040713674769867</v>
      </c>
      <c r="D166" s="79">
        <f t="shared" ca="1" si="38"/>
        <v>119.76573216693725</v>
      </c>
      <c r="E166" s="79">
        <f t="shared" ca="1" si="28"/>
        <v>26.393563889787409</v>
      </c>
      <c r="F166" s="61">
        <f t="shared" ca="1" si="29"/>
        <v>3.3302744185391517E-2</v>
      </c>
      <c r="G166" s="71">
        <f t="shared" ca="1" si="30"/>
        <v>1.413910347541407</v>
      </c>
      <c r="H166" s="79">
        <f t="shared" ca="1" si="31"/>
        <v>20.827820695082814</v>
      </c>
      <c r="I166" s="79">
        <f t="shared" ca="1" si="32"/>
        <v>27.449528726629989</v>
      </c>
      <c r="J166" s="71">
        <f t="shared" ca="1" si="33"/>
        <v>1.2477544921433357</v>
      </c>
      <c r="K166" s="71">
        <f t="shared" ca="1" si="34"/>
        <v>1.5227948143039698</v>
      </c>
      <c r="L166" s="61">
        <f t="shared" ca="1" si="39"/>
        <v>3.0802540759616122E-3</v>
      </c>
    </row>
    <row r="167" spans="1:12">
      <c r="A167" s="78">
        <f t="shared" ca="1" si="35"/>
        <v>4.2617041552888292E-2</v>
      </c>
      <c r="B167" s="78">
        <f t="shared" ca="1" si="36"/>
        <v>2.9177491410019168E-2</v>
      </c>
      <c r="C167" s="71">
        <f t="shared" ca="1" si="37"/>
        <v>6.7704330041762883</v>
      </c>
      <c r="D167" s="79">
        <f t="shared" ca="1" si="38"/>
        <v>109.17002704388135</v>
      </c>
      <c r="E167" s="79">
        <f t="shared" ca="1" si="28"/>
        <v>25.503199094246863</v>
      </c>
      <c r="F167" s="61">
        <f t="shared" ca="1" si="29"/>
        <v>3.2792547933843778E-2</v>
      </c>
      <c r="G167" s="71">
        <f t="shared" ca="1" si="30"/>
        <v>1.4229580326532461</v>
      </c>
      <c r="H167" s="79">
        <f t="shared" ca="1" si="31"/>
        <v>20.845916065306493</v>
      </c>
      <c r="I167" s="79">
        <f t="shared" ca="1" si="32"/>
        <v>27.638054150450824</v>
      </c>
      <c r="J167" s="71">
        <f t="shared" ca="1" si="33"/>
        <v>1.2548644303117957</v>
      </c>
      <c r="K167" s="71">
        <f t="shared" ca="1" si="34"/>
        <v>1.5124074861586509</v>
      </c>
      <c r="L167" s="61">
        <f t="shared" ca="1" si="39"/>
        <v>3.0693120797948624E-3</v>
      </c>
    </row>
    <row r="168" spans="1:12">
      <c r="A168" s="78">
        <f t="shared" ca="1" si="35"/>
        <v>4.27475397120285E-2</v>
      </c>
      <c r="B168" s="78">
        <f t="shared" ca="1" si="36"/>
        <v>2.9891927405809194E-2</v>
      </c>
      <c r="C168" s="71">
        <f t="shared" ca="1" si="37"/>
        <v>6.7746337661574803</v>
      </c>
      <c r="D168" s="79">
        <f t="shared" ca="1" si="38"/>
        <v>109.48836570455829</v>
      </c>
      <c r="E168" s="79">
        <f t="shared" ca="1" si="28"/>
        <v>26.127666879523044</v>
      </c>
      <c r="F168" s="61">
        <f t="shared" ca="1" si="29"/>
        <v>3.2808465726059714E-2</v>
      </c>
      <c r="G168" s="71">
        <f t="shared" ca="1" si="30"/>
        <v>1.4102421146415367</v>
      </c>
      <c r="H168" s="79">
        <f t="shared" ca="1" si="31"/>
        <v>20.820484229283075</v>
      </c>
      <c r="I168" s="79">
        <f t="shared" ca="1" si="32"/>
        <v>27.373140885456294</v>
      </c>
      <c r="J168" s="71">
        <f t="shared" ca="1" si="33"/>
        <v>1.2448692927539269</v>
      </c>
      <c r="K168" s="71">
        <f t="shared" ca="1" si="34"/>
        <v>1.5270443452183042</v>
      </c>
      <c r="L168" s="61">
        <f t="shared" ca="1" si="39"/>
        <v>3.1819670152022999E-3</v>
      </c>
    </row>
    <row r="169" spans="1:12">
      <c r="A169" s="78">
        <f t="shared" ca="1" si="35"/>
        <v>3.7426125172250739E-2</v>
      </c>
      <c r="B169" s="78">
        <f t="shared" ca="1" si="36"/>
        <v>2.8983555585514218E-2</v>
      </c>
      <c r="C169" s="71">
        <f t="shared" ca="1" si="37"/>
        <v>6.7340339616683069</v>
      </c>
      <c r="D169" s="79">
        <f t="shared" ca="1" si="38"/>
        <v>106.4501344449251</v>
      </c>
      <c r="E169" s="79">
        <f t="shared" ca="1" si="28"/>
        <v>25.333685414185997</v>
      </c>
      <c r="F169" s="61">
        <f t="shared" ca="1" si="29"/>
        <v>3.2654945361758725E-2</v>
      </c>
      <c r="G169" s="71">
        <f t="shared" ca="1" si="30"/>
        <v>1.3858190165535422</v>
      </c>
      <c r="H169" s="79">
        <f t="shared" ca="1" si="31"/>
        <v>20.771638033107084</v>
      </c>
      <c r="I169" s="79">
        <f t="shared" ca="1" si="32"/>
        <v>26.865236644605183</v>
      </c>
      <c r="J169" s="71">
        <f t="shared" ca="1" si="33"/>
        <v>1.2256213011081225</v>
      </c>
      <c r="K169" s="71">
        <f t="shared" ca="1" si="34"/>
        <v>1.5559140815680799</v>
      </c>
      <c r="L169" s="61">
        <f t="shared" ca="1" si="39"/>
        <v>2.5853058094796608E-3</v>
      </c>
    </row>
    <row r="170" spans="1:12">
      <c r="A170" s="78">
        <f t="shared" ca="1" si="35"/>
        <v>3.9152676235156045E-2</v>
      </c>
      <c r="B170" s="78">
        <f t="shared" ca="1" si="36"/>
        <v>2.7492907799562556E-2</v>
      </c>
      <c r="C170" s="71">
        <f t="shared" ca="1" si="37"/>
        <v>6.6823310673533918</v>
      </c>
      <c r="D170" s="79">
        <f t="shared" ca="1" si="38"/>
        <v>102.70275465322248</v>
      </c>
      <c r="E170" s="79">
        <f t="shared" ca="1" si="28"/>
        <v>24.030753413271441</v>
      </c>
      <c r="F170" s="61">
        <f t="shared" ca="1" si="29"/>
        <v>3.2460480265475961E-2</v>
      </c>
      <c r="G170" s="71">
        <f t="shared" ca="1" si="30"/>
        <v>1.4240118738940435</v>
      </c>
      <c r="H170" s="79">
        <f t="shared" ca="1" si="31"/>
        <v>20.848023747788087</v>
      </c>
      <c r="I170" s="79">
        <f t="shared" ca="1" si="32"/>
        <v>27.660023547084009</v>
      </c>
      <c r="J170" s="71">
        <f t="shared" ca="1" si="33"/>
        <v>1.2556919790025334</v>
      </c>
      <c r="K170" s="71">
        <f t="shared" ca="1" si="34"/>
        <v>1.5112062333875584</v>
      </c>
      <c r="L170" s="61">
        <f t="shared" ca="1" si="39"/>
        <v>2.5841934867817701E-3</v>
      </c>
    </row>
    <row r="171" spans="1:12">
      <c r="A171" s="78">
        <f t="shared" ca="1" si="35"/>
        <v>3.8447872162450873E-2</v>
      </c>
      <c r="B171" s="78">
        <f t="shared" ca="1" si="36"/>
        <v>3.362539109029733E-2</v>
      </c>
      <c r="C171" s="71">
        <f t="shared" ca="1" si="37"/>
        <v>6.7189939824854399</v>
      </c>
      <c r="D171" s="79">
        <f t="shared" ca="1" si="38"/>
        <v>105.34616479345547</v>
      </c>
      <c r="E171" s="79">
        <f t="shared" ca="1" si="28"/>
        <v>29.390979215687274</v>
      </c>
      <c r="F171" s="61">
        <f t="shared" ca="1" si="29"/>
        <v>3.2598257095939658E-2</v>
      </c>
      <c r="G171" s="71">
        <f t="shared" ca="1" si="30"/>
        <v>1.309710565505851</v>
      </c>
      <c r="H171" s="79">
        <f t="shared" ca="1" si="31"/>
        <v>20.619421131011702</v>
      </c>
      <c r="I171" s="79">
        <f t="shared" ca="1" si="32"/>
        <v>25.290131944502974</v>
      </c>
      <c r="J171" s="71">
        <f t="shared" ca="1" si="33"/>
        <v>1.165206483683223</v>
      </c>
      <c r="K171" s="71">
        <f t="shared" ca="1" si="34"/>
        <v>1.6528185812445151</v>
      </c>
      <c r="L171" s="61">
        <f t="shared" ca="1" si="39"/>
        <v>3.2935104742777069E-3</v>
      </c>
    </row>
    <row r="172" spans="1:12">
      <c r="A172" s="78">
        <f t="shared" ca="1" si="35"/>
        <v>4.0032490413717439E-2</v>
      </c>
      <c r="B172" s="78">
        <f t="shared" ca="1" si="36"/>
        <v>2.7907491831502745E-2</v>
      </c>
      <c r="C172" s="71">
        <f t="shared" ca="1" si="37"/>
        <v>6.7048366052608728</v>
      </c>
      <c r="D172" s="79">
        <f t="shared" ca="1" si="38"/>
        <v>104.31744323923954</v>
      </c>
      <c r="E172" s="79">
        <f t="shared" ca="1" si="28"/>
        <v>24.393129292653434</v>
      </c>
      <c r="F172" s="61">
        <f t="shared" ca="1" si="29"/>
        <v>3.2544985428081735E-2</v>
      </c>
      <c r="G172" s="71">
        <f t="shared" ca="1" si="30"/>
        <v>1.4240385870374981</v>
      </c>
      <c r="H172" s="79">
        <f t="shared" ca="1" si="31"/>
        <v>20.848077174074994</v>
      </c>
      <c r="I172" s="79">
        <f t="shared" ca="1" si="32"/>
        <v>27.660580464046717</v>
      </c>
      <c r="J172" s="71">
        <f t="shared" ca="1" si="33"/>
        <v>1.2557129544016721</v>
      </c>
      <c r="K172" s="71">
        <f t="shared" ca="1" si="34"/>
        <v>1.5111758068248686</v>
      </c>
      <c r="L172" s="61">
        <f t="shared" ca="1" si="39"/>
        <v>2.7014748334140966E-3</v>
      </c>
    </row>
    <row r="173" spans="1:12">
      <c r="A173" s="78">
        <f t="shared" ca="1" si="35"/>
        <v>3.9687676290133735E-2</v>
      </c>
      <c r="B173" s="78">
        <f t="shared" ca="1" si="36"/>
        <v>2.7340363340013975E-2</v>
      </c>
      <c r="C173" s="71">
        <f t="shared" ca="1" si="37"/>
        <v>6.7018466362970939</v>
      </c>
      <c r="D173" s="79">
        <f t="shared" ca="1" si="38"/>
        <v>104.10147040972232</v>
      </c>
      <c r="E173" s="79">
        <f t="shared" ca="1" si="28"/>
        <v>23.897418724969352</v>
      </c>
      <c r="F173" s="61">
        <f t="shared" ca="1" si="29"/>
        <v>3.2533745851035696E-2</v>
      </c>
      <c r="G173" s="71">
        <f t="shared" ca="1" si="30"/>
        <v>1.433207843560016</v>
      </c>
      <c r="H173" s="79">
        <f t="shared" ca="1" si="31"/>
        <v>20.866415687120032</v>
      </c>
      <c r="I173" s="79">
        <f t="shared" ca="1" si="32"/>
        <v>27.851825906922237</v>
      </c>
      <c r="J173" s="71">
        <f t="shared" ca="1" si="33"/>
        <v>1.2629080686119014</v>
      </c>
      <c r="K173" s="71">
        <f t="shared" ca="1" si="34"/>
        <v>1.5007992703850381</v>
      </c>
      <c r="L173" s="61">
        <f t="shared" ca="1" si="39"/>
        <v>2.5989184426986342E-3</v>
      </c>
    </row>
    <row r="174" spans="1:12">
      <c r="A174" s="78">
        <f t="shared" ca="1" si="35"/>
        <v>3.9156091782704801E-2</v>
      </c>
      <c r="B174" s="78">
        <f t="shared" ca="1" si="36"/>
        <v>3.1047233696785768E-2</v>
      </c>
      <c r="C174" s="71">
        <f t="shared" ca="1" si="37"/>
        <v>6.7893197328728787</v>
      </c>
      <c r="D174" s="79">
        <f t="shared" ca="1" si="38"/>
        <v>110.60859856321886</v>
      </c>
      <c r="E174" s="79">
        <f t="shared" ca="1" si="28"/>
        <v>27.137486604583231</v>
      </c>
      <c r="F174" s="61">
        <f t="shared" ca="1" si="29"/>
        <v>3.286417546627874E-2</v>
      </c>
      <c r="G174" s="71">
        <f t="shared" ca="1" si="30"/>
        <v>1.3651825306887193</v>
      </c>
      <c r="H174" s="79">
        <f t="shared" ca="1" si="31"/>
        <v>20.730365061377437</v>
      </c>
      <c r="I174" s="79">
        <f t="shared" ca="1" si="32"/>
        <v>26.437008894494603</v>
      </c>
      <c r="J174" s="71">
        <f t="shared" ca="1" si="33"/>
        <v>1.2093052817017673</v>
      </c>
      <c r="K174" s="71">
        <f t="shared" ca="1" si="34"/>
        <v>1.5811168414254562</v>
      </c>
      <c r="L174" s="61">
        <f t="shared" ca="1" si="39"/>
        <v>2.9749492452628367E-3</v>
      </c>
    </row>
    <row r="175" spans="1:12">
      <c r="A175" s="78">
        <f t="shared" ca="1" si="35"/>
        <v>3.9833411765221205E-2</v>
      </c>
      <c r="B175" s="78">
        <f t="shared" ca="1" si="36"/>
        <v>3.1837057764337803E-2</v>
      </c>
      <c r="C175" s="71">
        <f t="shared" ca="1" si="37"/>
        <v>6.8035130908503492</v>
      </c>
      <c r="D175" s="79">
        <f t="shared" ca="1" si="38"/>
        <v>111.70214586143631</v>
      </c>
      <c r="E175" s="79">
        <f t="shared" ca="1" si="28"/>
        <v>27.827848917132506</v>
      </c>
      <c r="F175" s="61">
        <f t="shared" ca="1" si="29"/>
        <v>3.2918106433434534E-2</v>
      </c>
      <c r="G175" s="71">
        <f t="shared" ca="1" si="30"/>
        <v>1.357319159577369</v>
      </c>
      <c r="H175" s="79">
        <f t="shared" ca="1" si="31"/>
        <v>20.714638319154737</v>
      </c>
      <c r="I175" s="79">
        <f t="shared" ca="1" si="32"/>
        <v>26.274060173348456</v>
      </c>
      <c r="J175" s="71">
        <f t="shared" ca="1" si="33"/>
        <v>1.2030755043265307</v>
      </c>
      <c r="K175" s="71">
        <f t="shared" ca="1" si="34"/>
        <v>1.5909227475394361</v>
      </c>
      <c r="L175" s="61">
        <f t="shared" ca="1" si="39"/>
        <v>3.1386055333175E-3</v>
      </c>
    </row>
    <row r="176" spans="1:12">
      <c r="A176" s="78">
        <f t="shared" ca="1" si="35"/>
        <v>4.1055475240292891E-2</v>
      </c>
      <c r="B176" s="78">
        <f t="shared" ca="1" si="36"/>
        <v>2.9192339964009849E-2</v>
      </c>
      <c r="C176" s="71">
        <f t="shared" ca="1" si="37"/>
        <v>6.8937073512407503</v>
      </c>
      <c r="D176" s="79">
        <f t="shared" ca="1" si="38"/>
        <v>118.9084434388582</v>
      </c>
      <c r="E176" s="79">
        <f t="shared" ca="1" si="28"/>
        <v>25.51617778468205</v>
      </c>
      <c r="F176" s="61">
        <f t="shared" ca="1" si="29"/>
        <v>3.3262894733465109E-2</v>
      </c>
      <c r="G176" s="71">
        <f t="shared" ca="1" si="30"/>
        <v>1.4242343991605397</v>
      </c>
      <c r="H176" s="79">
        <f t="shared" ca="1" si="31"/>
        <v>20.848468798321079</v>
      </c>
      <c r="I176" s="79">
        <f t="shared" ca="1" si="32"/>
        <v>27.6646628086419</v>
      </c>
      <c r="J176" s="71">
        <f t="shared" ca="1" si="33"/>
        <v>1.2558667054168402</v>
      </c>
      <c r="K176" s="71">
        <f t="shared" ca="1" si="34"/>
        <v>1.5109528096956415</v>
      </c>
      <c r="L176" s="61">
        <f t="shared" ca="1" si="39"/>
        <v>2.8400084263864363E-3</v>
      </c>
    </row>
    <row r="177" spans="1:12">
      <c r="A177" s="78">
        <f t="shared" ca="1" si="35"/>
        <v>4.0265365373963073E-2</v>
      </c>
      <c r="B177" s="78">
        <f t="shared" ca="1" si="36"/>
        <v>2.7244807464931384E-2</v>
      </c>
      <c r="C177" s="71">
        <f t="shared" ca="1" si="37"/>
        <v>6.8348557744641703</v>
      </c>
      <c r="D177" s="79">
        <f t="shared" ca="1" si="38"/>
        <v>114.15543785059381</v>
      </c>
      <c r="E177" s="79">
        <f t="shared" ca="1" si="28"/>
        <v>23.813896105680037</v>
      </c>
      <c r="F177" s="61">
        <f t="shared" ca="1" si="29"/>
        <v>3.3037513967346756E-2</v>
      </c>
      <c r="G177" s="71">
        <f t="shared" ca="1" si="30"/>
        <v>1.4531461631713121</v>
      </c>
      <c r="H177" s="79">
        <f t="shared" ca="1" si="31"/>
        <v>20.906292326342623</v>
      </c>
      <c r="I177" s="79">
        <f t="shared" ca="1" si="32"/>
        <v>28.268264708623121</v>
      </c>
      <c r="J177" s="71">
        <f t="shared" ca="1" si="33"/>
        <v>1.2785216559118555</v>
      </c>
      <c r="K177" s="71">
        <f t="shared" ca="1" si="34"/>
        <v>1.4786899879018423</v>
      </c>
      <c r="L177" s="61">
        <f t="shared" ca="1" si="39"/>
        <v>2.5546992789002507E-3</v>
      </c>
    </row>
    <row r="178" spans="1:12">
      <c r="A178" s="78">
        <f t="shared" ca="1" si="35"/>
        <v>4.1825639986906839E-2</v>
      </c>
      <c r="B178" s="78">
        <f t="shared" ca="1" si="36"/>
        <v>2.9095517203256878E-2</v>
      </c>
      <c r="C178" s="71">
        <f t="shared" ca="1" si="37"/>
        <v>6.6845198840057316</v>
      </c>
      <c r="D178" s="79">
        <f t="shared" ca="1" si="38"/>
        <v>102.85869066725827</v>
      </c>
      <c r="E178" s="79">
        <f t="shared" ca="1" si="28"/>
        <v>25.431547817367939</v>
      </c>
      <c r="F178" s="61">
        <f t="shared" ca="1" si="29"/>
        <v>3.2468689325766985E-2</v>
      </c>
      <c r="G178" s="71">
        <f t="shared" ca="1" si="30"/>
        <v>1.4105218115049665</v>
      </c>
      <c r="H178" s="79">
        <f t="shared" ca="1" si="31"/>
        <v>20.821043623009935</v>
      </c>
      <c r="I178" s="79">
        <f t="shared" ca="1" si="32"/>
        <v>27.378964387820648</v>
      </c>
      <c r="J178" s="71">
        <f t="shared" ca="1" si="33"/>
        <v>1.2450893373542185</v>
      </c>
      <c r="K178" s="71">
        <f t="shared" ca="1" si="34"/>
        <v>1.5267195430735303</v>
      </c>
      <c r="L178" s="61">
        <f t="shared" ca="1" si="39"/>
        <v>3.044177892284393E-3</v>
      </c>
    </row>
    <row r="179" spans="1:12">
      <c r="A179" s="78">
        <f t="shared" ca="1" si="35"/>
        <v>3.7418406960748621E-2</v>
      </c>
      <c r="B179" s="78">
        <f t="shared" ca="1" si="36"/>
        <v>2.833988880486675E-2</v>
      </c>
      <c r="C179" s="71">
        <f t="shared" ca="1" si="37"/>
        <v>6.7892357953241156</v>
      </c>
      <c r="D179" s="79">
        <f t="shared" ca="1" si="38"/>
        <v>110.60216342322398</v>
      </c>
      <c r="E179" s="79">
        <f t="shared" ca="1" si="28"/>
        <v>24.771074947558684</v>
      </c>
      <c r="F179" s="61">
        <f t="shared" ca="1" si="29"/>
        <v>3.286385678897942E-2</v>
      </c>
      <c r="G179" s="71">
        <f t="shared" ca="1" si="30"/>
        <v>1.4040579583544215</v>
      </c>
      <c r="H179" s="79">
        <f t="shared" ca="1" si="31"/>
        <v>20.808115916708843</v>
      </c>
      <c r="I179" s="79">
        <f t="shared" ca="1" si="32"/>
        <v>27.244422000797972</v>
      </c>
      <c r="J179" s="71">
        <f t="shared" ca="1" si="33"/>
        <v>1.2400018314495334</v>
      </c>
      <c r="K179" s="71">
        <f t="shared" ca="1" si="34"/>
        <v>1.5342590126806765</v>
      </c>
      <c r="L179" s="61">
        <f t="shared" ca="1" si="39"/>
        <v>2.474022621399109E-3</v>
      </c>
    </row>
    <row r="180" spans="1:12">
      <c r="A180" s="78">
        <f t="shared" ca="1" si="35"/>
        <v>3.8627292232940064E-2</v>
      </c>
      <c r="B180" s="78">
        <f t="shared" ca="1" si="36"/>
        <v>3.0675657773969463E-2</v>
      </c>
      <c r="C180" s="71">
        <f t="shared" ca="1" si="37"/>
        <v>6.7881027703434551</v>
      </c>
      <c r="D180" s="79">
        <f t="shared" ca="1" si="38"/>
        <v>110.51533577418026</v>
      </c>
      <c r="E180" s="79">
        <f t="shared" ca="1" si="28"/>
        <v>26.812702866151259</v>
      </c>
      <c r="F180" s="61">
        <f t="shared" ca="1" si="29"/>
        <v>3.285955544868327E-2</v>
      </c>
      <c r="G180" s="71">
        <f t="shared" ca="1" si="30"/>
        <v>1.3680009728985192</v>
      </c>
      <c r="H180" s="79">
        <f t="shared" ca="1" si="31"/>
        <v>20.736001945797039</v>
      </c>
      <c r="I180" s="79">
        <f t="shared" ca="1" si="32"/>
        <v>26.495444174024637</v>
      </c>
      <c r="J180" s="71">
        <f t="shared" ca="1" si="33"/>
        <v>1.2115364921176546</v>
      </c>
      <c r="K180" s="71">
        <f t="shared" ca="1" si="34"/>
        <v>1.5776297134501147</v>
      </c>
      <c r="L180" s="61">
        <f t="shared" ca="1" si="39"/>
        <v>2.8753052716739293E-3</v>
      </c>
    </row>
    <row r="181" spans="1:12">
      <c r="A181" s="78">
        <f t="shared" ca="1" si="35"/>
        <v>3.7623069821445677E-2</v>
      </c>
      <c r="B181" s="78">
        <f t="shared" ca="1" si="36"/>
        <v>2.9657943479841176E-2</v>
      </c>
      <c r="C181" s="71">
        <f t="shared" ca="1" si="37"/>
        <v>6.8379420917838267</v>
      </c>
      <c r="D181" s="79">
        <f t="shared" ca="1" si="38"/>
        <v>114.39990880109275</v>
      </c>
      <c r="E181" s="79">
        <f t="shared" ca="1" si="28"/>
        <v>25.923148315368255</v>
      </c>
      <c r="F181" s="61">
        <f t="shared" ca="1" si="29"/>
        <v>3.304929543978391E-2</v>
      </c>
      <c r="G181" s="71">
        <f t="shared" ca="1" si="30"/>
        <v>1.3844736115672236</v>
      </c>
      <c r="H181" s="79">
        <f t="shared" ca="1" si="31"/>
        <v>20.768947223134447</v>
      </c>
      <c r="I181" s="79">
        <f t="shared" ca="1" si="32"/>
        <v>26.837292189336015</v>
      </c>
      <c r="J181" s="71">
        <f t="shared" ca="1" si="33"/>
        <v>1.2245590349500046</v>
      </c>
      <c r="K181" s="71">
        <f t="shared" ca="1" si="34"/>
        <v>1.5575341843395631</v>
      </c>
      <c r="L181" s="61">
        <f t="shared" ca="1" si="39"/>
        <v>2.6210604963925054E-3</v>
      </c>
    </row>
    <row r="182" spans="1:12">
      <c r="A182" s="78">
        <f t="shared" ca="1" si="35"/>
        <v>3.8991638973734741E-2</v>
      </c>
      <c r="B182" s="78">
        <f t="shared" ca="1" si="36"/>
        <v>2.9970779320520634E-2</v>
      </c>
      <c r="C182" s="71">
        <f t="shared" ca="1" si="37"/>
        <v>6.8123152776406952</v>
      </c>
      <c r="D182" s="79">
        <f t="shared" ca="1" si="38"/>
        <v>112.38574749594558</v>
      </c>
      <c r="E182" s="79">
        <f t="shared" ca="1" si="28"/>
        <v>26.196589051466788</v>
      </c>
      <c r="F182" s="61">
        <f t="shared" ca="1" si="29"/>
        <v>3.2951596843493206E-2</v>
      </c>
      <c r="G182" s="71">
        <f t="shared" ca="1" si="30"/>
        <v>1.386137516118392</v>
      </c>
      <c r="H182" s="79">
        <f t="shared" ca="1" si="31"/>
        <v>20.772275032236784</v>
      </c>
      <c r="I182" s="79">
        <f t="shared" ca="1" si="32"/>
        <v>26.871852503721922</v>
      </c>
      <c r="J182" s="71">
        <f t="shared" ca="1" si="33"/>
        <v>1.2258727430168377</v>
      </c>
      <c r="K182" s="71">
        <f t="shared" ca="1" si="34"/>
        <v>1.5555310149983308</v>
      </c>
      <c r="L182" s="61">
        <f t="shared" ca="1" si="39"/>
        <v>2.8039669417217103E-3</v>
      </c>
    </row>
    <row r="183" spans="1:12">
      <c r="A183" s="78">
        <f t="shared" ca="1" si="35"/>
        <v>4.2696797077401212E-2</v>
      </c>
      <c r="B183" s="78">
        <f t="shared" ca="1" si="36"/>
        <v>3.2010659210901418E-2</v>
      </c>
      <c r="C183" s="71">
        <f t="shared" ca="1" si="37"/>
        <v>6.7529272262499296</v>
      </c>
      <c r="D183" s="79">
        <f t="shared" ca="1" si="38"/>
        <v>107.85335360113237</v>
      </c>
      <c r="E183" s="79">
        <f t="shared" ca="1" si="28"/>
        <v>27.979588907131809</v>
      </c>
      <c r="F183" s="61">
        <f t="shared" ca="1" si="29"/>
        <v>3.2726297044203247E-2</v>
      </c>
      <c r="G183" s="71">
        <f t="shared" ca="1" si="30"/>
        <v>1.3687806144049797</v>
      </c>
      <c r="H183" s="79">
        <f t="shared" ca="1" si="31"/>
        <v>20.737561228809959</v>
      </c>
      <c r="I183" s="79">
        <f t="shared" ca="1" si="32"/>
        <v>26.511611429660508</v>
      </c>
      <c r="J183" s="71">
        <f t="shared" ca="1" si="33"/>
        <v>1.2121535337996094</v>
      </c>
      <c r="K183" s="71">
        <f t="shared" ca="1" si="34"/>
        <v>1.5766676465857987</v>
      </c>
      <c r="L183" s="61">
        <f t="shared" ca="1" si="39"/>
        <v>3.5064070764588896E-3</v>
      </c>
    </row>
    <row r="184" spans="1:12">
      <c r="A184" s="78">
        <f t="shared" ca="1" si="35"/>
        <v>3.9242936812088056E-2</v>
      </c>
      <c r="B184" s="78">
        <f t="shared" ca="1" si="36"/>
        <v>2.9633837580202417E-2</v>
      </c>
      <c r="C184" s="71">
        <f t="shared" ca="1" si="37"/>
        <v>6.7631247260995728</v>
      </c>
      <c r="D184" s="79">
        <f t="shared" ca="1" si="38"/>
        <v>108.61840145822576</v>
      </c>
      <c r="E184" s="79">
        <f t="shared" ca="1" si="28"/>
        <v>25.902078047565105</v>
      </c>
      <c r="F184" s="61">
        <f t="shared" ca="1" si="29"/>
        <v>3.2764873348970318E-2</v>
      </c>
      <c r="G184" s="71">
        <f t="shared" ca="1" si="30"/>
        <v>1.3895489490583499</v>
      </c>
      <c r="H184" s="79">
        <f t="shared" ca="1" si="31"/>
        <v>20.779097898116699</v>
      </c>
      <c r="I184" s="79">
        <f t="shared" ca="1" si="32"/>
        <v>26.942727364879467</v>
      </c>
      <c r="J184" s="71">
        <f t="shared" ca="1" si="33"/>
        <v>1.2285652093796735</v>
      </c>
      <c r="K184" s="71">
        <f t="shared" ca="1" si="34"/>
        <v>1.551439074222581</v>
      </c>
      <c r="L184" s="61">
        <f t="shared" ca="1" si="39"/>
        <v>2.8170652007449113E-3</v>
      </c>
    </row>
    <row r="185" spans="1:12">
      <c r="A185" s="78">
        <f t="shared" ca="1" si="35"/>
        <v>3.9963368178955759E-2</v>
      </c>
      <c r="B185" s="78">
        <f t="shared" ca="1" si="36"/>
        <v>3.2822958781297144E-2</v>
      </c>
      <c r="C185" s="71">
        <f t="shared" ca="1" si="37"/>
        <v>6.8241469708880791</v>
      </c>
      <c r="D185" s="79">
        <f t="shared" ca="1" si="38"/>
        <v>113.3112245710483</v>
      </c>
      <c r="E185" s="79">
        <f t="shared" ca="1" si="28"/>
        <v>28.689596404927173</v>
      </c>
      <c r="F185" s="61">
        <f t="shared" ca="1" si="29"/>
        <v>3.2996667555538504E-2</v>
      </c>
      <c r="G185" s="71">
        <f t="shared" ca="1" si="30"/>
        <v>1.3433097677056458</v>
      </c>
      <c r="H185" s="79">
        <f t="shared" ca="1" si="31"/>
        <v>20.686619535411293</v>
      </c>
      <c r="I185" s="79">
        <f t="shared" ca="1" si="32"/>
        <v>25.984056950715019</v>
      </c>
      <c r="J185" s="71">
        <f t="shared" ca="1" si="33"/>
        <v>1.1919590833916902</v>
      </c>
      <c r="K185" s="71">
        <f t="shared" ca="1" si="34"/>
        <v>1.6086787401707014</v>
      </c>
      <c r="L185" s="61">
        <f t="shared" ca="1" si="39"/>
        <v>3.2702585383935349E-3</v>
      </c>
    </row>
    <row r="186" spans="1:12">
      <c r="A186" s="78">
        <f t="shared" ca="1" si="35"/>
        <v>4.4278852792469708E-2</v>
      </c>
      <c r="B186" s="78">
        <f t="shared" ca="1" si="36"/>
        <v>2.5468007727448991E-2</v>
      </c>
      <c r="C186" s="71">
        <f t="shared" ca="1" si="37"/>
        <v>6.8993881428292569</v>
      </c>
      <c r="D186" s="79">
        <f t="shared" ca="1" si="38"/>
        <v>119.37758330174822</v>
      </c>
      <c r="E186" s="79">
        <f t="shared" ca="1" si="28"/>
        <v>22.260846982339064</v>
      </c>
      <c r="F186" s="61">
        <f t="shared" ca="1" si="29"/>
        <v>3.3284731363885156E-2</v>
      </c>
      <c r="G186" s="71">
        <f t="shared" ca="1" si="30"/>
        <v>1.5299609743771547</v>
      </c>
      <c r="H186" s="79">
        <f t="shared" ca="1" si="31"/>
        <v>21.059921948754308</v>
      </c>
      <c r="I186" s="79">
        <f t="shared" ca="1" si="32"/>
        <v>29.880078121905878</v>
      </c>
      <c r="J186" s="71">
        <f t="shared" ca="1" si="33"/>
        <v>1.338270497786185</v>
      </c>
      <c r="K186" s="71">
        <f t="shared" ca="1" si="34"/>
        <v>1.3989253920107829</v>
      </c>
      <c r="L186" s="61">
        <f t="shared" ca="1" si="39"/>
        <v>2.6016910875798194E-3</v>
      </c>
    </row>
    <row r="187" spans="1:12">
      <c r="A187" s="78">
        <f t="shared" ca="1" si="35"/>
        <v>3.6144546693844704E-2</v>
      </c>
      <c r="B187" s="78">
        <f t="shared" ca="1" si="36"/>
        <v>2.9779933111597233E-2</v>
      </c>
      <c r="C187" s="71">
        <f t="shared" ca="1" si="37"/>
        <v>6.8872624463429863</v>
      </c>
      <c r="D187" s="79">
        <f t="shared" ca="1" si="38"/>
        <v>118.37843232729641</v>
      </c>
      <c r="E187" s="79">
        <f t="shared" ca="1" si="28"/>
        <v>26.029775914786903</v>
      </c>
      <c r="F187" s="61">
        <f t="shared" ca="1" si="29"/>
        <v>3.3238138241784489E-2</v>
      </c>
      <c r="G187" s="71">
        <f t="shared" ca="1" si="30"/>
        <v>1.375648691232388</v>
      </c>
      <c r="H187" s="79">
        <f t="shared" ca="1" si="31"/>
        <v>20.751297382464777</v>
      </c>
      <c r="I187" s="79">
        <f t="shared" ca="1" si="32"/>
        <v>26.654085763872366</v>
      </c>
      <c r="J187" s="71">
        <f t="shared" ca="1" si="33"/>
        <v>1.2175862522243297</v>
      </c>
      <c r="K187" s="71">
        <f t="shared" ca="1" si="34"/>
        <v>1.5682398702512166</v>
      </c>
      <c r="L187" s="61">
        <f t="shared" ca="1" si="39"/>
        <v>2.4712166711816715E-3</v>
      </c>
    </row>
    <row r="188" spans="1:12">
      <c r="A188" s="78">
        <f t="shared" ca="1" si="35"/>
        <v>4.135714184209114E-2</v>
      </c>
      <c r="B188" s="78">
        <f t="shared" ca="1" si="36"/>
        <v>2.7985234120089807E-2</v>
      </c>
      <c r="C188" s="71">
        <f t="shared" ca="1" si="37"/>
        <v>6.7951689271476496</v>
      </c>
      <c r="D188" s="79">
        <f t="shared" ca="1" si="38"/>
        <v>111.05795512296413</v>
      </c>
      <c r="E188" s="79">
        <f t="shared" ca="1" si="28"/>
        <v>24.461081572581016</v>
      </c>
      <c r="F188" s="61">
        <f t="shared" ca="1" si="29"/>
        <v>3.2886390129710334E-2</v>
      </c>
      <c r="G188" s="71">
        <f t="shared" ca="1" si="30"/>
        <v>1.4411237595095761</v>
      </c>
      <c r="H188" s="79">
        <f t="shared" ca="1" si="31"/>
        <v>20.882247519019153</v>
      </c>
      <c r="I188" s="79">
        <f t="shared" ca="1" si="32"/>
        <v>28.017065361395385</v>
      </c>
      <c r="J188" s="71">
        <f t="shared" ca="1" si="33"/>
        <v>1.2691122158527468</v>
      </c>
      <c r="K188" s="71">
        <f t="shared" ca="1" si="34"/>
        <v>1.491947834679219</v>
      </c>
      <c r="L188" s="61">
        <f t="shared" ca="1" si="39"/>
        <v>2.7708185943670577E-3</v>
      </c>
    </row>
    <row r="189" spans="1:12">
      <c r="A189" s="78">
        <f t="shared" ca="1" si="35"/>
        <v>3.7445997120554811E-2</v>
      </c>
      <c r="B189" s="78">
        <f t="shared" ca="1" si="36"/>
        <v>2.7399185845952891E-2</v>
      </c>
      <c r="C189" s="71">
        <f t="shared" ca="1" si="37"/>
        <v>6.9129502218063541</v>
      </c>
      <c r="D189" s="79">
        <f t="shared" ca="1" si="38"/>
        <v>120.50508552851709</v>
      </c>
      <c r="E189" s="79">
        <f t="shared" ca="1" si="28"/>
        <v>23.948833771557887</v>
      </c>
      <c r="F189" s="61">
        <f t="shared" ca="1" si="29"/>
        <v>3.3336921183574481E-2</v>
      </c>
      <c r="G189" s="71">
        <f t="shared" ca="1" si="30"/>
        <v>1.4363530553045467</v>
      </c>
      <c r="H189" s="79">
        <f t="shared" ca="1" si="31"/>
        <v>20.872706110609094</v>
      </c>
      <c r="I189" s="79">
        <f t="shared" ca="1" si="32"/>
        <v>27.917465094964548</v>
      </c>
      <c r="J189" s="71">
        <f t="shared" ca="1" si="33"/>
        <v>1.2653739749826527</v>
      </c>
      <c r="K189" s="71">
        <f t="shared" ca="1" si="34"/>
        <v>1.4972706102725433</v>
      </c>
      <c r="L189" s="61">
        <f t="shared" ca="1" si="39"/>
        <v>2.2967637819512015E-3</v>
      </c>
    </row>
    <row r="190" spans="1:12">
      <c r="A190" s="78">
        <f t="shared" ca="1" si="35"/>
        <v>3.9964269434542211E-2</v>
      </c>
      <c r="B190" s="78">
        <f t="shared" ca="1" si="36"/>
        <v>2.5614927466142509E-2</v>
      </c>
      <c r="C190" s="71">
        <f t="shared" ca="1" si="37"/>
        <v>6.8447818671833929</v>
      </c>
      <c r="D190" s="79">
        <f t="shared" ca="1" si="38"/>
        <v>114.94356316148307</v>
      </c>
      <c r="E190" s="79">
        <f t="shared" ca="1" si="28"/>
        <v>22.389265265258647</v>
      </c>
      <c r="F190" s="61">
        <f t="shared" ca="1" si="29"/>
        <v>3.3075420051822048E-2</v>
      </c>
      <c r="G190" s="71">
        <f t="shared" ca="1" si="30"/>
        <v>1.4890046841831059</v>
      </c>
      <c r="H190" s="79">
        <f t="shared" ca="1" si="31"/>
        <v>20.978009368366212</v>
      </c>
      <c r="I190" s="79">
        <f t="shared" ca="1" si="32"/>
        <v>29.019219264815135</v>
      </c>
      <c r="J190" s="71">
        <f t="shared" ca="1" si="33"/>
        <v>1.3064928252555463</v>
      </c>
      <c r="K190" s="71">
        <f t="shared" ca="1" si="34"/>
        <v>1.4404246929785993</v>
      </c>
      <c r="L190" s="61">
        <f t="shared" ca="1" si="39"/>
        <v>2.3201366808891957E-3</v>
      </c>
    </row>
    <row r="191" spans="1:12">
      <c r="A191" s="78">
        <f t="shared" ca="1" si="35"/>
        <v>3.828246449831875E-2</v>
      </c>
      <c r="B191" s="78">
        <f t="shared" ca="1" si="36"/>
        <v>2.9466622824966166E-2</v>
      </c>
      <c r="C191" s="71">
        <f t="shared" ca="1" si="37"/>
        <v>6.7814965791154131</v>
      </c>
      <c r="D191" s="79">
        <f t="shared" ca="1" si="38"/>
        <v>110.01043597483029</v>
      </c>
      <c r="E191" s="79">
        <f t="shared" ca="1" si="28"/>
        <v>25.755920479240999</v>
      </c>
      <c r="F191" s="61">
        <f t="shared" ca="1" si="29"/>
        <v>3.2834487354137167E-2</v>
      </c>
      <c r="G191" s="71">
        <f t="shared" ca="1" si="30"/>
        <v>1.387526524771693</v>
      </c>
      <c r="H191" s="79">
        <f t="shared" ca="1" si="31"/>
        <v>20.775053049543388</v>
      </c>
      <c r="I191" s="79">
        <f t="shared" ca="1" si="32"/>
        <v>26.900707302835489</v>
      </c>
      <c r="J191" s="71">
        <f t="shared" ca="1" si="33"/>
        <v>1.2269691731088421</v>
      </c>
      <c r="K191" s="71">
        <f t="shared" ca="1" si="34"/>
        <v>1.55386248879761</v>
      </c>
      <c r="L191" s="61">
        <f t="shared" ca="1" si="39"/>
        <v>2.6938839906038735E-3</v>
      </c>
    </row>
    <row r="192" spans="1:12">
      <c r="A192" s="78">
        <f t="shared" ca="1" si="35"/>
        <v>4.2473783375061899E-2</v>
      </c>
      <c r="B192" s="78">
        <f t="shared" ca="1" si="36"/>
        <v>2.6702199044663647E-2</v>
      </c>
      <c r="C192" s="71">
        <f t="shared" ca="1" si="37"/>
        <v>6.9225281863019212</v>
      </c>
      <c r="D192" s="79">
        <f t="shared" ca="1" si="38"/>
        <v>121.3077729992217</v>
      </c>
      <c r="E192" s="79">
        <f t="shared" ca="1" si="28"/>
        <v>23.339617821168197</v>
      </c>
      <c r="F192" s="61">
        <f t="shared" ca="1" si="29"/>
        <v>3.3373828563469425E-2</v>
      </c>
      <c r="G192" s="71">
        <f t="shared" ca="1" si="30"/>
        <v>1.4904382117463251</v>
      </c>
      <c r="H192" s="79">
        <f t="shared" ca="1" si="31"/>
        <v>20.980876423492649</v>
      </c>
      <c r="I192" s="79">
        <f t="shared" ca="1" si="32"/>
        <v>29.049293874467438</v>
      </c>
      <c r="J192" s="71">
        <f t="shared" ca="1" si="33"/>
        <v>1.3076081348377067</v>
      </c>
      <c r="K192" s="71">
        <f t="shared" ca="1" si="34"/>
        <v>1.4389334274572387</v>
      </c>
      <c r="L192" s="61">
        <f t="shared" ca="1" si="39"/>
        <v>2.6122786125888503E-3</v>
      </c>
    </row>
    <row r="193" spans="1:12">
      <c r="A193" s="78">
        <f t="shared" ca="1" si="35"/>
        <v>4.0663993642194154E-2</v>
      </c>
      <c r="B193" s="78">
        <f t="shared" ca="1" si="36"/>
        <v>2.8089717731784831E-2</v>
      </c>
      <c r="C193" s="71">
        <f t="shared" ca="1" si="37"/>
        <v>6.8256126112773252</v>
      </c>
      <c r="D193" s="79">
        <f t="shared" ca="1" si="38"/>
        <v>113.42639644629747</v>
      </c>
      <c r="E193" s="79">
        <f t="shared" ca="1" si="28"/>
        <v>24.552407667538898</v>
      </c>
      <c r="F193" s="61">
        <f t="shared" ca="1" si="29"/>
        <v>3.3002254939074306E-2</v>
      </c>
      <c r="G193" s="71">
        <f t="shared" ca="1" si="30"/>
        <v>1.4370593656479862</v>
      </c>
      <c r="H193" s="79">
        <f t="shared" ca="1" si="31"/>
        <v>20.874118731295972</v>
      </c>
      <c r="I193" s="79">
        <f t="shared" ca="1" si="32"/>
        <v>27.932208202060345</v>
      </c>
      <c r="J193" s="71">
        <f t="shared" ca="1" si="33"/>
        <v>1.2659275857355208</v>
      </c>
      <c r="K193" s="71">
        <f t="shared" ca="1" si="34"/>
        <v>1.4964803247068998</v>
      </c>
      <c r="L193" s="61">
        <f t="shared" ca="1" si="39"/>
        <v>2.7040569647133086E-3</v>
      </c>
    </row>
    <row r="194" spans="1:12">
      <c r="A194" s="78">
        <f t="shared" ca="1" si="35"/>
        <v>4.1024873375692696E-2</v>
      </c>
      <c r="B194" s="78">
        <f t="shared" ca="1" si="36"/>
        <v>3.031322016352225E-2</v>
      </c>
      <c r="C194" s="71">
        <f t="shared" ca="1" si="37"/>
        <v>6.8828125040971342</v>
      </c>
      <c r="D194" s="79">
        <f t="shared" ca="1" si="38"/>
        <v>118.0138607485016</v>
      </c>
      <c r="E194" s="79">
        <f t="shared" ca="1" si="28"/>
        <v>26.495906661550055</v>
      </c>
      <c r="F194" s="61">
        <f t="shared" ca="1" si="29"/>
        <v>3.3221055654471081E-2</v>
      </c>
      <c r="G194" s="71">
        <f t="shared" ca="1" si="30"/>
        <v>1.4011363323867227</v>
      </c>
      <c r="H194" s="79">
        <f t="shared" ca="1" si="31"/>
        <v>20.802272664773447</v>
      </c>
      <c r="I194" s="79">
        <f t="shared" ca="1" si="32"/>
        <v>27.183637004895129</v>
      </c>
      <c r="J194" s="71">
        <f t="shared" ca="1" si="33"/>
        <v>1.237700775968519</v>
      </c>
      <c r="K194" s="71">
        <f t="shared" ca="1" si="34"/>
        <v>1.5376897503624261</v>
      </c>
      <c r="L194" s="61">
        <f t="shared" ca="1" si="39"/>
        <v>2.9946415452684464E-3</v>
      </c>
    </row>
    <row r="195" spans="1:12">
      <c r="A195" s="78">
        <f t="shared" ca="1" si="35"/>
        <v>4.1150834959718441E-2</v>
      </c>
      <c r="B195" s="78">
        <f t="shared" ca="1" si="36"/>
        <v>2.947240598153587E-2</v>
      </c>
      <c r="C195" s="71">
        <f t="shared" ca="1" si="37"/>
        <v>6.9396833823965656</v>
      </c>
      <c r="D195" s="79">
        <f t="shared" ca="1" si="38"/>
        <v>122.75886333793373</v>
      </c>
      <c r="E195" s="79">
        <f t="shared" ca="1" si="28"/>
        <v>25.760975368687038</v>
      </c>
      <c r="F195" s="61">
        <f t="shared" ca="1" si="29"/>
        <v>3.3440035935764327E-2</v>
      </c>
      <c r="G195" s="71">
        <f t="shared" ca="1" si="30"/>
        <v>1.423988680041308</v>
      </c>
      <c r="H195" s="79">
        <f t="shared" ca="1" si="31"/>
        <v>20.847977360082616</v>
      </c>
      <c r="I195" s="79">
        <f t="shared" ca="1" si="32"/>
        <v>27.659540001629331</v>
      </c>
      <c r="J195" s="71">
        <f t="shared" ca="1" si="33"/>
        <v>1.2556737669177827</v>
      </c>
      <c r="K195" s="71">
        <f t="shared" ca="1" si="34"/>
        <v>1.5112326523701298</v>
      </c>
      <c r="L195" s="61">
        <f t="shared" ca="1" si="39"/>
        <v>2.8548569252293443E-3</v>
      </c>
    </row>
    <row r="196" spans="1:12">
      <c r="A196" s="78">
        <f t="shared" ca="1" si="35"/>
        <v>3.7682073673224611E-2</v>
      </c>
      <c r="B196" s="78">
        <f t="shared" ca="1" si="36"/>
        <v>3.0364199829454597E-2</v>
      </c>
      <c r="C196" s="71">
        <f t="shared" ca="1" si="37"/>
        <v>6.8251713131557707</v>
      </c>
      <c r="D196" s="79">
        <f t="shared" ca="1" si="38"/>
        <v>113.39170637005462</v>
      </c>
      <c r="E196" s="79">
        <f t="shared" ca="1" si="28"/>
        <v>26.540466509131207</v>
      </c>
      <c r="F196" s="61">
        <f t="shared" ca="1" si="29"/>
        <v>3.3000572501984043E-2</v>
      </c>
      <c r="G196" s="71">
        <f t="shared" ca="1" si="30"/>
        <v>1.3703806999459598</v>
      </c>
      <c r="H196" s="79">
        <f t="shared" ca="1" si="31"/>
        <v>20.74076139989192</v>
      </c>
      <c r="I196" s="79">
        <f t="shared" ca="1" si="32"/>
        <v>26.544795861811657</v>
      </c>
      <c r="J196" s="71">
        <f t="shared" ca="1" si="33"/>
        <v>1.2134196944503981</v>
      </c>
      <c r="K196" s="71">
        <f t="shared" ca="1" si="34"/>
        <v>1.5746966078625999</v>
      </c>
      <c r="L196" s="61">
        <f t="shared" ca="1" si="39"/>
        <v>2.720498467833924E-3</v>
      </c>
    </row>
    <row r="197" spans="1:12">
      <c r="A197" s="78">
        <f t="shared" ca="1" si="35"/>
        <v>3.6125572231569036E-2</v>
      </c>
      <c r="B197" s="78">
        <f t="shared" ca="1" si="36"/>
        <v>3.1805949909184068E-2</v>
      </c>
      <c r="C197" s="71">
        <f t="shared" ca="1" si="37"/>
        <v>6.7987948830263463</v>
      </c>
      <c r="D197" s="79">
        <f t="shared" ca="1" si="38"/>
        <v>111.33743048279138</v>
      </c>
      <c r="E197" s="79">
        <f t="shared" ca="1" si="28"/>
        <v>27.800658443070425</v>
      </c>
      <c r="F197" s="61">
        <f t="shared" ca="1" si="29"/>
        <v>3.2900168691675322E-2</v>
      </c>
      <c r="G197" s="71">
        <f t="shared" ca="1" si="30"/>
        <v>1.3304706461019502</v>
      </c>
      <c r="H197" s="79">
        <f t="shared" ca="1" si="31"/>
        <v>20.660941292203901</v>
      </c>
      <c r="I197" s="79">
        <f t="shared" ca="1" si="32"/>
        <v>25.718623769974045</v>
      </c>
      <c r="J197" s="71">
        <f t="shared" ca="1" si="33"/>
        <v>1.1817515597293977</v>
      </c>
      <c r="K197" s="71">
        <f t="shared" ca="1" si="34"/>
        <v>1.6252813670691284</v>
      </c>
      <c r="L197" s="61">
        <f t="shared" ca="1" si="39"/>
        <v>2.7592103217929289E-3</v>
      </c>
    </row>
    <row r="198" spans="1:12">
      <c r="A198" s="78">
        <f t="shared" ca="1" si="35"/>
        <v>4.060507295480812E-2</v>
      </c>
      <c r="B198" s="78">
        <f t="shared" ca="1" si="36"/>
        <v>3.3179158067235107E-2</v>
      </c>
      <c r="C198" s="71">
        <f t="shared" ca="1" si="37"/>
        <v>6.7635651223922251</v>
      </c>
      <c r="D198" s="79">
        <f t="shared" ca="1" si="38"/>
        <v>108.65156331278784</v>
      </c>
      <c r="E198" s="79">
        <f t="shared" ca="1" si="28"/>
        <v>29.000939870986254</v>
      </c>
      <c r="F198" s="61">
        <f t="shared" ca="1" si="29"/>
        <v>3.2766540355904317E-2</v>
      </c>
      <c r="G198" s="71">
        <f t="shared" ca="1" si="30"/>
        <v>1.3359858076030842</v>
      </c>
      <c r="H198" s="79">
        <f t="shared" ca="1" si="31"/>
        <v>20.671971615206168</v>
      </c>
      <c r="I198" s="79">
        <f t="shared" ca="1" si="32"/>
        <v>25.83260261497238</v>
      </c>
      <c r="J198" s="71">
        <f t="shared" ca="1" si="33"/>
        <v>1.1861386103296692</v>
      </c>
      <c r="K198" s="71">
        <f t="shared" ca="1" si="34"/>
        <v>1.6181102857895175</v>
      </c>
      <c r="L198" s="61">
        <f t="shared" ca="1" si="39"/>
        <v>3.4382082790209044E-3</v>
      </c>
    </row>
    <row r="199" spans="1:12">
      <c r="A199" s="78">
        <f t="shared" ca="1" si="35"/>
        <v>3.6698021122516633E-2</v>
      </c>
      <c r="B199" s="78">
        <f t="shared" ca="1" si="36"/>
        <v>3.2947733423243732E-2</v>
      </c>
      <c r="C199" s="71">
        <f t="shared" ca="1" si="37"/>
        <v>6.8192460126098657</v>
      </c>
      <c r="D199" s="79">
        <f t="shared" ca="1" si="38"/>
        <v>112.92694973973795</v>
      </c>
      <c r="E199" s="79">
        <f t="shared" ca="1" si="28"/>
        <v>28.79865830098807</v>
      </c>
      <c r="F199" s="61">
        <f t="shared" ca="1" si="29"/>
        <v>3.2977990760257016E-2</v>
      </c>
      <c r="G199" s="71">
        <f t="shared" ca="1" si="30"/>
        <v>1.317498986663372</v>
      </c>
      <c r="H199" s="79">
        <f t="shared" ca="1" si="31"/>
        <v>20.634997973326744</v>
      </c>
      <c r="I199" s="79">
        <f t="shared" ca="1" si="32"/>
        <v>25.450785339799708</v>
      </c>
      <c r="J199" s="71">
        <f t="shared" ca="1" si="33"/>
        <v>1.1714194215465115</v>
      </c>
      <c r="K199" s="71">
        <f t="shared" ca="1" si="34"/>
        <v>1.6423854683428387</v>
      </c>
      <c r="L199" s="61">
        <f t="shared" ca="1" si="39"/>
        <v>2.9418363429424277E-3</v>
      </c>
    </row>
    <row r="200" spans="1:12">
      <c r="A200" s="78">
        <f t="shared" ca="1" si="35"/>
        <v>4.1087423536728444E-2</v>
      </c>
      <c r="B200" s="78">
        <f t="shared" ca="1" si="36"/>
        <v>3.6276705171864057E-2</v>
      </c>
      <c r="C200" s="71">
        <f t="shared" ca="1" si="37"/>
        <v>6.8119343456355592</v>
      </c>
      <c r="D200" s="79">
        <f t="shared" ca="1" si="38"/>
        <v>112.3560768618661</v>
      </c>
      <c r="E200" s="79">
        <f t="shared" ca="1" si="28"/>
        <v>31.708415966276384</v>
      </c>
      <c r="F200" s="61">
        <f t="shared" ca="1" si="29"/>
        <v>3.2950146774777894E-2</v>
      </c>
      <c r="G200" s="71">
        <f t="shared" ca="1" si="30"/>
        <v>1.2954865761156575</v>
      </c>
      <c r="H200" s="79">
        <f t="shared" ca="1" si="31"/>
        <v>20.590973152231314</v>
      </c>
      <c r="I200" s="79">
        <f t="shared" ca="1" si="32"/>
        <v>24.997043838977703</v>
      </c>
      <c r="J200" s="71">
        <f t="shared" ca="1" si="33"/>
        <v>1.1538416420838751</v>
      </c>
      <c r="K200" s="71">
        <f t="shared" ca="1" si="34"/>
        <v>1.672197731430209</v>
      </c>
      <c r="L200" s="61">
        <f t="shared" ca="1" si="39"/>
        <v>3.9006471310828747E-3</v>
      </c>
    </row>
    <row r="201" spans="1:12">
      <c r="A201" s="78">
        <f t="shared" ca="1" si="35"/>
        <v>4.1724741441036571E-2</v>
      </c>
      <c r="B201" s="78">
        <f t="shared" ca="1" si="36"/>
        <v>2.9679347609449212E-2</v>
      </c>
      <c r="C201" s="71">
        <f t="shared" ca="1" si="37"/>
        <v>6.8090802665658927</v>
      </c>
      <c r="D201" s="79">
        <f t="shared" ca="1" si="38"/>
        <v>112.13402290452558</v>
      </c>
      <c r="E201" s="79">
        <f t="shared" ca="1" si="28"/>
        <v>25.941857044338878</v>
      </c>
      <c r="F201" s="61">
        <f t="shared" ca="1" si="29"/>
        <v>3.2939284370313217E-2</v>
      </c>
      <c r="G201" s="71">
        <f t="shared" ca="1" si="30"/>
        <v>1.410816127798239</v>
      </c>
      <c r="H201" s="79">
        <f t="shared" ca="1" si="31"/>
        <v>20.821632255596477</v>
      </c>
      <c r="I201" s="79">
        <f t="shared" ca="1" si="32"/>
        <v>27.385092446823919</v>
      </c>
      <c r="J201" s="71">
        <f t="shared" ca="1" si="33"/>
        <v>1.2453208740173414</v>
      </c>
      <c r="K201" s="71">
        <f t="shared" ca="1" si="34"/>
        <v>1.5263779036410701</v>
      </c>
      <c r="L201" s="61">
        <f t="shared" ca="1" si="39"/>
        <v>3.0274015464989159E-3</v>
      </c>
    </row>
    <row r="202" spans="1:12">
      <c r="A202" s="78">
        <f t="shared" ca="1" si="35"/>
        <v>3.8662756666534681E-2</v>
      </c>
      <c r="B202" s="78">
        <f t="shared" ca="1" si="36"/>
        <v>2.790430204482244E-2</v>
      </c>
      <c r="C202" s="71">
        <f t="shared" ca="1" si="37"/>
        <v>6.7321196839973076</v>
      </c>
      <c r="D202" s="79">
        <f t="shared" ca="1" si="38"/>
        <v>106.30898196482828</v>
      </c>
      <c r="E202" s="79">
        <f t="shared" ca="1" si="28"/>
        <v>24.390341192619992</v>
      </c>
      <c r="F202" s="61">
        <f t="shared" ca="1" si="29"/>
        <v>3.2647724648729448E-2</v>
      </c>
      <c r="G202" s="71">
        <f t="shared" ca="1" si="30"/>
        <v>1.4167303106735754</v>
      </c>
      <c r="H202" s="79">
        <f t="shared" ca="1" si="31"/>
        <v>20.83346062134715</v>
      </c>
      <c r="I202" s="79">
        <f t="shared" ca="1" si="32"/>
        <v>27.508270365305602</v>
      </c>
      <c r="J202" s="71">
        <f t="shared" ca="1" si="33"/>
        <v>1.2499714781539808</v>
      </c>
      <c r="K202" s="71">
        <f t="shared" ca="1" si="34"/>
        <v>1.5195430117889064</v>
      </c>
      <c r="L202" s="61">
        <f t="shared" ca="1" si="39"/>
        <v>2.5633541423519535E-3</v>
      </c>
    </row>
    <row r="203" spans="1:12">
      <c r="A203" s="78">
        <f t="shared" ca="1" si="35"/>
        <v>3.9794754521335775E-2</v>
      </c>
      <c r="B203" s="78">
        <f t="shared" ca="1" si="36"/>
        <v>3.1751246667278819E-2</v>
      </c>
      <c r="C203" s="71">
        <f t="shared" ca="1" si="37"/>
        <v>6.7801814113255805</v>
      </c>
      <c r="D203" s="79">
        <f t="shared" ca="1" si="38"/>
        <v>109.91019562507771</v>
      </c>
      <c r="E203" s="79">
        <f t="shared" ca="1" si="28"/>
        <v>27.752843925715062</v>
      </c>
      <c r="F203" s="61">
        <f t="shared" ca="1" si="29"/>
        <v>3.2829499053464842E-2</v>
      </c>
      <c r="G203" s="71">
        <f t="shared" ca="1" si="30"/>
        <v>1.3563002645609419</v>
      </c>
      <c r="H203" s="79">
        <f t="shared" ca="1" si="31"/>
        <v>20.712600529121882</v>
      </c>
      <c r="I203" s="79">
        <f t="shared" ca="1" si="32"/>
        <v>26.252955169745036</v>
      </c>
      <c r="J203" s="71">
        <f t="shared" ca="1" si="33"/>
        <v>1.2022677676828792</v>
      </c>
      <c r="K203" s="71">
        <f t="shared" ca="1" si="34"/>
        <v>1.5922017056644351</v>
      </c>
      <c r="L203" s="61">
        <f t="shared" ca="1" si="39"/>
        <v>3.1403614916166822E-3</v>
      </c>
    </row>
    <row r="204" spans="1:12">
      <c r="A204" s="78">
        <f t="shared" ca="1" si="35"/>
        <v>3.9858477111055682E-2</v>
      </c>
      <c r="B204" s="78">
        <f t="shared" ca="1" si="36"/>
        <v>2.8935866427812526E-2</v>
      </c>
      <c r="C204" s="71">
        <f t="shared" ca="1" si="37"/>
        <v>6.7682534195927593</v>
      </c>
      <c r="D204" s="79">
        <f t="shared" ca="1" si="38"/>
        <v>109.00522044857982</v>
      </c>
      <c r="E204" s="79">
        <f t="shared" ca="1" si="28"/>
        <v>25.292001704424521</v>
      </c>
      <c r="F204" s="61">
        <f t="shared" ca="1" si="29"/>
        <v>3.2784291957790965E-2</v>
      </c>
      <c r="G204" s="71">
        <f t="shared" ca="1" si="30"/>
        <v>1.4081690806420766</v>
      </c>
      <c r="H204" s="79">
        <f t="shared" ca="1" si="31"/>
        <v>20.816338161284154</v>
      </c>
      <c r="I204" s="79">
        <f t="shared" ca="1" si="32"/>
        <v>27.329983611233729</v>
      </c>
      <c r="J204" s="71">
        <f t="shared" ca="1" si="33"/>
        <v>1.2432381126167182</v>
      </c>
      <c r="K204" s="71">
        <f t="shared" ca="1" si="34"/>
        <v>1.52945572871908</v>
      </c>
      <c r="L204" s="61">
        <f t="shared" ca="1" si="39"/>
        <v>2.7799835035681644E-3</v>
      </c>
    </row>
    <row r="205" spans="1:12">
      <c r="A205" s="78">
        <f t="shared" ca="1" si="35"/>
        <v>3.9757096953588034E-2</v>
      </c>
      <c r="B205" s="78">
        <f t="shared" ca="1" si="36"/>
        <v>3.2693247346562405E-2</v>
      </c>
      <c r="C205" s="71">
        <f t="shared" ca="1" si="37"/>
        <v>6.8827764868991768</v>
      </c>
      <c r="D205" s="79">
        <f t="shared" ca="1" si="38"/>
        <v>118.01091454337403</v>
      </c>
      <c r="E205" s="79">
        <f t="shared" ca="1" si="28"/>
        <v>28.576219401457145</v>
      </c>
      <c r="F205" s="61">
        <f t="shared" ca="1" si="29"/>
        <v>3.3220917426269155E-2</v>
      </c>
      <c r="G205" s="71">
        <f t="shared" ca="1" si="30"/>
        <v>1.349680096319763</v>
      </c>
      <c r="H205" s="79">
        <f t="shared" ca="1" si="31"/>
        <v>20.699360192639524</v>
      </c>
      <c r="I205" s="79">
        <f t="shared" ca="1" si="32"/>
        <v>26.115878096157459</v>
      </c>
      <c r="J205" s="71">
        <f t="shared" ca="1" si="33"/>
        <v>1.1970167003102072</v>
      </c>
      <c r="K205" s="71">
        <f t="shared" ca="1" si="34"/>
        <v>1.6005588571862039</v>
      </c>
      <c r="L205" s="61">
        <f t="shared" ca="1" si="39"/>
        <v>3.1859585367778895E-3</v>
      </c>
    </row>
    <row r="206" spans="1:12">
      <c r="A206" s="78">
        <f t="shared" ca="1" si="35"/>
        <v>3.8394349434605124E-2</v>
      </c>
      <c r="B206" s="78">
        <f t="shared" ca="1" si="36"/>
        <v>3.2792490618284695E-2</v>
      </c>
      <c r="C206" s="71">
        <f t="shared" ca="1" si="37"/>
        <v>6.8616322604391797</v>
      </c>
      <c r="D206" s="79">
        <f t="shared" ca="1" si="38"/>
        <v>116.29395207321511</v>
      </c>
      <c r="E206" s="79">
        <f t="shared" ca="1" si="28"/>
        <v>28.662965067214717</v>
      </c>
      <c r="F206" s="61">
        <f t="shared" ca="1" si="29"/>
        <v>3.3139868489613297E-2</v>
      </c>
      <c r="G206" s="71">
        <f t="shared" ca="1" si="30"/>
        <v>1.3363790719627708</v>
      </c>
      <c r="H206" s="79">
        <f t="shared" ca="1" si="31"/>
        <v>20.672758143925542</v>
      </c>
      <c r="I206" s="79">
        <f t="shared" ca="1" si="32"/>
        <v>25.84073231930995</v>
      </c>
      <c r="J206" s="71">
        <f t="shared" ca="1" si="33"/>
        <v>1.1864513002186716</v>
      </c>
      <c r="K206" s="71">
        <f t="shared" ca="1" si="34"/>
        <v>1.61760121514684</v>
      </c>
      <c r="L206" s="61">
        <f t="shared" ca="1" si="39"/>
        <v>3.0709800076987176E-3</v>
      </c>
    </row>
    <row r="207" spans="1:12">
      <c r="A207" s="78">
        <f t="shared" ca="1" si="35"/>
        <v>4.1935571534240663E-2</v>
      </c>
      <c r="B207" s="78">
        <f t="shared" ca="1" si="36"/>
        <v>3.4440047003497017E-2</v>
      </c>
      <c r="C207" s="71">
        <f t="shared" ca="1" si="37"/>
        <v>6.8070880992223994</v>
      </c>
      <c r="D207" s="79">
        <f t="shared" ca="1" si="38"/>
        <v>111.97928779584991</v>
      </c>
      <c r="E207" s="79">
        <f t="shared" ca="1" si="28"/>
        <v>30.103046324393638</v>
      </c>
      <c r="F207" s="61">
        <f t="shared" ca="1" si="29"/>
        <v>3.2931704457457543E-2</v>
      </c>
      <c r="G207" s="71">
        <f t="shared" ca="1" si="30"/>
        <v>1.3285307763445986</v>
      </c>
      <c r="H207" s="79">
        <f t="shared" ca="1" si="31"/>
        <v>20.657061552689196</v>
      </c>
      <c r="I207" s="79">
        <f t="shared" ca="1" si="32"/>
        <v>25.678547997897557</v>
      </c>
      <c r="J207" s="71">
        <f t="shared" ca="1" si="33"/>
        <v>1.1802076541543514</v>
      </c>
      <c r="K207" s="71">
        <f t="shared" ca="1" si="34"/>
        <v>1.6278178970019019</v>
      </c>
      <c r="L207" s="61">
        <f t="shared" ca="1" si="39"/>
        <v>3.7362467331253013E-3</v>
      </c>
    </row>
    <row r="208" spans="1:12">
      <c r="A208" s="78">
        <f t="shared" ca="1" si="35"/>
        <v>3.8770030451423299E-2</v>
      </c>
      <c r="B208" s="78">
        <f t="shared" ca="1" si="36"/>
        <v>3.2483001979670273E-2</v>
      </c>
      <c r="C208" s="71">
        <f t="shared" ca="1" si="37"/>
        <v>6.7959719932611389</v>
      </c>
      <c r="D208" s="79">
        <f t="shared" ca="1" si="38"/>
        <v>111.11979196657799</v>
      </c>
      <c r="E208" s="79">
        <f t="shared" ca="1" si="28"/>
        <v>28.392450023372373</v>
      </c>
      <c r="F208" s="61">
        <f t="shared" ca="1" si="29"/>
        <v>3.2889441267785653E-2</v>
      </c>
      <c r="G208" s="71">
        <f t="shared" ca="1" si="30"/>
        <v>1.3380126292699808</v>
      </c>
      <c r="H208" s="79">
        <f t="shared" ca="1" si="31"/>
        <v>20.676025258539962</v>
      </c>
      <c r="I208" s="79">
        <f t="shared" ca="1" si="32"/>
        <v>25.874505122945617</v>
      </c>
      <c r="J208" s="71">
        <f t="shared" ca="1" si="33"/>
        <v>1.1877499742320774</v>
      </c>
      <c r="K208" s="71">
        <f t="shared" ca="1" si="34"/>
        <v>1.6154898345449547</v>
      </c>
      <c r="L208" s="61">
        <f t="shared" ca="1" si="39"/>
        <v>3.1186619575130398E-3</v>
      </c>
    </row>
    <row r="209" spans="1:12">
      <c r="A209" s="78">
        <f t="shared" ca="1" si="35"/>
        <v>4.1259815834753785E-2</v>
      </c>
      <c r="B209" s="78">
        <f t="shared" ca="1" si="36"/>
        <v>3.2275429363247315E-2</v>
      </c>
      <c r="C209" s="71">
        <f t="shared" ca="1" si="37"/>
        <v>6.8490433370051358</v>
      </c>
      <c r="D209" s="79">
        <f t="shared" ca="1" si="38"/>
        <v>115.28358836334841</v>
      </c>
      <c r="E209" s="79">
        <f t="shared" ca="1" si="28"/>
        <v>28.211016818962943</v>
      </c>
      <c r="F209" s="61">
        <f t="shared" ca="1" si="29"/>
        <v>3.3091707232089144E-2</v>
      </c>
      <c r="G209" s="71">
        <f t="shared" ca="1" si="30"/>
        <v>1.3639093538002471</v>
      </c>
      <c r="H209" s="79">
        <f t="shared" ca="1" si="31"/>
        <v>20.727818707600495</v>
      </c>
      <c r="I209" s="79">
        <f t="shared" ca="1" si="32"/>
        <v>26.410617093788254</v>
      </c>
      <c r="J209" s="71">
        <f t="shared" ca="1" si="33"/>
        <v>1.2082970801274409</v>
      </c>
      <c r="K209" s="71">
        <f t="shared" ca="1" si="34"/>
        <v>1.5826968317916097</v>
      </c>
      <c r="L209" s="61">
        <f t="shared" ca="1" si="39"/>
        <v>3.3135091492184168E-3</v>
      </c>
    </row>
    <row r="210" spans="1:12">
      <c r="A210" s="78">
        <f t="shared" ca="1" si="35"/>
        <v>4.3603270654648543E-2</v>
      </c>
      <c r="B210" s="78">
        <f t="shared" ca="1" si="36"/>
        <v>3.191782708313691E-2</v>
      </c>
      <c r="C210" s="71">
        <f t="shared" ca="1" si="37"/>
        <v>6.8890375187119943</v>
      </c>
      <c r="D210" s="79">
        <f t="shared" ca="1" si="38"/>
        <v>118.52417318181395</v>
      </c>
      <c r="E210" s="79">
        <f t="shared" ca="1" si="28"/>
        <v>27.89844703638456</v>
      </c>
      <c r="F210" s="61">
        <f t="shared" ca="1" si="29"/>
        <v>3.3244954899606771E-2</v>
      </c>
      <c r="G210" s="71">
        <f t="shared" ca="1" si="30"/>
        <v>1.3896908657987694</v>
      </c>
      <c r="H210" s="79">
        <f t="shared" ca="1" si="31"/>
        <v>20.779381731597539</v>
      </c>
      <c r="I210" s="79">
        <f t="shared" ca="1" si="32"/>
        <v>26.945676286862383</v>
      </c>
      <c r="J210" s="71">
        <f t="shared" ca="1" si="33"/>
        <v>1.228677188535733</v>
      </c>
      <c r="K210" s="71">
        <f t="shared" ca="1" si="34"/>
        <v>1.5512692854690004</v>
      </c>
      <c r="L210" s="61">
        <f t="shared" ca="1" si="39"/>
        <v>3.4766678708154598E-3</v>
      </c>
    </row>
    <row r="211" spans="1:12">
      <c r="A211" s="78">
        <f t="shared" ca="1" si="35"/>
        <v>4.0384726581500441E-2</v>
      </c>
      <c r="B211" s="78">
        <f t="shared" ca="1" si="36"/>
        <v>3.0147153079350442E-2</v>
      </c>
      <c r="C211" s="71">
        <f t="shared" ca="1" si="37"/>
        <v>6.8406670840752604</v>
      </c>
      <c r="D211" s="79">
        <f t="shared" ca="1" si="38"/>
        <v>114.61619391724577</v>
      </c>
      <c r="E211" s="79">
        <f t="shared" ca="1" si="28"/>
        <v>26.350752239220917</v>
      </c>
      <c r="F211" s="61">
        <f t="shared" ca="1" si="29"/>
        <v>3.3059701109924323E-2</v>
      </c>
      <c r="G211" s="71">
        <f t="shared" ca="1" si="30"/>
        <v>1.3955962039513083</v>
      </c>
      <c r="H211" s="79">
        <f t="shared" ca="1" si="31"/>
        <v>20.791192407902617</v>
      </c>
      <c r="I211" s="79">
        <f t="shared" ca="1" si="32"/>
        <v>27.06842043560685</v>
      </c>
      <c r="J211" s="71">
        <f t="shared" ca="1" si="33"/>
        <v>1.2333347810494117</v>
      </c>
      <c r="K211" s="71">
        <f t="shared" ca="1" si="34"/>
        <v>1.5442349175652177</v>
      </c>
      <c r="L211" s="61">
        <f t="shared" ca="1" si="39"/>
        <v>2.9404944714084935E-3</v>
      </c>
    </row>
    <row r="212" spans="1:12">
      <c r="A212" s="78">
        <f t="shared" ca="1" si="35"/>
        <v>3.8461864379543742E-2</v>
      </c>
      <c r="B212" s="78">
        <f t="shared" ca="1" si="36"/>
        <v>2.8899155039450376E-2</v>
      </c>
      <c r="C212" s="71">
        <f t="shared" ca="1" si="37"/>
        <v>6.8563985261770002</v>
      </c>
      <c r="D212" s="79">
        <f t="shared" ca="1" si="38"/>
        <v>115.87283122603621</v>
      </c>
      <c r="E212" s="79">
        <f t="shared" ca="1" si="28"/>
        <v>25.259913344487426</v>
      </c>
      <c r="F212" s="61">
        <f t="shared" ca="1" si="29"/>
        <v>3.3119837363126056E-2</v>
      </c>
      <c r="G212" s="71">
        <f t="shared" ca="1" si="30"/>
        <v>1.407426048648774</v>
      </c>
      <c r="H212" s="79">
        <f t="shared" ca="1" si="31"/>
        <v>20.814852097297546</v>
      </c>
      <c r="I212" s="79">
        <f t="shared" ca="1" si="32"/>
        <v>27.31451695809303</v>
      </c>
      <c r="J212" s="71">
        <f t="shared" ca="1" si="33"/>
        <v>1.2426533364474619</v>
      </c>
      <c r="K212" s="71">
        <f t="shared" ca="1" si="34"/>
        <v>1.5303217722697109</v>
      </c>
      <c r="L212" s="61">
        <f t="shared" ca="1" si="39"/>
        <v>2.5931405936320128E-3</v>
      </c>
    </row>
    <row r="213" spans="1:12">
      <c r="A213" s="78">
        <f t="shared" ca="1" si="35"/>
        <v>4.1134118388515176E-2</v>
      </c>
      <c r="B213" s="78">
        <f t="shared" ca="1" si="36"/>
        <v>2.8843220336860403E-2</v>
      </c>
      <c r="C213" s="71">
        <f t="shared" ca="1" si="37"/>
        <v>6.9502804539595173</v>
      </c>
      <c r="D213" s="79">
        <f t="shared" ca="1" si="38"/>
        <v>123.66388751508146</v>
      </c>
      <c r="E213" s="79">
        <f t="shared" ca="1" si="28"/>
        <v>25.211022443059907</v>
      </c>
      <c r="F213" s="61">
        <f t="shared" ca="1" si="29"/>
        <v>3.3480999022663716E-2</v>
      </c>
      <c r="G213" s="71">
        <f t="shared" ca="1" si="30"/>
        <v>1.4375774689017464</v>
      </c>
      <c r="H213" s="79">
        <f t="shared" ca="1" si="31"/>
        <v>20.875154937803494</v>
      </c>
      <c r="I213" s="79">
        <f t="shared" ca="1" si="32"/>
        <v>27.943023419325389</v>
      </c>
      <c r="J213" s="71">
        <f t="shared" ca="1" si="33"/>
        <v>1.2663336435320742</v>
      </c>
      <c r="K213" s="71">
        <f t="shared" ca="1" si="34"/>
        <v>1.495901118956624</v>
      </c>
      <c r="L213" s="61">
        <f t="shared" ca="1" si="39"/>
        <v>2.7636241850141716E-3</v>
      </c>
    </row>
    <row r="214" spans="1:12">
      <c r="A214" s="78">
        <f t="shared" ca="1" si="35"/>
        <v>4.0091805595466039E-2</v>
      </c>
      <c r="B214" s="78">
        <f t="shared" ca="1" si="36"/>
        <v>3.0522204232001814E-2</v>
      </c>
      <c r="C214" s="71">
        <f t="shared" ca="1" si="37"/>
        <v>6.8753317366780395</v>
      </c>
      <c r="D214" s="79">
        <f t="shared" ca="1" si="38"/>
        <v>117.40351046495078</v>
      </c>
      <c r="E214" s="79">
        <f t="shared" ca="1" si="28"/>
        <v>26.678573575270054</v>
      </c>
      <c r="F214" s="61">
        <f t="shared" ca="1" si="29"/>
        <v>3.3192358017052788E-2</v>
      </c>
      <c r="G214" s="71">
        <f t="shared" ca="1" si="30"/>
        <v>1.3898936015569312</v>
      </c>
      <c r="H214" s="79">
        <f t="shared" ca="1" si="31"/>
        <v>20.779787203113862</v>
      </c>
      <c r="I214" s="79">
        <f t="shared" ca="1" si="32"/>
        <v>26.949889051673658</v>
      </c>
      <c r="J214" s="71">
        <f t="shared" ca="1" si="33"/>
        <v>1.228837152907039</v>
      </c>
      <c r="K214" s="71">
        <f t="shared" ca="1" si="34"/>
        <v>1.5510267934629627</v>
      </c>
      <c r="L214" s="61">
        <f t="shared" ca="1" si="39"/>
        <v>2.937822340061483E-3</v>
      </c>
    </row>
    <row r="215" spans="1:12">
      <c r="A215" s="78">
        <f t="shared" ca="1" si="35"/>
        <v>4.2520890925497781E-2</v>
      </c>
      <c r="B215" s="78">
        <f t="shared" ca="1" si="36"/>
        <v>3.0729194093914617E-2</v>
      </c>
      <c r="C215" s="71">
        <f t="shared" ca="1" si="37"/>
        <v>6.7261636682347632</v>
      </c>
      <c r="D215" s="79">
        <f t="shared" ca="1" si="38"/>
        <v>105.87100113965488</v>
      </c>
      <c r="E215" s="79">
        <f t="shared" ca="1" si="28"/>
        <v>26.859497410862041</v>
      </c>
      <c r="F215" s="61">
        <f t="shared" ca="1" si="29"/>
        <v>3.2625268588472263E-2</v>
      </c>
      <c r="G215" s="71">
        <f t="shared" ca="1" si="30"/>
        <v>1.3880735113705691</v>
      </c>
      <c r="H215" s="79">
        <f t="shared" ca="1" si="31"/>
        <v>20.776147022741139</v>
      </c>
      <c r="I215" s="79">
        <f t="shared" ca="1" si="32"/>
        <v>26.912071277638862</v>
      </c>
      <c r="J215" s="71">
        <f t="shared" ca="1" si="33"/>
        <v>1.2274008837919241</v>
      </c>
      <c r="K215" s="71">
        <f t="shared" ca="1" si="34"/>
        <v>1.5532063499969793</v>
      </c>
      <c r="L215" s="61">
        <f t="shared" ca="1" si="39"/>
        <v>3.3190579315164727E-3</v>
      </c>
    </row>
    <row r="216" spans="1:12">
      <c r="A216" s="78">
        <f t="shared" ca="1" si="35"/>
        <v>4.1181201468428796E-2</v>
      </c>
      <c r="B216" s="78">
        <f t="shared" ca="1" si="36"/>
        <v>3.224118378351773E-2</v>
      </c>
      <c r="C216" s="71">
        <f t="shared" ca="1" si="37"/>
        <v>6.7716537136147972</v>
      </c>
      <c r="D216" s="79">
        <f t="shared" ca="1" si="38"/>
        <v>109.26243831191479</v>
      </c>
      <c r="E216" s="79">
        <f t="shared" ca="1" si="28"/>
        <v>28.181083750843122</v>
      </c>
      <c r="F216" s="61">
        <f t="shared" ca="1" si="29"/>
        <v>3.2797172726834078E-2</v>
      </c>
      <c r="G216" s="71">
        <f t="shared" ca="1" si="30"/>
        <v>1.3564858684547063</v>
      </c>
      <c r="H216" s="79">
        <f t="shared" ca="1" si="31"/>
        <v>20.712971736909413</v>
      </c>
      <c r="I216" s="79">
        <f t="shared" ca="1" si="32"/>
        <v>26.25679954350203</v>
      </c>
      <c r="J216" s="71">
        <f t="shared" ca="1" si="33"/>
        <v>1.2024149153561041</v>
      </c>
      <c r="K216" s="71">
        <f t="shared" ca="1" si="34"/>
        <v>1.5919685843945348</v>
      </c>
      <c r="L216" s="61">
        <f t="shared" ca="1" si="39"/>
        <v>3.3614622426815532E-3</v>
      </c>
    </row>
    <row r="217" spans="1:12">
      <c r="A217" s="78">
        <f t="shared" ca="1" si="35"/>
        <v>3.8370907307183164E-2</v>
      </c>
      <c r="B217" s="78">
        <f t="shared" ca="1" si="36"/>
        <v>3.2566763870554592E-2</v>
      </c>
      <c r="C217" s="71">
        <f t="shared" ca="1" si="37"/>
        <v>6.8280997088653201</v>
      </c>
      <c r="D217" s="79">
        <f t="shared" ca="1" si="38"/>
        <v>113.62210365437062</v>
      </c>
      <c r="E217" s="79">
        <f t="shared" ca="1" si="28"/>
        <v>28.465663863099522</v>
      </c>
      <c r="F217" s="61">
        <f t="shared" ca="1" si="29"/>
        <v>3.3011738535061938E-2</v>
      </c>
      <c r="G217" s="71">
        <f t="shared" ca="1" si="30"/>
        <v>1.3368111782345748</v>
      </c>
      <c r="H217" s="79">
        <f t="shared" ca="1" si="31"/>
        <v>20.673622356469149</v>
      </c>
      <c r="I217" s="79">
        <f t="shared" ca="1" si="32"/>
        <v>25.849665334475262</v>
      </c>
      <c r="J217" s="71">
        <f t="shared" ca="1" si="33"/>
        <v>1.1867948533949157</v>
      </c>
      <c r="K217" s="71">
        <f t="shared" ca="1" si="34"/>
        <v>1.6170422115388876</v>
      </c>
      <c r="L217" s="61">
        <f t="shared" ca="1" si="39"/>
        <v>3.0639181743390546E-3</v>
      </c>
    </row>
    <row r="218" spans="1:12">
      <c r="A218" s="78">
        <f t="shared" ca="1" si="35"/>
        <v>3.9162260750245571E-2</v>
      </c>
      <c r="B218" s="78">
        <f t="shared" ca="1" si="36"/>
        <v>3.379984127545714E-2</v>
      </c>
      <c r="C218" s="71">
        <f t="shared" ca="1" si="37"/>
        <v>6.8444618334981948</v>
      </c>
      <c r="D218" s="79">
        <f t="shared" ca="1" si="38"/>
        <v>114.91806800744085</v>
      </c>
      <c r="E218" s="79">
        <f t="shared" ca="1" si="28"/>
        <v>29.543461063480095</v>
      </c>
      <c r="F218" s="61">
        <f t="shared" ca="1" si="29"/>
        <v>3.3074197218560503E-2</v>
      </c>
      <c r="G218" s="71">
        <f t="shared" ca="1" si="30"/>
        <v>1.323644885818235</v>
      </c>
      <c r="H218" s="79">
        <f t="shared" ca="1" si="31"/>
        <v>20.647289771636469</v>
      </c>
      <c r="I218" s="79">
        <f t="shared" ca="1" si="32"/>
        <v>25.577643728481</v>
      </c>
      <c r="J218" s="71">
        <f t="shared" ca="1" si="33"/>
        <v>1.176317147603176</v>
      </c>
      <c r="K218" s="71">
        <f t="shared" ca="1" si="34"/>
        <v>1.63423966819333</v>
      </c>
      <c r="L218" s="61">
        <f t="shared" ca="1" si="39"/>
        <v>3.2986451677543553E-3</v>
      </c>
    </row>
    <row r="219" spans="1:12">
      <c r="A219" s="78">
        <f t="shared" ca="1" si="35"/>
        <v>4.1050723806334934E-2</v>
      </c>
      <c r="B219" s="78">
        <f t="shared" ca="1" si="36"/>
        <v>2.9510959981536761E-2</v>
      </c>
      <c r="C219" s="71">
        <f t="shared" ca="1" si="37"/>
        <v>6.7685670153912074</v>
      </c>
      <c r="D219" s="79">
        <f t="shared" ca="1" si="38"/>
        <v>109.02891727545644</v>
      </c>
      <c r="E219" s="79">
        <f t="shared" ca="1" si="28"/>
        <v>25.794674302021814</v>
      </c>
      <c r="F219" s="61">
        <f t="shared" ca="1" si="29"/>
        <v>3.2785479688872299E-2</v>
      </c>
      <c r="G219" s="71">
        <f t="shared" ca="1" si="30"/>
        <v>1.4053552238549722</v>
      </c>
      <c r="H219" s="79">
        <f t="shared" ca="1" si="31"/>
        <v>20.810710447709944</v>
      </c>
      <c r="I219" s="79">
        <f t="shared" ca="1" si="32"/>
        <v>27.27141733460596</v>
      </c>
      <c r="J219" s="71">
        <f t="shared" ca="1" si="33"/>
        <v>1.2410232443952121</v>
      </c>
      <c r="K219" s="71">
        <f t="shared" ca="1" si="34"/>
        <v>1.5327402858141168</v>
      </c>
      <c r="L219" s="61">
        <f t="shared" ca="1" si="39"/>
        <v>2.9685204177950773E-3</v>
      </c>
    </row>
    <row r="220" spans="1:12">
      <c r="A220" s="78">
        <f t="shared" ca="1" si="35"/>
        <v>3.9676773775033085E-2</v>
      </c>
      <c r="B220" s="78">
        <f t="shared" ca="1" si="36"/>
        <v>3.2087981261160185E-2</v>
      </c>
      <c r="C220" s="71">
        <f t="shared" ca="1" si="37"/>
        <v>6.7369684075493632</v>
      </c>
      <c r="D220" s="79">
        <f t="shared" ca="1" si="38"/>
        <v>106.66687467632046</v>
      </c>
      <c r="E220" s="79">
        <f t="shared" ca="1" si="28"/>
        <v>28.04717386892354</v>
      </c>
      <c r="F220" s="61">
        <f t="shared" ca="1" si="29"/>
        <v>3.2666017280546356E-2</v>
      </c>
      <c r="G220" s="71">
        <f t="shared" ca="1" si="30"/>
        <v>1.3454821155833872</v>
      </c>
      <c r="H220" s="79">
        <f t="shared" ca="1" si="31"/>
        <v>20.690964231166774</v>
      </c>
      <c r="I220" s="79">
        <f t="shared" ca="1" si="32"/>
        <v>26.029000203855716</v>
      </c>
      <c r="J220" s="71">
        <f t="shared" ca="1" si="33"/>
        <v>1.1936843039419545</v>
      </c>
      <c r="K220" s="71">
        <f t="shared" ca="1" si="34"/>
        <v>1.605901097722843</v>
      </c>
      <c r="L220" s="61">
        <f t="shared" ca="1" si="39"/>
        <v>3.2062018607358278E-3</v>
      </c>
    </row>
    <row r="221" spans="1:12">
      <c r="A221" s="78">
        <f t="shared" ca="1" si="35"/>
        <v>3.674180372124064E-2</v>
      </c>
      <c r="B221" s="78">
        <f t="shared" ca="1" si="36"/>
        <v>3.0531608175945416E-2</v>
      </c>
      <c r="C221" s="71">
        <f t="shared" ca="1" si="37"/>
        <v>6.8570381992525293</v>
      </c>
      <c r="D221" s="79">
        <f t="shared" ca="1" si="38"/>
        <v>115.92421919283046</v>
      </c>
      <c r="E221" s="79">
        <f t="shared" ca="1" si="28"/>
        <v>26.686793289956782</v>
      </c>
      <c r="F221" s="61">
        <f t="shared" ca="1" si="29"/>
        <v>3.3122284941031963E-2</v>
      </c>
      <c r="G221" s="71">
        <f t="shared" ca="1" si="30"/>
        <v>1.3633105164441994</v>
      </c>
      <c r="H221" s="79">
        <f t="shared" ca="1" si="31"/>
        <v>20.726621032888399</v>
      </c>
      <c r="I221" s="79">
        <f t="shared" ca="1" si="32"/>
        <v>26.398204860242938</v>
      </c>
      <c r="J221" s="71">
        <f t="shared" ca="1" si="33"/>
        <v>1.2078228100304669</v>
      </c>
      <c r="K221" s="71">
        <f t="shared" ca="1" si="34"/>
        <v>1.5834410037082847</v>
      </c>
      <c r="L221" s="61">
        <f t="shared" ca="1" si="39"/>
        <v>2.6313852318075831E-3</v>
      </c>
    </row>
    <row r="222" spans="1:12">
      <c r="A222" s="78">
        <f t="shared" ca="1" si="35"/>
        <v>4.0701771343780876E-2</v>
      </c>
      <c r="B222" s="78">
        <f t="shared" ca="1" si="36"/>
        <v>2.5810737961342565E-2</v>
      </c>
      <c r="C222" s="71">
        <f t="shared" ca="1" si="37"/>
        <v>6.7415141885564367</v>
      </c>
      <c r="D222" s="79">
        <f t="shared" ca="1" si="38"/>
        <v>107.00350088764225</v>
      </c>
      <c r="E222" s="79">
        <f t="shared" ca="1" si="28"/>
        <v>22.560417540608654</v>
      </c>
      <c r="F222" s="61">
        <f t="shared" ca="1" si="29"/>
        <v>3.2683176319003665E-2</v>
      </c>
      <c r="G222" s="71">
        <f t="shared" ca="1" si="30"/>
        <v>1.4790840014599314</v>
      </c>
      <c r="H222" s="79">
        <f t="shared" ca="1" si="31"/>
        <v>20.958168002919862</v>
      </c>
      <c r="I222" s="79">
        <f t="shared" ca="1" si="32"/>
        <v>28.811201509653486</v>
      </c>
      <c r="J222" s="71">
        <f t="shared" ca="1" si="33"/>
        <v>1.2987682639922513</v>
      </c>
      <c r="K222" s="71">
        <f t="shared" ca="1" si="34"/>
        <v>1.450824603270866</v>
      </c>
      <c r="L222" s="61">
        <f t="shared" ca="1" si="39"/>
        <v>2.4608210765772204E-3</v>
      </c>
    </row>
    <row r="223" spans="1:12">
      <c r="A223" s="78">
        <f t="shared" ca="1" si="35"/>
        <v>4.0305883996173603E-2</v>
      </c>
      <c r="B223" s="78">
        <f t="shared" ca="1" si="36"/>
        <v>3.0112114977039226E-2</v>
      </c>
      <c r="C223" s="71">
        <f t="shared" ca="1" si="37"/>
        <v>6.8430049650359157</v>
      </c>
      <c r="D223" s="79">
        <f t="shared" ca="1" si="38"/>
        <v>114.80207952748891</v>
      </c>
      <c r="E223" s="79">
        <f t="shared" ca="1" si="28"/>
        <v>26.32012645009565</v>
      </c>
      <c r="F223" s="61">
        <f t="shared" ca="1" si="29"/>
        <v>3.3068631165807348E-2</v>
      </c>
      <c r="G223" s="71">
        <f t="shared" ca="1" si="30"/>
        <v>1.3959333229555293</v>
      </c>
      <c r="H223" s="79">
        <f t="shared" ca="1" si="31"/>
        <v>20.791866645911057</v>
      </c>
      <c r="I223" s="79">
        <f t="shared" ca="1" si="32"/>
        <v>27.075429655337192</v>
      </c>
      <c r="J223" s="71">
        <f t="shared" ca="1" si="33"/>
        <v>1.2336005517820832</v>
      </c>
      <c r="K223" s="71">
        <f t="shared" ca="1" si="34"/>
        <v>1.5438351498795237</v>
      </c>
      <c r="L223" s="61">
        <f t="shared" ca="1" si="39"/>
        <v>2.9266632737140938E-3</v>
      </c>
    </row>
    <row r="224" spans="1:12">
      <c r="A224" s="78">
        <f t="shared" ca="1" si="35"/>
        <v>3.9390678068322901E-2</v>
      </c>
      <c r="B224" s="78">
        <f t="shared" ca="1" si="36"/>
        <v>3.1416919527719467E-2</v>
      </c>
      <c r="C224" s="71">
        <f t="shared" ca="1" si="37"/>
        <v>6.7800863691017623</v>
      </c>
      <c r="D224" s="79">
        <f t="shared" ca="1" si="38"/>
        <v>109.90295517228745</v>
      </c>
      <c r="E224" s="79">
        <f t="shared" ref="E224:E287" ca="1" si="40">1.65*9.81*D_50*B224</f>
        <v>27.460618268513279</v>
      </c>
      <c r="F224" s="61">
        <f t="shared" ref="F224:F287" ca="1" si="41">$B$8*D224^(1/6)</f>
        <v>3.2829138597122241E-2</v>
      </c>
      <c r="G224" s="71">
        <f t="shared" ref="G224:G287" ca="1" si="42">IF(ISERROR(G224),1,(A224*Q/SQRT(L224))^(3/5)*(Bnot+2*G224*SQRT(1+m^2))^(2/5)/(Bnot+m*G224))</f>
        <v>1.3593438364291948</v>
      </c>
      <c r="H224" s="79">
        <f t="shared" ref="H224:H287" ca="1" si="43">Bnot+2*m*G224</f>
        <v>20.71868767285839</v>
      </c>
      <c r="I224" s="79">
        <f t="shared" ref="I224:I287" ca="1" si="44">G224*(Bnot+m*G224)</f>
        <v>26.316004721363544</v>
      </c>
      <c r="J224" s="71">
        <f t="shared" ref="J224:J287" ca="1" si="45">IF(ISERROR(G224),1,I224/(Bnot+2*G224*SQRT(1+m^2)))</f>
        <v>1.2046802316105476</v>
      </c>
      <c r="K224" s="71">
        <f t="shared" ref="K224:K287" ca="1" si="46">Q/I224</f>
        <v>1.5883870079285409</v>
      </c>
      <c r="L224" s="61">
        <f t="shared" ca="1" si="39"/>
        <v>3.0540101345552938E-3</v>
      </c>
    </row>
    <row r="225" spans="1:12">
      <c r="A225" s="78">
        <f t="shared" ref="A225:A288" ca="1" si="47">NORMINV(RAND(),ntmn,ntstd)</f>
        <v>3.847514242798563E-2</v>
      </c>
      <c r="B225" s="78">
        <f t="shared" ref="B225:B288" ca="1" si="48">NORMINV(RAND(),tmn,tstd)</f>
        <v>3.3048601535701952E-2</v>
      </c>
      <c r="C225" s="71">
        <f t="shared" ref="C225:C288" ca="1" si="49">NORMINV(RAND(),psimn,psistd)</f>
        <v>6.8414619694639089</v>
      </c>
      <c r="D225" s="79">
        <f t="shared" ref="D225:D288" ca="1" si="50">(2^C225)</f>
        <v>114.67936169597328</v>
      </c>
      <c r="E225" s="79">
        <f t="shared" ca="1" si="40"/>
        <v>28.886824192912538</v>
      </c>
      <c r="F225" s="61">
        <f t="shared" ca="1" si="41"/>
        <v>3.306273708070892E-2</v>
      </c>
      <c r="G225" s="71">
        <f t="shared" ca="1" si="42"/>
        <v>1.3307857506492922</v>
      </c>
      <c r="H225" s="79">
        <f t="shared" ca="1" si="43"/>
        <v>20.661571501298585</v>
      </c>
      <c r="I225" s="79">
        <f t="shared" ca="1" si="44"/>
        <v>25.725134225818458</v>
      </c>
      <c r="J225" s="71">
        <f t="shared" ca="1" si="45"/>
        <v>1.1820023046210273</v>
      </c>
      <c r="K225" s="71">
        <f t="shared" ca="1" si="46"/>
        <v>1.6248700447225795</v>
      </c>
      <c r="L225" s="61">
        <f t="shared" ca="1" si="39"/>
        <v>3.1273365208060885E-3</v>
      </c>
    </row>
    <row r="226" spans="1:12">
      <c r="A226" s="78">
        <f t="shared" ca="1" si="47"/>
        <v>4.4956652833647907E-2</v>
      </c>
      <c r="B226" s="78">
        <f t="shared" ca="1" si="48"/>
        <v>3.176307578784604E-2</v>
      </c>
      <c r="C226" s="71">
        <f t="shared" ca="1" si="49"/>
        <v>6.8225702239534316</v>
      </c>
      <c r="D226" s="79">
        <f t="shared" ca="1" si="50"/>
        <v>113.18745237771903</v>
      </c>
      <c r="E226" s="79">
        <f t="shared" ca="1" si="40"/>
        <v>27.763183416958373</v>
      </c>
      <c r="F226" s="61">
        <f t="shared" ca="1" si="41"/>
        <v>3.2990657662622422E-2</v>
      </c>
      <c r="G226" s="71">
        <f t="shared" ca="1" si="42"/>
        <v>1.394612635735476</v>
      </c>
      <c r="H226" s="79">
        <f t="shared" ca="1" si="43"/>
        <v>20.789225271470951</v>
      </c>
      <c r="I226" s="79">
        <f t="shared" ca="1" si="44"/>
        <v>27.047971846991622</v>
      </c>
      <c r="J226" s="71">
        <f t="shared" ca="1" si="45"/>
        <v>1.2325593035961675</v>
      </c>
      <c r="K226" s="71">
        <f t="shared" ca="1" si="46"/>
        <v>1.5454023775408932</v>
      </c>
      <c r="L226" s="61">
        <f t="shared" ref="L226:L289" ca="1" si="51">E226/(9810*J226)*(A226/F226)^1.5</f>
        <v>3.6525563487506091E-3</v>
      </c>
    </row>
    <row r="227" spans="1:12">
      <c r="A227" s="78">
        <f t="shared" ca="1" si="47"/>
        <v>4.0184975237598002E-2</v>
      </c>
      <c r="B227" s="78">
        <f t="shared" ca="1" si="48"/>
        <v>2.5084281642427021E-2</v>
      </c>
      <c r="C227" s="71">
        <f t="shared" ca="1" si="49"/>
        <v>6.74279985492511</v>
      </c>
      <c r="D227" s="79">
        <f t="shared" ca="1" si="50"/>
        <v>107.09890020299162</v>
      </c>
      <c r="E227" s="79">
        <f t="shared" ca="1" si="40"/>
        <v>21.925443139477828</v>
      </c>
      <c r="F227" s="61">
        <f t="shared" ca="1" si="41"/>
        <v>3.2688030981063723E-2</v>
      </c>
      <c r="G227" s="71">
        <f t="shared" ca="1" si="42"/>
        <v>1.4926671187834855</v>
      </c>
      <c r="H227" s="79">
        <f t="shared" ca="1" si="43"/>
        <v>20.98533423756697</v>
      </c>
      <c r="I227" s="79">
        <f t="shared" ca="1" si="44"/>
        <v>29.096063265600133</v>
      </c>
      <c r="J227" s="71">
        <f t="shared" ca="1" si="45"/>
        <v>1.3093418225696749</v>
      </c>
      <c r="K227" s="71">
        <f t="shared" ca="1" si="46"/>
        <v>1.4366204671207032</v>
      </c>
      <c r="L227" s="61">
        <f t="shared" ca="1" si="51"/>
        <v>2.3266912060087084E-3</v>
      </c>
    </row>
    <row r="228" spans="1:12">
      <c r="A228" s="78">
        <f t="shared" ca="1" si="47"/>
        <v>4.4954595340278909E-2</v>
      </c>
      <c r="B228" s="78">
        <f t="shared" ca="1" si="48"/>
        <v>2.9370408525897743E-2</v>
      </c>
      <c r="C228" s="71">
        <f t="shared" ca="1" si="49"/>
        <v>6.8575792149256829</v>
      </c>
      <c r="D228" s="79">
        <f t="shared" ca="1" si="50"/>
        <v>115.96769933152008</v>
      </c>
      <c r="E228" s="79">
        <f t="shared" ca="1" si="40"/>
        <v>25.671822350639964</v>
      </c>
      <c r="F228" s="61">
        <f t="shared" ca="1" si="41"/>
        <v>3.3124355167793065E-2</v>
      </c>
      <c r="G228" s="71">
        <f t="shared" ca="1" si="42"/>
        <v>1.4436073690758873</v>
      </c>
      <c r="H228" s="79">
        <f t="shared" ca="1" si="43"/>
        <v>20.887214738151776</v>
      </c>
      <c r="I228" s="79">
        <f t="shared" ca="1" si="44"/>
        <v>28.068934879416176</v>
      </c>
      <c r="J228" s="71">
        <f t="shared" ca="1" si="45"/>
        <v>1.2710573367850402</v>
      </c>
      <c r="K228" s="71">
        <f t="shared" ca="1" si="46"/>
        <v>1.4891908146701085</v>
      </c>
      <c r="L228" s="61">
        <f t="shared" ca="1" si="51"/>
        <v>3.2550865436087222E-3</v>
      </c>
    </row>
    <row r="229" spans="1:12">
      <c r="A229" s="78">
        <f t="shared" ca="1" si="47"/>
        <v>3.8753770630746621E-2</v>
      </c>
      <c r="B229" s="78">
        <f t="shared" ca="1" si="48"/>
        <v>2.6802099503551578E-2</v>
      </c>
      <c r="C229" s="71">
        <f t="shared" ca="1" si="49"/>
        <v>6.8166410534596578</v>
      </c>
      <c r="D229" s="79">
        <f t="shared" ca="1" si="50"/>
        <v>112.72323054561878</v>
      </c>
      <c r="E229" s="79">
        <f t="shared" ca="1" si="40"/>
        <v>23.426937915168828</v>
      </c>
      <c r="F229" s="61">
        <f t="shared" ca="1" si="41"/>
        <v>3.2968067966288393E-2</v>
      </c>
      <c r="G229" s="71">
        <f t="shared" ca="1" si="42"/>
        <v>1.4496402817295215</v>
      </c>
      <c r="H229" s="79">
        <f t="shared" ca="1" si="43"/>
        <v>20.899280563459044</v>
      </c>
      <c r="I229" s="79">
        <f t="shared" ca="1" si="44"/>
        <v>28.194982017544234</v>
      </c>
      <c r="J229" s="71">
        <f t="shared" ca="1" si="45"/>
        <v>1.275779386668821</v>
      </c>
      <c r="K229" s="71">
        <f t="shared" ca="1" si="46"/>
        <v>1.4825333094374766</v>
      </c>
      <c r="L229" s="61">
        <f t="shared" ca="1" si="51"/>
        <v>2.3856220481891107E-3</v>
      </c>
    </row>
    <row r="230" spans="1:12">
      <c r="A230" s="78">
        <f t="shared" ca="1" si="47"/>
        <v>4.2349189059338065E-2</v>
      </c>
      <c r="B230" s="78">
        <f t="shared" ca="1" si="48"/>
        <v>2.9332719606259685E-2</v>
      </c>
      <c r="C230" s="71">
        <f t="shared" ca="1" si="49"/>
        <v>6.7943142958070455</v>
      </c>
      <c r="D230" s="79">
        <f t="shared" ca="1" si="50"/>
        <v>110.99218550484044</v>
      </c>
      <c r="E230" s="79">
        <f t="shared" ca="1" si="40"/>
        <v>25.638879558963005</v>
      </c>
      <c r="F230" s="61">
        <f t="shared" ca="1" si="41"/>
        <v>3.2883143387619884E-2</v>
      </c>
      <c r="G230" s="71">
        <f t="shared" ca="1" si="42"/>
        <v>1.4204457047620389</v>
      </c>
      <c r="H230" s="79">
        <f t="shared" ca="1" si="43"/>
        <v>20.840891409524076</v>
      </c>
      <c r="I230" s="79">
        <f t="shared" ca="1" si="44"/>
        <v>27.585688685893626</v>
      </c>
      <c r="J230" s="71">
        <f t="shared" ca="1" si="45"/>
        <v>1.2528910806194815</v>
      </c>
      <c r="K230" s="71">
        <f t="shared" ca="1" si="46"/>
        <v>1.515278464712577</v>
      </c>
      <c r="L230" s="61">
        <f t="shared" ca="1" si="51"/>
        <v>3.048767988236415E-3</v>
      </c>
    </row>
    <row r="231" spans="1:12">
      <c r="A231" s="78">
        <f t="shared" ca="1" si="47"/>
        <v>4.1357266743310014E-2</v>
      </c>
      <c r="B231" s="78">
        <f t="shared" ca="1" si="48"/>
        <v>3.0703715689757466E-2</v>
      </c>
      <c r="C231" s="71">
        <f t="shared" ca="1" si="49"/>
        <v>6.7191010485907015</v>
      </c>
      <c r="D231" s="79">
        <f t="shared" ca="1" si="50"/>
        <v>105.35398309308302</v>
      </c>
      <c r="E231" s="79">
        <f t="shared" ca="1" si="40"/>
        <v>26.837227476661994</v>
      </c>
      <c r="F231" s="61">
        <f t="shared" ca="1" si="41"/>
        <v>3.2598660298500517E-2</v>
      </c>
      <c r="G231" s="71">
        <f t="shared" ca="1" si="42"/>
        <v>1.3799814748201238</v>
      </c>
      <c r="H231" s="79">
        <f t="shared" ca="1" si="43"/>
        <v>20.759962949640247</v>
      </c>
      <c r="I231" s="79">
        <f t="shared" ca="1" si="44"/>
        <v>26.744015417608953</v>
      </c>
      <c r="J231" s="71">
        <f t="shared" ca="1" si="45"/>
        <v>1.2210107864643922</v>
      </c>
      <c r="K231" s="71">
        <f t="shared" ca="1" si="46"/>
        <v>1.562966493523549</v>
      </c>
      <c r="L231" s="61">
        <f t="shared" ca="1" si="51"/>
        <v>3.2016750706163918E-3</v>
      </c>
    </row>
    <row r="232" spans="1:12">
      <c r="A232" s="78">
        <f t="shared" ca="1" si="47"/>
        <v>3.9380123109280553E-2</v>
      </c>
      <c r="B232" s="78">
        <f t="shared" ca="1" si="48"/>
        <v>2.68839025363268E-2</v>
      </c>
      <c r="C232" s="71">
        <f t="shared" ca="1" si="49"/>
        <v>6.8145050690948166</v>
      </c>
      <c r="D232" s="79">
        <f t="shared" ca="1" si="50"/>
        <v>112.55646147858016</v>
      </c>
      <c r="E232" s="79">
        <f t="shared" ca="1" si="40"/>
        <v>23.4984395738297</v>
      </c>
      <c r="F232" s="61">
        <f t="shared" ca="1" si="41"/>
        <v>3.2959933815947869E-2</v>
      </c>
      <c r="G232" s="71">
        <f t="shared" ca="1" si="42"/>
        <v>1.4523686609310384</v>
      </c>
      <c r="H232" s="79">
        <f t="shared" ca="1" si="43"/>
        <v>20.904737321862076</v>
      </c>
      <c r="I232" s="79">
        <f t="shared" ca="1" si="44"/>
        <v>28.252010624013312</v>
      </c>
      <c r="J232" s="71">
        <f t="shared" ca="1" si="45"/>
        <v>1.2779136169139382</v>
      </c>
      <c r="K232" s="71">
        <f t="shared" ca="1" si="46"/>
        <v>1.47954071504105</v>
      </c>
      <c r="L232" s="61">
        <f t="shared" ca="1" si="51"/>
        <v>2.447961742665589E-3</v>
      </c>
    </row>
    <row r="233" spans="1:12">
      <c r="A233" s="78">
        <f t="shared" ca="1" si="47"/>
        <v>3.8002918874726524E-2</v>
      </c>
      <c r="B233" s="78">
        <f t="shared" ca="1" si="48"/>
        <v>3.1040055591276278E-2</v>
      </c>
      <c r="C233" s="71">
        <f t="shared" ca="1" si="49"/>
        <v>6.8158020501663259</v>
      </c>
      <c r="D233" s="79">
        <f t="shared" ca="1" si="50"/>
        <v>112.65769509696898</v>
      </c>
      <c r="E233" s="79">
        <f t="shared" ca="1" si="40"/>
        <v>27.131212430722446</v>
      </c>
      <c r="F233" s="61">
        <f t="shared" ca="1" si="41"/>
        <v>3.2964872675950593E-2</v>
      </c>
      <c r="G233" s="71">
        <f t="shared" ca="1" si="42"/>
        <v>1.3595250599999817</v>
      </c>
      <c r="H233" s="79">
        <f t="shared" ca="1" si="43"/>
        <v>20.719050119999963</v>
      </c>
      <c r="I233" s="79">
        <f t="shared" ca="1" si="44"/>
        <v>26.319759468767625</v>
      </c>
      <c r="J233" s="71">
        <f t="shared" ca="1" si="45"/>
        <v>1.2048238438614511</v>
      </c>
      <c r="K233" s="71">
        <f t="shared" ca="1" si="46"/>
        <v>1.5881604104172007</v>
      </c>
      <c r="L233" s="61">
        <f t="shared" ca="1" si="51"/>
        <v>2.8413515357550091E-3</v>
      </c>
    </row>
    <row r="234" spans="1:12">
      <c r="A234" s="78">
        <f t="shared" ca="1" si="47"/>
        <v>3.7029878420492587E-2</v>
      </c>
      <c r="B234" s="78">
        <f t="shared" ca="1" si="48"/>
        <v>2.8636236317678899E-2</v>
      </c>
      <c r="C234" s="71">
        <f t="shared" ca="1" si="49"/>
        <v>6.7969900244474797</v>
      </c>
      <c r="D234" s="79">
        <f t="shared" ca="1" si="50"/>
        <v>111.19823081355187</v>
      </c>
      <c r="E234" s="79">
        <f t="shared" ca="1" si="40"/>
        <v>25.030103714429909</v>
      </c>
      <c r="F234" s="61">
        <f t="shared" ca="1" si="41"/>
        <v>3.2893309542662015E-2</v>
      </c>
      <c r="G234" s="71">
        <f t="shared" ca="1" si="42"/>
        <v>1.3958711802159645</v>
      </c>
      <c r="H234" s="79">
        <f t="shared" ca="1" si="43"/>
        <v>20.791742360431929</v>
      </c>
      <c r="I234" s="79">
        <f t="shared" ca="1" si="44"/>
        <v>27.074137595644867</v>
      </c>
      <c r="J234" s="71">
        <f t="shared" ca="1" si="45"/>
        <v>1.2335515619641435</v>
      </c>
      <c r="K234" s="71">
        <f t="shared" ca="1" si="46"/>
        <v>1.543908826359955</v>
      </c>
      <c r="L234" s="61">
        <f t="shared" ca="1" si="51"/>
        <v>2.4706055088648208E-3</v>
      </c>
    </row>
    <row r="235" spans="1:12">
      <c r="A235" s="78">
        <f t="shared" ca="1" si="47"/>
        <v>3.9103826656612259E-2</v>
      </c>
      <c r="B235" s="78">
        <f t="shared" ca="1" si="48"/>
        <v>2.8571149920574461E-2</v>
      </c>
      <c r="C235" s="71">
        <f t="shared" ca="1" si="49"/>
        <v>6.8044842190793844</v>
      </c>
      <c r="D235" s="79">
        <f t="shared" ca="1" si="50"/>
        <v>111.77736177475492</v>
      </c>
      <c r="E235" s="79">
        <f t="shared" ca="1" si="40"/>
        <v>24.973213582226435</v>
      </c>
      <c r="F235" s="61">
        <f t="shared" ca="1" si="41"/>
        <v>3.2921799694400899E-2</v>
      </c>
      <c r="G235" s="71">
        <f t="shared" ca="1" si="42"/>
        <v>1.4136026256328447</v>
      </c>
      <c r="H235" s="79">
        <f t="shared" ca="1" si="43"/>
        <v>20.827205251265688</v>
      </c>
      <c r="I235" s="79">
        <f t="shared" ca="1" si="44"/>
        <v>27.443119644587277</v>
      </c>
      <c r="J235" s="71">
        <f t="shared" ca="1" si="45"/>
        <v>1.2475125151726265</v>
      </c>
      <c r="K235" s="71">
        <f t="shared" ca="1" si="46"/>
        <v>1.5231504486861205</v>
      </c>
      <c r="L235" s="61">
        <f t="shared" ca="1" si="51"/>
        <v>2.641581711234606E-3</v>
      </c>
    </row>
    <row r="236" spans="1:12">
      <c r="A236" s="78">
        <f t="shared" ca="1" si="47"/>
        <v>3.8696167406606946E-2</v>
      </c>
      <c r="B236" s="78">
        <f t="shared" ca="1" si="48"/>
        <v>3.0336760056086601E-2</v>
      </c>
      <c r="C236" s="71">
        <f t="shared" ca="1" si="49"/>
        <v>6.8231284665891652</v>
      </c>
      <c r="D236" s="79">
        <f t="shared" ca="1" si="50"/>
        <v>113.2312580929093</v>
      </c>
      <c r="E236" s="79">
        <f t="shared" ca="1" si="40"/>
        <v>26.51648219898367</v>
      </c>
      <c r="F236" s="61">
        <f t="shared" ca="1" si="41"/>
        <v>3.2992785322434437E-2</v>
      </c>
      <c r="G236" s="71">
        <f t="shared" ca="1" si="42"/>
        <v>1.3781670978912943</v>
      </c>
      <c r="H236" s="79">
        <f t="shared" ca="1" si="43"/>
        <v>20.756334195782589</v>
      </c>
      <c r="I236" s="79">
        <f t="shared" ca="1" si="44"/>
        <v>26.70635231175341</v>
      </c>
      <c r="J236" s="71">
        <f t="shared" ca="1" si="45"/>
        <v>1.2195770017490859</v>
      </c>
      <c r="K236" s="71">
        <f t="shared" ca="1" si="46"/>
        <v>1.5651706946741619</v>
      </c>
      <c r="L236" s="61">
        <f t="shared" ca="1" si="51"/>
        <v>2.8152121790950327E-3</v>
      </c>
    </row>
    <row r="237" spans="1:12">
      <c r="A237" s="78">
        <f t="shared" ca="1" si="47"/>
        <v>4.0516034582134097E-2</v>
      </c>
      <c r="B237" s="78">
        <f t="shared" ca="1" si="48"/>
        <v>3.0198892066349705E-2</v>
      </c>
      <c r="C237" s="71">
        <f t="shared" ca="1" si="49"/>
        <v>6.9185484364382983</v>
      </c>
      <c r="D237" s="79">
        <f t="shared" ca="1" si="50"/>
        <v>120.97360027959186</v>
      </c>
      <c r="E237" s="79">
        <f t="shared" ca="1" si="40"/>
        <v>26.39597578732635</v>
      </c>
      <c r="F237" s="61">
        <f t="shared" ca="1" si="41"/>
        <v>3.3358488181045198E-2</v>
      </c>
      <c r="G237" s="71">
        <f t="shared" ca="1" si="42"/>
        <v>1.4032796511845116</v>
      </c>
      <c r="H237" s="79">
        <f t="shared" ca="1" si="43"/>
        <v>20.806559302369024</v>
      </c>
      <c r="I237" s="79">
        <f t="shared" ca="1" si="44"/>
        <v>27.228227500749735</v>
      </c>
      <c r="J237" s="71">
        <f t="shared" ca="1" si="45"/>
        <v>1.2393889345045457</v>
      </c>
      <c r="K237" s="71">
        <f t="shared" ca="1" si="46"/>
        <v>1.5351715420641694</v>
      </c>
      <c r="L237" s="61">
        <f t="shared" ca="1" si="51"/>
        <v>2.9059755720811549E-3</v>
      </c>
    </row>
    <row r="238" spans="1:12">
      <c r="A238" s="78">
        <f t="shared" ca="1" si="47"/>
        <v>4.2953044933031571E-2</v>
      </c>
      <c r="B238" s="78">
        <f t="shared" ca="1" si="48"/>
        <v>2.505389498938736E-2</v>
      </c>
      <c r="C238" s="71">
        <f t="shared" ca="1" si="49"/>
        <v>6.7768817438720372</v>
      </c>
      <c r="D238" s="79">
        <f t="shared" ca="1" si="50"/>
        <v>109.65910120588735</v>
      </c>
      <c r="E238" s="79">
        <f t="shared" ca="1" si="40"/>
        <v>21.898883047268797</v>
      </c>
      <c r="F238" s="61">
        <f t="shared" ca="1" si="41"/>
        <v>3.2816987078482435E-2</v>
      </c>
      <c r="G238" s="71">
        <f t="shared" ca="1" si="42"/>
        <v>1.5175054905684358</v>
      </c>
      <c r="H238" s="79">
        <f t="shared" ca="1" si="43"/>
        <v>21.035010981136871</v>
      </c>
      <c r="I238" s="79">
        <f t="shared" ca="1" si="44"/>
        <v>29.617921744137192</v>
      </c>
      <c r="J238" s="71">
        <f t="shared" ca="1" si="45"/>
        <v>1.3286254057840843</v>
      </c>
      <c r="K238" s="71">
        <f t="shared" ca="1" si="46"/>
        <v>1.4113076657133861</v>
      </c>
      <c r="L238" s="61">
        <f t="shared" ca="1" si="51"/>
        <v>2.5158994461512763E-3</v>
      </c>
    </row>
    <row r="239" spans="1:12">
      <c r="A239" s="78">
        <f t="shared" ca="1" si="47"/>
        <v>3.7982222629075982E-2</v>
      </c>
      <c r="B239" s="78">
        <f t="shared" ca="1" si="48"/>
        <v>3.111254810253844E-2</v>
      </c>
      <c r="C239" s="71">
        <f t="shared" ca="1" si="49"/>
        <v>6.7850226832538967</v>
      </c>
      <c r="D239" s="79">
        <f t="shared" ca="1" si="50"/>
        <v>110.27964233796052</v>
      </c>
      <c r="E239" s="79">
        <f t="shared" ca="1" si="40"/>
        <v>27.194576032533874</v>
      </c>
      <c r="F239" s="61">
        <f t="shared" ca="1" si="41"/>
        <v>3.284786525715902E-2</v>
      </c>
      <c r="G239" s="71">
        <f t="shared" ca="1" si="42"/>
        <v>1.3551035974475611</v>
      </c>
      <c r="H239" s="79">
        <f t="shared" ca="1" si="43"/>
        <v>20.710207194895123</v>
      </c>
      <c r="I239" s="79">
        <f t="shared" ca="1" si="44"/>
        <v>26.228170513871419</v>
      </c>
      <c r="J239" s="71">
        <f t="shared" ca="1" si="45"/>
        <v>1.201318950025225</v>
      </c>
      <c r="K239" s="71">
        <f t="shared" ca="1" si="46"/>
        <v>1.5937062776793003</v>
      </c>
      <c r="L239" s="61">
        <f t="shared" ca="1" si="51"/>
        <v>2.8692262402797057E-3</v>
      </c>
    </row>
    <row r="240" spans="1:12">
      <c r="A240" s="78">
        <f t="shared" ca="1" si="47"/>
        <v>3.8720364358210933E-2</v>
      </c>
      <c r="B240" s="78">
        <f t="shared" ca="1" si="48"/>
        <v>2.7631477402300406E-2</v>
      </c>
      <c r="C240" s="71">
        <f t="shared" ca="1" si="49"/>
        <v>6.8022403044873325</v>
      </c>
      <c r="D240" s="79">
        <f t="shared" ca="1" si="50"/>
        <v>111.60364252713708</v>
      </c>
      <c r="E240" s="79">
        <f t="shared" ca="1" si="40"/>
        <v>24.151873084506114</v>
      </c>
      <c r="F240" s="61">
        <f t="shared" ca="1" si="41"/>
        <v>3.2913266575200557E-2</v>
      </c>
      <c r="G240" s="71">
        <f t="shared" ca="1" si="42"/>
        <v>1.4299675993800838</v>
      </c>
      <c r="H240" s="79">
        <f t="shared" ca="1" si="43"/>
        <v>20.859935198760169</v>
      </c>
      <c r="I240" s="79">
        <f t="shared" ca="1" si="44"/>
        <v>27.784224124118349</v>
      </c>
      <c r="J240" s="71">
        <f t="shared" ca="1" si="45"/>
        <v>1.2603665122362171</v>
      </c>
      <c r="K240" s="71">
        <f t="shared" ca="1" si="46"/>
        <v>1.5044508643923271</v>
      </c>
      <c r="L240" s="61">
        <f t="shared" ca="1" si="51"/>
        <v>2.4925141189939123E-3</v>
      </c>
    </row>
    <row r="241" spans="1:12">
      <c r="A241" s="78">
        <f t="shared" ca="1" si="47"/>
        <v>4.1876202708304514E-2</v>
      </c>
      <c r="B241" s="78">
        <f t="shared" ca="1" si="48"/>
        <v>2.8357954117102974E-2</v>
      </c>
      <c r="C241" s="71">
        <f t="shared" ca="1" si="49"/>
        <v>6.8525942994861566</v>
      </c>
      <c r="D241" s="79">
        <f t="shared" ca="1" si="50"/>
        <v>115.56768992008756</v>
      </c>
      <c r="E241" s="79">
        <f t="shared" ca="1" si="40"/>
        <v>24.78686531309031</v>
      </c>
      <c r="F241" s="61">
        <f t="shared" ca="1" si="41"/>
        <v>3.3105285005274786E-2</v>
      </c>
      <c r="G241" s="71">
        <f t="shared" ca="1" si="42"/>
        <v>1.4428666722026933</v>
      </c>
      <c r="H241" s="79">
        <f t="shared" ca="1" si="43"/>
        <v>20.885733344405388</v>
      </c>
      <c r="I241" s="79">
        <f t="shared" ca="1" si="44"/>
        <v>28.053464333401752</v>
      </c>
      <c r="J241" s="71">
        <f t="shared" ca="1" si="45"/>
        <v>1.2704773065890298</v>
      </c>
      <c r="K241" s="71">
        <f t="shared" ca="1" si="46"/>
        <v>1.4900120535284829</v>
      </c>
      <c r="L241" s="61">
        <f t="shared" ca="1" si="51"/>
        <v>2.8293757760169918E-3</v>
      </c>
    </row>
    <row r="242" spans="1:12">
      <c r="A242" s="78">
        <f t="shared" ca="1" si="47"/>
        <v>4.1627770266696812E-2</v>
      </c>
      <c r="B242" s="78">
        <f t="shared" ca="1" si="48"/>
        <v>3.1129594218038389E-2</v>
      </c>
      <c r="C242" s="71">
        <f t="shared" ca="1" si="49"/>
        <v>6.8376874407096127</v>
      </c>
      <c r="D242" s="79">
        <f t="shared" ca="1" si="50"/>
        <v>114.3797177780891</v>
      </c>
      <c r="E242" s="79">
        <f t="shared" ca="1" si="40"/>
        <v>27.20947554775503</v>
      </c>
      <c r="F242" s="61">
        <f t="shared" ca="1" si="41"/>
        <v>3.3048323195182069E-2</v>
      </c>
      <c r="G242" s="71">
        <f t="shared" ca="1" si="42"/>
        <v>1.3856670175831758</v>
      </c>
      <c r="H242" s="79">
        <f t="shared" ca="1" si="43"/>
        <v>20.771334035166351</v>
      </c>
      <c r="I242" s="79">
        <f t="shared" ca="1" si="44"/>
        <v>26.862079400115018</v>
      </c>
      <c r="J242" s="71">
        <f t="shared" ca="1" si="45"/>
        <v>1.2255013003399811</v>
      </c>
      <c r="K242" s="71">
        <f t="shared" ca="1" si="46"/>
        <v>1.5560969565081777</v>
      </c>
      <c r="L242" s="61">
        <f t="shared" ca="1" si="51"/>
        <v>3.1995431176186995E-3</v>
      </c>
    </row>
    <row r="243" spans="1:12">
      <c r="A243" s="78">
        <f t="shared" ca="1" si="47"/>
        <v>4.0755668521210861E-2</v>
      </c>
      <c r="B243" s="78">
        <f t="shared" ca="1" si="48"/>
        <v>3.0188728496129347E-2</v>
      </c>
      <c r="C243" s="71">
        <f t="shared" ca="1" si="49"/>
        <v>6.7894292835926784</v>
      </c>
      <c r="D243" s="79">
        <f t="shared" ca="1" si="50"/>
        <v>110.61699792089122</v>
      </c>
      <c r="E243" s="79">
        <f t="shared" ca="1" si="40"/>
        <v>26.387092105340272</v>
      </c>
      <c r="F243" s="61">
        <f t="shared" ca="1" si="41"/>
        <v>3.2864591391192216E-2</v>
      </c>
      <c r="G243" s="71">
        <f t="shared" ca="1" si="42"/>
        <v>1.3923491061629762</v>
      </c>
      <c r="H243" s="79">
        <f t="shared" ca="1" si="43"/>
        <v>20.784698212325953</v>
      </c>
      <c r="I243" s="79">
        <f t="shared" ca="1" si="44"/>
        <v>27.000919944366409</v>
      </c>
      <c r="J243" s="71">
        <f t="shared" ca="1" si="45"/>
        <v>1.2307742505194867</v>
      </c>
      <c r="K243" s="71">
        <f t="shared" ca="1" si="46"/>
        <v>1.5480954014206221</v>
      </c>
      <c r="L243" s="61">
        <f t="shared" ca="1" si="51"/>
        <v>3.0181012168024523E-3</v>
      </c>
    </row>
    <row r="244" spans="1:12">
      <c r="A244" s="78">
        <f t="shared" ca="1" si="47"/>
        <v>4.0142084579114112E-2</v>
      </c>
      <c r="B244" s="78">
        <f t="shared" ca="1" si="48"/>
        <v>2.6977265251970705E-2</v>
      </c>
      <c r="C244" s="71">
        <f t="shared" ca="1" si="49"/>
        <v>6.8115636838744518</v>
      </c>
      <c r="D244" s="79">
        <f t="shared" ca="1" si="50"/>
        <v>112.32721369212135</v>
      </c>
      <c r="E244" s="79">
        <f t="shared" ca="1" si="40"/>
        <v>23.580045216055282</v>
      </c>
      <c r="F244" s="61">
        <f t="shared" ca="1" si="41"/>
        <v>3.2948735862376843E-2</v>
      </c>
      <c r="G244" s="71">
        <f t="shared" ca="1" si="42"/>
        <v>1.4557010556291119</v>
      </c>
      <c r="H244" s="79">
        <f t="shared" ca="1" si="43"/>
        <v>20.911402111258223</v>
      </c>
      <c r="I244" s="79">
        <f t="shared" ca="1" si="44"/>
        <v>28.321684564683729</v>
      </c>
      <c r="J244" s="71">
        <f t="shared" ca="1" si="45"/>
        <v>1.2805192212448588</v>
      </c>
      <c r="K244" s="71">
        <f t="shared" ca="1" si="46"/>
        <v>1.4759009092320488</v>
      </c>
      <c r="L244" s="61">
        <f t="shared" ca="1" si="51"/>
        <v>2.5242436456742365E-3</v>
      </c>
    </row>
    <row r="245" spans="1:12">
      <c r="A245" s="78">
        <f t="shared" ca="1" si="47"/>
        <v>4.0783628471043672E-2</v>
      </c>
      <c r="B245" s="78">
        <f t="shared" ca="1" si="48"/>
        <v>3.2055968885113056E-2</v>
      </c>
      <c r="C245" s="71">
        <f t="shared" ca="1" si="49"/>
        <v>6.7732898711285312</v>
      </c>
      <c r="D245" s="79">
        <f t="shared" ca="1" si="50"/>
        <v>109.38642291319235</v>
      </c>
      <c r="E245" s="79">
        <f t="shared" ca="1" si="40"/>
        <v>28.019192779379651</v>
      </c>
      <c r="F245" s="61">
        <f t="shared" ca="1" si="41"/>
        <v>3.2803372513901523E-2</v>
      </c>
      <c r="G245" s="71">
        <f t="shared" ca="1" si="42"/>
        <v>1.3571493410306399</v>
      </c>
      <c r="H245" s="79">
        <f t="shared" ca="1" si="43"/>
        <v>20.71429868206128</v>
      </c>
      <c r="I245" s="79">
        <f t="shared" ca="1" si="44"/>
        <v>26.270542472411421</v>
      </c>
      <c r="J245" s="71">
        <f t="shared" ca="1" si="45"/>
        <v>1.2029408876056713</v>
      </c>
      <c r="K245" s="71">
        <f t="shared" ca="1" si="46"/>
        <v>1.5911357766554373</v>
      </c>
      <c r="L245" s="61">
        <f t="shared" ca="1" si="51"/>
        <v>3.2914963229420022E-3</v>
      </c>
    </row>
    <row r="246" spans="1:12">
      <c r="A246" s="78">
        <f t="shared" ca="1" si="47"/>
        <v>3.866050314425979E-2</v>
      </c>
      <c r="B246" s="78">
        <f t="shared" ca="1" si="48"/>
        <v>3.2731982032787196E-2</v>
      </c>
      <c r="C246" s="71">
        <f t="shared" ca="1" si="49"/>
        <v>6.766397177943368</v>
      </c>
      <c r="D246" s="79">
        <f t="shared" ca="1" si="50"/>
        <v>108.86505921560155</v>
      </c>
      <c r="E246" s="79">
        <f t="shared" ca="1" si="40"/>
        <v>28.610076267380336</v>
      </c>
      <c r="F246" s="61">
        <f t="shared" ca="1" si="41"/>
        <v>3.2777262400614793E-2</v>
      </c>
      <c r="G246" s="71">
        <f t="shared" ca="1" si="42"/>
        <v>1.3302496385396139</v>
      </c>
      <c r="H246" s="79">
        <f t="shared" ca="1" si="43"/>
        <v>20.660499277079229</v>
      </c>
      <c r="I246" s="79">
        <f t="shared" ca="1" si="44"/>
        <v>25.714057594547821</v>
      </c>
      <c r="J246" s="71">
        <f t="shared" ca="1" si="45"/>
        <v>1.1815756858378892</v>
      </c>
      <c r="K246" s="71">
        <f t="shared" ca="1" si="46"/>
        <v>1.6255699765121043</v>
      </c>
      <c r="L246" s="61">
        <f t="shared" ca="1" si="51"/>
        <v>3.1617730869715156E-3</v>
      </c>
    </row>
    <row r="247" spans="1:12">
      <c r="A247" s="78">
        <f t="shared" ca="1" si="47"/>
        <v>4.1939585799306796E-2</v>
      </c>
      <c r="B247" s="78">
        <f t="shared" ca="1" si="48"/>
        <v>3.1106993968620378E-2</v>
      </c>
      <c r="C247" s="71">
        <f t="shared" ca="1" si="49"/>
        <v>6.8598526123256409</v>
      </c>
      <c r="D247" s="79">
        <f t="shared" ca="1" si="50"/>
        <v>116.15058517375469</v>
      </c>
      <c r="E247" s="79">
        <f t="shared" ca="1" si="40"/>
        <v>27.189721325145978</v>
      </c>
      <c r="F247" s="61">
        <f t="shared" ca="1" si="41"/>
        <v>3.3133055864569695E-2</v>
      </c>
      <c r="G247" s="71">
        <f t="shared" ca="1" si="42"/>
        <v>1.3903877315885944</v>
      </c>
      <c r="H247" s="79">
        <f t="shared" ca="1" si="43"/>
        <v>20.780775463177189</v>
      </c>
      <c r="I247" s="79">
        <f t="shared" ca="1" si="44"/>
        <v>26.960157212746775</v>
      </c>
      <c r="J247" s="71">
        <f t="shared" ca="1" si="45"/>
        <v>1.2292270164421941</v>
      </c>
      <c r="K247" s="71">
        <f t="shared" ca="1" si="46"/>
        <v>1.5504360627480664</v>
      </c>
      <c r="L247" s="61">
        <f t="shared" ca="1" si="51"/>
        <v>3.2110540702975764E-3</v>
      </c>
    </row>
    <row r="248" spans="1:12">
      <c r="A248" s="78">
        <f t="shared" ca="1" si="47"/>
        <v>4.0514295273787193E-2</v>
      </c>
      <c r="B248" s="78">
        <f t="shared" ca="1" si="48"/>
        <v>2.6134770854038456E-2</v>
      </c>
      <c r="C248" s="71">
        <f t="shared" ca="1" si="49"/>
        <v>6.7680015988070439</v>
      </c>
      <c r="D248" s="79">
        <f t="shared" ca="1" si="50"/>
        <v>108.98619537123642</v>
      </c>
      <c r="E248" s="79">
        <f t="shared" ca="1" si="40"/>
        <v>22.843645295160247</v>
      </c>
      <c r="F248" s="61">
        <f t="shared" ca="1" si="41"/>
        <v>3.2783338228157544E-2</v>
      </c>
      <c r="G248" s="71">
        <f t="shared" ca="1" si="42"/>
        <v>1.472934546040094</v>
      </c>
      <c r="H248" s="79">
        <f t="shared" ca="1" si="43"/>
        <v>20.945869092080187</v>
      </c>
      <c r="I248" s="79">
        <f t="shared" ca="1" si="44"/>
        <v>28.68235800564003</v>
      </c>
      <c r="J248" s="71">
        <f t="shared" ca="1" si="45"/>
        <v>1.2939747408692239</v>
      </c>
      <c r="K248" s="71">
        <f t="shared" ca="1" si="46"/>
        <v>1.4573418263512556</v>
      </c>
      <c r="L248" s="61">
        <f t="shared" ca="1" si="51"/>
        <v>2.4723119828023547E-3</v>
      </c>
    </row>
    <row r="249" spans="1:12">
      <c r="A249" s="78">
        <f t="shared" ca="1" si="47"/>
        <v>4.0758160575879977E-2</v>
      </c>
      <c r="B249" s="78">
        <f t="shared" ca="1" si="48"/>
        <v>3.0651988369025763E-2</v>
      </c>
      <c r="C249" s="71">
        <f t="shared" ca="1" si="49"/>
        <v>6.7977629147218526</v>
      </c>
      <c r="D249" s="79">
        <f t="shared" ca="1" si="50"/>
        <v>111.25781863637999</v>
      </c>
      <c r="E249" s="79">
        <f t="shared" ca="1" si="40"/>
        <v>26.792014125702714</v>
      </c>
      <c r="F249" s="61">
        <f t="shared" ca="1" si="41"/>
        <v>3.2896246644559132E-2</v>
      </c>
      <c r="G249" s="71">
        <f t="shared" ca="1" si="42"/>
        <v>1.3845269528837165</v>
      </c>
      <c r="H249" s="79">
        <f t="shared" ca="1" si="43"/>
        <v>20.769053905767432</v>
      </c>
      <c r="I249" s="79">
        <f t="shared" ca="1" si="44"/>
        <v>26.83840003516837</v>
      </c>
      <c r="J249" s="71">
        <f t="shared" ca="1" si="45"/>
        <v>1.2246011545299702</v>
      </c>
      <c r="K249" s="71">
        <f t="shared" ca="1" si="46"/>
        <v>1.5574698918425212</v>
      </c>
      <c r="L249" s="61">
        <f t="shared" ca="1" si="51"/>
        <v>3.0757004188031196E-3</v>
      </c>
    </row>
    <row r="250" spans="1:12">
      <c r="A250" s="78">
        <f t="shared" ca="1" si="47"/>
        <v>3.8609452853981742E-2</v>
      </c>
      <c r="B250" s="78">
        <f t="shared" ca="1" si="48"/>
        <v>3.0095114719382553E-2</v>
      </c>
      <c r="C250" s="71">
        <f t="shared" ca="1" si="49"/>
        <v>6.7355435471441574</v>
      </c>
      <c r="D250" s="79">
        <f t="shared" ca="1" si="50"/>
        <v>106.5615784263224</v>
      </c>
      <c r="E250" s="79">
        <f t="shared" ca="1" si="40"/>
        <v>26.305267017885424</v>
      </c>
      <c r="F250" s="61">
        <f t="shared" ca="1" si="41"/>
        <v>3.2660640689889164E-2</v>
      </c>
      <c r="G250" s="71">
        <f t="shared" ca="1" si="42"/>
        <v>1.3734901782235736</v>
      </c>
      <c r="H250" s="79">
        <f t="shared" ca="1" si="43"/>
        <v>20.746980356447146</v>
      </c>
      <c r="I250" s="79">
        <f t="shared" ca="1" si="44"/>
        <v>26.609298477700946</v>
      </c>
      <c r="J250" s="71">
        <f t="shared" ca="1" si="45"/>
        <v>1.2158794212847817</v>
      </c>
      <c r="K250" s="71">
        <f t="shared" ca="1" si="46"/>
        <v>1.5708794440796372</v>
      </c>
      <c r="L250" s="61">
        <f t="shared" ca="1" si="51"/>
        <v>2.8345663033285846E-3</v>
      </c>
    </row>
    <row r="251" spans="1:12">
      <c r="A251" s="78">
        <f t="shared" ca="1" si="47"/>
        <v>4.1447691854944894E-2</v>
      </c>
      <c r="B251" s="78">
        <f t="shared" ca="1" si="48"/>
        <v>2.3010396790017679E-2</v>
      </c>
      <c r="C251" s="71">
        <f t="shared" ca="1" si="49"/>
        <v>6.8574742127768316</v>
      </c>
      <c r="D251" s="79">
        <f t="shared" ca="1" si="50"/>
        <v>115.95925928413295</v>
      </c>
      <c r="E251" s="79">
        <f t="shared" ca="1" si="40"/>
        <v>20.11272053264754</v>
      </c>
      <c r="F251" s="61">
        <f t="shared" ca="1" si="41"/>
        <v>3.3123953361072767E-2</v>
      </c>
      <c r="G251" s="71">
        <f t="shared" ca="1" si="42"/>
        <v>1.568592823595806</v>
      </c>
      <c r="H251" s="79">
        <f t="shared" ca="1" si="43"/>
        <v>21.137185647191611</v>
      </c>
      <c r="I251" s="79">
        <f t="shared" ca="1" si="44"/>
        <v>30.695154270960774</v>
      </c>
      <c r="J251" s="71">
        <f t="shared" ca="1" si="45"/>
        <v>1.3680809568577474</v>
      </c>
      <c r="K251" s="71">
        <f t="shared" ca="1" si="46"/>
        <v>1.3617784628482872</v>
      </c>
      <c r="L251" s="61">
        <f t="shared" ca="1" si="51"/>
        <v>2.0976223079054329E-3</v>
      </c>
    </row>
    <row r="252" spans="1:12">
      <c r="A252" s="78">
        <f t="shared" ca="1" si="47"/>
        <v>4.2050769075524644E-2</v>
      </c>
      <c r="B252" s="78">
        <f t="shared" ca="1" si="48"/>
        <v>3.0391719155422842E-2</v>
      </c>
      <c r="C252" s="71">
        <f t="shared" ca="1" si="49"/>
        <v>6.9745336740020427</v>
      </c>
      <c r="D252" s="79">
        <f t="shared" ca="1" si="50"/>
        <v>125.76038019493895</v>
      </c>
      <c r="E252" s="79">
        <f t="shared" ca="1" si="40"/>
        <v>26.564520353899596</v>
      </c>
      <c r="F252" s="61">
        <f t="shared" ca="1" si="41"/>
        <v>3.357493902792455E-2</v>
      </c>
      <c r="G252" s="71">
        <f t="shared" ca="1" si="42"/>
        <v>1.4159344648478229</v>
      </c>
      <c r="H252" s="79">
        <f t="shared" ca="1" si="43"/>
        <v>20.831868929695645</v>
      </c>
      <c r="I252" s="79">
        <f t="shared" ca="1" si="44"/>
        <v>27.491690776004702</v>
      </c>
      <c r="J252" s="71">
        <f t="shared" ca="1" si="45"/>
        <v>1.2493458932175796</v>
      </c>
      <c r="K252" s="71">
        <f t="shared" ca="1" si="46"/>
        <v>1.5204594122848156</v>
      </c>
      <c r="L252" s="61">
        <f t="shared" ca="1" si="51"/>
        <v>3.0380040149639016E-3</v>
      </c>
    </row>
    <row r="253" spans="1:12">
      <c r="A253" s="78">
        <f t="shared" ca="1" si="47"/>
        <v>3.7642963496618706E-2</v>
      </c>
      <c r="B253" s="78">
        <f t="shared" ca="1" si="48"/>
        <v>2.8918240665769111E-2</v>
      </c>
      <c r="C253" s="71">
        <f t="shared" ca="1" si="49"/>
        <v>6.8881976106286702</v>
      </c>
      <c r="D253" s="79">
        <f t="shared" ca="1" si="50"/>
        <v>118.45519087017313</v>
      </c>
      <c r="E253" s="79">
        <f t="shared" ca="1" si="40"/>
        <v>25.27659553696947</v>
      </c>
      <c r="F253" s="61">
        <f t="shared" ca="1" si="41"/>
        <v>3.3241729298569313E-2</v>
      </c>
      <c r="G253" s="71">
        <f t="shared" ca="1" si="42"/>
        <v>1.4040212801973768</v>
      </c>
      <c r="H253" s="79">
        <f t="shared" ca="1" si="43"/>
        <v>20.808042560394753</v>
      </c>
      <c r="I253" s="79">
        <f t="shared" ca="1" si="44"/>
        <v>27.243658798799864</v>
      </c>
      <c r="J253" s="71">
        <f t="shared" ca="1" si="45"/>
        <v>1.2399729498605634</v>
      </c>
      <c r="K253" s="71">
        <f t="shared" ca="1" si="46"/>
        <v>1.5343019933079389</v>
      </c>
      <c r="L253" s="61">
        <f t="shared" ca="1" si="51"/>
        <v>2.5040192180940213E-3</v>
      </c>
    </row>
    <row r="254" spans="1:12">
      <c r="A254" s="78">
        <f t="shared" ca="1" si="47"/>
        <v>3.9188034789855532E-2</v>
      </c>
      <c r="B254" s="78">
        <f t="shared" ca="1" si="48"/>
        <v>3.1707638262355557E-2</v>
      </c>
      <c r="C254" s="71">
        <f t="shared" ca="1" si="49"/>
        <v>6.8838041090468707</v>
      </c>
      <c r="D254" s="79">
        <f t="shared" ca="1" si="50"/>
        <v>118.09500288249406</v>
      </c>
      <c r="E254" s="79">
        <f t="shared" ca="1" si="40"/>
        <v>27.714727083615383</v>
      </c>
      <c r="F254" s="61">
        <f t="shared" ca="1" si="41"/>
        <v>3.3224861500382216E-2</v>
      </c>
      <c r="G254" s="71">
        <f t="shared" ca="1" si="42"/>
        <v>1.3627968882340298</v>
      </c>
      <c r="H254" s="79">
        <f t="shared" ca="1" si="43"/>
        <v>20.72559377646806</v>
      </c>
      <c r="I254" s="79">
        <f t="shared" ca="1" si="44"/>
        <v>26.387559346792891</v>
      </c>
      <c r="J254" s="71">
        <f t="shared" ca="1" si="45"/>
        <v>1.2074159918617422</v>
      </c>
      <c r="K254" s="71">
        <f t="shared" ca="1" si="46"/>
        <v>1.5840798101352376</v>
      </c>
      <c r="L254" s="61">
        <f t="shared" ca="1" si="51"/>
        <v>2.9972304340823218E-3</v>
      </c>
    </row>
    <row r="255" spans="1:12">
      <c r="A255" s="78">
        <f t="shared" ca="1" si="47"/>
        <v>3.724879375270302E-2</v>
      </c>
      <c r="B255" s="78">
        <f t="shared" ca="1" si="48"/>
        <v>2.9862166636743279E-2</v>
      </c>
      <c r="C255" s="71">
        <f t="shared" ca="1" si="49"/>
        <v>6.8454149603465817</v>
      </c>
      <c r="D255" s="79">
        <f t="shared" ca="1" si="50"/>
        <v>114.99401453961249</v>
      </c>
      <c r="E255" s="79">
        <f t="shared" ca="1" si="40"/>
        <v>26.101653854344832</v>
      </c>
      <c r="F255" s="61">
        <f t="shared" ca="1" si="41"/>
        <v>3.307783920341862E-2</v>
      </c>
      <c r="G255" s="71">
        <f t="shared" ca="1" si="42"/>
        <v>1.3784909659228035</v>
      </c>
      <c r="H255" s="79">
        <f t="shared" ca="1" si="43"/>
        <v>20.756981931845608</v>
      </c>
      <c r="I255" s="79">
        <f t="shared" ca="1" si="44"/>
        <v>26.713074729741248</v>
      </c>
      <c r="J255" s="71">
        <f t="shared" ca="1" si="45"/>
        <v>1.2198329609297982</v>
      </c>
      <c r="K255" s="71">
        <f t="shared" ca="1" si="46"/>
        <v>1.5647768152073329</v>
      </c>
      <c r="L255" s="61">
        <f t="shared" ca="1" si="51"/>
        <v>2.6065212917625816E-3</v>
      </c>
    </row>
    <row r="256" spans="1:12">
      <c r="A256" s="78">
        <f t="shared" ca="1" si="47"/>
        <v>4.0167223742863849E-2</v>
      </c>
      <c r="B256" s="78">
        <f t="shared" ca="1" si="48"/>
        <v>2.6532399860450497E-2</v>
      </c>
      <c r="C256" s="71">
        <f t="shared" ca="1" si="49"/>
        <v>6.8366710377240709</v>
      </c>
      <c r="D256" s="79">
        <f t="shared" ca="1" si="50"/>
        <v>114.29916371722355</v>
      </c>
      <c r="E256" s="79">
        <f t="shared" ca="1" si="40"/>
        <v>23.191201278423826</v>
      </c>
      <c r="F256" s="61">
        <f t="shared" ca="1" si="41"/>
        <v>3.3044442906162382E-2</v>
      </c>
      <c r="G256" s="71">
        <f t="shared" ca="1" si="42"/>
        <v>1.4684267656821124</v>
      </c>
      <c r="H256" s="79">
        <f t="shared" ca="1" si="43"/>
        <v>20.936853531364225</v>
      </c>
      <c r="I256" s="79">
        <f t="shared" ca="1" si="44"/>
        <v>28.58795894844965</v>
      </c>
      <c r="J256" s="71">
        <f t="shared" ca="1" si="45"/>
        <v>1.2904582969016958</v>
      </c>
      <c r="K256" s="71">
        <f t="shared" ca="1" si="46"/>
        <v>1.4621540514793152</v>
      </c>
      <c r="L256" s="61">
        <f t="shared" ca="1" si="51"/>
        <v>2.4551064933216811E-3</v>
      </c>
    </row>
    <row r="257" spans="1:12">
      <c r="A257" s="78">
        <f t="shared" ca="1" si="47"/>
        <v>4.1278099233198084E-2</v>
      </c>
      <c r="B257" s="78">
        <f t="shared" ca="1" si="48"/>
        <v>2.4282761521684914E-2</v>
      </c>
      <c r="C257" s="71">
        <f t="shared" ca="1" si="49"/>
        <v>6.7350920115708561</v>
      </c>
      <c r="D257" s="79">
        <f t="shared" ca="1" si="50"/>
        <v>106.5282319372257</v>
      </c>
      <c r="E257" s="79">
        <f t="shared" ca="1" si="40"/>
        <v>21.224857646020652</v>
      </c>
      <c r="F257" s="61">
        <f t="shared" ca="1" si="41"/>
        <v>3.265893704311832E-2</v>
      </c>
      <c r="G257" s="71">
        <f t="shared" ca="1" si="42"/>
        <v>1.5200640505821315</v>
      </c>
      <c r="H257" s="79">
        <f t="shared" ca="1" si="43"/>
        <v>21.040128101164264</v>
      </c>
      <c r="I257" s="79">
        <f t="shared" ca="1" si="44"/>
        <v>29.671747628350523</v>
      </c>
      <c r="J257" s="71">
        <f t="shared" ca="1" si="45"/>
        <v>1.3306080169335639</v>
      </c>
      <c r="K257" s="71">
        <f t="shared" ca="1" si="46"/>
        <v>1.4087474901566388</v>
      </c>
      <c r="L257" s="61">
        <f t="shared" ca="1" si="51"/>
        <v>2.3104794535229308E-3</v>
      </c>
    </row>
    <row r="258" spans="1:12">
      <c r="A258" s="78">
        <f t="shared" ca="1" si="47"/>
        <v>3.8131767109434979E-2</v>
      </c>
      <c r="B258" s="78">
        <f t="shared" ca="1" si="48"/>
        <v>2.9457370822142545E-2</v>
      </c>
      <c r="C258" s="71">
        <f t="shared" ca="1" si="49"/>
        <v>6.714220349253651</v>
      </c>
      <c r="D258" s="79">
        <f t="shared" ca="1" si="50"/>
        <v>104.99816824749279</v>
      </c>
      <c r="E258" s="79">
        <f t="shared" ca="1" si="40"/>
        <v>25.747833571880953</v>
      </c>
      <c r="F258" s="61">
        <f t="shared" ca="1" si="41"/>
        <v>3.2580285034507765E-2</v>
      </c>
      <c r="G258" s="71">
        <f t="shared" ca="1" si="42"/>
        <v>1.379975817652352</v>
      </c>
      <c r="H258" s="79">
        <f t="shared" ca="1" si="43"/>
        <v>20.759951635304702</v>
      </c>
      <c r="I258" s="79">
        <f t="shared" ca="1" si="44"/>
        <v>26.743897975047613</v>
      </c>
      <c r="J258" s="71">
        <f t="shared" ca="1" si="45"/>
        <v>1.2210063165476601</v>
      </c>
      <c r="K258" s="71">
        <f t="shared" ca="1" si="46"/>
        <v>1.5629733570999977</v>
      </c>
      <c r="L258" s="61">
        <f t="shared" ca="1" si="51"/>
        <v>2.7217727010264972E-3</v>
      </c>
    </row>
    <row r="259" spans="1:12">
      <c r="A259" s="78">
        <f t="shared" ca="1" si="47"/>
        <v>3.8656476786298709E-2</v>
      </c>
      <c r="B259" s="78">
        <f t="shared" ca="1" si="48"/>
        <v>3.4236373725110403E-2</v>
      </c>
      <c r="C259" s="71">
        <f t="shared" ca="1" si="49"/>
        <v>6.7834736101271913</v>
      </c>
      <c r="D259" s="79">
        <f t="shared" ca="1" si="50"/>
        <v>110.16129470068921</v>
      </c>
      <c r="E259" s="79">
        <f t="shared" ca="1" si="40"/>
        <v>29.925021418280974</v>
      </c>
      <c r="F259" s="61">
        <f t="shared" ca="1" si="41"/>
        <v>3.2841987462338136E-2</v>
      </c>
      <c r="G259" s="71">
        <f t="shared" ca="1" si="42"/>
        <v>1.3074905232011891</v>
      </c>
      <c r="H259" s="79">
        <f t="shared" ca="1" si="43"/>
        <v>20.614981046402377</v>
      </c>
      <c r="I259" s="79">
        <f t="shared" ca="1" si="44"/>
        <v>25.244360885882323</v>
      </c>
      <c r="J259" s="71">
        <f t="shared" ca="1" si="45"/>
        <v>1.1634342369078321</v>
      </c>
      <c r="K259" s="71">
        <f t="shared" ca="1" si="46"/>
        <v>1.6558153398676956</v>
      </c>
      <c r="L259" s="61">
        <f t="shared" ca="1" si="51"/>
        <v>3.3482114717116943E-3</v>
      </c>
    </row>
    <row r="260" spans="1:12">
      <c r="A260" s="78">
        <f t="shared" ca="1" si="47"/>
        <v>3.9275339767952326E-2</v>
      </c>
      <c r="B260" s="78">
        <f t="shared" ca="1" si="48"/>
        <v>3.1177475111005541E-2</v>
      </c>
      <c r="C260" s="71">
        <f t="shared" ca="1" si="49"/>
        <v>6.9164872355598224</v>
      </c>
      <c r="D260" s="79">
        <f t="shared" ca="1" si="50"/>
        <v>120.80088682099152</v>
      </c>
      <c r="E260" s="79">
        <f t="shared" ca="1" si="40"/>
        <v>27.25132684775172</v>
      </c>
      <c r="F260" s="61">
        <f t="shared" ca="1" si="41"/>
        <v>3.3350545828078761E-2</v>
      </c>
      <c r="G260" s="71">
        <f t="shared" ca="1" si="42"/>
        <v>1.3760636938784121</v>
      </c>
      <c r="H260" s="79">
        <f t="shared" ca="1" si="43"/>
        <v>20.752127387756826</v>
      </c>
      <c r="I260" s="79">
        <f t="shared" ca="1" si="44"/>
        <v>26.662697779421716</v>
      </c>
      <c r="J260" s="71">
        <f t="shared" ca="1" si="45"/>
        <v>1.2179143526983269</v>
      </c>
      <c r="K260" s="71">
        <f t="shared" ca="1" si="46"/>
        <v>1.5677333308807655</v>
      </c>
      <c r="L260" s="61">
        <f t="shared" ca="1" si="51"/>
        <v>2.9149251253815342E-3</v>
      </c>
    </row>
    <row r="261" spans="1:12">
      <c r="A261" s="78">
        <f t="shared" ca="1" si="47"/>
        <v>3.9748480599528527E-2</v>
      </c>
      <c r="B261" s="78">
        <f t="shared" ca="1" si="48"/>
        <v>3.1134540399009203E-2</v>
      </c>
      <c r="C261" s="71">
        <f t="shared" ca="1" si="49"/>
        <v>6.8464541702084576</v>
      </c>
      <c r="D261" s="79">
        <f t="shared" ca="1" si="50"/>
        <v>115.07687748805664</v>
      </c>
      <c r="E261" s="79">
        <f t="shared" ca="1" si="40"/>
        <v>27.213798861102369</v>
      </c>
      <c r="F261" s="61">
        <f t="shared" ca="1" si="41"/>
        <v>3.3081810576351345E-2</v>
      </c>
      <c r="G261" s="71">
        <f t="shared" ca="1" si="42"/>
        <v>1.3733755435674646</v>
      </c>
      <c r="H261" s="79">
        <f t="shared" ca="1" si="43"/>
        <v>20.746751087134928</v>
      </c>
      <c r="I261" s="79">
        <f t="shared" ca="1" si="44"/>
        <v>26.606920167883594</v>
      </c>
      <c r="J261" s="71">
        <f t="shared" ca="1" si="45"/>
        <v>1.2157887599087711</v>
      </c>
      <c r="K261" s="71">
        <f t="shared" ca="1" si="46"/>
        <v>1.5710198601060001</v>
      </c>
      <c r="L261" s="61">
        <f t="shared" ca="1" si="51"/>
        <v>3.0051000221937556E-3</v>
      </c>
    </row>
    <row r="262" spans="1:12">
      <c r="A262" s="78">
        <f t="shared" ca="1" si="47"/>
        <v>4.4524019261112761E-2</v>
      </c>
      <c r="B262" s="78">
        <f t="shared" ca="1" si="48"/>
        <v>3.0109921715204657E-2</v>
      </c>
      <c r="C262" s="71">
        <f t="shared" ca="1" si="49"/>
        <v>6.7678280205286407</v>
      </c>
      <c r="D262" s="79">
        <f t="shared" ca="1" si="50"/>
        <v>108.97308345386564</v>
      </c>
      <c r="E262" s="79">
        <f t="shared" ca="1" si="40"/>
        <v>26.318209383530647</v>
      </c>
      <c r="F262" s="61">
        <f t="shared" ca="1" si="41"/>
        <v>3.2782680845250926E-2</v>
      </c>
      <c r="G262" s="71">
        <f t="shared" ca="1" si="42"/>
        <v>1.4171351764692155</v>
      </c>
      <c r="H262" s="79">
        <f t="shared" ca="1" si="43"/>
        <v>20.834270352938432</v>
      </c>
      <c r="I262" s="79">
        <f t="shared" ca="1" si="44"/>
        <v>27.516705284832316</v>
      </c>
      <c r="J262" s="71">
        <f t="shared" ca="1" si="45"/>
        <v>1.2502897011440457</v>
      </c>
      <c r="K262" s="71">
        <f t="shared" ca="1" si="46"/>
        <v>1.5190772139076141</v>
      </c>
      <c r="L262" s="61">
        <f t="shared" ca="1" si="51"/>
        <v>3.3962646203697018E-3</v>
      </c>
    </row>
    <row r="263" spans="1:12">
      <c r="A263" s="78">
        <f t="shared" ca="1" si="47"/>
        <v>3.9668508689812296E-2</v>
      </c>
      <c r="B263" s="78">
        <f t="shared" ca="1" si="48"/>
        <v>2.8502181562156219E-2</v>
      </c>
      <c r="C263" s="71">
        <f t="shared" ca="1" si="49"/>
        <v>6.8032014460423049</v>
      </c>
      <c r="D263" s="79">
        <f t="shared" ca="1" si="50"/>
        <v>111.6780190479482</v>
      </c>
      <c r="E263" s="79">
        <f t="shared" ca="1" si="40"/>
        <v>24.912930340215446</v>
      </c>
      <c r="F263" s="61">
        <f t="shared" ca="1" si="41"/>
        <v>3.2916921316691099E-2</v>
      </c>
      <c r="G263" s="71">
        <f t="shared" ca="1" si="42"/>
        <v>1.4190325800911061</v>
      </c>
      <c r="H263" s="79">
        <f t="shared" ca="1" si="43"/>
        <v>20.838065160182211</v>
      </c>
      <c r="I263" s="79">
        <f t="shared" ca="1" si="44"/>
        <v>27.556239904999931</v>
      </c>
      <c r="J263" s="71">
        <f t="shared" ca="1" si="45"/>
        <v>1.2517808105267716</v>
      </c>
      <c r="K263" s="71">
        <f t="shared" ca="1" si="46"/>
        <v>1.5168978113162535</v>
      </c>
      <c r="L263" s="61">
        <f t="shared" ca="1" si="51"/>
        <v>2.6839073105719268E-3</v>
      </c>
    </row>
    <row r="264" spans="1:12">
      <c r="A264" s="78">
        <f t="shared" ca="1" si="47"/>
        <v>3.8383568124313233E-2</v>
      </c>
      <c r="B264" s="78">
        <f t="shared" ca="1" si="48"/>
        <v>3.123019435119731E-2</v>
      </c>
      <c r="C264" s="71">
        <f t="shared" ca="1" si="49"/>
        <v>6.7146734216771371</v>
      </c>
      <c r="D264" s="79">
        <f t="shared" ca="1" si="50"/>
        <v>105.03114766715028</v>
      </c>
      <c r="E264" s="79">
        <f t="shared" ca="1" si="40"/>
        <v>27.29740720674538</v>
      </c>
      <c r="F264" s="61">
        <f t="shared" ca="1" si="41"/>
        <v>3.2581990363145644E-2</v>
      </c>
      <c r="G264" s="71">
        <f t="shared" ca="1" si="42"/>
        <v>1.3491654132607489</v>
      </c>
      <c r="H264" s="79">
        <f t="shared" ca="1" si="43"/>
        <v>20.698330826521499</v>
      </c>
      <c r="I264" s="79">
        <f t="shared" ca="1" si="44"/>
        <v>26.105224751032527</v>
      </c>
      <c r="J264" s="71">
        <f t="shared" ca="1" si="45"/>
        <v>1.196608248290657</v>
      </c>
      <c r="K264" s="71">
        <f t="shared" ca="1" si="46"/>
        <v>1.6012120331715092</v>
      </c>
      <c r="L264" s="61">
        <f t="shared" ca="1" si="51"/>
        <v>2.9733908369044605E-3</v>
      </c>
    </row>
    <row r="265" spans="1:12">
      <c r="A265" s="78">
        <f t="shared" ca="1" si="47"/>
        <v>3.8828384122378906E-2</v>
      </c>
      <c r="B265" s="78">
        <f t="shared" ca="1" si="48"/>
        <v>2.9129134881881295E-2</v>
      </c>
      <c r="C265" s="71">
        <f t="shared" ca="1" si="49"/>
        <v>6.7939549098742251</v>
      </c>
      <c r="D265" s="79">
        <f t="shared" ca="1" si="50"/>
        <v>110.96453997956978</v>
      </c>
      <c r="E265" s="79">
        <f t="shared" ca="1" si="40"/>
        <v>25.460932055340862</v>
      </c>
      <c r="F265" s="61">
        <f t="shared" ca="1" si="41"/>
        <v>3.2881778177197139E-2</v>
      </c>
      <c r="G265" s="71">
        <f t="shared" ca="1" si="42"/>
        <v>1.3993770532585657</v>
      </c>
      <c r="H265" s="79">
        <f t="shared" ca="1" si="43"/>
        <v>20.79875410651713</v>
      </c>
      <c r="I265" s="79">
        <f t="shared" ca="1" si="44"/>
        <v>27.147043095840807</v>
      </c>
      <c r="J265" s="71">
        <f t="shared" ca="1" si="45"/>
        <v>1.2363147176308802</v>
      </c>
      <c r="K265" s="71">
        <f t="shared" ca="1" si="46"/>
        <v>1.5397625388676002</v>
      </c>
      <c r="L265" s="61">
        <f t="shared" ca="1" si="51"/>
        <v>2.6938120077732905E-3</v>
      </c>
    </row>
    <row r="266" spans="1:12">
      <c r="A266" s="78">
        <f t="shared" ca="1" si="47"/>
        <v>3.982606368004403E-2</v>
      </c>
      <c r="B266" s="78">
        <f t="shared" ca="1" si="48"/>
        <v>3.1457923195938937E-2</v>
      </c>
      <c r="C266" s="71">
        <f t="shared" ca="1" si="49"/>
        <v>6.7978453241534025</v>
      </c>
      <c r="D266" s="79">
        <f t="shared" ca="1" si="50"/>
        <v>111.26417407200628</v>
      </c>
      <c r="E266" s="79">
        <f t="shared" ca="1" si="40"/>
        <v>27.496458385797542</v>
      </c>
      <c r="F266" s="61">
        <f t="shared" ca="1" si="41"/>
        <v>3.2896559828543954E-2</v>
      </c>
      <c r="G266" s="71">
        <f t="shared" ca="1" si="42"/>
        <v>1.3634046560003144</v>
      </c>
      <c r="H266" s="79">
        <f t="shared" ca="1" si="43"/>
        <v>20.726809312000629</v>
      </c>
      <c r="I266" s="79">
        <f t="shared" ca="1" si="44"/>
        <v>26.400156064008993</v>
      </c>
      <c r="J266" s="71">
        <f t="shared" ca="1" si="45"/>
        <v>1.2078973698257953</v>
      </c>
      <c r="K266" s="71">
        <f t="shared" ca="1" si="46"/>
        <v>1.5833239734891349</v>
      </c>
      <c r="L266" s="61">
        <f t="shared" ca="1" si="51"/>
        <v>3.0910289048030229E-3</v>
      </c>
    </row>
    <row r="267" spans="1:12">
      <c r="A267" s="78">
        <f t="shared" ca="1" si="47"/>
        <v>3.9282675473410383E-2</v>
      </c>
      <c r="B267" s="78">
        <f t="shared" ca="1" si="48"/>
        <v>3.3636630567321045E-2</v>
      </c>
      <c r="C267" s="71">
        <f t="shared" ca="1" si="49"/>
        <v>6.8286425068815548</v>
      </c>
      <c r="D267" s="79">
        <f t="shared" ca="1" si="50"/>
        <v>113.66486075425834</v>
      </c>
      <c r="E267" s="79">
        <f t="shared" ca="1" si="40"/>
        <v>29.400803316608869</v>
      </c>
      <c r="F267" s="61">
        <f t="shared" ca="1" si="41"/>
        <v>3.3013808650078476E-2</v>
      </c>
      <c r="G267" s="71">
        <f t="shared" ca="1" si="42"/>
        <v>1.3256221328285192</v>
      </c>
      <c r="H267" s="79">
        <f t="shared" ca="1" si="43"/>
        <v>20.651244265657038</v>
      </c>
      <c r="I267" s="79">
        <f t="shared" ca="1" si="44"/>
        <v>25.618472429958178</v>
      </c>
      <c r="J267" s="71">
        <f t="shared" ca="1" si="45"/>
        <v>1.1778919086819037</v>
      </c>
      <c r="K267" s="71">
        <f t="shared" ca="1" si="46"/>
        <v>1.6316351458613583</v>
      </c>
      <c r="L267" s="61">
        <f t="shared" ca="1" si="51"/>
        <v>3.3025005224949981E-3</v>
      </c>
    </row>
    <row r="268" spans="1:12">
      <c r="A268" s="78">
        <f t="shared" ca="1" si="47"/>
        <v>3.9481589282384232E-2</v>
      </c>
      <c r="B268" s="78">
        <f t="shared" ca="1" si="48"/>
        <v>2.7342502928824671E-2</v>
      </c>
      <c r="C268" s="71">
        <f t="shared" ca="1" si="49"/>
        <v>6.8400788841873519</v>
      </c>
      <c r="D268" s="79">
        <f t="shared" ca="1" si="50"/>
        <v>114.56947337751812</v>
      </c>
      <c r="E268" s="79">
        <f t="shared" ca="1" si="40"/>
        <v>23.899288877500705</v>
      </c>
      <c r="F268" s="61">
        <f t="shared" ca="1" si="41"/>
        <v>3.3057454729450264E-2</v>
      </c>
      <c r="G268" s="71">
        <f t="shared" ca="1" si="42"/>
        <v>1.4457329924389299</v>
      </c>
      <c r="H268" s="79">
        <f t="shared" ca="1" si="43"/>
        <v>20.891465984877861</v>
      </c>
      <c r="I268" s="79">
        <f t="shared" ca="1" si="44"/>
        <v>28.113337749327162</v>
      </c>
      <c r="J268" s="71">
        <f t="shared" ca="1" si="45"/>
        <v>1.2727215500051472</v>
      </c>
      <c r="K268" s="71">
        <f t="shared" ca="1" si="46"/>
        <v>1.4868387515104071</v>
      </c>
      <c r="L268" s="61">
        <f t="shared" ca="1" si="51"/>
        <v>2.4984484623648815E-3</v>
      </c>
    </row>
    <row r="269" spans="1:12">
      <c r="A269" s="78">
        <f t="shared" ca="1" si="47"/>
        <v>3.8736350016955245E-2</v>
      </c>
      <c r="B269" s="78">
        <f t="shared" ca="1" si="48"/>
        <v>2.6184670103935263E-2</v>
      </c>
      <c r="C269" s="71">
        <f t="shared" ca="1" si="49"/>
        <v>6.7299252886785155</v>
      </c>
      <c r="D269" s="79">
        <f t="shared" ca="1" si="50"/>
        <v>106.14740477858327</v>
      </c>
      <c r="E269" s="79">
        <f t="shared" ca="1" si="40"/>
        <v>22.887260782416796</v>
      </c>
      <c r="F269" s="61">
        <f t="shared" ca="1" si="41"/>
        <v>3.2639449287684343E-2</v>
      </c>
      <c r="G269" s="71">
        <f t="shared" ca="1" si="42"/>
        <v>1.4544203544251115</v>
      </c>
      <c r="H269" s="79">
        <f t="shared" ca="1" si="43"/>
        <v>20.908840708850224</v>
      </c>
      <c r="I269" s="79">
        <f t="shared" ca="1" si="44"/>
        <v>28.294904947018072</v>
      </c>
      <c r="J269" s="71">
        <f t="shared" ca="1" si="45"/>
        <v>1.279517983043432</v>
      </c>
      <c r="K269" s="71">
        <f t="shared" ca="1" si="46"/>
        <v>1.4772977706859267</v>
      </c>
      <c r="L269" s="61">
        <f t="shared" ca="1" si="51"/>
        <v>2.357448572656397E-3</v>
      </c>
    </row>
    <row r="270" spans="1:12">
      <c r="A270" s="78">
        <f t="shared" ca="1" si="47"/>
        <v>3.748740222417761E-2</v>
      </c>
      <c r="B270" s="78">
        <f t="shared" ca="1" si="48"/>
        <v>3.1790377852501293E-2</v>
      </c>
      <c r="C270" s="71">
        <f t="shared" ca="1" si="49"/>
        <v>6.7266293223492717</v>
      </c>
      <c r="D270" s="79">
        <f t="shared" ca="1" si="50"/>
        <v>105.90517830310985</v>
      </c>
      <c r="E270" s="79">
        <f t="shared" ca="1" si="40"/>
        <v>27.787047359913654</v>
      </c>
      <c r="F270" s="61">
        <f t="shared" ca="1" si="41"/>
        <v>3.2627023694801874E-2</v>
      </c>
      <c r="G270" s="71">
        <f t="shared" ca="1" si="42"/>
        <v>1.3340177327083003</v>
      </c>
      <c r="H270" s="79">
        <f t="shared" ca="1" si="43"/>
        <v>20.668035465416601</v>
      </c>
      <c r="I270" s="79">
        <f t="shared" ca="1" si="44"/>
        <v>25.791922499929598</v>
      </c>
      <c r="J270" s="71">
        <f t="shared" ca="1" si="45"/>
        <v>1.184573500402414</v>
      </c>
      <c r="K270" s="71">
        <f t="shared" ca="1" si="46"/>
        <v>1.6206624380215975</v>
      </c>
      <c r="L270" s="61">
        <f t="shared" ca="1" si="51"/>
        <v>2.9449180398994071E-3</v>
      </c>
    </row>
    <row r="271" spans="1:12">
      <c r="A271" s="78">
        <f t="shared" ca="1" si="47"/>
        <v>4.3159554779839321E-2</v>
      </c>
      <c r="B271" s="78">
        <f t="shared" ca="1" si="48"/>
        <v>2.6806239256702585E-2</v>
      </c>
      <c r="C271" s="71">
        <f t="shared" ca="1" si="49"/>
        <v>6.8687399848742263</v>
      </c>
      <c r="D271" s="79">
        <f t="shared" ca="1" si="50"/>
        <v>116.8683110735639</v>
      </c>
      <c r="E271" s="79">
        <f t="shared" ca="1" si="40"/>
        <v>23.430556353345285</v>
      </c>
      <c r="F271" s="61">
        <f t="shared" ca="1" si="41"/>
        <v>3.3167091358323568E-2</v>
      </c>
      <c r="G271" s="71">
        <f t="shared" ca="1" si="42"/>
        <v>1.4872742807076678</v>
      </c>
      <c r="H271" s="79">
        <f t="shared" ca="1" si="43"/>
        <v>20.974548561415336</v>
      </c>
      <c r="I271" s="79">
        <f t="shared" ca="1" si="44"/>
        <v>28.982921838792528</v>
      </c>
      <c r="J271" s="71">
        <f t="shared" ca="1" si="45"/>
        <v>1.30514624501749</v>
      </c>
      <c r="K271" s="71">
        <f t="shared" ca="1" si="46"/>
        <v>1.442228641835976</v>
      </c>
      <c r="L271" s="61">
        <f t="shared" ca="1" si="51"/>
        <v>2.7164941166418822E-3</v>
      </c>
    </row>
    <row r="272" spans="1:12">
      <c r="A272" s="78">
        <f t="shared" ca="1" si="47"/>
        <v>3.9557331834207489E-2</v>
      </c>
      <c r="B272" s="78">
        <f t="shared" ca="1" si="48"/>
        <v>2.8157145313931296E-2</v>
      </c>
      <c r="C272" s="71">
        <f t="shared" ca="1" si="49"/>
        <v>6.8192859799771117</v>
      </c>
      <c r="D272" s="79">
        <f t="shared" ca="1" si="50"/>
        <v>112.93007822861664</v>
      </c>
      <c r="E272" s="79">
        <f t="shared" ca="1" si="40"/>
        <v>24.611344161693239</v>
      </c>
      <c r="F272" s="61">
        <f t="shared" ca="1" si="41"/>
        <v>3.2978143026960789E-2</v>
      </c>
      <c r="G272" s="71">
        <f t="shared" ca="1" si="42"/>
        <v>1.4269292267460776</v>
      </c>
      <c r="H272" s="79">
        <f t="shared" ca="1" si="43"/>
        <v>20.853858453492155</v>
      </c>
      <c r="I272" s="79">
        <f t="shared" ca="1" si="44"/>
        <v>27.720853099571556</v>
      </c>
      <c r="J272" s="71">
        <f t="shared" ca="1" si="45"/>
        <v>1.2579822433195051</v>
      </c>
      <c r="K272" s="71">
        <f t="shared" ca="1" si="46"/>
        <v>1.5078901017171813</v>
      </c>
      <c r="L272" s="61">
        <f t="shared" ca="1" si="51"/>
        <v>2.6199500116201261E-3</v>
      </c>
    </row>
    <row r="273" spans="1:12">
      <c r="A273" s="78">
        <f t="shared" ca="1" si="47"/>
        <v>4.0232355135277134E-2</v>
      </c>
      <c r="B273" s="78">
        <f t="shared" ca="1" si="48"/>
        <v>2.7794386669542731E-2</v>
      </c>
      <c r="C273" s="71">
        <f t="shared" ca="1" si="49"/>
        <v>6.7521703442820264</v>
      </c>
      <c r="D273" s="79">
        <f t="shared" ca="1" si="50"/>
        <v>107.79678527133342</v>
      </c>
      <c r="E273" s="79">
        <f t="shared" ca="1" si="40"/>
        <v>24.294267350633881</v>
      </c>
      <c r="F273" s="61">
        <f t="shared" ca="1" si="41"/>
        <v>3.272343563315009E-2</v>
      </c>
      <c r="G273" s="71">
        <f t="shared" ca="1" si="42"/>
        <v>1.432661257095748</v>
      </c>
      <c r="H273" s="79">
        <f t="shared" ca="1" si="43"/>
        <v>20.865322514191497</v>
      </c>
      <c r="I273" s="79">
        <f t="shared" ca="1" si="44"/>
        <v>27.840420905306633</v>
      </c>
      <c r="J273" s="71">
        <f t="shared" ca="1" si="45"/>
        <v>1.26247942292257</v>
      </c>
      <c r="K273" s="71">
        <f t="shared" ca="1" si="46"/>
        <v>1.5014140821424342</v>
      </c>
      <c r="L273" s="61">
        <f t="shared" ca="1" si="51"/>
        <v>2.6741473510094472E-3</v>
      </c>
    </row>
    <row r="274" spans="1:12">
      <c r="A274" s="78">
        <f t="shared" ca="1" si="47"/>
        <v>4.1462839760432413E-2</v>
      </c>
      <c r="B274" s="78">
        <f t="shared" ca="1" si="48"/>
        <v>2.857215139481472E-2</v>
      </c>
      <c r="C274" s="71">
        <f t="shared" ca="1" si="49"/>
        <v>6.9059544996171294</v>
      </c>
      <c r="D274" s="79">
        <f t="shared" ca="1" si="50"/>
        <v>119.92216297943578</v>
      </c>
      <c r="E274" s="79">
        <f t="shared" ca="1" si="40"/>
        <v>24.974088941817094</v>
      </c>
      <c r="F274" s="61">
        <f t="shared" ca="1" si="41"/>
        <v>3.3309989917423219E-2</v>
      </c>
      <c r="G274" s="71">
        <f t="shared" ca="1" si="42"/>
        <v>1.4409586921338051</v>
      </c>
      <c r="H274" s="79">
        <f t="shared" ca="1" si="43"/>
        <v>20.881917384267609</v>
      </c>
      <c r="I274" s="79">
        <f t="shared" ca="1" si="44"/>
        <v>28.013618410844458</v>
      </c>
      <c r="J274" s="71">
        <f t="shared" ca="1" si="45"/>
        <v>1.2689829138141226</v>
      </c>
      <c r="K274" s="71">
        <f t="shared" ca="1" si="46"/>
        <v>1.4921314121926728</v>
      </c>
      <c r="L274" s="61">
        <f t="shared" ca="1" si="51"/>
        <v>2.7860678272978042E-3</v>
      </c>
    </row>
    <row r="275" spans="1:12">
      <c r="A275" s="78">
        <f t="shared" ca="1" si="47"/>
        <v>4.0037088016746492E-2</v>
      </c>
      <c r="B275" s="78">
        <f t="shared" ca="1" si="48"/>
        <v>2.1784007033918456E-2</v>
      </c>
      <c r="C275" s="71">
        <f t="shared" ca="1" si="49"/>
        <v>6.7563343973033252</v>
      </c>
      <c r="D275" s="79">
        <f t="shared" ca="1" si="50"/>
        <v>108.10836875200864</v>
      </c>
      <c r="E275" s="79">
        <f t="shared" ca="1" si="40"/>
        <v>19.040768812144137</v>
      </c>
      <c r="F275" s="61">
        <f t="shared" ca="1" si="41"/>
        <v>3.2739181037511784E-2</v>
      </c>
      <c r="G275" s="71">
        <f t="shared" ca="1" si="42"/>
        <v>1.5813821257457938</v>
      </c>
      <c r="H275" s="79">
        <f t="shared" ca="1" si="43"/>
        <v>21.162764251491588</v>
      </c>
      <c r="I275" s="79">
        <f t="shared" ca="1" si="44"/>
        <v>30.965647691052574</v>
      </c>
      <c r="J275" s="71">
        <f t="shared" ca="1" si="45"/>
        <v>1.3779152791199074</v>
      </c>
      <c r="K275" s="71">
        <f t="shared" ca="1" si="46"/>
        <v>1.349882954719464</v>
      </c>
      <c r="L275" s="61">
        <f t="shared" ca="1" si="51"/>
        <v>1.9049560649019566E-3</v>
      </c>
    </row>
    <row r="276" spans="1:12">
      <c r="A276" s="78">
        <f t="shared" ca="1" si="47"/>
        <v>4.0033576782304653E-2</v>
      </c>
      <c r="B276" s="78">
        <f t="shared" ca="1" si="48"/>
        <v>3.0271842763275249E-2</v>
      </c>
      <c r="C276" s="71">
        <f t="shared" ca="1" si="49"/>
        <v>6.6931468186879206</v>
      </c>
      <c r="D276" s="79">
        <f t="shared" ca="1" si="50"/>
        <v>103.47560106861957</v>
      </c>
      <c r="E276" s="79">
        <f t="shared" ca="1" si="40"/>
        <v>26.459739875938759</v>
      </c>
      <c r="F276" s="61">
        <f t="shared" ca="1" si="41"/>
        <v>3.250106448476707E-2</v>
      </c>
      <c r="G276" s="71">
        <f t="shared" ca="1" si="42"/>
        <v>1.3762578558978853</v>
      </c>
      <c r="H276" s="79">
        <f t="shared" ca="1" si="43"/>
        <v>20.75251571179577</v>
      </c>
      <c r="I276" s="79">
        <f t="shared" ca="1" si="44"/>
        <v>26.666727092082581</v>
      </c>
      <c r="J276" s="71">
        <f t="shared" ca="1" si="45"/>
        <v>1.218067850223417</v>
      </c>
      <c r="K276" s="71">
        <f t="shared" ca="1" si="46"/>
        <v>1.567496448126569</v>
      </c>
      <c r="L276" s="61">
        <f t="shared" ca="1" si="51"/>
        <v>3.0271594340305469E-3</v>
      </c>
    </row>
    <row r="277" spans="1:12">
      <c r="A277" s="78">
        <f t="shared" ca="1" si="47"/>
        <v>3.8619734065780627E-2</v>
      </c>
      <c r="B277" s="78">
        <f t="shared" ca="1" si="48"/>
        <v>2.9070937124576673E-2</v>
      </c>
      <c r="C277" s="71">
        <f t="shared" ca="1" si="49"/>
        <v>6.8493296396540417</v>
      </c>
      <c r="D277" s="79">
        <f t="shared" ca="1" si="50"/>
        <v>115.30646864713862</v>
      </c>
      <c r="E277" s="79">
        <f t="shared" ca="1" si="40"/>
        <v>25.410063083415857</v>
      </c>
      <c r="F277" s="61">
        <f t="shared" ca="1" si="41"/>
        <v>3.3092801757710844E-2</v>
      </c>
      <c r="G277" s="71">
        <f t="shared" ca="1" si="42"/>
        <v>1.4044873711489163</v>
      </c>
      <c r="H277" s="79">
        <f t="shared" ca="1" si="43"/>
        <v>20.808974742297831</v>
      </c>
      <c r="I277" s="79">
        <f t="shared" ca="1" si="44"/>
        <v>27.253357456397289</v>
      </c>
      <c r="J277" s="71">
        <f t="shared" ca="1" si="45"/>
        <v>1.2403399540495876</v>
      </c>
      <c r="K277" s="71">
        <f t="shared" ca="1" si="46"/>
        <v>1.5337559809603611</v>
      </c>
      <c r="L277" s="61">
        <f t="shared" ca="1" si="51"/>
        <v>2.6327499562421204E-3</v>
      </c>
    </row>
    <row r="278" spans="1:12">
      <c r="A278" s="78">
        <f t="shared" ca="1" si="47"/>
        <v>4.3022673454157286E-2</v>
      </c>
      <c r="B278" s="78">
        <f t="shared" ca="1" si="48"/>
        <v>3.073340718470436E-2</v>
      </c>
      <c r="C278" s="71">
        <f t="shared" ca="1" si="49"/>
        <v>6.8461048257027812</v>
      </c>
      <c r="D278" s="79">
        <f t="shared" ca="1" si="50"/>
        <v>115.04901532259692</v>
      </c>
      <c r="E278" s="79">
        <f t="shared" ca="1" si="40"/>
        <v>26.863179951341721</v>
      </c>
      <c r="F278" s="61">
        <f t="shared" ca="1" si="41"/>
        <v>3.3080475492216981E-2</v>
      </c>
      <c r="G278" s="71">
        <f t="shared" ca="1" si="42"/>
        <v>1.4032318946973128</v>
      </c>
      <c r="H278" s="79">
        <f t="shared" ca="1" si="43"/>
        <v>20.806463789394627</v>
      </c>
      <c r="I278" s="79">
        <f t="shared" ca="1" si="44"/>
        <v>27.227233854847441</v>
      </c>
      <c r="J278" s="71">
        <f t="shared" ca="1" si="45"/>
        <v>1.2393513252911752</v>
      </c>
      <c r="K278" s="71">
        <f t="shared" ca="1" si="46"/>
        <v>1.5352275674731486</v>
      </c>
      <c r="L278" s="61">
        <f t="shared" ca="1" si="51"/>
        <v>3.2770453740222118E-3</v>
      </c>
    </row>
    <row r="279" spans="1:12">
      <c r="A279" s="78">
        <f t="shared" ca="1" si="47"/>
        <v>4.1748471823544825E-2</v>
      </c>
      <c r="B279" s="78">
        <f t="shared" ca="1" si="48"/>
        <v>3.1892798079237346E-2</v>
      </c>
      <c r="C279" s="71">
        <f t="shared" ca="1" si="49"/>
        <v>6.7850262352637083</v>
      </c>
      <c r="D279" s="79">
        <f t="shared" ca="1" si="50"/>
        <v>110.27991385400701</v>
      </c>
      <c r="E279" s="79">
        <f t="shared" ca="1" si="40"/>
        <v>27.876569909917063</v>
      </c>
      <c r="F279" s="61">
        <f t="shared" ca="1" si="41"/>
        <v>3.2847878736094897E-2</v>
      </c>
      <c r="G279" s="71">
        <f t="shared" ca="1" si="42"/>
        <v>1.3676694705034489</v>
      </c>
      <c r="H279" s="79">
        <f t="shared" ca="1" si="43"/>
        <v>20.735338941006898</v>
      </c>
      <c r="I279" s="79">
        <f t="shared" ca="1" si="44"/>
        <v>26.488570249609268</v>
      </c>
      <c r="J279" s="71">
        <f t="shared" ca="1" si="45"/>
        <v>1.2112741060614955</v>
      </c>
      <c r="K279" s="71">
        <f t="shared" ca="1" si="46"/>
        <v>1.5780391167249423</v>
      </c>
      <c r="L279" s="61">
        <f t="shared" ca="1" si="51"/>
        <v>3.361458667225693E-3</v>
      </c>
    </row>
    <row r="280" spans="1:12">
      <c r="A280" s="78">
        <f t="shared" ca="1" si="47"/>
        <v>4.3505239747227503E-2</v>
      </c>
      <c r="B280" s="78">
        <f t="shared" ca="1" si="48"/>
        <v>3.2056797337935664E-2</v>
      </c>
      <c r="C280" s="71">
        <f t="shared" ca="1" si="49"/>
        <v>6.7302520343693262</v>
      </c>
      <c r="D280" s="79">
        <f t="shared" ca="1" si="50"/>
        <v>106.17144806839256</v>
      </c>
      <c r="E280" s="79">
        <f t="shared" ca="1" si="40"/>
        <v>28.01991690596676</v>
      </c>
      <c r="F280" s="61">
        <f t="shared" ca="1" si="41"/>
        <v>3.2640681356877567E-2</v>
      </c>
      <c r="G280" s="71">
        <f t="shared" ca="1" si="42"/>
        <v>1.3710334021148904</v>
      </c>
      <c r="H280" s="79">
        <f t="shared" ca="1" si="43"/>
        <v>20.742066804229779</v>
      </c>
      <c r="I280" s="79">
        <f t="shared" ca="1" si="44"/>
        <v>26.558333827782757</v>
      </c>
      <c r="J280" s="71">
        <f t="shared" ca="1" si="45"/>
        <v>1.2139360997483117</v>
      </c>
      <c r="K280" s="71">
        <f t="shared" ca="1" si="46"/>
        <v>1.5738939148461522</v>
      </c>
      <c r="L280" s="61">
        <f t="shared" ca="1" si="51"/>
        <v>3.6205582139466536E-3</v>
      </c>
    </row>
    <row r="281" spans="1:12">
      <c r="A281" s="78">
        <f t="shared" ca="1" si="47"/>
        <v>3.9929325667853885E-2</v>
      </c>
      <c r="B281" s="78">
        <f t="shared" ca="1" si="48"/>
        <v>3.2569772172278535E-2</v>
      </c>
      <c r="C281" s="71">
        <f t="shared" ca="1" si="49"/>
        <v>6.6989684863338654</v>
      </c>
      <c r="D281" s="79">
        <f t="shared" ca="1" si="50"/>
        <v>103.89399692047672</v>
      </c>
      <c r="E281" s="79">
        <f t="shared" ca="1" si="40"/>
        <v>28.468293332395668</v>
      </c>
      <c r="F281" s="61">
        <f t="shared" ca="1" si="41"/>
        <v>3.2522930278849671E-2</v>
      </c>
      <c r="G281" s="71">
        <f t="shared" ca="1" si="42"/>
        <v>1.3354096879941877</v>
      </c>
      <c r="H281" s="79">
        <f t="shared" ca="1" si="43"/>
        <v>20.670819375988376</v>
      </c>
      <c r="I281" s="79">
        <f t="shared" ca="1" si="44"/>
        <v>25.820693418684112</v>
      </c>
      <c r="J281" s="71">
        <f t="shared" ca="1" si="45"/>
        <v>1.1856804976937723</v>
      </c>
      <c r="K281" s="71">
        <f t="shared" ca="1" si="46"/>
        <v>1.6188566016493229</v>
      </c>
      <c r="L281" s="61">
        <f t="shared" ca="1" si="51"/>
        <v>3.3294937937203028E-3</v>
      </c>
    </row>
    <row r="282" spans="1:12">
      <c r="A282" s="78">
        <f t="shared" ca="1" si="47"/>
        <v>3.7620838242924594E-2</v>
      </c>
      <c r="B282" s="78">
        <f t="shared" ca="1" si="48"/>
        <v>3.2300873522619192E-2</v>
      </c>
      <c r="C282" s="71">
        <f t="shared" ca="1" si="49"/>
        <v>6.7901972047935564</v>
      </c>
      <c r="D282" s="79">
        <f t="shared" ca="1" si="50"/>
        <v>110.67589307675307</v>
      </c>
      <c r="E282" s="79">
        <f t="shared" ca="1" si="40"/>
        <v>28.233256820789276</v>
      </c>
      <c r="F282" s="61">
        <f t="shared" ca="1" si="41"/>
        <v>3.2867507061200785E-2</v>
      </c>
      <c r="G282" s="71">
        <f t="shared" ca="1" si="42"/>
        <v>1.3323006599610125</v>
      </c>
      <c r="H282" s="79">
        <f t="shared" ca="1" si="43"/>
        <v>20.664601319922024</v>
      </c>
      <c r="I282" s="79">
        <f t="shared" ca="1" si="44"/>
        <v>25.756436927830777</v>
      </c>
      <c r="J282" s="71">
        <f t="shared" ca="1" si="45"/>
        <v>1.1832076365739055</v>
      </c>
      <c r="K282" s="71">
        <f t="shared" ca="1" si="46"/>
        <v>1.6228952831140071</v>
      </c>
      <c r="L282" s="61">
        <f t="shared" ca="1" si="51"/>
        <v>2.978678028215814E-3</v>
      </c>
    </row>
    <row r="283" spans="1:12">
      <c r="A283" s="78">
        <f t="shared" ca="1" si="47"/>
        <v>3.8261868746822476E-2</v>
      </c>
      <c r="B283" s="78">
        <f t="shared" ca="1" si="48"/>
        <v>3.1615949281441368E-2</v>
      </c>
      <c r="C283" s="71">
        <f t="shared" ca="1" si="49"/>
        <v>6.8115369113513307</v>
      </c>
      <c r="D283" s="79">
        <f t="shared" ca="1" si="50"/>
        <v>112.32512922178137</v>
      </c>
      <c r="E283" s="79">
        <f t="shared" ca="1" si="40"/>
        <v>27.634584404378735</v>
      </c>
      <c r="F283" s="61">
        <f t="shared" ca="1" si="41"/>
        <v>3.294863395594437E-2</v>
      </c>
      <c r="G283" s="71">
        <f t="shared" ca="1" si="42"/>
        <v>1.3507860210144669</v>
      </c>
      <c r="H283" s="79">
        <f t="shared" ca="1" si="43"/>
        <v>20.701572042028936</v>
      </c>
      <c r="I283" s="79">
        <f t="shared" ca="1" si="44"/>
        <v>26.138771252828501</v>
      </c>
      <c r="J283" s="71">
        <f t="shared" ca="1" si="45"/>
        <v>1.1978942589376282</v>
      </c>
      <c r="K283" s="71">
        <f t="shared" ca="1" si="46"/>
        <v>1.5991570374784461</v>
      </c>
      <c r="L283" s="61">
        <f t="shared" ca="1" si="51"/>
        <v>2.9427854005233661E-3</v>
      </c>
    </row>
    <row r="284" spans="1:12">
      <c r="A284" s="78">
        <f t="shared" ca="1" si="47"/>
        <v>3.9759383547487918E-2</v>
      </c>
      <c r="B284" s="78">
        <f t="shared" ca="1" si="48"/>
        <v>2.5451646387881957E-2</v>
      </c>
      <c r="C284" s="71">
        <f t="shared" ca="1" si="49"/>
        <v>6.7539902679129185</v>
      </c>
      <c r="D284" s="79">
        <f t="shared" ca="1" si="50"/>
        <v>107.93285401948792</v>
      </c>
      <c r="E284" s="79">
        <f t="shared" ca="1" si="40"/>
        <v>22.246546009902367</v>
      </c>
      <c r="F284" s="61">
        <f t="shared" ca="1" si="41"/>
        <v>3.2730316322074807E-2</v>
      </c>
      <c r="G284" s="71">
        <f t="shared" ca="1" si="42"/>
        <v>1.4817798734311258</v>
      </c>
      <c r="H284" s="79">
        <f t="shared" ca="1" si="43"/>
        <v>20.963559746862252</v>
      </c>
      <c r="I284" s="79">
        <f t="shared" ca="1" si="44"/>
        <v>28.867709315065827</v>
      </c>
      <c r="J284" s="71">
        <f t="shared" ca="1" si="45"/>
        <v>1.3008684115041216</v>
      </c>
      <c r="K284" s="71">
        <f t="shared" ca="1" si="46"/>
        <v>1.4479846510781134</v>
      </c>
      <c r="L284" s="61">
        <f t="shared" ca="1" si="51"/>
        <v>2.3339651996648154E-3</v>
      </c>
    </row>
    <row r="285" spans="1:12">
      <c r="A285" s="78">
        <f t="shared" ca="1" si="47"/>
        <v>3.824429489150849E-2</v>
      </c>
      <c r="B285" s="78">
        <f t="shared" ca="1" si="48"/>
        <v>3.0324118638587867E-2</v>
      </c>
      <c r="C285" s="71">
        <f t="shared" ca="1" si="49"/>
        <v>6.6512213760944885</v>
      </c>
      <c r="D285" s="79">
        <f t="shared" ca="1" si="50"/>
        <v>100.51182116555991</v>
      </c>
      <c r="E285" s="79">
        <f t="shared" ca="1" si="40"/>
        <v>26.505432702549133</v>
      </c>
      <c r="F285" s="61">
        <f t="shared" ca="1" si="41"/>
        <v>3.2344028876209831E-2</v>
      </c>
      <c r="G285" s="71">
        <f t="shared" ca="1" si="42"/>
        <v>1.3584015438289687</v>
      </c>
      <c r="H285" s="79">
        <f t="shared" ca="1" si="43"/>
        <v>20.716803087657937</v>
      </c>
      <c r="I285" s="79">
        <f t="shared" ca="1" si="44"/>
        <v>26.296482543198362</v>
      </c>
      <c r="J285" s="71">
        <f t="shared" ca="1" si="45"/>
        <v>1.2039334431816775</v>
      </c>
      <c r="K285" s="71">
        <f t="shared" ca="1" si="46"/>
        <v>1.5895662064815452</v>
      </c>
      <c r="L285" s="61">
        <f t="shared" ca="1" si="51"/>
        <v>2.8855076222403155E-3</v>
      </c>
    </row>
    <row r="286" spans="1:12">
      <c r="A286" s="78">
        <f t="shared" ca="1" si="47"/>
        <v>3.638054531881333E-2</v>
      </c>
      <c r="B286" s="78">
        <f t="shared" ca="1" si="48"/>
        <v>3.2238446156946668E-2</v>
      </c>
      <c r="C286" s="71">
        <f t="shared" ca="1" si="49"/>
        <v>6.7708356525310265</v>
      </c>
      <c r="D286" s="79">
        <f t="shared" ca="1" si="50"/>
        <v>109.20050005806603</v>
      </c>
      <c r="E286" s="79">
        <f t="shared" ca="1" si="40"/>
        <v>28.178690870848527</v>
      </c>
      <c r="F286" s="61">
        <f t="shared" ca="1" si="41"/>
        <v>3.2794073339675427E-2</v>
      </c>
      <c r="G286" s="71">
        <f t="shared" ca="1" si="42"/>
        <v>1.3223914156718013</v>
      </c>
      <c r="H286" s="79">
        <f t="shared" ca="1" si="43"/>
        <v>20.644782831343601</v>
      </c>
      <c r="I286" s="79">
        <f t="shared" ca="1" si="44"/>
        <v>25.551764538334897</v>
      </c>
      <c r="J286" s="71">
        <f t="shared" ca="1" si="45"/>
        <v>1.1753185989354855</v>
      </c>
      <c r="K286" s="71">
        <f t="shared" ca="1" si="46"/>
        <v>1.6358948493474155</v>
      </c>
      <c r="L286" s="61">
        <f t="shared" ca="1" si="51"/>
        <v>2.8556630231540568E-3</v>
      </c>
    </row>
    <row r="287" spans="1:12">
      <c r="A287" s="78">
        <f t="shared" ca="1" si="47"/>
        <v>3.8318889951236716E-2</v>
      </c>
      <c r="B287" s="78">
        <f t="shared" ca="1" si="48"/>
        <v>3.1858236411260857E-2</v>
      </c>
      <c r="C287" s="71">
        <f t="shared" ca="1" si="49"/>
        <v>6.8435149974800469</v>
      </c>
      <c r="D287" s="79">
        <f t="shared" ca="1" si="50"/>
        <v>114.84267240039975</v>
      </c>
      <c r="E287" s="79">
        <f t="shared" ca="1" si="40"/>
        <v>27.846360558227186</v>
      </c>
      <c r="F287" s="61">
        <f t="shared" ca="1" si="41"/>
        <v>3.3070579668574102E-2</v>
      </c>
      <c r="G287" s="71">
        <f t="shared" ca="1" si="42"/>
        <v>1.3500360259591206</v>
      </c>
      <c r="H287" s="79">
        <f t="shared" ca="1" si="43"/>
        <v>20.700072051918241</v>
      </c>
      <c r="I287" s="79">
        <f t="shared" ca="1" si="44"/>
        <v>26.123245738651669</v>
      </c>
      <c r="J287" s="71">
        <f t="shared" ca="1" si="45"/>
        <v>1.1972991480796402</v>
      </c>
      <c r="K287" s="71">
        <f t="shared" ca="1" si="46"/>
        <v>1.6001074452304054</v>
      </c>
      <c r="L287" s="61">
        <f t="shared" ca="1" si="51"/>
        <v>2.9570143332233226E-3</v>
      </c>
    </row>
    <row r="288" spans="1:12">
      <c r="A288" s="78">
        <f t="shared" ca="1" si="47"/>
        <v>3.7825218329401181E-2</v>
      </c>
      <c r="B288" s="78">
        <f t="shared" ca="1" si="48"/>
        <v>2.9240918833949286E-2</v>
      </c>
      <c r="C288" s="71">
        <f t="shared" ca="1" si="49"/>
        <v>6.713799906199359</v>
      </c>
      <c r="D288" s="79">
        <f t="shared" ca="1" si="50"/>
        <v>104.96757320332001</v>
      </c>
      <c r="E288" s="79">
        <f t="shared" ref="E288:E351" ca="1" si="52">1.65*9.81*D_50*B288</f>
        <v>25.558639166108883</v>
      </c>
      <c r="F288" s="61">
        <f t="shared" ref="F288:F351" ca="1" si="53">$B$8*D288^(1/6)</f>
        <v>3.2578702600071174E-2</v>
      </c>
      <c r="G288" s="71">
        <f t="shared" ref="G288:G351" ca="1" si="54">IF(ISERROR(G288),1,(A288*Q/SQRT(L288))^(3/5)*(Bnot+2*G288*SQRT(1+m^2))^(2/5)/(Bnot+m*G288))</f>
        <v>1.3818233211334703</v>
      </c>
      <c r="H288" s="79">
        <f t="shared" ref="H288:H351" ca="1" si="55">Bnot+2*m*G288</f>
        <v>20.763646642266941</v>
      </c>
      <c r="I288" s="79">
        <f t="shared" ref="I288:I351" ca="1" si="56">G288*(Bnot+m*G288)</f>
        <v>26.782255471230801</v>
      </c>
      <c r="J288" s="71">
        <f t="shared" ref="J288:J351" ca="1" si="57">IF(ISERROR(G288),1,I288/(Bnot+2*G288*SQRT(1+m^2)))</f>
        <v>1.2224658988051109</v>
      </c>
      <c r="K288" s="71">
        <f t="shared" ref="K288:K351" ca="1" si="58">Q/I288</f>
        <v>1.5607348695818801</v>
      </c>
      <c r="L288" s="61">
        <f t="shared" ca="1" si="51"/>
        <v>2.6662658712325723E-3</v>
      </c>
    </row>
    <row r="289" spans="1:12">
      <c r="A289" s="78">
        <f t="shared" ref="A289:A352" ca="1" si="59">NORMINV(RAND(),ntmn,ntstd)</f>
        <v>3.8453290714024181E-2</v>
      </c>
      <c r="B289" s="78">
        <f t="shared" ref="B289:B352" ca="1" si="60">NORMINV(RAND(),tmn,tstd)</f>
        <v>3.0018869727733807E-2</v>
      </c>
      <c r="C289" s="71">
        <f t="shared" ref="C289:C352" ca="1" si="61">NORMINV(RAND(),psimn,psistd)</f>
        <v>6.8143762351451302</v>
      </c>
      <c r="D289" s="79">
        <f t="shared" ref="D289:D352" ca="1" si="62">(2^C289)</f>
        <v>112.54641053529481</v>
      </c>
      <c r="E289" s="79">
        <f t="shared" ca="1" si="52"/>
        <v>26.238623481790015</v>
      </c>
      <c r="F289" s="61">
        <f t="shared" ca="1" si="53"/>
        <v>3.2959443261033353E-2</v>
      </c>
      <c r="G289" s="71">
        <f t="shared" ca="1" si="54"/>
        <v>1.3814876165758865</v>
      </c>
      <c r="H289" s="79">
        <f t="shared" ca="1" si="55"/>
        <v>20.762975233151774</v>
      </c>
      <c r="I289" s="79">
        <f t="shared" ca="1" si="56"/>
        <v>26.77528513311848</v>
      </c>
      <c r="J289" s="71">
        <f t="shared" ca="1" si="57"/>
        <v>1.2222007109001853</v>
      </c>
      <c r="K289" s="71">
        <f t="shared" ca="1" si="58"/>
        <v>1.5611411715013774</v>
      </c>
      <c r="L289" s="61">
        <f t="shared" ca="1" si="51"/>
        <v>2.7577822653722154E-3</v>
      </c>
    </row>
    <row r="290" spans="1:12">
      <c r="A290" s="78">
        <f t="shared" ca="1" si="59"/>
        <v>4.113293695334265E-2</v>
      </c>
      <c r="B290" s="78">
        <f t="shared" ca="1" si="60"/>
        <v>2.9858568248867928E-2</v>
      </c>
      <c r="C290" s="71">
        <f t="shared" ca="1" si="61"/>
        <v>6.8134363337712234</v>
      </c>
      <c r="D290" s="79">
        <f t="shared" ca="1" si="62"/>
        <v>112.47311155508983</v>
      </c>
      <c r="E290" s="79">
        <f t="shared" ca="1" si="52"/>
        <v>26.098508607856235</v>
      </c>
      <c r="F290" s="61">
        <f t="shared" ca="1" si="53"/>
        <v>3.2955864664109789E-2</v>
      </c>
      <c r="G290" s="71">
        <f t="shared" ca="1" si="54"/>
        <v>1.4036678906010858</v>
      </c>
      <c r="H290" s="79">
        <f t="shared" ca="1" si="55"/>
        <v>20.80733578120217</v>
      </c>
      <c r="I290" s="79">
        <f t="shared" ca="1" si="56"/>
        <v>27.236305577924043</v>
      </c>
      <c r="J290" s="71">
        <f t="shared" ca="1" si="57"/>
        <v>1.2396946715527077</v>
      </c>
      <c r="K290" s="71">
        <f t="shared" ca="1" si="58"/>
        <v>1.5347162220811741</v>
      </c>
      <c r="L290" s="61">
        <f t="shared" ref="L290:L353" ca="1" si="63">E290/(9810*J290)*(A290/F290)^1.5</f>
        <v>2.9923849529808889E-3</v>
      </c>
    </row>
    <row r="291" spans="1:12">
      <c r="A291" s="78">
        <f t="shared" ca="1" si="59"/>
        <v>4.2196624675407288E-2</v>
      </c>
      <c r="B291" s="78">
        <f t="shared" ca="1" si="60"/>
        <v>2.8602518554211396E-2</v>
      </c>
      <c r="C291" s="71">
        <f t="shared" ca="1" si="61"/>
        <v>6.7749108876888737</v>
      </c>
      <c r="D291" s="79">
        <f t="shared" ca="1" si="62"/>
        <v>109.50939890769348</v>
      </c>
      <c r="E291" s="79">
        <f t="shared" ca="1" si="52"/>
        <v>25.000631995198106</v>
      </c>
      <c r="F291" s="61">
        <f t="shared" ca="1" si="53"/>
        <v>3.2809516084075389E-2</v>
      </c>
      <c r="G291" s="71">
        <f t="shared" ca="1" si="54"/>
        <v>1.4321456942568154</v>
      </c>
      <c r="H291" s="79">
        <f t="shared" ca="1" si="55"/>
        <v>20.864291388513632</v>
      </c>
      <c r="I291" s="79">
        <f t="shared" ca="1" si="56"/>
        <v>27.82966378620101</v>
      </c>
      <c r="J291" s="71">
        <f t="shared" ca="1" si="57"/>
        <v>1.2620750764239068</v>
      </c>
      <c r="K291" s="71">
        <f t="shared" ca="1" si="58"/>
        <v>1.5019944301564292</v>
      </c>
      <c r="L291" s="61">
        <f t="shared" ca="1" si="63"/>
        <v>2.9451920653903998E-3</v>
      </c>
    </row>
    <row r="292" spans="1:12">
      <c r="A292" s="78">
        <f t="shared" ca="1" si="59"/>
        <v>3.6907373157290355E-2</v>
      </c>
      <c r="B292" s="78">
        <f t="shared" ca="1" si="60"/>
        <v>3.2944807264395186E-2</v>
      </c>
      <c r="C292" s="71">
        <f t="shared" ca="1" si="61"/>
        <v>6.9061895725180387</v>
      </c>
      <c r="D292" s="79">
        <f t="shared" ca="1" si="62"/>
        <v>119.94170470290359</v>
      </c>
      <c r="E292" s="79">
        <f t="shared" ca="1" si="52"/>
        <v>28.796100630397163</v>
      </c>
      <c r="F292" s="61">
        <f t="shared" ca="1" si="53"/>
        <v>3.331089451865684E-2</v>
      </c>
      <c r="G292" s="71">
        <f t="shared" ca="1" si="54"/>
        <v>1.3272724134099256</v>
      </c>
      <c r="H292" s="79">
        <f t="shared" ca="1" si="55"/>
        <v>20.654544826819851</v>
      </c>
      <c r="I292" s="79">
        <f t="shared" ca="1" si="56"/>
        <v>25.65255550077767</v>
      </c>
      <c r="J292" s="71">
        <f t="shared" ca="1" si="57"/>
        <v>1.1792059154897372</v>
      </c>
      <c r="K292" s="71">
        <f t="shared" ca="1" si="58"/>
        <v>1.6294672863579931</v>
      </c>
      <c r="L292" s="61">
        <f t="shared" ca="1" si="63"/>
        <v>2.9031220004867931E-3</v>
      </c>
    </row>
    <row r="293" spans="1:12">
      <c r="A293" s="78">
        <f t="shared" ca="1" si="59"/>
        <v>4.2578468674627203E-2</v>
      </c>
      <c r="B293" s="78">
        <f t="shared" ca="1" si="60"/>
        <v>3.430852551649629E-2</v>
      </c>
      <c r="C293" s="71">
        <f t="shared" ca="1" si="61"/>
        <v>6.7127512276555334</v>
      </c>
      <c r="D293" s="79">
        <f t="shared" ca="1" si="62"/>
        <v>104.89130119749481</v>
      </c>
      <c r="E293" s="79">
        <f t="shared" ca="1" si="52"/>
        <v>29.988087206729425</v>
      </c>
      <c r="F293" s="61">
        <f t="shared" ca="1" si="53"/>
        <v>3.2574755991348105E-2</v>
      </c>
      <c r="G293" s="71">
        <f t="shared" ca="1" si="54"/>
        <v>1.3258520930165354</v>
      </c>
      <c r="H293" s="79">
        <f t="shared" ca="1" si="55"/>
        <v>20.651704186033072</v>
      </c>
      <c r="I293" s="79">
        <f t="shared" ca="1" si="56"/>
        <v>25.623221446853965</v>
      </c>
      <c r="J293" s="71">
        <f t="shared" ca="1" si="57"/>
        <v>1.1780750292282756</v>
      </c>
      <c r="K293" s="71">
        <f t="shared" ca="1" si="58"/>
        <v>1.6313327380282321</v>
      </c>
      <c r="L293" s="61">
        <f t="shared" ca="1" si="63"/>
        <v>3.8776633986860607E-3</v>
      </c>
    </row>
    <row r="294" spans="1:12">
      <c r="A294" s="78">
        <f t="shared" ca="1" si="59"/>
        <v>4.2142582183109858E-2</v>
      </c>
      <c r="B294" s="78">
        <f t="shared" ca="1" si="60"/>
        <v>2.8122166646600902E-2</v>
      </c>
      <c r="C294" s="71">
        <f t="shared" ca="1" si="61"/>
        <v>6.882606221424064</v>
      </c>
      <c r="D294" s="79">
        <f t="shared" ca="1" si="62"/>
        <v>117.99698783106041</v>
      </c>
      <c r="E294" s="79">
        <f t="shared" ca="1" si="52"/>
        <v>24.580770322961094</v>
      </c>
      <c r="F294" s="61">
        <f t="shared" ca="1" si="53"/>
        <v>3.3220263982598419E-2</v>
      </c>
      <c r="G294" s="71">
        <f t="shared" ca="1" si="54"/>
        <v>1.4527681438672697</v>
      </c>
      <c r="H294" s="79">
        <f t="shared" ca="1" si="55"/>
        <v>20.905536287734538</v>
      </c>
      <c r="I294" s="79">
        <f t="shared" ca="1" si="56"/>
        <v>28.26036186944641</v>
      </c>
      <c r="J294" s="71">
        <f t="shared" ca="1" si="57"/>
        <v>1.2782260374161816</v>
      </c>
      <c r="K294" s="71">
        <f t="shared" ca="1" si="58"/>
        <v>1.4791034946085357</v>
      </c>
      <c r="L294" s="61">
        <f t="shared" ca="1" si="63"/>
        <v>2.8008891190806269E-3</v>
      </c>
    </row>
    <row r="295" spans="1:12">
      <c r="A295" s="78">
        <f t="shared" ca="1" si="59"/>
        <v>4.3793495154558222E-2</v>
      </c>
      <c r="B295" s="78">
        <f t="shared" ca="1" si="60"/>
        <v>2.684983879134481E-2</v>
      </c>
      <c r="C295" s="71">
        <f t="shared" ca="1" si="61"/>
        <v>6.8059434337772098</v>
      </c>
      <c r="D295" s="79">
        <f t="shared" ca="1" si="62"/>
        <v>111.89047624440838</v>
      </c>
      <c r="E295" s="79">
        <f t="shared" ca="1" si="52"/>
        <v>23.468665442189547</v>
      </c>
      <c r="F295" s="61">
        <f t="shared" ca="1" si="53"/>
        <v>3.2927349957627056E-2</v>
      </c>
      <c r="G295" s="71">
        <f t="shared" ca="1" si="54"/>
        <v>1.4841112320583218</v>
      </c>
      <c r="H295" s="79">
        <f t="shared" ca="1" si="55"/>
        <v>20.968222464116643</v>
      </c>
      <c r="I295" s="79">
        <f t="shared" ca="1" si="56"/>
        <v>28.916588326171464</v>
      </c>
      <c r="J295" s="71">
        <f t="shared" ca="1" si="57"/>
        <v>1.3026839591742021</v>
      </c>
      <c r="K295" s="71">
        <f t="shared" ca="1" si="58"/>
        <v>1.4455370574324695</v>
      </c>
      <c r="L295" s="61">
        <f t="shared" ca="1" si="63"/>
        <v>2.8168230332279577E-3</v>
      </c>
    </row>
    <row r="296" spans="1:12">
      <c r="A296" s="78">
        <f t="shared" ca="1" si="59"/>
        <v>4.0393863471424415E-2</v>
      </c>
      <c r="B296" s="78">
        <f t="shared" ca="1" si="60"/>
        <v>3.317323845139257E-2</v>
      </c>
      <c r="C296" s="71">
        <f t="shared" ca="1" si="61"/>
        <v>6.8854602489863614</v>
      </c>
      <c r="D296" s="79">
        <f t="shared" ca="1" si="62"/>
        <v>118.23064773280433</v>
      </c>
      <c r="E296" s="79">
        <f t="shared" ca="1" si="52"/>
        <v>28.995765706447152</v>
      </c>
      <c r="F296" s="61">
        <f t="shared" ca="1" si="53"/>
        <v>3.3231218848114058E-2</v>
      </c>
      <c r="G296" s="71">
        <f t="shared" ca="1" si="54"/>
        <v>1.3462716862040243</v>
      </c>
      <c r="H296" s="79">
        <f t="shared" ca="1" si="55"/>
        <v>20.69254337240805</v>
      </c>
      <c r="I296" s="79">
        <f t="shared" ca="1" si="56"/>
        <v>26.045337804747064</v>
      </c>
      <c r="J296" s="71">
        <f t="shared" ca="1" si="57"/>
        <v>1.1943112261517086</v>
      </c>
      <c r="K296" s="71">
        <f t="shared" ca="1" si="58"/>
        <v>1.6048937553953115</v>
      </c>
      <c r="L296" s="61">
        <f t="shared" ca="1" si="63"/>
        <v>3.3166660403935564E-3</v>
      </c>
    </row>
    <row r="297" spans="1:12">
      <c r="A297" s="78">
        <f t="shared" ca="1" si="59"/>
        <v>4.1222239542380801E-2</v>
      </c>
      <c r="B297" s="78">
        <f t="shared" ca="1" si="60"/>
        <v>2.9265119924592305E-2</v>
      </c>
      <c r="C297" s="71">
        <f t="shared" ca="1" si="61"/>
        <v>6.7452975654279106</v>
      </c>
      <c r="D297" s="79">
        <f t="shared" ca="1" si="62"/>
        <v>107.28447909151826</v>
      </c>
      <c r="E297" s="79">
        <f t="shared" ca="1" si="52"/>
        <v>25.579792637608318</v>
      </c>
      <c r="F297" s="61">
        <f t="shared" ca="1" si="53"/>
        <v>3.2697464369774144E-2</v>
      </c>
      <c r="G297" s="71">
        <f t="shared" ca="1" si="54"/>
        <v>1.4090488253595987</v>
      </c>
      <c r="H297" s="79">
        <f t="shared" ca="1" si="55"/>
        <v>20.818097650719196</v>
      </c>
      <c r="I297" s="79">
        <f t="shared" ca="1" si="56"/>
        <v>27.348297448720039</v>
      </c>
      <c r="J297" s="71">
        <f t="shared" ca="1" si="57"/>
        <v>1.2439304039267161</v>
      </c>
      <c r="K297" s="71">
        <f t="shared" ca="1" si="58"/>
        <v>1.5284315258885093</v>
      </c>
      <c r="L297" s="61">
        <f t="shared" ca="1" si="63"/>
        <v>2.9672776843557591E-3</v>
      </c>
    </row>
    <row r="298" spans="1:12">
      <c r="A298" s="78">
        <f t="shared" ca="1" si="59"/>
        <v>3.9768033352408534E-2</v>
      </c>
      <c r="B298" s="78">
        <f t="shared" ca="1" si="60"/>
        <v>3.0668678683749711E-2</v>
      </c>
      <c r="C298" s="71">
        <f t="shared" ca="1" si="61"/>
        <v>6.7528078789102306</v>
      </c>
      <c r="D298" s="79">
        <f t="shared" ca="1" si="62"/>
        <v>107.84443177215299</v>
      </c>
      <c r="E298" s="79">
        <f t="shared" ca="1" si="52"/>
        <v>26.806602645783791</v>
      </c>
      <c r="F298" s="61">
        <f t="shared" ca="1" si="53"/>
        <v>3.272584583200961E-2</v>
      </c>
      <c r="G298" s="71">
        <f t="shared" ca="1" si="54"/>
        <v>1.3728658513461158</v>
      </c>
      <c r="H298" s="79">
        <f t="shared" ca="1" si="55"/>
        <v>20.745731702692233</v>
      </c>
      <c r="I298" s="79">
        <f t="shared" ca="1" si="56"/>
        <v>26.59634597002238</v>
      </c>
      <c r="J298" s="71">
        <f t="shared" ca="1" si="57"/>
        <v>1.2153856404541854</v>
      </c>
      <c r="K298" s="71">
        <f t="shared" ca="1" si="58"/>
        <v>1.5716444675187395</v>
      </c>
      <c r="L298" s="61">
        <f t="shared" ca="1" si="63"/>
        <v>3.011781906174597E-3</v>
      </c>
    </row>
    <row r="299" spans="1:12">
      <c r="A299" s="78">
        <f t="shared" ca="1" si="59"/>
        <v>3.9623732058806684E-2</v>
      </c>
      <c r="B299" s="78">
        <f t="shared" ca="1" si="60"/>
        <v>2.9832342170976509E-2</v>
      </c>
      <c r="C299" s="71">
        <f t="shared" ca="1" si="61"/>
        <v>6.8139426983222657</v>
      </c>
      <c r="D299" s="79">
        <f t="shared" ca="1" si="62"/>
        <v>112.51259487686956</v>
      </c>
      <c r="E299" s="79">
        <f t="shared" ca="1" si="52"/>
        <v>26.075585153727605</v>
      </c>
      <c r="F299" s="61">
        <f t="shared" ca="1" si="53"/>
        <v>3.2957792557074636E-2</v>
      </c>
      <c r="G299" s="71">
        <f t="shared" ca="1" si="54"/>
        <v>1.3935111686574031</v>
      </c>
      <c r="H299" s="79">
        <f t="shared" ca="1" si="55"/>
        <v>20.787022337314806</v>
      </c>
      <c r="I299" s="79">
        <f t="shared" ca="1" si="56"/>
        <v>27.02507441300618</v>
      </c>
      <c r="J299" s="71">
        <f t="shared" ca="1" si="57"/>
        <v>1.2316907420656047</v>
      </c>
      <c r="K299" s="71">
        <f t="shared" ca="1" si="58"/>
        <v>1.5467117448484502</v>
      </c>
      <c r="L299" s="61">
        <f t="shared" ca="1" si="63"/>
        <v>2.8448493434565453E-3</v>
      </c>
    </row>
    <row r="300" spans="1:12">
      <c r="A300" s="78">
        <f t="shared" ca="1" si="59"/>
        <v>4.4284680479341546E-2</v>
      </c>
      <c r="B300" s="78">
        <f t="shared" ca="1" si="60"/>
        <v>3.1573005633733928E-2</v>
      </c>
      <c r="C300" s="71">
        <f t="shared" ca="1" si="61"/>
        <v>6.8267103582036999</v>
      </c>
      <c r="D300" s="79">
        <f t="shared" ca="1" si="62"/>
        <v>113.5127354560811</v>
      </c>
      <c r="E300" s="79">
        <f t="shared" ca="1" si="52"/>
        <v>27.597048607283444</v>
      </c>
      <c r="F300" s="61">
        <f t="shared" ca="1" si="53"/>
        <v>3.3006440441456834E-2</v>
      </c>
      <c r="G300" s="71">
        <f t="shared" ca="1" si="54"/>
        <v>1.3941489737831938</v>
      </c>
      <c r="H300" s="79">
        <f t="shared" ca="1" si="55"/>
        <v>20.788297947566388</v>
      </c>
      <c r="I300" s="79">
        <f t="shared" ca="1" si="56"/>
        <v>27.03833288919822</v>
      </c>
      <c r="J300" s="71">
        <f t="shared" ca="1" si="57"/>
        <v>1.2321936996855496</v>
      </c>
      <c r="K300" s="71">
        <f t="shared" ca="1" si="58"/>
        <v>1.5459533016068103</v>
      </c>
      <c r="L300" s="61">
        <f t="shared" ca="1" si="63"/>
        <v>3.5481084397757517E-3</v>
      </c>
    </row>
    <row r="301" spans="1:12">
      <c r="A301" s="78">
        <f t="shared" ca="1" si="59"/>
        <v>4.0759377466993013E-2</v>
      </c>
      <c r="B301" s="78">
        <f t="shared" ca="1" si="60"/>
        <v>3.0392198391412835E-2</v>
      </c>
      <c r="C301" s="71">
        <f t="shared" ca="1" si="61"/>
        <v>6.9525895380600433</v>
      </c>
      <c r="D301" s="79">
        <f t="shared" ca="1" si="62"/>
        <v>123.86197439206717</v>
      </c>
      <c r="E301" s="79">
        <f t="shared" ca="1" si="52"/>
        <v>26.564939240180607</v>
      </c>
      <c r="F301" s="61">
        <f t="shared" ca="1" si="53"/>
        <v>3.348993146654422E-2</v>
      </c>
      <c r="G301" s="71">
        <f t="shared" ca="1" si="54"/>
        <v>1.4047256280585811</v>
      </c>
      <c r="H301" s="79">
        <f t="shared" ca="1" si="55"/>
        <v>20.809451256117164</v>
      </c>
      <c r="I301" s="79">
        <f t="shared" ca="1" si="56"/>
        <v>27.258315395179036</v>
      </c>
      <c r="J301" s="71">
        <f t="shared" ca="1" si="57"/>
        <v>1.2405275503018598</v>
      </c>
      <c r="K301" s="71">
        <f t="shared" ca="1" si="58"/>
        <v>1.5334770103728728</v>
      </c>
      <c r="L301" s="61">
        <f t="shared" ca="1" si="63"/>
        <v>2.9309157246260719E-3</v>
      </c>
    </row>
    <row r="302" spans="1:12">
      <c r="A302" s="78">
        <f t="shared" ca="1" si="59"/>
        <v>4.0462044010907666E-2</v>
      </c>
      <c r="B302" s="78">
        <f t="shared" ca="1" si="60"/>
        <v>3.1056954063785315E-2</v>
      </c>
      <c r="C302" s="71">
        <f t="shared" ca="1" si="61"/>
        <v>6.8434899644302343</v>
      </c>
      <c r="D302" s="79">
        <f t="shared" ca="1" si="62"/>
        <v>114.84067971496333</v>
      </c>
      <c r="E302" s="79">
        <f t="shared" ca="1" si="52"/>
        <v>27.145982895486892</v>
      </c>
      <c r="F302" s="61">
        <f t="shared" ca="1" si="53"/>
        <v>3.3070484030867396E-2</v>
      </c>
      <c r="G302" s="71">
        <f t="shared" ca="1" si="54"/>
        <v>1.3795130740448667</v>
      </c>
      <c r="H302" s="79">
        <f t="shared" ca="1" si="55"/>
        <v>20.759026148089735</v>
      </c>
      <c r="I302" s="79">
        <f t="shared" ca="1" si="56"/>
        <v>26.734291654268315</v>
      </c>
      <c r="J302" s="71">
        <f t="shared" ca="1" si="57"/>
        <v>1.2206406751860859</v>
      </c>
      <c r="K302" s="71">
        <f t="shared" ca="1" si="58"/>
        <v>1.5635349737544415</v>
      </c>
      <c r="L302" s="61">
        <f t="shared" ca="1" si="63"/>
        <v>3.0680301698897132E-3</v>
      </c>
    </row>
    <row r="303" spans="1:12">
      <c r="A303" s="78">
        <f t="shared" ca="1" si="59"/>
        <v>3.91955898657688E-2</v>
      </c>
      <c r="B303" s="78">
        <f t="shared" ca="1" si="60"/>
        <v>2.9726465342923395E-2</v>
      </c>
      <c r="C303" s="71">
        <f t="shared" ca="1" si="61"/>
        <v>6.746069859310289</v>
      </c>
      <c r="D303" s="79">
        <f t="shared" ca="1" si="62"/>
        <v>107.34192527745324</v>
      </c>
      <c r="E303" s="79">
        <f t="shared" ca="1" si="52"/>
        <v>25.983041288754393</v>
      </c>
      <c r="F303" s="61">
        <f t="shared" ca="1" si="53"/>
        <v>3.2700381731320852E-2</v>
      </c>
      <c r="G303" s="71">
        <f t="shared" ca="1" si="54"/>
        <v>1.385749717895594</v>
      </c>
      <c r="H303" s="79">
        <f t="shared" ca="1" si="55"/>
        <v>20.771499435791188</v>
      </c>
      <c r="I303" s="79">
        <f t="shared" ca="1" si="56"/>
        <v>26.863797202768406</v>
      </c>
      <c r="J303" s="71">
        <f t="shared" ca="1" si="57"/>
        <v>1.2255665912428915</v>
      </c>
      <c r="K303" s="71">
        <f t="shared" ca="1" si="58"/>
        <v>1.5559974520538877</v>
      </c>
      <c r="L303" s="61">
        <f t="shared" ca="1" si="63"/>
        <v>2.8360287926601259E-3</v>
      </c>
    </row>
    <row r="304" spans="1:12">
      <c r="A304" s="78">
        <f t="shared" ca="1" si="59"/>
        <v>3.613787642717621E-2</v>
      </c>
      <c r="B304" s="78">
        <f t="shared" ca="1" si="60"/>
        <v>3.3158733619945466E-2</v>
      </c>
      <c r="C304" s="71">
        <f t="shared" ca="1" si="61"/>
        <v>6.73074986884669</v>
      </c>
      <c r="D304" s="79">
        <f t="shared" ca="1" si="62"/>
        <v>106.20809124415409</v>
      </c>
      <c r="E304" s="79">
        <f t="shared" ca="1" si="52"/>
        <v>28.983087453919349</v>
      </c>
      <c r="F304" s="61">
        <f t="shared" ca="1" si="53"/>
        <v>3.2642558644796864E-2</v>
      </c>
      <c r="G304" s="71">
        <f t="shared" ca="1" si="54"/>
        <v>1.3016828962468365</v>
      </c>
      <c r="H304" s="79">
        <f t="shared" ca="1" si="55"/>
        <v>20.603365792493673</v>
      </c>
      <c r="I304" s="79">
        <f t="shared" ca="1" si="56"/>
        <v>25.124670494824613</v>
      </c>
      <c r="J304" s="71">
        <f t="shared" ca="1" si="57"/>
        <v>1.1587953374383302</v>
      </c>
      <c r="K304" s="71">
        <f t="shared" ca="1" si="58"/>
        <v>1.6637034109008635</v>
      </c>
      <c r="L304" s="61">
        <f t="shared" ca="1" si="63"/>
        <v>2.9698639454583619E-3</v>
      </c>
    </row>
    <row r="305" spans="1:12">
      <c r="A305" s="78">
        <f t="shared" ca="1" si="59"/>
        <v>3.96616805062735E-2</v>
      </c>
      <c r="B305" s="78">
        <f t="shared" ca="1" si="60"/>
        <v>3.2579571617086932E-2</v>
      </c>
      <c r="C305" s="71">
        <f t="shared" ca="1" si="61"/>
        <v>6.7547931039767386</v>
      </c>
      <c r="D305" s="79">
        <f t="shared" ca="1" si="62"/>
        <v>107.99293359279245</v>
      </c>
      <c r="E305" s="79">
        <f t="shared" ca="1" si="52"/>
        <v>28.47685874291879</v>
      </c>
      <c r="F305" s="61">
        <f t="shared" ca="1" si="53"/>
        <v>3.2733352109978693E-2</v>
      </c>
      <c r="G305" s="71">
        <f t="shared" ca="1" si="54"/>
        <v>1.3387055353172392</v>
      </c>
      <c r="H305" s="79">
        <f t="shared" ca="1" si="55"/>
        <v>20.677411070634477</v>
      </c>
      <c r="I305" s="79">
        <f t="shared" ca="1" si="56"/>
        <v>25.88883214599932</v>
      </c>
      <c r="J305" s="71">
        <f t="shared" ca="1" si="57"/>
        <v>1.1883007404377308</v>
      </c>
      <c r="K305" s="71">
        <f t="shared" ca="1" si="58"/>
        <v>1.6145958135256973</v>
      </c>
      <c r="L305" s="61">
        <f t="shared" ca="1" si="63"/>
        <v>3.2581243093728332E-3</v>
      </c>
    </row>
    <row r="306" spans="1:12">
      <c r="A306" s="78">
        <f t="shared" ca="1" si="59"/>
        <v>4.1360356013537221E-2</v>
      </c>
      <c r="B306" s="78">
        <f t="shared" ca="1" si="60"/>
        <v>2.7846696120732321E-2</v>
      </c>
      <c r="C306" s="71">
        <f t="shared" ca="1" si="61"/>
        <v>6.8273182725599462</v>
      </c>
      <c r="D306" s="79">
        <f t="shared" ca="1" si="62"/>
        <v>113.5605768641837</v>
      </c>
      <c r="E306" s="79">
        <f t="shared" ca="1" si="52"/>
        <v>24.339989524944617</v>
      </c>
      <c r="F306" s="61">
        <f t="shared" ca="1" si="53"/>
        <v>3.3008758532831715E-2</v>
      </c>
      <c r="G306" s="71">
        <f t="shared" ca="1" si="54"/>
        <v>1.4473680473345563</v>
      </c>
      <c r="H306" s="79">
        <f t="shared" ca="1" si="55"/>
        <v>20.894736094669113</v>
      </c>
      <c r="I306" s="79">
        <f t="shared" ca="1" si="56"/>
        <v>28.14749911646706</v>
      </c>
      <c r="J306" s="71">
        <f t="shared" ca="1" si="57"/>
        <v>1.274001344708285</v>
      </c>
      <c r="K306" s="71">
        <f t="shared" ca="1" si="58"/>
        <v>1.4850342414806526</v>
      </c>
      <c r="L306" s="61">
        <f t="shared" ca="1" si="63"/>
        <v>2.731581166004905E-3</v>
      </c>
    </row>
    <row r="307" spans="1:12">
      <c r="A307" s="78">
        <f t="shared" ca="1" si="59"/>
        <v>3.9016202639337687E-2</v>
      </c>
      <c r="B307" s="78">
        <f t="shared" ca="1" si="60"/>
        <v>3.0733631939114506E-2</v>
      </c>
      <c r="C307" s="71">
        <f t="shared" ca="1" si="61"/>
        <v>6.8037546901253698</v>
      </c>
      <c r="D307" s="79">
        <f t="shared" ca="1" si="62"/>
        <v>111.7208534999228</v>
      </c>
      <c r="E307" s="79">
        <f t="shared" ca="1" si="52"/>
        <v>26.863376402653753</v>
      </c>
      <c r="F307" s="61">
        <f t="shared" ca="1" si="53"/>
        <v>3.2919025211763923E-2</v>
      </c>
      <c r="G307" s="71">
        <f t="shared" ca="1" si="54"/>
        <v>1.3712766300921442</v>
      </c>
      <c r="H307" s="79">
        <f t="shared" ca="1" si="55"/>
        <v>20.742553260184287</v>
      </c>
      <c r="I307" s="79">
        <f t="shared" ca="1" si="56"/>
        <v>26.563378937895461</v>
      </c>
      <c r="J307" s="71">
        <f t="shared" ca="1" si="57"/>
        <v>1.2141285246781564</v>
      </c>
      <c r="K307" s="71">
        <f t="shared" ca="1" si="58"/>
        <v>1.5735949894675443</v>
      </c>
      <c r="L307" s="61">
        <f t="shared" ca="1" si="63"/>
        <v>2.9102076294389278E-3</v>
      </c>
    </row>
    <row r="308" spans="1:12">
      <c r="A308" s="78">
        <f t="shared" ca="1" si="59"/>
        <v>4.2946142304471212E-2</v>
      </c>
      <c r="B308" s="78">
        <f t="shared" ca="1" si="60"/>
        <v>2.5662575997683235E-2</v>
      </c>
      <c r="C308" s="71">
        <f t="shared" ca="1" si="61"/>
        <v>6.7792943060145063</v>
      </c>
      <c r="D308" s="79">
        <f t="shared" ca="1" si="62"/>
        <v>109.84263321932877</v>
      </c>
      <c r="E308" s="79">
        <f t="shared" ca="1" si="52"/>
        <v>22.430913464870979</v>
      </c>
      <c r="F308" s="61">
        <f t="shared" ca="1" si="53"/>
        <v>3.2826134779208836E-2</v>
      </c>
      <c r="G308" s="71">
        <f t="shared" ca="1" si="54"/>
        <v>1.5029191543247784</v>
      </c>
      <c r="H308" s="79">
        <f t="shared" ca="1" si="55"/>
        <v>21.005838308649558</v>
      </c>
      <c r="I308" s="79">
        <f t="shared" ca="1" si="56"/>
        <v>29.311310762282318</v>
      </c>
      <c r="J308" s="71">
        <f t="shared" ca="1" si="57"/>
        <v>1.3173091567471416</v>
      </c>
      <c r="K308" s="71">
        <f t="shared" ca="1" si="58"/>
        <v>1.4260706503029565</v>
      </c>
      <c r="L308" s="61">
        <f t="shared" ca="1" si="63"/>
        <v>2.5974479746824534E-3</v>
      </c>
    </row>
    <row r="309" spans="1:12">
      <c r="A309" s="78">
        <f t="shared" ca="1" si="59"/>
        <v>3.9637769008313041E-2</v>
      </c>
      <c r="B309" s="78">
        <f t="shared" ca="1" si="60"/>
        <v>2.746906134745588E-2</v>
      </c>
      <c r="C309" s="71">
        <f t="shared" ca="1" si="61"/>
        <v>6.8507722636131039</v>
      </c>
      <c r="D309" s="79">
        <f t="shared" ca="1" si="62"/>
        <v>115.42182710138978</v>
      </c>
      <c r="E309" s="79">
        <f t="shared" ca="1" si="52"/>
        <v>24.009909921032104</v>
      </c>
      <c r="F309" s="61">
        <f t="shared" ca="1" si="53"/>
        <v>3.3098317412524968E-2</v>
      </c>
      <c r="G309" s="71">
        <f t="shared" ca="1" si="54"/>
        <v>1.4452665274218579</v>
      </c>
      <c r="H309" s="79">
        <f t="shared" ca="1" si="55"/>
        <v>20.890533054843715</v>
      </c>
      <c r="I309" s="79">
        <f t="shared" ca="1" si="56"/>
        <v>28.103592828879478</v>
      </c>
      <c r="J309" s="71">
        <f t="shared" ca="1" si="57"/>
        <v>1.2723563833398692</v>
      </c>
      <c r="K309" s="71">
        <f t="shared" ca="1" si="58"/>
        <v>1.4873543128281441</v>
      </c>
      <c r="L309" s="61">
        <f t="shared" ca="1" si="63"/>
        <v>2.5209700099596433E-3</v>
      </c>
    </row>
    <row r="310" spans="1:12">
      <c r="A310" s="78">
        <f t="shared" ca="1" si="59"/>
        <v>4.0916578934221071E-2</v>
      </c>
      <c r="B310" s="78">
        <f t="shared" ca="1" si="60"/>
        <v>2.9005541148706286E-2</v>
      </c>
      <c r="C310" s="71">
        <f t="shared" ca="1" si="61"/>
        <v>6.8112592331498982</v>
      </c>
      <c r="D310" s="79">
        <f t="shared" ca="1" si="62"/>
        <v>112.30351187539503</v>
      </c>
      <c r="E310" s="79">
        <f t="shared" ca="1" si="52"/>
        <v>25.35290235739085</v>
      </c>
      <c r="F310" s="61">
        <f t="shared" ca="1" si="53"/>
        <v>3.2947577025406599E-2</v>
      </c>
      <c r="G310" s="71">
        <f t="shared" ca="1" si="54"/>
        <v>1.4186705450360699</v>
      </c>
      <c r="H310" s="79">
        <f t="shared" ca="1" si="55"/>
        <v>20.83734109007214</v>
      </c>
      <c r="I310" s="79">
        <f t="shared" ca="1" si="56"/>
        <v>27.548695926002196</v>
      </c>
      <c r="J310" s="71">
        <f t="shared" ca="1" si="57"/>
        <v>1.2514963295260919</v>
      </c>
      <c r="K310" s="71">
        <f t="shared" ca="1" si="58"/>
        <v>1.5173132010414518</v>
      </c>
      <c r="L310" s="61">
        <f t="shared" ca="1" si="63"/>
        <v>2.8578724746005386E-3</v>
      </c>
    </row>
    <row r="311" spans="1:12">
      <c r="A311" s="78">
        <f t="shared" ca="1" si="59"/>
        <v>3.8900068719370816E-2</v>
      </c>
      <c r="B311" s="78">
        <f t="shared" ca="1" si="60"/>
        <v>3.237096505324967E-2</v>
      </c>
      <c r="C311" s="71">
        <f t="shared" ca="1" si="61"/>
        <v>6.8771801845762148</v>
      </c>
      <c r="D311" s="79">
        <f t="shared" ca="1" si="62"/>
        <v>117.55402970136548</v>
      </c>
      <c r="E311" s="79">
        <f t="shared" ca="1" si="52"/>
        <v>28.294521795058991</v>
      </c>
      <c r="F311" s="61">
        <f t="shared" ca="1" si="53"/>
        <v>3.3199446705696342E-2</v>
      </c>
      <c r="G311" s="71">
        <f t="shared" ca="1" si="54"/>
        <v>1.3485948438834148</v>
      </c>
      <c r="H311" s="79">
        <f t="shared" ca="1" si="55"/>
        <v>20.69718968776683</v>
      </c>
      <c r="I311" s="79">
        <f t="shared" ca="1" si="56"/>
        <v>26.093415242850398</v>
      </c>
      <c r="J311" s="71">
        <f t="shared" ca="1" si="57"/>
        <v>1.1961554096088123</v>
      </c>
      <c r="K311" s="71">
        <f t="shared" ca="1" si="58"/>
        <v>1.6019367189372884</v>
      </c>
      <c r="L311" s="61">
        <f t="shared" ca="1" si="63"/>
        <v>3.0582643779491487E-3</v>
      </c>
    </row>
    <row r="312" spans="1:12">
      <c r="A312" s="78">
        <f t="shared" ca="1" si="59"/>
        <v>3.8644538635984216E-2</v>
      </c>
      <c r="B312" s="78">
        <f t="shared" ca="1" si="60"/>
        <v>2.549233852870457E-2</v>
      </c>
      <c r="C312" s="71">
        <f t="shared" ca="1" si="61"/>
        <v>6.783279354679129</v>
      </c>
      <c r="D312" s="79">
        <f t="shared" ca="1" si="62"/>
        <v>110.14646274353386</v>
      </c>
      <c r="E312" s="79">
        <f t="shared" ca="1" si="52"/>
        <v>22.282113830123329</v>
      </c>
      <c r="F312" s="61">
        <f t="shared" ca="1" si="53"/>
        <v>3.2841250454721048E-2</v>
      </c>
      <c r="G312" s="71">
        <f t="shared" ca="1" si="54"/>
        <v>1.475289542400281</v>
      </c>
      <c r="H312" s="79">
        <f t="shared" ca="1" si="55"/>
        <v>20.950579084800562</v>
      </c>
      <c r="I312" s="79">
        <f t="shared" ca="1" si="56"/>
        <v>28.731690997120687</v>
      </c>
      <c r="J312" s="71">
        <f t="shared" ca="1" si="57"/>
        <v>1.2958109547352032</v>
      </c>
      <c r="K312" s="71">
        <f t="shared" ca="1" si="58"/>
        <v>1.4548395360436299</v>
      </c>
      <c r="L312" s="61">
        <f t="shared" ca="1" si="63"/>
        <v>2.2374245390182589E-3</v>
      </c>
    </row>
    <row r="313" spans="1:12">
      <c r="A313" s="78">
        <f t="shared" ca="1" si="59"/>
        <v>4.2273251093842536E-2</v>
      </c>
      <c r="B313" s="78">
        <f t="shared" ca="1" si="60"/>
        <v>2.8331360351653217E-2</v>
      </c>
      <c r="C313" s="71">
        <f t="shared" ca="1" si="61"/>
        <v>6.8702862856479747</v>
      </c>
      <c r="D313" s="79">
        <f t="shared" ca="1" si="62"/>
        <v>116.9936393203439</v>
      </c>
      <c r="E313" s="79">
        <f t="shared" ca="1" si="52"/>
        <v>24.763620473929876</v>
      </c>
      <c r="F313" s="61">
        <f t="shared" ca="1" si="53"/>
        <v>3.3173016713143384E-2</v>
      </c>
      <c r="G313" s="71">
        <f t="shared" ca="1" si="54"/>
        <v>1.4480222733395778</v>
      </c>
      <c r="H313" s="79">
        <f t="shared" ca="1" si="55"/>
        <v>20.896044546679157</v>
      </c>
      <c r="I313" s="79">
        <f t="shared" ca="1" si="56"/>
        <v>28.161169424199919</v>
      </c>
      <c r="J313" s="71">
        <f t="shared" ca="1" si="57"/>
        <v>1.2745133400215889</v>
      </c>
      <c r="K313" s="71">
        <f t="shared" ca="1" si="58"/>
        <v>1.484313359660403</v>
      </c>
      <c r="L313" s="61">
        <f t="shared" ca="1" si="63"/>
        <v>2.8491923469406168E-3</v>
      </c>
    </row>
    <row r="314" spans="1:12">
      <c r="A314" s="78">
        <f t="shared" ca="1" si="59"/>
        <v>4.3401684268883155E-2</v>
      </c>
      <c r="B314" s="78">
        <f t="shared" ca="1" si="60"/>
        <v>2.6895238104000727E-2</v>
      </c>
      <c r="C314" s="71">
        <f t="shared" ca="1" si="61"/>
        <v>6.8441708071271563</v>
      </c>
      <c r="D314" s="79">
        <f t="shared" ca="1" si="62"/>
        <v>114.89488860061648</v>
      </c>
      <c r="E314" s="79">
        <f t="shared" ca="1" si="52"/>
        <v>23.508347664802017</v>
      </c>
      <c r="F314" s="61">
        <f t="shared" ca="1" si="53"/>
        <v>3.307308526009467E-2</v>
      </c>
      <c r="G314" s="71">
        <f t="shared" ca="1" si="54"/>
        <v>1.484376687989748</v>
      </c>
      <c r="H314" s="79">
        <f t="shared" ca="1" si="55"/>
        <v>20.968753375979496</v>
      </c>
      <c r="I314" s="79">
        <f t="shared" ca="1" si="56"/>
        <v>28.922154535662877</v>
      </c>
      <c r="J314" s="71">
        <f t="shared" ca="1" si="57"/>
        <v>1.3028906458781708</v>
      </c>
      <c r="K314" s="71">
        <f t="shared" ca="1" si="58"/>
        <v>1.4452588567859945</v>
      </c>
      <c r="L314" s="61">
        <f t="shared" ca="1" si="63"/>
        <v>2.7649860255608886E-3</v>
      </c>
    </row>
    <row r="315" spans="1:12">
      <c r="A315" s="78">
        <f t="shared" ca="1" si="59"/>
        <v>3.9854463840310647E-2</v>
      </c>
      <c r="B315" s="78">
        <f t="shared" ca="1" si="60"/>
        <v>3.6540880083912569E-2</v>
      </c>
      <c r="C315" s="71">
        <f t="shared" ca="1" si="61"/>
        <v>6.8293383857347107</v>
      </c>
      <c r="D315" s="79">
        <f t="shared" ca="1" si="62"/>
        <v>113.7196998226988</v>
      </c>
      <c r="E315" s="79">
        <f t="shared" ca="1" si="52"/>
        <v>31.939323595825542</v>
      </c>
      <c r="F315" s="61">
        <f t="shared" ca="1" si="53"/>
        <v>3.3016462772411111E-2</v>
      </c>
      <c r="G315" s="71">
        <f t="shared" ca="1" si="54"/>
        <v>1.2851576258800115</v>
      </c>
      <c r="H315" s="79">
        <f t="shared" ca="1" si="55"/>
        <v>20.570315251760022</v>
      </c>
      <c r="I315" s="79">
        <f t="shared" ca="1" si="56"/>
        <v>24.784467389197754</v>
      </c>
      <c r="J315" s="71">
        <f t="shared" ca="1" si="57"/>
        <v>1.1455741338233181</v>
      </c>
      <c r="K315" s="71">
        <f t="shared" ca="1" si="58"/>
        <v>1.6865401762968051</v>
      </c>
      <c r="L315" s="61">
        <f t="shared" ca="1" si="63"/>
        <v>3.7692344323490674E-3</v>
      </c>
    </row>
    <row r="316" spans="1:12">
      <c r="A316" s="78">
        <f t="shared" ca="1" si="59"/>
        <v>4.0808353360375166E-2</v>
      </c>
      <c r="B316" s="78">
        <f t="shared" ca="1" si="60"/>
        <v>2.8491576758578913E-2</v>
      </c>
      <c r="C316" s="71">
        <f t="shared" ca="1" si="61"/>
        <v>6.7763980732377194</v>
      </c>
      <c r="D316" s="79">
        <f t="shared" ca="1" si="62"/>
        <v>109.62234361280277</v>
      </c>
      <c r="E316" s="79">
        <f t="shared" ca="1" si="52"/>
        <v>24.903660988947827</v>
      </c>
      <c r="F316" s="61">
        <f t="shared" ca="1" si="53"/>
        <v>3.2815153453557393E-2</v>
      </c>
      <c r="G316" s="71">
        <f t="shared" ca="1" si="54"/>
        <v>1.4247854407303475</v>
      </c>
      <c r="H316" s="79">
        <f t="shared" ca="1" si="55"/>
        <v>20.849570881460696</v>
      </c>
      <c r="I316" s="79">
        <f t="shared" ca="1" si="56"/>
        <v>27.676151485263425</v>
      </c>
      <c r="J316" s="71">
        <f t="shared" ca="1" si="57"/>
        <v>1.2562993585818285</v>
      </c>
      <c r="K316" s="71">
        <f t="shared" ca="1" si="58"/>
        <v>1.5103255964709192</v>
      </c>
      <c r="L316" s="61">
        <f t="shared" ca="1" si="63"/>
        <v>2.802289488266265E-3</v>
      </c>
    </row>
    <row r="317" spans="1:12">
      <c r="A317" s="78">
        <f t="shared" ca="1" si="59"/>
        <v>3.9576952284586762E-2</v>
      </c>
      <c r="B317" s="78">
        <f t="shared" ca="1" si="60"/>
        <v>2.8833198969659836E-2</v>
      </c>
      <c r="C317" s="71">
        <f t="shared" ca="1" si="61"/>
        <v>6.8362369026726943</v>
      </c>
      <c r="D317" s="79">
        <f t="shared" ca="1" si="62"/>
        <v>114.26477404605176</v>
      </c>
      <c r="E317" s="79">
        <f t="shared" ca="1" si="52"/>
        <v>25.202263056609539</v>
      </c>
      <c r="F317" s="61">
        <f t="shared" ca="1" si="53"/>
        <v>3.3042785661587103E-2</v>
      </c>
      <c r="G317" s="71">
        <f t="shared" ca="1" si="54"/>
        <v>1.4149833075029481</v>
      </c>
      <c r="H317" s="79">
        <f t="shared" ca="1" si="55"/>
        <v>20.829966615005898</v>
      </c>
      <c r="I317" s="79">
        <f t="shared" ca="1" si="56"/>
        <v>27.471877295565047</v>
      </c>
      <c r="J317" s="71">
        <f t="shared" ca="1" si="57"/>
        <v>1.2485981312574226</v>
      </c>
      <c r="K317" s="71">
        <f t="shared" ca="1" si="58"/>
        <v>1.5215560098161922</v>
      </c>
      <c r="L317" s="61">
        <f t="shared" ca="1" si="63"/>
        <v>2.6970959285731728E-3</v>
      </c>
    </row>
    <row r="318" spans="1:12">
      <c r="A318" s="78">
        <f t="shared" ca="1" si="59"/>
        <v>4.1806309080749622E-2</v>
      </c>
      <c r="B318" s="78">
        <f t="shared" ca="1" si="60"/>
        <v>2.7435131697066961E-2</v>
      </c>
      <c r="C318" s="71">
        <f t="shared" ca="1" si="61"/>
        <v>6.8092930333487107</v>
      </c>
      <c r="D318" s="79">
        <f t="shared" ca="1" si="62"/>
        <v>112.15056150347451</v>
      </c>
      <c r="E318" s="79">
        <f t="shared" ca="1" si="52"/>
        <v>23.980252997587012</v>
      </c>
      <c r="F318" s="61">
        <f t="shared" ca="1" si="53"/>
        <v>3.2940094020712671E-2</v>
      </c>
      <c r="G318" s="71">
        <f t="shared" ca="1" si="54"/>
        <v>1.4575405580618854</v>
      </c>
      <c r="H318" s="79">
        <f t="shared" ca="1" si="55"/>
        <v>20.915081116123773</v>
      </c>
      <c r="I318" s="79">
        <f t="shared" ca="1" si="56"/>
        <v>28.360154523509291</v>
      </c>
      <c r="J318" s="71">
        <f t="shared" ca="1" si="57"/>
        <v>1.2819570098879316</v>
      </c>
      <c r="K318" s="71">
        <f t="shared" ca="1" si="58"/>
        <v>1.4738988803939583</v>
      </c>
      <c r="L318" s="61">
        <f t="shared" ca="1" si="63"/>
        <v>2.7263824704600202E-3</v>
      </c>
    </row>
    <row r="319" spans="1:12">
      <c r="A319" s="78">
        <f t="shared" ca="1" si="59"/>
        <v>3.6095354931538287E-2</v>
      </c>
      <c r="B319" s="78">
        <f t="shared" ca="1" si="60"/>
        <v>2.9669350960511622E-2</v>
      </c>
      <c r="C319" s="71">
        <f t="shared" ca="1" si="61"/>
        <v>6.8729507092493067</v>
      </c>
      <c r="D319" s="79">
        <f t="shared" ca="1" si="62"/>
        <v>117.20990722932321</v>
      </c>
      <c r="E319" s="79">
        <f t="shared" ca="1" si="52"/>
        <v>25.933119263405352</v>
      </c>
      <c r="F319" s="61">
        <f t="shared" ca="1" si="53"/>
        <v>3.3183229147809107E-2</v>
      </c>
      <c r="G319" s="71">
        <f t="shared" ca="1" si="54"/>
        <v>1.3759621033410177</v>
      </c>
      <c r="H319" s="79">
        <f t="shared" ca="1" si="55"/>
        <v>20.751924206682034</v>
      </c>
      <c r="I319" s="79">
        <f t="shared" ca="1" si="56"/>
        <v>26.660589569968955</v>
      </c>
      <c r="J319" s="71">
        <f t="shared" ca="1" si="57"/>
        <v>1.2178340371686052</v>
      </c>
      <c r="K319" s="71">
        <f t="shared" ca="1" si="58"/>
        <v>1.5678573007659362</v>
      </c>
      <c r="L319" s="61">
        <f t="shared" ca="1" si="63"/>
        <v>2.4626157222073651E-3</v>
      </c>
    </row>
    <row r="320" spans="1:12">
      <c r="A320" s="78">
        <f t="shared" ca="1" si="59"/>
        <v>4.253159452597758E-2</v>
      </c>
      <c r="B320" s="78">
        <f t="shared" ca="1" si="60"/>
        <v>3.4114446040817321E-2</v>
      </c>
      <c r="C320" s="71">
        <f t="shared" ca="1" si="61"/>
        <v>6.8422825236126377</v>
      </c>
      <c r="D320" s="79">
        <f t="shared" ca="1" si="62"/>
        <v>114.74460583210819</v>
      </c>
      <c r="E320" s="79">
        <f t="shared" ca="1" si="52"/>
        <v>29.818447965343235</v>
      </c>
      <c r="F320" s="61">
        <f t="shared" ca="1" si="53"/>
        <v>3.3065871382741217E-2</v>
      </c>
      <c r="G320" s="71">
        <f t="shared" ca="1" si="54"/>
        <v>1.3409382221281214</v>
      </c>
      <c r="H320" s="79">
        <f t="shared" ca="1" si="55"/>
        <v>20.681876444256243</v>
      </c>
      <c r="I320" s="79">
        <f t="shared" ca="1" si="56"/>
        <v>25.935003313870311</v>
      </c>
      <c r="J320" s="71">
        <f t="shared" ca="1" si="57"/>
        <v>1.1900750491093106</v>
      </c>
      <c r="K320" s="71">
        <f t="shared" ca="1" si="58"/>
        <v>1.6117214057823128</v>
      </c>
      <c r="L320" s="61">
        <f t="shared" ca="1" si="63"/>
        <v>3.7259688238124628E-3</v>
      </c>
    </row>
    <row r="321" spans="1:12">
      <c r="A321" s="78">
        <f t="shared" ca="1" si="59"/>
        <v>3.9799312262661736E-2</v>
      </c>
      <c r="B321" s="78">
        <f t="shared" ca="1" si="60"/>
        <v>2.9645163041221972E-2</v>
      </c>
      <c r="C321" s="71">
        <f t="shared" ca="1" si="61"/>
        <v>6.833531872108134</v>
      </c>
      <c r="D321" s="79">
        <f t="shared" ca="1" si="62"/>
        <v>114.05073011483974</v>
      </c>
      <c r="E321" s="79">
        <f t="shared" ca="1" si="52"/>
        <v>25.911977304603926</v>
      </c>
      <c r="F321" s="61">
        <f t="shared" ca="1" si="53"/>
        <v>3.3032461490701617E-2</v>
      </c>
      <c r="G321" s="71">
        <f t="shared" ca="1" si="54"/>
        <v>1.4003214452805806</v>
      </c>
      <c r="H321" s="79">
        <f t="shared" ca="1" si="55"/>
        <v>20.800642890561161</v>
      </c>
      <c r="I321" s="79">
        <f t="shared" ca="1" si="56"/>
        <v>27.166686165163146</v>
      </c>
      <c r="J321" s="71">
        <f t="shared" ca="1" si="57"/>
        <v>1.2370588054487086</v>
      </c>
      <c r="K321" s="71">
        <f t="shared" ca="1" si="58"/>
        <v>1.5386492024044396</v>
      </c>
      <c r="L321" s="61">
        <f t="shared" ca="1" si="63"/>
        <v>2.8238599075414181E-3</v>
      </c>
    </row>
    <row r="322" spans="1:12">
      <c r="A322" s="78">
        <f t="shared" ca="1" si="59"/>
        <v>3.8666937250311888E-2</v>
      </c>
      <c r="B322" s="78">
        <f t="shared" ca="1" si="60"/>
        <v>2.9530537040591866E-2</v>
      </c>
      <c r="C322" s="71">
        <f t="shared" ca="1" si="61"/>
        <v>6.8204863874845678</v>
      </c>
      <c r="D322" s="79">
        <f t="shared" ca="1" si="62"/>
        <v>113.0240818283855</v>
      </c>
      <c r="E322" s="79">
        <f t="shared" ca="1" si="52"/>
        <v>25.811786041607171</v>
      </c>
      <c r="F322" s="61">
        <f t="shared" ca="1" si="53"/>
        <v>3.2982716637967105E-2</v>
      </c>
      <c r="G322" s="71">
        <f t="shared" ca="1" si="54"/>
        <v>1.3929874372372257</v>
      </c>
      <c r="H322" s="79">
        <f t="shared" ca="1" si="55"/>
        <v>20.785974874474451</v>
      </c>
      <c r="I322" s="79">
        <f t="shared" ca="1" si="56"/>
        <v>27.014187870570794</v>
      </c>
      <c r="J322" s="71">
        <f t="shared" ca="1" si="57"/>
        <v>1.2312777060809568</v>
      </c>
      <c r="K322" s="71">
        <f t="shared" ca="1" si="58"/>
        <v>1.5473350596460773</v>
      </c>
      <c r="L322" s="61">
        <f t="shared" ca="1" si="63"/>
        <v>2.7125206807257799E-3</v>
      </c>
    </row>
    <row r="323" spans="1:12">
      <c r="A323" s="78">
        <f t="shared" ca="1" si="59"/>
        <v>3.8620898286757376E-2</v>
      </c>
      <c r="B323" s="78">
        <f t="shared" ca="1" si="60"/>
        <v>2.7703833665107511E-2</v>
      </c>
      <c r="C323" s="71">
        <f t="shared" ca="1" si="61"/>
        <v>6.8648945921038322</v>
      </c>
      <c r="D323" s="79">
        <f t="shared" ca="1" si="62"/>
        <v>116.5572223466408</v>
      </c>
      <c r="E323" s="79">
        <f t="shared" ca="1" si="52"/>
        <v>24.215117595494185</v>
      </c>
      <c r="F323" s="61">
        <f t="shared" ca="1" si="53"/>
        <v>3.3152360574987584E-2</v>
      </c>
      <c r="G323" s="71">
        <f t="shared" ca="1" si="54"/>
        <v>1.4340409104210161</v>
      </c>
      <c r="H323" s="79">
        <f t="shared" ca="1" si="55"/>
        <v>20.868081820842033</v>
      </c>
      <c r="I323" s="79">
        <f t="shared" ca="1" si="56"/>
        <v>27.869209720339423</v>
      </c>
      <c r="J323" s="71">
        <f t="shared" ca="1" si="57"/>
        <v>1.2635613153478107</v>
      </c>
      <c r="K323" s="71">
        <f t="shared" ca="1" si="58"/>
        <v>1.4998631256304926</v>
      </c>
      <c r="L323" s="61">
        <f t="shared" ca="1" si="63"/>
        <v>2.4563097051307327E-3</v>
      </c>
    </row>
    <row r="324" spans="1:12">
      <c r="A324" s="78">
        <f t="shared" ca="1" si="59"/>
        <v>3.8033695296088965E-2</v>
      </c>
      <c r="B324" s="78">
        <f t="shared" ca="1" si="60"/>
        <v>2.916497596827991E-2</v>
      </c>
      <c r="C324" s="71">
        <f t="shared" ca="1" si="61"/>
        <v>6.8372500436070309</v>
      </c>
      <c r="D324" s="79">
        <f t="shared" ca="1" si="62"/>
        <v>114.34504532650763</v>
      </c>
      <c r="E324" s="79">
        <f t="shared" ca="1" si="52"/>
        <v>25.492259709570387</v>
      </c>
      <c r="F324" s="61">
        <f t="shared" ca="1" si="53"/>
        <v>3.3046653302470294E-2</v>
      </c>
      <c r="G324" s="71">
        <f t="shared" ca="1" si="54"/>
        <v>1.3970474855520567</v>
      </c>
      <c r="H324" s="79">
        <f t="shared" ca="1" si="55"/>
        <v>20.794094971104112</v>
      </c>
      <c r="I324" s="79">
        <f t="shared" ca="1" si="56"/>
        <v>27.098596416824346</v>
      </c>
      <c r="J324" s="71">
        <f t="shared" ca="1" si="57"/>
        <v>1.2344788210772069</v>
      </c>
      <c r="K324" s="71">
        <f t="shared" ca="1" si="58"/>
        <v>1.5425153154444629</v>
      </c>
      <c r="L324" s="61">
        <f t="shared" ca="1" si="63"/>
        <v>2.5990656013974997E-3</v>
      </c>
    </row>
    <row r="325" spans="1:12">
      <c r="A325" s="78">
        <f t="shared" ca="1" si="59"/>
        <v>4.1877226340730232E-2</v>
      </c>
      <c r="B325" s="78">
        <f t="shared" ca="1" si="60"/>
        <v>3.4825575341339496E-2</v>
      </c>
      <c r="C325" s="71">
        <f t="shared" ca="1" si="61"/>
        <v>6.8338014250295256</v>
      </c>
      <c r="D325" s="79">
        <f t="shared" ca="1" si="62"/>
        <v>114.07204132668853</v>
      </c>
      <c r="E325" s="79">
        <f t="shared" ca="1" si="52"/>
        <v>30.44002546417995</v>
      </c>
      <c r="F325" s="61">
        <f t="shared" ca="1" si="53"/>
        <v>3.3033490136728648E-2</v>
      </c>
      <c r="G325" s="71">
        <f t="shared" ca="1" si="54"/>
        <v>1.3246093810757231</v>
      </c>
      <c r="H325" s="79">
        <f t="shared" ca="1" si="55"/>
        <v>20.649218762151445</v>
      </c>
      <c r="I325" s="79">
        <f t="shared" ca="1" si="56"/>
        <v>25.597558871796828</v>
      </c>
      <c r="J325" s="71">
        <f t="shared" ca="1" si="57"/>
        <v>1.1770853676775173</v>
      </c>
      <c r="K325" s="71">
        <f t="shared" ca="1" si="58"/>
        <v>1.6329682142485422</v>
      </c>
      <c r="L325" s="61">
        <f t="shared" ca="1" si="63"/>
        <v>3.7627313773074718E-3</v>
      </c>
    </row>
    <row r="326" spans="1:12">
      <c r="A326" s="78">
        <f t="shared" ca="1" si="59"/>
        <v>4.2316957628065664E-2</v>
      </c>
      <c r="B326" s="78">
        <f t="shared" ca="1" si="60"/>
        <v>3.3394719752955652E-2</v>
      </c>
      <c r="C326" s="71">
        <f t="shared" ca="1" si="61"/>
        <v>6.7255827905749825</v>
      </c>
      <c r="D326" s="79">
        <f t="shared" ca="1" si="62"/>
        <v>105.82838248588851</v>
      </c>
      <c r="E326" s="79">
        <f t="shared" ca="1" si="52"/>
        <v>29.189356089185697</v>
      </c>
      <c r="F326" s="61">
        <f t="shared" ca="1" si="53"/>
        <v>3.2623079323095605E-2</v>
      </c>
      <c r="G326" s="71">
        <f t="shared" ca="1" si="54"/>
        <v>1.3401510540444306</v>
      </c>
      <c r="H326" s="79">
        <f t="shared" ca="1" si="55"/>
        <v>20.68030210808886</v>
      </c>
      <c r="I326" s="79">
        <f t="shared" ca="1" si="56"/>
        <v>25.918723820456147</v>
      </c>
      <c r="J326" s="71">
        <f t="shared" ca="1" si="57"/>
        <v>1.189449554445569</v>
      </c>
      <c r="K326" s="71">
        <f t="shared" ca="1" si="58"/>
        <v>1.6127337244517292</v>
      </c>
      <c r="L326" s="61">
        <f t="shared" ca="1" si="63"/>
        <v>3.6956744380417608E-3</v>
      </c>
    </row>
    <row r="327" spans="1:12">
      <c r="A327" s="78">
        <f t="shared" ca="1" si="59"/>
        <v>4.2942433642249186E-2</v>
      </c>
      <c r="B327" s="78">
        <f t="shared" ca="1" si="60"/>
        <v>3.1152344150020779E-2</v>
      </c>
      <c r="C327" s="71">
        <f t="shared" ca="1" si="61"/>
        <v>6.884009553559653</v>
      </c>
      <c r="D327" s="79">
        <f t="shared" ca="1" si="62"/>
        <v>118.11182119628566</v>
      </c>
      <c r="E327" s="79">
        <f t="shared" ca="1" si="52"/>
        <v>27.229360603552809</v>
      </c>
      <c r="F327" s="61">
        <f t="shared" ca="1" si="53"/>
        <v>3.3225650064642447E-2</v>
      </c>
      <c r="G327" s="71">
        <f t="shared" ca="1" si="54"/>
        <v>1.3986952067842053</v>
      </c>
      <c r="H327" s="79">
        <f t="shared" ca="1" si="55"/>
        <v>20.797390413568412</v>
      </c>
      <c r="I327" s="79">
        <f t="shared" ca="1" si="56"/>
        <v>27.132862003596806</v>
      </c>
      <c r="J327" s="71">
        <f t="shared" ca="1" si="57"/>
        <v>1.2357774277798059</v>
      </c>
      <c r="K327" s="71">
        <f t="shared" ca="1" si="58"/>
        <v>1.5405673015422727</v>
      </c>
      <c r="L327" s="61">
        <f t="shared" ca="1" si="63"/>
        <v>3.3002582658367384E-3</v>
      </c>
    </row>
    <row r="328" spans="1:12">
      <c r="A328" s="78">
        <f t="shared" ca="1" si="59"/>
        <v>4.0738169203345852E-2</v>
      </c>
      <c r="B328" s="78">
        <f t="shared" ca="1" si="60"/>
        <v>2.9718362203452711E-2</v>
      </c>
      <c r="C328" s="71">
        <f t="shared" ca="1" si="61"/>
        <v>6.7732798783709907</v>
      </c>
      <c r="D328" s="79">
        <f t="shared" ca="1" si="62"/>
        <v>109.38566525603967</v>
      </c>
      <c r="E328" s="79">
        <f t="shared" ca="1" si="52"/>
        <v>25.975958569534111</v>
      </c>
      <c r="F328" s="61">
        <f t="shared" ca="1" si="53"/>
        <v>3.2803334645427402E-2</v>
      </c>
      <c r="G328" s="71">
        <f t="shared" ca="1" si="54"/>
        <v>1.3996040991998695</v>
      </c>
      <c r="H328" s="79">
        <f t="shared" ca="1" si="55"/>
        <v>20.799208198399739</v>
      </c>
      <c r="I328" s="79">
        <f t="shared" ca="1" si="56"/>
        <v>27.15176542009473</v>
      </c>
      <c r="J328" s="71">
        <f t="shared" ca="1" si="57"/>
        <v>1.2364936165631888</v>
      </c>
      <c r="K328" s="71">
        <f t="shared" ca="1" si="58"/>
        <v>1.5394947383076707</v>
      </c>
      <c r="L328" s="61">
        <f t="shared" ca="1" si="63"/>
        <v>2.9637117824014014E-3</v>
      </c>
    </row>
    <row r="329" spans="1:12">
      <c r="A329" s="78">
        <f t="shared" ca="1" si="59"/>
        <v>3.9844933518819708E-2</v>
      </c>
      <c r="B329" s="78">
        <f t="shared" ca="1" si="60"/>
        <v>2.9014399453475739E-2</v>
      </c>
      <c r="C329" s="71">
        <f t="shared" ca="1" si="61"/>
        <v>6.8252267703657541</v>
      </c>
      <c r="D329" s="79">
        <f t="shared" ca="1" si="62"/>
        <v>113.3960652320156</v>
      </c>
      <c r="E329" s="79">
        <f t="shared" ca="1" si="52"/>
        <v>25.360645144698989</v>
      </c>
      <c r="F329" s="61">
        <f t="shared" ca="1" si="53"/>
        <v>3.3000783926377217E-2</v>
      </c>
      <c r="G329" s="71">
        <f t="shared" ca="1" si="54"/>
        <v>1.4122073786672511</v>
      </c>
      <c r="H329" s="79">
        <f t="shared" ca="1" si="55"/>
        <v>20.824414757334502</v>
      </c>
      <c r="I329" s="79">
        <f t="shared" ca="1" si="56"/>
        <v>27.414062496372747</v>
      </c>
      <c r="J329" s="71">
        <f t="shared" ca="1" si="57"/>
        <v>1.2464152311669678</v>
      </c>
      <c r="K329" s="71">
        <f t="shared" ca="1" si="58"/>
        <v>1.5247648904838786</v>
      </c>
      <c r="L329" s="61">
        <f t="shared" ca="1" si="63"/>
        <v>2.7517046481099565E-3</v>
      </c>
    </row>
    <row r="330" spans="1:12">
      <c r="A330" s="78">
        <f t="shared" ca="1" si="59"/>
        <v>4.0410541878373084E-2</v>
      </c>
      <c r="B330" s="78">
        <f t="shared" ca="1" si="60"/>
        <v>2.5943057380730487E-2</v>
      </c>
      <c r="C330" s="71">
        <f t="shared" ca="1" si="61"/>
        <v>6.9399585689369481</v>
      </c>
      <c r="D330" s="79">
        <f t="shared" ca="1" si="62"/>
        <v>122.78228118299532</v>
      </c>
      <c r="E330" s="79">
        <f t="shared" ca="1" si="52"/>
        <v>22.676074107832477</v>
      </c>
      <c r="F330" s="61">
        <f t="shared" ca="1" si="53"/>
        <v>3.3441099038015495E-2</v>
      </c>
      <c r="G330" s="71">
        <f t="shared" ca="1" si="54"/>
        <v>1.4946820593966927</v>
      </c>
      <c r="H330" s="79">
        <f t="shared" ca="1" si="55"/>
        <v>20.989364118793386</v>
      </c>
      <c r="I330" s="79">
        <f t="shared" ca="1" si="56"/>
        <v>29.138351527822806</v>
      </c>
      <c r="J330" s="71">
        <f t="shared" ca="1" si="57"/>
        <v>1.310908621358617</v>
      </c>
      <c r="K330" s="71">
        <f t="shared" ca="1" si="58"/>
        <v>1.4345355110458873</v>
      </c>
      <c r="L330" s="61">
        <f t="shared" ca="1" si="63"/>
        <v>2.3423276154313217E-3</v>
      </c>
    </row>
    <row r="331" spans="1:12">
      <c r="A331" s="78">
        <f t="shared" ca="1" si="59"/>
        <v>3.5993709164078361E-2</v>
      </c>
      <c r="B331" s="78">
        <f t="shared" ca="1" si="60"/>
        <v>3.0017861860708782E-2</v>
      </c>
      <c r="C331" s="71">
        <f t="shared" ca="1" si="61"/>
        <v>6.8828950118082215</v>
      </c>
      <c r="D331" s="79">
        <f t="shared" ca="1" si="62"/>
        <v>118.0206101526981</v>
      </c>
      <c r="E331" s="79">
        <f t="shared" ca="1" si="52"/>
        <v>26.237742534451584</v>
      </c>
      <c r="F331" s="61">
        <f t="shared" ca="1" si="53"/>
        <v>3.3221372307938771E-2</v>
      </c>
      <c r="G331" s="71">
        <f t="shared" ca="1" si="54"/>
        <v>1.3695664457715497</v>
      </c>
      <c r="H331" s="79">
        <f t="shared" ca="1" si="55"/>
        <v>20.7391328915431</v>
      </c>
      <c r="I331" s="79">
        <f t="shared" ca="1" si="56"/>
        <v>26.527908273271212</v>
      </c>
      <c r="J331" s="71">
        <f t="shared" ca="1" si="57"/>
        <v>1.2127754047454642</v>
      </c>
      <c r="K331" s="71">
        <f t="shared" ca="1" si="58"/>
        <v>1.5756990551010206</v>
      </c>
      <c r="L331" s="61">
        <f t="shared" ca="1" si="63"/>
        <v>2.4870850111531578E-3</v>
      </c>
    </row>
    <row r="332" spans="1:12">
      <c r="A332" s="78">
        <f t="shared" ca="1" si="59"/>
        <v>3.7486468232902775E-2</v>
      </c>
      <c r="B332" s="78">
        <f t="shared" ca="1" si="60"/>
        <v>3.0247143112281868E-2</v>
      </c>
      <c r="C332" s="71">
        <f t="shared" ca="1" si="61"/>
        <v>6.7996616814488737</v>
      </c>
      <c r="D332" s="79">
        <f t="shared" ca="1" si="62"/>
        <v>111.40434421287881</v>
      </c>
      <c r="E332" s="79">
        <f t="shared" ca="1" si="52"/>
        <v>26.438150627295322</v>
      </c>
      <c r="F332" s="61">
        <f t="shared" ca="1" si="53"/>
        <v>3.2903463363729929E-2</v>
      </c>
      <c r="G332" s="71">
        <f t="shared" ca="1" si="54"/>
        <v>1.3686062717471412</v>
      </c>
      <c r="H332" s="79">
        <f t="shared" ca="1" si="55"/>
        <v>20.737212543494284</v>
      </c>
      <c r="I332" s="79">
        <f t="shared" ca="1" si="56"/>
        <v>26.507996018514149</v>
      </c>
      <c r="J332" s="71">
        <f t="shared" ca="1" si="57"/>
        <v>1.2120155575287712</v>
      </c>
      <c r="K332" s="71">
        <f t="shared" ca="1" si="58"/>
        <v>1.5768826874277995</v>
      </c>
      <c r="L332" s="61">
        <f t="shared" ca="1" si="63"/>
        <v>2.7039785291987552E-3</v>
      </c>
    </row>
    <row r="333" spans="1:12">
      <c r="A333" s="78">
        <f t="shared" ca="1" si="59"/>
        <v>4.0071974387717729E-2</v>
      </c>
      <c r="B333" s="78">
        <f t="shared" ca="1" si="60"/>
        <v>2.9550985638964099E-2</v>
      </c>
      <c r="C333" s="71">
        <f t="shared" ca="1" si="61"/>
        <v>6.7012672931497335</v>
      </c>
      <c r="D333" s="79">
        <f t="shared" ca="1" si="62"/>
        <v>104.05967476755033</v>
      </c>
      <c r="E333" s="79">
        <f t="shared" ca="1" si="52"/>
        <v>25.829659568434987</v>
      </c>
      <c r="F333" s="61">
        <f t="shared" ca="1" si="53"/>
        <v>3.2531568494137998E-2</v>
      </c>
      <c r="G333" s="71">
        <f t="shared" ca="1" si="54"/>
        <v>1.3909883797468887</v>
      </c>
      <c r="H333" s="79">
        <f t="shared" ca="1" si="55"/>
        <v>20.781976759493777</v>
      </c>
      <c r="I333" s="79">
        <f t="shared" ca="1" si="56"/>
        <v>26.972639508034874</v>
      </c>
      <c r="J333" s="71">
        <f t="shared" ca="1" si="57"/>
        <v>1.2297008847659514</v>
      </c>
      <c r="K333" s="71">
        <f t="shared" ca="1" si="58"/>
        <v>1.5497185578574246</v>
      </c>
      <c r="L333" s="61">
        <f t="shared" ca="1" si="63"/>
        <v>2.9272094356068657E-3</v>
      </c>
    </row>
    <row r="334" spans="1:12">
      <c r="A334" s="78">
        <f t="shared" ca="1" si="59"/>
        <v>4.0811706264708043E-2</v>
      </c>
      <c r="B334" s="78">
        <f t="shared" ca="1" si="60"/>
        <v>3.0924472581263962E-2</v>
      </c>
      <c r="C334" s="71">
        <f t="shared" ca="1" si="61"/>
        <v>6.8124067946825608</v>
      </c>
      <c r="D334" s="79">
        <f t="shared" ca="1" si="62"/>
        <v>112.39287688718504</v>
      </c>
      <c r="E334" s="79">
        <f t="shared" ca="1" si="52"/>
        <v>27.03018467357797</v>
      </c>
      <c r="F334" s="61">
        <f t="shared" ca="1" si="53"/>
        <v>3.2951945224881728E-2</v>
      </c>
      <c r="G334" s="71">
        <f t="shared" ca="1" si="54"/>
        <v>1.3813240389727812</v>
      </c>
      <c r="H334" s="79">
        <f t="shared" ca="1" si="55"/>
        <v>20.762648077945563</v>
      </c>
      <c r="I334" s="79">
        <f t="shared" ca="1" si="56"/>
        <v>26.771888802154141</v>
      </c>
      <c r="J334" s="71">
        <f t="shared" ca="1" si="57"/>
        <v>1.2220714891018636</v>
      </c>
      <c r="K334" s="71">
        <f t="shared" ca="1" si="58"/>
        <v>1.5613392207365158</v>
      </c>
      <c r="L334" s="61">
        <f t="shared" ca="1" si="63"/>
        <v>3.1076989148565064E-3</v>
      </c>
    </row>
    <row r="335" spans="1:12">
      <c r="A335" s="78">
        <f t="shared" ca="1" si="59"/>
        <v>4.080876134325645E-2</v>
      </c>
      <c r="B335" s="78">
        <f t="shared" ca="1" si="60"/>
        <v>2.9068802365968385E-2</v>
      </c>
      <c r="C335" s="71">
        <f t="shared" ca="1" si="61"/>
        <v>6.7842794911936535</v>
      </c>
      <c r="D335" s="79">
        <f t="shared" ca="1" si="62"/>
        <v>110.22284734964654</v>
      </c>
      <c r="E335" s="79">
        <f t="shared" ca="1" si="52"/>
        <v>25.40819715282435</v>
      </c>
      <c r="F335" s="61">
        <f t="shared" ca="1" si="53"/>
        <v>3.2845045161896111E-2</v>
      </c>
      <c r="G335" s="71">
        <f t="shared" ca="1" si="54"/>
        <v>1.4139332199671151</v>
      </c>
      <c r="H335" s="79">
        <f t="shared" ca="1" si="55"/>
        <v>20.82786643993423</v>
      </c>
      <c r="I335" s="79">
        <f t="shared" ca="1" si="56"/>
        <v>27.450005109934647</v>
      </c>
      <c r="J335" s="71">
        <f t="shared" ca="1" si="57"/>
        <v>1.2477724774432322</v>
      </c>
      <c r="K335" s="71">
        <f t="shared" ca="1" si="58"/>
        <v>1.5227683868398199</v>
      </c>
      <c r="L335" s="61">
        <f t="shared" ca="1" si="63"/>
        <v>2.8747148050264084E-3</v>
      </c>
    </row>
    <row r="336" spans="1:12">
      <c r="A336" s="78">
        <f t="shared" ca="1" si="59"/>
        <v>4.4347763848858829E-2</v>
      </c>
      <c r="B336" s="78">
        <f t="shared" ca="1" si="60"/>
        <v>3.2624861706857217E-2</v>
      </c>
      <c r="C336" s="71">
        <f t="shared" ca="1" si="61"/>
        <v>6.8961498084493646</v>
      </c>
      <c r="D336" s="79">
        <f t="shared" ca="1" si="62"/>
        <v>119.10992383547723</v>
      </c>
      <c r="E336" s="79">
        <f t="shared" ca="1" si="52"/>
        <v>28.516445496974391</v>
      </c>
      <c r="F336" s="61">
        <f t="shared" ca="1" si="53"/>
        <v>3.3272281639884209E-2</v>
      </c>
      <c r="G336" s="71">
        <f t="shared" ca="1" si="54"/>
        <v>1.3827564786984243</v>
      </c>
      <c r="H336" s="79">
        <f t="shared" ca="1" si="55"/>
        <v>20.765512957396847</v>
      </c>
      <c r="I336" s="79">
        <f t="shared" ca="1" si="56"/>
        <v>26.801632095954105</v>
      </c>
      <c r="J336" s="71">
        <f t="shared" ca="1" si="57"/>
        <v>1.2232029746131414</v>
      </c>
      <c r="K336" s="71">
        <f t="shared" ca="1" si="58"/>
        <v>1.5596065138999502</v>
      </c>
      <c r="L336" s="61">
        <f t="shared" ca="1" si="63"/>
        <v>3.6568872391590482E-3</v>
      </c>
    </row>
    <row r="337" spans="1:12">
      <c r="A337" s="78">
        <f t="shared" ca="1" si="59"/>
        <v>3.8706058949648632E-2</v>
      </c>
      <c r="B337" s="78">
        <f t="shared" ca="1" si="60"/>
        <v>3.2816903416349956E-2</v>
      </c>
      <c r="C337" s="71">
        <f t="shared" ca="1" si="61"/>
        <v>6.8401917585370597</v>
      </c>
      <c r="D337" s="79">
        <f t="shared" ca="1" si="62"/>
        <v>114.57843747619387</v>
      </c>
      <c r="E337" s="79">
        <f t="shared" ca="1" si="52"/>
        <v>28.684303586032421</v>
      </c>
      <c r="F337" s="61">
        <f t="shared" ca="1" si="53"/>
        <v>3.3057885793411325E-2</v>
      </c>
      <c r="G337" s="71">
        <f t="shared" ca="1" si="54"/>
        <v>1.336152448743871</v>
      </c>
      <c r="H337" s="79">
        <f t="shared" ca="1" si="55"/>
        <v>20.672304897487741</v>
      </c>
      <c r="I337" s="79">
        <f t="shared" ca="1" si="56"/>
        <v>25.83604744367392</v>
      </c>
      <c r="J337" s="71">
        <f t="shared" ca="1" si="57"/>
        <v>1.1862711111530677</v>
      </c>
      <c r="K337" s="71">
        <f t="shared" ca="1" si="58"/>
        <v>1.6178945363500223</v>
      </c>
      <c r="L337" s="61">
        <f t="shared" ca="1" si="63"/>
        <v>3.1228215431856276E-3</v>
      </c>
    </row>
    <row r="338" spans="1:12">
      <c r="A338" s="78">
        <f t="shared" ca="1" si="59"/>
        <v>4.13999062987064E-2</v>
      </c>
      <c r="B338" s="78">
        <f t="shared" ca="1" si="60"/>
        <v>3.4119696711122603E-2</v>
      </c>
      <c r="C338" s="71">
        <f t="shared" ca="1" si="61"/>
        <v>6.874922932176637</v>
      </c>
      <c r="D338" s="79">
        <f t="shared" ca="1" si="62"/>
        <v>117.37024752104591</v>
      </c>
      <c r="E338" s="79">
        <f t="shared" ca="1" si="52"/>
        <v>29.823037423987643</v>
      </c>
      <c r="F338" s="61">
        <f t="shared" ca="1" si="53"/>
        <v>3.3190790480304502E-2</v>
      </c>
      <c r="G338" s="71">
        <f t="shared" ca="1" si="54"/>
        <v>1.3365515353076809</v>
      </c>
      <c r="H338" s="79">
        <f t="shared" ca="1" si="55"/>
        <v>20.673103070615362</v>
      </c>
      <c r="I338" s="79">
        <f t="shared" ca="1" si="56"/>
        <v>25.844297642071574</v>
      </c>
      <c r="J338" s="71">
        <f t="shared" ca="1" si="57"/>
        <v>1.1865884225961856</v>
      </c>
      <c r="K338" s="71">
        <f t="shared" ca="1" si="58"/>
        <v>1.6173780606811445</v>
      </c>
      <c r="L338" s="61">
        <f t="shared" ca="1" si="63"/>
        <v>3.5690727710050436E-3</v>
      </c>
    </row>
    <row r="339" spans="1:12">
      <c r="A339" s="78">
        <f t="shared" ca="1" si="59"/>
        <v>4.2611566058364372E-2</v>
      </c>
      <c r="B339" s="78">
        <f t="shared" ca="1" si="60"/>
        <v>2.8829812745431928E-2</v>
      </c>
      <c r="C339" s="71">
        <f t="shared" ca="1" si="61"/>
        <v>6.8051888229968647</v>
      </c>
      <c r="D339" s="79">
        <f t="shared" ca="1" si="62"/>
        <v>111.83196652527671</v>
      </c>
      <c r="E339" s="79">
        <f t="shared" ca="1" si="52"/>
        <v>25.199303256212428</v>
      </c>
      <c r="F339" s="61">
        <f t="shared" ca="1" si="53"/>
        <v>3.2924479606244485E-2</v>
      </c>
      <c r="G339" s="71">
        <f t="shared" ca="1" si="54"/>
        <v>1.4334469382553159</v>
      </c>
      <c r="H339" s="79">
        <f t="shared" ca="1" si="55"/>
        <v>20.86689387651063</v>
      </c>
      <c r="I339" s="79">
        <f t="shared" ca="1" si="56"/>
        <v>27.856815013389223</v>
      </c>
      <c r="J339" s="71">
        <f t="shared" ca="1" si="57"/>
        <v>1.2630955618010999</v>
      </c>
      <c r="K339" s="71">
        <f t="shared" ca="1" si="58"/>
        <v>1.5005304798811012</v>
      </c>
      <c r="L339" s="61">
        <f t="shared" ca="1" si="63"/>
        <v>2.994306002561026E-3</v>
      </c>
    </row>
    <row r="340" spans="1:12">
      <c r="A340" s="78">
        <f t="shared" ca="1" si="59"/>
        <v>3.9209418783163141E-2</v>
      </c>
      <c r="B340" s="78">
        <f t="shared" ca="1" si="60"/>
        <v>2.5052276132709161E-2</v>
      </c>
      <c r="C340" s="71">
        <f t="shared" ca="1" si="61"/>
        <v>6.7733344294028832</v>
      </c>
      <c r="D340" s="79">
        <f t="shared" ca="1" si="62"/>
        <v>109.38980141341177</v>
      </c>
      <c r="E340" s="79">
        <f t="shared" ca="1" si="52"/>
        <v>21.897468051593226</v>
      </c>
      <c r="F340" s="61">
        <f t="shared" ca="1" si="53"/>
        <v>3.2803541372113956E-2</v>
      </c>
      <c r="G340" s="71">
        <f t="shared" ca="1" si="54"/>
        <v>1.4891809722391083</v>
      </c>
      <c r="H340" s="79">
        <f t="shared" ca="1" si="55"/>
        <v>20.978361944478216</v>
      </c>
      <c r="I340" s="79">
        <f t="shared" ca="1" si="56"/>
        <v>29.022917468382964</v>
      </c>
      <c r="J340" s="71">
        <f t="shared" ca="1" si="57"/>
        <v>1.3066299924339528</v>
      </c>
      <c r="K340" s="71">
        <f t="shared" ca="1" si="58"/>
        <v>1.4402411489312248</v>
      </c>
      <c r="L340" s="61">
        <f t="shared" ca="1" si="63"/>
        <v>2.2324245052089825E-3</v>
      </c>
    </row>
    <row r="341" spans="1:12">
      <c r="A341" s="78">
        <f t="shared" ca="1" si="59"/>
        <v>3.8795441774157544E-2</v>
      </c>
      <c r="B341" s="78">
        <f t="shared" ca="1" si="60"/>
        <v>3.1555803864281445E-2</v>
      </c>
      <c r="C341" s="71">
        <f t="shared" ca="1" si="61"/>
        <v>6.8502215856274198</v>
      </c>
      <c r="D341" s="79">
        <f t="shared" ca="1" si="62"/>
        <v>115.37777889404828</v>
      </c>
      <c r="E341" s="79">
        <f t="shared" ca="1" si="52"/>
        <v>27.582013039456346</v>
      </c>
      <c r="F341" s="61">
        <f t="shared" ca="1" si="53"/>
        <v>3.3096211869946483E-2</v>
      </c>
      <c r="G341" s="71">
        <f t="shared" ca="1" si="54"/>
        <v>1.3594160977741203</v>
      </c>
      <c r="H341" s="79">
        <f t="shared" ca="1" si="55"/>
        <v>20.718832195548242</v>
      </c>
      <c r="I341" s="79">
        <f t="shared" ca="1" si="56"/>
        <v>26.317501886821582</v>
      </c>
      <c r="J341" s="71">
        <f t="shared" ca="1" si="57"/>
        <v>1.2047374962116244</v>
      </c>
      <c r="K341" s="71">
        <f t="shared" ca="1" si="58"/>
        <v>1.5882966468383246</v>
      </c>
      <c r="L341" s="61">
        <f t="shared" ca="1" si="63"/>
        <v>2.9618846765778412E-3</v>
      </c>
    </row>
    <row r="342" spans="1:12">
      <c r="A342" s="78">
        <f t="shared" ca="1" si="59"/>
        <v>3.8994207007466995E-2</v>
      </c>
      <c r="B342" s="78">
        <f t="shared" ca="1" si="60"/>
        <v>3.1280044771880136E-2</v>
      </c>
      <c r="C342" s="71">
        <f t="shared" ca="1" si="61"/>
        <v>6.8030501862530866</v>
      </c>
      <c r="D342" s="79">
        <f t="shared" ca="1" si="62"/>
        <v>111.66631074672742</v>
      </c>
      <c r="E342" s="79">
        <f t="shared" ca="1" si="52"/>
        <v>27.340980013802039</v>
      </c>
      <c r="F342" s="61">
        <f t="shared" ca="1" si="53"/>
        <v>3.2916346124321136E-2</v>
      </c>
      <c r="G342" s="71">
        <f t="shared" ca="1" si="54"/>
        <v>1.3611764378652464</v>
      </c>
      <c r="H342" s="79">
        <f t="shared" ca="1" si="55"/>
        <v>20.722352875730493</v>
      </c>
      <c r="I342" s="79">
        <f t="shared" ca="1" si="56"/>
        <v>26.353977176573956</v>
      </c>
      <c r="J342" s="71">
        <f t="shared" ca="1" si="57"/>
        <v>1.2061323211833268</v>
      </c>
      <c r="K342" s="71">
        <f t="shared" ca="1" si="58"/>
        <v>1.5860983607876844</v>
      </c>
      <c r="L342" s="61">
        <f t="shared" ca="1" si="63"/>
        <v>2.9794275084030169E-3</v>
      </c>
    </row>
    <row r="343" spans="1:12">
      <c r="A343" s="78">
        <f t="shared" ca="1" si="59"/>
        <v>3.8733742199742044E-2</v>
      </c>
      <c r="B343" s="78">
        <f t="shared" ca="1" si="60"/>
        <v>2.9615502867631403E-2</v>
      </c>
      <c r="C343" s="71">
        <f t="shared" ca="1" si="61"/>
        <v>6.7681486291072774</v>
      </c>
      <c r="D343" s="79">
        <f t="shared" ca="1" si="62"/>
        <v>108.9973031169112</v>
      </c>
      <c r="E343" s="79">
        <f t="shared" ca="1" si="52"/>
        <v>25.886052207013446</v>
      </c>
      <c r="F343" s="61">
        <f t="shared" ca="1" si="53"/>
        <v>3.2783895077764531E-2</v>
      </c>
      <c r="G343" s="71">
        <f t="shared" ca="1" si="54"/>
        <v>1.3866815920867928</v>
      </c>
      <c r="H343" s="79">
        <f t="shared" ca="1" si="55"/>
        <v>20.773363184173586</v>
      </c>
      <c r="I343" s="79">
        <f t="shared" ca="1" si="56"/>
        <v>26.883154495394631</v>
      </c>
      <c r="J343" s="71">
        <f t="shared" ca="1" si="57"/>
        <v>1.2263022415421307</v>
      </c>
      <c r="K343" s="71">
        <f t="shared" ca="1" si="58"/>
        <v>1.5548770516183574</v>
      </c>
      <c r="L343" s="61">
        <f t="shared" ca="1" si="63"/>
        <v>2.7633929996159759E-3</v>
      </c>
    </row>
    <row r="344" spans="1:12">
      <c r="A344" s="78">
        <f t="shared" ca="1" si="59"/>
        <v>3.9282765035404919E-2</v>
      </c>
      <c r="B344" s="78">
        <f t="shared" ca="1" si="60"/>
        <v>3.1915198479218095E-2</v>
      </c>
      <c r="C344" s="71">
        <f t="shared" ca="1" si="61"/>
        <v>6.8229525913340288</v>
      </c>
      <c r="D344" s="79">
        <f t="shared" ca="1" si="62"/>
        <v>113.21745520177576</v>
      </c>
      <c r="E344" s="79">
        <f t="shared" ca="1" si="52"/>
        <v>27.896149449928636</v>
      </c>
      <c r="F344" s="61">
        <f t="shared" ca="1" si="53"/>
        <v>3.2992114984926782E-2</v>
      </c>
      <c r="G344" s="71">
        <f t="shared" ca="1" si="54"/>
        <v>1.3539623109871999</v>
      </c>
      <c r="H344" s="79">
        <f t="shared" ca="1" si="55"/>
        <v>20.707924621974399</v>
      </c>
      <c r="I344" s="79">
        <f t="shared" ca="1" si="56"/>
        <v>26.204535537343396</v>
      </c>
      <c r="J344" s="71">
        <f t="shared" ca="1" si="57"/>
        <v>1.2004138908886401</v>
      </c>
      <c r="K344" s="71">
        <f t="shared" ca="1" si="58"/>
        <v>1.5951437086313518</v>
      </c>
      <c r="L344" s="61">
        <f t="shared" ca="1" si="63"/>
        <v>3.0777410671059186E-3</v>
      </c>
    </row>
    <row r="345" spans="1:12">
      <c r="A345" s="78">
        <f t="shared" ca="1" si="59"/>
        <v>4.2142367918822796E-2</v>
      </c>
      <c r="B345" s="78">
        <f t="shared" ca="1" si="60"/>
        <v>2.8389554066050246E-2</v>
      </c>
      <c r="C345" s="71">
        <f t="shared" ca="1" si="61"/>
        <v>6.8780431337322403</v>
      </c>
      <c r="D345" s="79">
        <f t="shared" ca="1" si="62"/>
        <v>117.62436576896251</v>
      </c>
      <c r="E345" s="79">
        <f t="shared" ca="1" si="52"/>
        <v>24.814485912066601</v>
      </c>
      <c r="F345" s="61">
        <f t="shared" ca="1" si="53"/>
        <v>3.3202756583137219E-2</v>
      </c>
      <c r="G345" s="71">
        <f t="shared" ca="1" si="54"/>
        <v>1.4466881361887809</v>
      </c>
      <c r="H345" s="79">
        <f t="shared" ca="1" si="55"/>
        <v>20.893376272377562</v>
      </c>
      <c r="I345" s="79">
        <f t="shared" ca="1" si="56"/>
        <v>28.133293014787423</v>
      </c>
      <c r="J345" s="71">
        <f t="shared" ca="1" si="57"/>
        <v>1.2734691984534539</v>
      </c>
      <c r="K345" s="71">
        <f t="shared" ca="1" si="58"/>
        <v>1.4857841198337172</v>
      </c>
      <c r="L345" s="61">
        <f t="shared" ca="1" si="63"/>
        <v>2.8403052660594254E-3</v>
      </c>
    </row>
    <row r="346" spans="1:12">
      <c r="A346" s="78">
        <f t="shared" ca="1" si="59"/>
        <v>3.9259463946914673E-2</v>
      </c>
      <c r="B346" s="78">
        <f t="shared" ca="1" si="60"/>
        <v>2.6878343278517847E-2</v>
      </c>
      <c r="C346" s="71">
        <f t="shared" ca="1" si="61"/>
        <v>6.7498205643785987</v>
      </c>
      <c r="D346" s="79">
        <f t="shared" ca="1" si="62"/>
        <v>107.62135488226313</v>
      </c>
      <c r="E346" s="79">
        <f t="shared" ca="1" si="52"/>
        <v>23.493580387797369</v>
      </c>
      <c r="F346" s="61">
        <f t="shared" ca="1" si="53"/>
        <v>3.271455382588144E-2</v>
      </c>
      <c r="G346" s="71">
        <f t="shared" ca="1" si="54"/>
        <v>1.4449414993503911</v>
      </c>
      <c r="H346" s="79">
        <f t="shared" ca="1" si="55"/>
        <v>20.889882998700781</v>
      </c>
      <c r="I346" s="79">
        <f t="shared" ca="1" si="56"/>
        <v>28.096802924851996</v>
      </c>
      <c r="J346" s="71">
        <f t="shared" ca="1" si="57"/>
        <v>1.2721019247854715</v>
      </c>
      <c r="K346" s="71">
        <f t="shared" ca="1" si="58"/>
        <v>1.4877137484929768</v>
      </c>
      <c r="L346" s="61">
        <f t="shared" ca="1" si="63"/>
        <v>2.4749323720706542E-3</v>
      </c>
    </row>
    <row r="347" spans="1:12">
      <c r="A347" s="78">
        <f t="shared" ca="1" si="59"/>
        <v>3.9123411584520304E-2</v>
      </c>
      <c r="B347" s="78">
        <f t="shared" ca="1" si="60"/>
        <v>2.9751997123092427E-2</v>
      </c>
      <c r="C347" s="71">
        <f t="shared" ca="1" si="61"/>
        <v>6.7963310381835162</v>
      </c>
      <c r="D347" s="79">
        <f t="shared" ca="1" si="62"/>
        <v>111.14744989910321</v>
      </c>
      <c r="E347" s="79">
        <f t="shared" ca="1" si="52"/>
        <v>26.005357877378518</v>
      </c>
      <c r="F347" s="61">
        <f t="shared" ca="1" si="53"/>
        <v>3.2890805500634723E-2</v>
      </c>
      <c r="G347" s="71">
        <f t="shared" ca="1" si="54"/>
        <v>1.3896887728971239</v>
      </c>
      <c r="H347" s="79">
        <f t="shared" ca="1" si="55"/>
        <v>20.779377545794247</v>
      </c>
      <c r="I347" s="79">
        <f t="shared" ca="1" si="56"/>
        <v>26.945632797664544</v>
      </c>
      <c r="J347" s="71">
        <f t="shared" ca="1" si="57"/>
        <v>1.2286755371517828</v>
      </c>
      <c r="K347" s="71">
        <f t="shared" ca="1" si="58"/>
        <v>1.5512717891569769</v>
      </c>
      <c r="L347" s="61">
        <f t="shared" ca="1" si="63"/>
        <v>2.7989808635748578E-3</v>
      </c>
    </row>
    <row r="348" spans="1:12">
      <c r="A348" s="78">
        <f t="shared" ca="1" si="59"/>
        <v>4.0506012760523541E-2</v>
      </c>
      <c r="B348" s="78">
        <f t="shared" ca="1" si="60"/>
        <v>3.0018403358565635E-2</v>
      </c>
      <c r="C348" s="71">
        <f t="shared" ca="1" si="61"/>
        <v>6.6622558523462487</v>
      </c>
      <c r="D348" s="79">
        <f t="shared" ca="1" si="62"/>
        <v>101.28353491871879</v>
      </c>
      <c r="E348" s="79">
        <f t="shared" ca="1" si="52"/>
        <v>26.238215842024822</v>
      </c>
      <c r="F348" s="61">
        <f t="shared" ca="1" si="53"/>
        <v>3.2385285804428156E-2</v>
      </c>
      <c r="G348" s="71">
        <f t="shared" ca="1" si="54"/>
        <v>1.3812955360998136</v>
      </c>
      <c r="H348" s="79">
        <f t="shared" ca="1" si="55"/>
        <v>20.762591072199626</v>
      </c>
      <c r="I348" s="79">
        <f t="shared" ca="1" si="56"/>
        <v>26.771297007845916</v>
      </c>
      <c r="J348" s="71">
        <f t="shared" ca="1" si="57"/>
        <v>1.2220489723092574</v>
      </c>
      <c r="K348" s="71">
        <f t="shared" ca="1" si="58"/>
        <v>1.561373735002439</v>
      </c>
      <c r="L348" s="61">
        <f t="shared" ca="1" si="63"/>
        <v>3.0615004277052514E-3</v>
      </c>
    </row>
    <row r="349" spans="1:12">
      <c r="A349" s="78">
        <f t="shared" ca="1" si="59"/>
        <v>3.9809258458060486E-2</v>
      </c>
      <c r="B349" s="78">
        <f t="shared" ca="1" si="60"/>
        <v>3.0205827637209311E-2</v>
      </c>
      <c r="C349" s="71">
        <f t="shared" ca="1" si="61"/>
        <v>6.8040920484193155</v>
      </c>
      <c r="D349" s="79">
        <f t="shared" ca="1" si="62"/>
        <v>111.74698124175316</v>
      </c>
      <c r="E349" s="79">
        <f t="shared" ca="1" si="52"/>
        <v>26.402037968683178</v>
      </c>
      <c r="F349" s="61">
        <f t="shared" ca="1" si="53"/>
        <v>3.2920308195148053E-2</v>
      </c>
      <c r="G349" s="71">
        <f t="shared" ca="1" si="54"/>
        <v>1.3867872528488527</v>
      </c>
      <c r="H349" s="79">
        <f t="shared" ca="1" si="55"/>
        <v>20.773574505697706</v>
      </c>
      <c r="I349" s="79">
        <f t="shared" ca="1" si="56"/>
        <v>26.885349435943414</v>
      </c>
      <c r="J349" s="71">
        <f t="shared" ca="1" si="57"/>
        <v>1.2263856472495756</v>
      </c>
      <c r="K349" s="71">
        <f t="shared" ca="1" si="58"/>
        <v>1.5547501102632859</v>
      </c>
      <c r="L349" s="61">
        <f t="shared" ca="1" si="63"/>
        <v>2.9182445155446352E-3</v>
      </c>
    </row>
    <row r="350" spans="1:12">
      <c r="A350" s="78">
        <f t="shared" ca="1" si="59"/>
        <v>3.7452813618260909E-2</v>
      </c>
      <c r="B350" s="78">
        <f t="shared" ca="1" si="60"/>
        <v>2.6531856352899636E-2</v>
      </c>
      <c r="C350" s="71">
        <f t="shared" ca="1" si="61"/>
        <v>6.735380191276291</v>
      </c>
      <c r="D350" s="79">
        <f t="shared" ca="1" si="62"/>
        <v>106.54951317819398</v>
      </c>
      <c r="E350" s="79">
        <f t="shared" ca="1" si="52"/>
        <v>23.190726214235337</v>
      </c>
      <c r="F350" s="61">
        <f t="shared" ca="1" si="53"/>
        <v>3.2660024336835666E-2</v>
      </c>
      <c r="G350" s="71">
        <f t="shared" ca="1" si="54"/>
        <v>1.4372302810809292</v>
      </c>
      <c r="H350" s="79">
        <f t="shared" ca="1" si="55"/>
        <v>20.874460562161858</v>
      </c>
      <c r="I350" s="79">
        <f t="shared" ca="1" si="56"/>
        <v>27.935775940312691</v>
      </c>
      <c r="J350" s="71">
        <f t="shared" ca="1" si="57"/>
        <v>1.2660615421215025</v>
      </c>
      <c r="K350" s="71">
        <f t="shared" ca="1" si="58"/>
        <v>1.4962892059740698</v>
      </c>
      <c r="L350" s="61">
        <f t="shared" ca="1" si="63"/>
        <v>2.2929386901323337E-3</v>
      </c>
    </row>
    <row r="351" spans="1:12">
      <c r="A351" s="78">
        <f t="shared" ca="1" si="59"/>
        <v>4.1153468692774309E-2</v>
      </c>
      <c r="B351" s="78">
        <f t="shared" ca="1" si="60"/>
        <v>2.5362595294388432E-2</v>
      </c>
      <c r="C351" s="71">
        <f t="shared" ca="1" si="61"/>
        <v>6.7957307615236315</v>
      </c>
      <c r="D351" s="79">
        <f t="shared" ca="1" si="62"/>
        <v>111.10121327961996</v>
      </c>
      <c r="E351" s="79">
        <f t="shared" ca="1" si="52"/>
        <v>22.168709031561388</v>
      </c>
      <c r="F351" s="61">
        <f t="shared" ca="1" si="53"/>
        <v>3.2888524711585154E-2</v>
      </c>
      <c r="G351" s="71">
        <f t="shared" ca="1" si="54"/>
        <v>1.4988029030393732</v>
      </c>
      <c r="H351" s="79">
        <f t="shared" ca="1" si="55"/>
        <v>20.997605806078745</v>
      </c>
      <c r="I351" s="79">
        <f t="shared" ca="1" si="56"/>
        <v>29.224862396867969</v>
      </c>
      <c r="J351" s="71">
        <f t="shared" ca="1" si="57"/>
        <v>1.3141115868587798</v>
      </c>
      <c r="K351" s="71">
        <f t="shared" ca="1" si="58"/>
        <v>1.430289026937547</v>
      </c>
      <c r="L351" s="61">
        <f t="shared" ca="1" si="63"/>
        <v>2.4070340385431684E-3</v>
      </c>
    </row>
    <row r="352" spans="1:12">
      <c r="A352" s="78">
        <f t="shared" ca="1" si="59"/>
        <v>3.9416074736654753E-2</v>
      </c>
      <c r="B352" s="78">
        <f t="shared" ca="1" si="60"/>
        <v>3.2653594217683553E-2</v>
      </c>
      <c r="C352" s="71">
        <f t="shared" ca="1" si="61"/>
        <v>6.8789416078576862</v>
      </c>
      <c r="D352" s="79">
        <f t="shared" ca="1" si="62"/>
        <v>117.69764207558664</v>
      </c>
      <c r="E352" s="79">
        <f t="shared" ref="E352:E415" ca="1" si="64">1.65*9.81*D_50*B352</f>
        <v>28.541559751444879</v>
      </c>
      <c r="F352" s="61">
        <f t="shared" ref="F352:F415" ca="1" si="65">$B$8*D352^(1/6)</f>
        <v>3.3206203068719194E-2</v>
      </c>
      <c r="G352" s="71">
        <f t="shared" ref="G352:G415" ca="1" si="66">IF(ISERROR(G352),1,(A352*Q/SQRT(L352))^(3/5)*(Bnot+2*G352*SQRT(1+m^2))^(2/5)/(Bnot+m*G352))</f>
        <v>1.3476032427114035</v>
      </c>
      <c r="H352" s="79">
        <f t="shared" ref="H352:H415" ca="1" si="67">Bnot+2*m*G352</f>
        <v>20.695206485422808</v>
      </c>
      <c r="I352" s="79">
        <f t="shared" ref="I352:I415" ca="1" si="68">G352*(Bnot+m*G352)</f>
        <v>26.072892868571554</v>
      </c>
      <c r="J352" s="71">
        <f t="shared" ref="J352:J415" ca="1" si="69">IF(ISERROR(G352),1,I352/(Bnot+2*G352*SQRT(1+m^2)))</f>
        <v>1.1953683259915262</v>
      </c>
      <c r="K352" s="71">
        <f t="shared" ref="K352:K415" ca="1" si="70">Q/I352</f>
        <v>1.6031976279235975</v>
      </c>
      <c r="L352" s="61">
        <f t="shared" ca="1" si="63"/>
        <v>3.1476626548973571E-3</v>
      </c>
    </row>
    <row r="353" spans="1:12">
      <c r="A353" s="78">
        <f t="shared" ref="A353:A416" ca="1" si="71">NORMINV(RAND(),ntmn,ntstd)</f>
        <v>4.1463408960094969E-2</v>
      </c>
      <c r="B353" s="78">
        <f t="shared" ref="B353:B416" ca="1" si="72">NORMINV(RAND(),tmn,tstd)</f>
        <v>3.1016165664231675E-2</v>
      </c>
      <c r="C353" s="71">
        <f t="shared" ref="C353:C416" ca="1" si="73">NORMINV(RAND(),psimn,psistd)</f>
        <v>6.8122284135851592</v>
      </c>
      <c r="D353" s="79">
        <f t="shared" ref="D353:D416" ca="1" si="74">(2^C353)</f>
        <v>112.3789810015377</v>
      </c>
      <c r="E353" s="79">
        <f t="shared" ca="1" si="64"/>
        <v>27.110330938300642</v>
      </c>
      <c r="F353" s="61">
        <f t="shared" ca="1" si="65"/>
        <v>3.2951266178211036E-2</v>
      </c>
      <c r="G353" s="71">
        <f t="shared" ca="1" si="66"/>
        <v>1.3841129557909544</v>
      </c>
      <c r="H353" s="79">
        <f t="shared" ca="1" si="67"/>
        <v>20.768225911581908</v>
      </c>
      <c r="I353" s="79">
        <f t="shared" ca="1" si="68"/>
        <v>26.829801878625553</v>
      </c>
      <c r="J353" s="71">
        <f t="shared" ca="1" si="69"/>
        <v>1.224274244115173</v>
      </c>
      <c r="K353" s="71">
        <f t="shared" ca="1" si="70"/>
        <v>1.5579690147954735</v>
      </c>
      <c r="L353" s="61">
        <f t="shared" ca="1" si="63"/>
        <v>3.1862250335548035E-3</v>
      </c>
    </row>
    <row r="354" spans="1:12">
      <c r="A354" s="78">
        <f t="shared" ca="1" si="71"/>
        <v>4.3819018422699488E-2</v>
      </c>
      <c r="B354" s="78">
        <f t="shared" ca="1" si="72"/>
        <v>3.0796620334043481E-2</v>
      </c>
      <c r="C354" s="71">
        <f t="shared" ca="1" si="73"/>
        <v>6.8567408304198709</v>
      </c>
      <c r="D354" s="79">
        <f t="shared" ca="1" si="74"/>
        <v>115.90032731250304</v>
      </c>
      <c r="E354" s="79">
        <f t="shared" ca="1" si="64"/>
        <v>26.918432731997715</v>
      </c>
      <c r="F354" s="61">
        <f t="shared" ca="1" si="65"/>
        <v>3.3121147097649933E-2</v>
      </c>
      <c r="G354" s="71">
        <f t="shared" ca="1" si="66"/>
        <v>1.4083890004716724</v>
      </c>
      <c r="H354" s="79">
        <f t="shared" ca="1" si="67"/>
        <v>20.816778000943344</v>
      </c>
      <c r="I354" s="79">
        <f t="shared" ca="1" si="68"/>
        <v>27.334561585139699</v>
      </c>
      <c r="J354" s="71">
        <f t="shared" ca="1" si="69"/>
        <v>1.2434111806691397</v>
      </c>
      <c r="K354" s="71">
        <f t="shared" ca="1" si="70"/>
        <v>1.5291995765069948</v>
      </c>
      <c r="L354" s="61">
        <f t="shared" ref="L354:L417" ca="1" si="75">E354/(9810*J354)*(A354/F354)^1.5</f>
        <v>3.3581640485264496E-3</v>
      </c>
    </row>
    <row r="355" spans="1:12">
      <c r="A355" s="78">
        <f t="shared" ca="1" si="71"/>
        <v>4.000815055301396E-2</v>
      </c>
      <c r="B355" s="78">
        <f t="shared" ca="1" si="72"/>
        <v>2.9218870273996261E-2</v>
      </c>
      <c r="C355" s="71">
        <f t="shared" ca="1" si="73"/>
        <v>6.8414750641367341</v>
      </c>
      <c r="D355" s="79">
        <f t="shared" ca="1" si="74"/>
        <v>114.68040259200031</v>
      </c>
      <c r="E355" s="79">
        <f t="shared" ca="1" si="64"/>
        <v>25.539367159262184</v>
      </c>
      <c r="F355" s="61">
        <f t="shared" ca="1" si="65"/>
        <v>3.3062787096598163E-2</v>
      </c>
      <c r="G355" s="71">
        <f t="shared" ca="1" si="66"/>
        <v>1.4109557108441957</v>
      </c>
      <c r="H355" s="79">
        <f t="shared" ca="1" si="67"/>
        <v>20.821911421688391</v>
      </c>
      <c r="I355" s="79">
        <f t="shared" ca="1" si="68"/>
        <v>27.387998813159371</v>
      </c>
      <c r="J355" s="71">
        <f t="shared" ca="1" si="69"/>
        <v>1.2454306796936978</v>
      </c>
      <c r="K355" s="71">
        <f t="shared" ca="1" si="70"/>
        <v>1.5262159270985494</v>
      </c>
      <c r="L355" s="61">
        <f t="shared" ca="1" si="75"/>
        <v>2.782499451291446E-3</v>
      </c>
    </row>
    <row r="356" spans="1:12">
      <c r="A356" s="78">
        <f t="shared" ca="1" si="71"/>
        <v>4.2634053400245842E-2</v>
      </c>
      <c r="B356" s="78">
        <f t="shared" ca="1" si="72"/>
        <v>2.3422049516999471E-2</v>
      </c>
      <c r="C356" s="71">
        <f t="shared" ca="1" si="73"/>
        <v>6.7779755337753116</v>
      </c>
      <c r="D356" s="79">
        <f t="shared" ca="1" si="74"/>
        <v>109.74227158771777</v>
      </c>
      <c r="E356" s="79">
        <f t="shared" ca="1" si="64"/>
        <v>20.472534243373243</v>
      </c>
      <c r="F356" s="61">
        <f t="shared" ca="1" si="65"/>
        <v>3.2821134080682227E-2</v>
      </c>
      <c r="G356" s="71">
        <f t="shared" ca="1" si="66"/>
        <v>1.557517309329375</v>
      </c>
      <c r="H356" s="79">
        <f t="shared" ca="1" si="67"/>
        <v>21.115034618658751</v>
      </c>
      <c r="I356" s="79">
        <f t="shared" ca="1" si="68"/>
        <v>30.461171736789364</v>
      </c>
      <c r="J356" s="71">
        <f t="shared" ca="1" si="69"/>
        <v>1.3595505897671361</v>
      </c>
      <c r="K356" s="71">
        <f t="shared" ca="1" si="70"/>
        <v>1.372238742527301</v>
      </c>
      <c r="L356" s="61">
        <f t="shared" ca="1" si="75"/>
        <v>2.2725413203270222E-3</v>
      </c>
    </row>
    <row r="357" spans="1:12">
      <c r="A357" s="78">
        <f t="shared" ca="1" si="71"/>
        <v>3.8276300949251829E-2</v>
      </c>
      <c r="B357" s="78">
        <f t="shared" ca="1" si="72"/>
        <v>2.7727845250411508E-2</v>
      </c>
      <c r="C357" s="71">
        <f t="shared" ca="1" si="73"/>
        <v>6.7641321486298711</v>
      </c>
      <c r="D357" s="79">
        <f t="shared" ca="1" si="74"/>
        <v>108.69427531638755</v>
      </c>
      <c r="E357" s="79">
        <f t="shared" ca="1" si="64"/>
        <v>24.236105425872434</v>
      </c>
      <c r="F357" s="61">
        <f t="shared" ca="1" si="65"/>
        <v>3.2768686812837823E-2</v>
      </c>
      <c r="G357" s="71">
        <f t="shared" ca="1" si="66"/>
        <v>1.4207230783421303</v>
      </c>
      <c r="H357" s="79">
        <f t="shared" ca="1" si="67"/>
        <v>20.84144615668426</v>
      </c>
      <c r="I357" s="79">
        <f t="shared" ca="1" si="68"/>
        <v>27.591469475492286</v>
      </c>
      <c r="J357" s="71">
        <f t="shared" ca="1" si="69"/>
        <v>1.2531089827019115</v>
      </c>
      <c r="K357" s="71">
        <f t="shared" ca="1" si="70"/>
        <v>1.5149609931840793</v>
      </c>
      <c r="L357" s="61">
        <f t="shared" ca="1" si="75"/>
        <v>2.4889224606049801E-3</v>
      </c>
    </row>
    <row r="358" spans="1:12">
      <c r="A358" s="78">
        <f t="shared" ca="1" si="71"/>
        <v>3.877184162016218E-2</v>
      </c>
      <c r="B358" s="78">
        <f t="shared" ca="1" si="72"/>
        <v>2.9539585594350003E-2</v>
      </c>
      <c r="C358" s="71">
        <f t="shared" ca="1" si="73"/>
        <v>6.7979466735596787</v>
      </c>
      <c r="D358" s="79">
        <f t="shared" ca="1" si="74"/>
        <v>111.27199066093266</v>
      </c>
      <c r="E358" s="79">
        <f t="shared" ca="1" si="64"/>
        <v>25.8196951200391</v>
      </c>
      <c r="F358" s="61">
        <f t="shared" ca="1" si="65"/>
        <v>3.2896944994989491E-2</v>
      </c>
      <c r="G358" s="71">
        <f t="shared" ca="1" si="66"/>
        <v>1.391357252250347</v>
      </c>
      <c r="H358" s="79">
        <f t="shared" ca="1" si="67"/>
        <v>20.782714504500696</v>
      </c>
      <c r="I358" s="79">
        <f t="shared" ca="1" si="68"/>
        <v>26.980305543895884</v>
      </c>
      <c r="J358" s="71">
        <f t="shared" ca="1" si="69"/>
        <v>1.2299918786420081</v>
      </c>
      <c r="K358" s="71">
        <f t="shared" ca="1" si="70"/>
        <v>1.5492782293363232</v>
      </c>
      <c r="L358" s="61">
        <f t="shared" ca="1" si="75"/>
        <v>2.7379224984634075E-3</v>
      </c>
    </row>
    <row r="359" spans="1:12">
      <c r="A359" s="78">
        <f t="shared" ca="1" si="71"/>
        <v>3.9295008620320156E-2</v>
      </c>
      <c r="B359" s="78">
        <f t="shared" ca="1" si="72"/>
        <v>3.0279139766696682E-2</v>
      </c>
      <c r="C359" s="71">
        <f t="shared" ca="1" si="73"/>
        <v>6.7642346775564448</v>
      </c>
      <c r="D359" s="79">
        <f t="shared" ca="1" si="74"/>
        <v>108.70200023611507</v>
      </c>
      <c r="E359" s="79">
        <f t="shared" ca="1" si="64"/>
        <v>26.466117975016331</v>
      </c>
      <c r="F359" s="61">
        <f t="shared" ca="1" si="65"/>
        <v>3.2769074947322986E-2</v>
      </c>
      <c r="G359" s="71">
        <f t="shared" ca="1" si="66"/>
        <v>1.3778164444213163</v>
      </c>
      <c r="H359" s="79">
        <f t="shared" ca="1" si="67"/>
        <v>20.755632888842634</v>
      </c>
      <c r="I359" s="79">
        <f t="shared" ca="1" si="68"/>
        <v>26.699074154101492</v>
      </c>
      <c r="J359" s="71">
        <f t="shared" ca="1" si="69"/>
        <v>1.2192998601734673</v>
      </c>
      <c r="K359" s="71">
        <f t="shared" ca="1" si="70"/>
        <v>1.5655973596215025</v>
      </c>
      <c r="L359" s="61">
        <f t="shared" ca="1" si="75"/>
        <v>2.9054976115867872E-3</v>
      </c>
    </row>
    <row r="360" spans="1:12">
      <c r="A360" s="78">
        <f t="shared" ca="1" si="71"/>
        <v>3.9027447697788632E-2</v>
      </c>
      <c r="B360" s="78">
        <f t="shared" ca="1" si="72"/>
        <v>2.8943071977704831E-2</v>
      </c>
      <c r="C360" s="71">
        <f t="shared" ca="1" si="73"/>
        <v>6.7766282862930689</v>
      </c>
      <c r="D360" s="79">
        <f t="shared" ca="1" si="74"/>
        <v>109.63983761365706</v>
      </c>
      <c r="E360" s="79">
        <f t="shared" ca="1" si="64"/>
        <v>25.298299866624436</v>
      </c>
      <c r="F360" s="61">
        <f t="shared" ca="1" si="65"/>
        <v>3.2816026192537991E-2</v>
      </c>
      <c r="G360" s="71">
        <f t="shared" ca="1" si="66"/>
        <v>1.4027994380364373</v>
      </c>
      <c r="H360" s="79">
        <f t="shared" ca="1" si="67"/>
        <v>20.805598876072875</v>
      </c>
      <c r="I360" s="79">
        <f t="shared" ca="1" si="68"/>
        <v>27.218236148011218</v>
      </c>
      <c r="J360" s="71">
        <f t="shared" ca="1" si="69"/>
        <v>1.2390107451954739</v>
      </c>
      <c r="K360" s="71">
        <f t="shared" ca="1" si="70"/>
        <v>1.535735077493412</v>
      </c>
      <c r="L360" s="61">
        <f t="shared" ca="1" si="75"/>
        <v>2.6994388692093163E-3</v>
      </c>
    </row>
    <row r="361" spans="1:12">
      <c r="A361" s="78">
        <f t="shared" ca="1" si="71"/>
        <v>3.7728374387195729E-2</v>
      </c>
      <c r="B361" s="78">
        <f t="shared" ca="1" si="72"/>
        <v>2.8276143233080357E-2</v>
      </c>
      <c r="C361" s="71">
        <f t="shared" ca="1" si="73"/>
        <v>6.8161488119842124</v>
      </c>
      <c r="D361" s="79">
        <f t="shared" ca="1" si="74"/>
        <v>112.68477641439142</v>
      </c>
      <c r="E361" s="79">
        <f t="shared" ca="1" si="64"/>
        <v>24.715356791881778</v>
      </c>
      <c r="F361" s="61">
        <f t="shared" ca="1" si="65"/>
        <v>3.2966193258588627E-2</v>
      </c>
      <c r="G361" s="71">
        <f t="shared" ca="1" si="66"/>
        <v>1.4104202310928642</v>
      </c>
      <c r="H361" s="79">
        <f t="shared" ca="1" si="67"/>
        <v>20.820840462185728</v>
      </c>
      <c r="I361" s="79">
        <f t="shared" ca="1" si="68"/>
        <v>27.376849387947605</v>
      </c>
      <c r="J361" s="71">
        <f t="shared" ca="1" si="69"/>
        <v>1.2450094224815995</v>
      </c>
      <c r="K361" s="71">
        <f t="shared" ca="1" si="70"/>
        <v>1.5268374898684305</v>
      </c>
      <c r="L361" s="61">
        <f t="shared" ca="1" si="75"/>
        <v>2.4775599832903635E-3</v>
      </c>
    </row>
    <row r="362" spans="1:12">
      <c r="A362" s="78">
        <f t="shared" ca="1" si="71"/>
        <v>3.5542522938111637E-2</v>
      </c>
      <c r="B362" s="78">
        <f t="shared" ca="1" si="72"/>
        <v>3.1838247749734094E-2</v>
      </c>
      <c r="C362" s="71">
        <f t="shared" ca="1" si="73"/>
        <v>6.7826939797719756</v>
      </c>
      <c r="D362" s="79">
        <f t="shared" ca="1" si="74"/>
        <v>110.10177977551484</v>
      </c>
      <c r="E362" s="79">
        <f t="shared" ca="1" si="64"/>
        <v>27.828889048857828</v>
      </c>
      <c r="F362" s="61">
        <f t="shared" ca="1" si="65"/>
        <v>3.2839029634961561E-2</v>
      </c>
      <c r="G362" s="71">
        <f t="shared" ca="1" si="66"/>
        <v>1.3239644965296562</v>
      </c>
      <c r="H362" s="79">
        <f t="shared" ca="1" si="67"/>
        <v>20.647928993059313</v>
      </c>
      <c r="I362" s="79">
        <f t="shared" ca="1" si="68"/>
        <v>25.584242925604837</v>
      </c>
      <c r="J362" s="71">
        <f t="shared" ca="1" si="69"/>
        <v>1.176571729278167</v>
      </c>
      <c r="K362" s="71">
        <f t="shared" ca="1" si="70"/>
        <v>1.6338181325727779</v>
      </c>
      <c r="L362" s="61">
        <f t="shared" ca="1" si="75"/>
        <v>2.714846993484074E-3</v>
      </c>
    </row>
    <row r="363" spans="1:12">
      <c r="A363" s="78">
        <f t="shared" ca="1" si="71"/>
        <v>4.1804990678878322E-2</v>
      </c>
      <c r="B363" s="78">
        <f t="shared" ca="1" si="72"/>
        <v>3.4040794736370443E-2</v>
      </c>
      <c r="C363" s="71">
        <f t="shared" ca="1" si="73"/>
        <v>6.766103363572241</v>
      </c>
      <c r="D363" s="79">
        <f t="shared" ca="1" si="74"/>
        <v>108.84289038495218</v>
      </c>
      <c r="E363" s="79">
        <f t="shared" ca="1" si="64"/>
        <v>29.754071496014046</v>
      </c>
      <c r="F363" s="61">
        <f t="shared" ca="1" si="65"/>
        <v>3.2776149868510324E-2</v>
      </c>
      <c r="G363" s="71">
        <f t="shared" ca="1" si="66"/>
        <v>1.3301645486323312</v>
      </c>
      <c r="H363" s="79">
        <f t="shared" ca="1" si="67"/>
        <v>20.660329097264661</v>
      </c>
      <c r="I363" s="79">
        <f t="shared" ca="1" si="68"/>
        <v>25.712299601820217</v>
      </c>
      <c r="J363" s="71">
        <f t="shared" ca="1" si="69"/>
        <v>1.1815079713044367</v>
      </c>
      <c r="K363" s="71">
        <f t="shared" ca="1" si="70"/>
        <v>1.6256811194375203</v>
      </c>
      <c r="L363" s="61">
        <f t="shared" ca="1" si="75"/>
        <v>3.6978222397343534E-3</v>
      </c>
    </row>
    <row r="364" spans="1:12">
      <c r="A364" s="78">
        <f t="shared" ca="1" si="71"/>
        <v>3.9753491186344407E-2</v>
      </c>
      <c r="B364" s="78">
        <f t="shared" ca="1" si="72"/>
        <v>3.0299932485128148E-2</v>
      </c>
      <c r="C364" s="71">
        <f t="shared" ca="1" si="73"/>
        <v>6.7108335358564641</v>
      </c>
      <c r="D364" s="79">
        <f t="shared" ca="1" si="74"/>
        <v>104.75196782933548</v>
      </c>
      <c r="E364" s="79">
        <f t="shared" ca="1" si="64"/>
        <v>26.484292287208444</v>
      </c>
      <c r="F364" s="61">
        <f t="shared" ca="1" si="65"/>
        <v>3.2567540164772403E-2</v>
      </c>
      <c r="G364" s="71">
        <f t="shared" ca="1" si="66"/>
        <v>1.3754834716104829</v>
      </c>
      <c r="H364" s="79">
        <f t="shared" ca="1" si="67"/>
        <v>20.750966943220966</v>
      </c>
      <c r="I364" s="79">
        <f t="shared" ca="1" si="68"/>
        <v>26.650657269662318</v>
      </c>
      <c r="J364" s="71">
        <f t="shared" ca="1" si="69"/>
        <v>1.2174556244238377</v>
      </c>
      <c r="K364" s="71">
        <f t="shared" ca="1" si="70"/>
        <v>1.5684416176700782</v>
      </c>
      <c r="L364" s="61">
        <f t="shared" ca="1" si="75"/>
        <v>2.9905543559399024E-3</v>
      </c>
    </row>
    <row r="365" spans="1:12">
      <c r="A365" s="78">
        <f t="shared" ca="1" si="71"/>
        <v>4.1084535977199778E-2</v>
      </c>
      <c r="B365" s="78">
        <f t="shared" ca="1" si="72"/>
        <v>2.9542835351133535E-2</v>
      </c>
      <c r="C365" s="71">
        <f t="shared" ca="1" si="73"/>
        <v>6.8293534874305051</v>
      </c>
      <c r="D365" s="79">
        <f t="shared" ca="1" si="74"/>
        <v>113.72089021238774</v>
      </c>
      <c r="E365" s="79">
        <f t="shared" ca="1" si="64"/>
        <v>25.822535638200637</v>
      </c>
      <c r="F365" s="61">
        <f t="shared" ca="1" si="65"/>
        <v>3.3016520373520812E-2</v>
      </c>
      <c r="G365" s="71">
        <f t="shared" ca="1" si="66"/>
        <v>1.4110407410707462</v>
      </c>
      <c r="H365" s="79">
        <f t="shared" ca="1" si="67"/>
        <v>20.822081482141492</v>
      </c>
      <c r="I365" s="79">
        <f t="shared" ca="1" si="68"/>
        <v>27.389769312234911</v>
      </c>
      <c r="J365" s="71">
        <f t="shared" ca="1" si="69"/>
        <v>1.2454975692859602</v>
      </c>
      <c r="K365" s="71">
        <f t="shared" ca="1" si="70"/>
        <v>1.5261172711421154</v>
      </c>
      <c r="L365" s="61">
        <f t="shared" ca="1" si="75"/>
        <v>2.933645426664867E-3</v>
      </c>
    </row>
    <row r="366" spans="1:12">
      <c r="A366" s="78">
        <f t="shared" ca="1" si="71"/>
        <v>4.2439894213221765E-2</v>
      </c>
      <c r="B366" s="78">
        <f t="shared" ca="1" si="72"/>
        <v>2.9487037444039542E-2</v>
      </c>
      <c r="C366" s="71">
        <f t="shared" ca="1" si="73"/>
        <v>6.8064080471205299</v>
      </c>
      <c r="D366" s="79">
        <f t="shared" ca="1" si="74"/>
        <v>111.92651586371437</v>
      </c>
      <c r="E366" s="79">
        <f t="shared" ca="1" si="64"/>
        <v>25.773764305749083</v>
      </c>
      <c r="F366" s="61">
        <f t="shared" ca="1" si="65"/>
        <v>3.2929117355482165E-2</v>
      </c>
      <c r="G366" s="71">
        <f t="shared" ca="1" si="66"/>
        <v>1.419237681285705</v>
      </c>
      <c r="H366" s="79">
        <f t="shared" ca="1" si="67"/>
        <v>20.838475362571408</v>
      </c>
      <c r="I366" s="79">
        <f t="shared" ca="1" si="68"/>
        <v>27.560513859123915</v>
      </c>
      <c r="J366" s="71">
        <f t="shared" ca="1" si="69"/>
        <v>1.2519419691041866</v>
      </c>
      <c r="K366" s="71">
        <f t="shared" ca="1" si="70"/>
        <v>1.5166625779788245</v>
      </c>
      <c r="L366" s="61">
        <f t="shared" ca="1" si="75"/>
        <v>3.0705484249024667E-3</v>
      </c>
    </row>
    <row r="367" spans="1:12">
      <c r="A367" s="78">
        <f t="shared" ca="1" si="71"/>
        <v>4.2835593797989575E-2</v>
      </c>
      <c r="B367" s="78">
        <f t="shared" ca="1" si="72"/>
        <v>3.1153297824959854E-2</v>
      </c>
      <c r="C367" s="71">
        <f t="shared" ca="1" si="73"/>
        <v>6.74082583657247</v>
      </c>
      <c r="D367" s="79">
        <f t="shared" ca="1" si="74"/>
        <v>106.9524585667762</v>
      </c>
      <c r="E367" s="79">
        <f t="shared" ca="1" si="64"/>
        <v>27.230194183160481</v>
      </c>
      <c r="F367" s="61">
        <f t="shared" ca="1" si="65"/>
        <v>3.2680577405843625E-2</v>
      </c>
      <c r="G367" s="71">
        <f t="shared" ca="1" si="66"/>
        <v>1.3838250941995971</v>
      </c>
      <c r="H367" s="79">
        <f t="shared" ca="1" si="67"/>
        <v>20.767650188399195</v>
      </c>
      <c r="I367" s="79">
        <f t="shared" ca="1" si="68"/>
        <v>26.823823586929272</v>
      </c>
      <c r="J367" s="71">
        <f t="shared" ca="1" si="69"/>
        <v>1.2240469244991408</v>
      </c>
      <c r="K367" s="71">
        <f t="shared" ca="1" si="70"/>
        <v>1.5583162431909343</v>
      </c>
      <c r="L367" s="61">
        <f t="shared" ca="1" si="75"/>
        <v>3.40295549791382E-3</v>
      </c>
    </row>
    <row r="368" spans="1:12">
      <c r="A368" s="78">
        <f t="shared" ca="1" si="71"/>
        <v>3.8543719269994343E-2</v>
      </c>
      <c r="B368" s="78">
        <f t="shared" ca="1" si="72"/>
        <v>2.9792440506609816E-2</v>
      </c>
      <c r="C368" s="71">
        <f t="shared" ca="1" si="73"/>
        <v>6.832859828483814</v>
      </c>
      <c r="D368" s="79">
        <f t="shared" ca="1" si="74"/>
        <v>113.99761478931545</v>
      </c>
      <c r="E368" s="79">
        <f t="shared" ca="1" si="64"/>
        <v>26.040708266052945</v>
      </c>
      <c r="F368" s="61">
        <f t="shared" ca="1" si="65"/>
        <v>3.3029897031733514E-2</v>
      </c>
      <c r="G368" s="71">
        <f t="shared" ca="1" si="66"/>
        <v>1.388271197594789</v>
      </c>
      <c r="H368" s="79">
        <f t="shared" ca="1" si="67"/>
        <v>20.77654239518958</v>
      </c>
      <c r="I368" s="79">
        <f t="shared" ca="1" si="68"/>
        <v>26.916178474777475</v>
      </c>
      <c r="J368" s="71">
        <f t="shared" ca="1" si="69"/>
        <v>1.2275568999163458</v>
      </c>
      <c r="K368" s="71">
        <f t="shared" ca="1" si="70"/>
        <v>1.5529693429239892</v>
      </c>
      <c r="L368" s="61">
        <f t="shared" ca="1" si="75"/>
        <v>2.725911504853783E-3</v>
      </c>
    </row>
    <row r="369" spans="1:12">
      <c r="A369" s="78">
        <f t="shared" ca="1" si="71"/>
        <v>3.908731617719461E-2</v>
      </c>
      <c r="B369" s="78">
        <f t="shared" ca="1" si="72"/>
        <v>2.9797948521106513E-2</v>
      </c>
      <c r="C369" s="71">
        <f t="shared" ca="1" si="73"/>
        <v>6.794619643420674</v>
      </c>
      <c r="D369" s="79">
        <f t="shared" ca="1" si="74"/>
        <v>111.01567958003852</v>
      </c>
      <c r="E369" s="79">
        <f t="shared" ca="1" si="64"/>
        <v>26.045522661792088</v>
      </c>
      <c r="F369" s="61">
        <f t="shared" ca="1" si="65"/>
        <v>3.2884303365551766E-2</v>
      </c>
      <c r="G369" s="71">
        <f t="shared" ca="1" si="66"/>
        <v>1.3883807271741513</v>
      </c>
      <c r="H369" s="79">
        <f t="shared" ca="1" si="67"/>
        <v>20.776761454348303</v>
      </c>
      <c r="I369" s="79">
        <f t="shared" ca="1" si="68"/>
        <v>26.918454132723348</v>
      </c>
      <c r="J369" s="71">
        <f t="shared" ca="1" si="69"/>
        <v>1.2276433399640929</v>
      </c>
      <c r="K369" s="71">
        <f t="shared" ca="1" si="70"/>
        <v>1.5528380565207101</v>
      </c>
      <c r="L369" s="61">
        <f t="shared" ca="1" si="75"/>
        <v>2.8026099928554135E-3</v>
      </c>
    </row>
    <row r="370" spans="1:12">
      <c r="A370" s="78">
        <f t="shared" ca="1" si="71"/>
        <v>3.9670288264940401E-2</v>
      </c>
      <c r="B370" s="78">
        <f t="shared" ca="1" si="72"/>
        <v>3.1988901836290252E-2</v>
      </c>
      <c r="C370" s="71">
        <f t="shared" ca="1" si="73"/>
        <v>6.8315863852807777</v>
      </c>
      <c r="D370" s="79">
        <f t="shared" ca="1" si="74"/>
        <v>113.89703536463489</v>
      </c>
      <c r="E370" s="79">
        <f t="shared" ca="1" si="64"/>
        <v>27.960571416948053</v>
      </c>
      <c r="F370" s="61">
        <f t="shared" ca="1" si="65"/>
        <v>3.3025038231259289E-2</v>
      </c>
      <c r="G370" s="71">
        <f t="shared" ca="1" si="66"/>
        <v>1.3562405040897314</v>
      </c>
      <c r="H370" s="79">
        <f t="shared" ca="1" si="67"/>
        <v>20.712481008179463</v>
      </c>
      <c r="I370" s="79">
        <f t="shared" ca="1" si="68"/>
        <v>26.251717378548737</v>
      </c>
      <c r="J370" s="71">
        <f t="shared" ca="1" si="69"/>
        <v>1.2022203884552343</v>
      </c>
      <c r="K370" s="71">
        <f t="shared" ca="1" si="70"/>
        <v>1.5922767793529709</v>
      </c>
      <c r="L370" s="61">
        <f t="shared" ca="1" si="75"/>
        <v>3.1212315430834848E-3</v>
      </c>
    </row>
    <row r="371" spans="1:12">
      <c r="A371" s="78">
        <f t="shared" ca="1" si="71"/>
        <v>4.0500511633743887E-2</v>
      </c>
      <c r="B371" s="78">
        <f t="shared" ca="1" si="72"/>
        <v>2.9320349841757253E-2</v>
      </c>
      <c r="C371" s="71">
        <f t="shared" ca="1" si="73"/>
        <v>6.8263482405474676</v>
      </c>
      <c r="D371" s="79">
        <f t="shared" ca="1" si="74"/>
        <v>113.48424724042063</v>
      </c>
      <c r="E371" s="79">
        <f t="shared" ca="1" si="64"/>
        <v>25.628067506534602</v>
      </c>
      <c r="F371" s="61">
        <f t="shared" ca="1" si="65"/>
        <v>3.3005059696333217E-2</v>
      </c>
      <c r="G371" s="71">
        <f t="shared" ca="1" si="66"/>
        <v>1.4109722131909397</v>
      </c>
      <c r="H371" s="79">
        <f t="shared" ca="1" si="67"/>
        <v>20.821944426381879</v>
      </c>
      <c r="I371" s="79">
        <f t="shared" ca="1" si="68"/>
        <v>27.388342423833851</v>
      </c>
      <c r="J371" s="71">
        <f t="shared" ca="1" si="69"/>
        <v>1.2454436614373243</v>
      </c>
      <c r="K371" s="71">
        <f t="shared" ca="1" si="70"/>
        <v>1.5261967793868698</v>
      </c>
      <c r="L371" s="61">
        <f t="shared" ca="1" si="75"/>
        <v>2.8512988946426099E-3</v>
      </c>
    </row>
    <row r="372" spans="1:12">
      <c r="A372" s="78">
        <f t="shared" ca="1" si="71"/>
        <v>4.041984651627651E-2</v>
      </c>
      <c r="B372" s="78">
        <f t="shared" ca="1" si="72"/>
        <v>2.9391111737585018E-2</v>
      </c>
      <c r="C372" s="71">
        <f t="shared" ca="1" si="73"/>
        <v>6.717648781458383</v>
      </c>
      <c r="D372" s="79">
        <f t="shared" ca="1" si="74"/>
        <v>105.2479834606132</v>
      </c>
      <c r="E372" s="79">
        <f t="shared" ca="1" si="64"/>
        <v>25.689918427582672</v>
      </c>
      <c r="F372" s="61">
        <f t="shared" ca="1" si="65"/>
        <v>3.259319159924319E-2</v>
      </c>
      <c r="G372" s="71">
        <f t="shared" ca="1" si="66"/>
        <v>1.3981766524726233</v>
      </c>
      <c r="H372" s="79">
        <f t="shared" ca="1" si="67"/>
        <v>20.796353304945246</v>
      </c>
      <c r="I372" s="79">
        <f t="shared" ca="1" si="68"/>
        <v>27.122077696026775</v>
      </c>
      <c r="J372" s="71">
        <f t="shared" ca="1" si="69"/>
        <v>1.235368776075503</v>
      </c>
      <c r="K372" s="71">
        <f t="shared" ca="1" si="70"/>
        <v>1.5411798634484206</v>
      </c>
      <c r="L372" s="61">
        <f t="shared" ca="1" si="75"/>
        <v>2.927512466564659E-3</v>
      </c>
    </row>
    <row r="373" spans="1:12">
      <c r="A373" s="78">
        <f t="shared" ca="1" si="71"/>
        <v>4.0277369717088521E-2</v>
      </c>
      <c r="B373" s="78">
        <f t="shared" ca="1" si="72"/>
        <v>2.9738550909525683E-2</v>
      </c>
      <c r="C373" s="71">
        <f t="shared" ca="1" si="73"/>
        <v>6.7805307435205444</v>
      </c>
      <c r="D373" s="79">
        <f t="shared" ca="1" si="74"/>
        <v>109.93681235117046</v>
      </c>
      <c r="E373" s="79">
        <f t="shared" ca="1" si="64"/>
        <v>25.993604932040022</v>
      </c>
      <c r="F373" s="61">
        <f t="shared" ca="1" si="65"/>
        <v>3.2830823961831235E-2</v>
      </c>
      <c r="G373" s="71">
        <f t="shared" ca="1" si="66"/>
        <v>1.3966786649584981</v>
      </c>
      <c r="H373" s="79">
        <f t="shared" ca="1" si="67"/>
        <v>20.793357329916997</v>
      </c>
      <c r="I373" s="79">
        <f t="shared" ca="1" si="68"/>
        <v>27.090927262403216</v>
      </c>
      <c r="J373" s="71">
        <f t="shared" ca="1" si="69"/>
        <v>1.2341881035042317</v>
      </c>
      <c r="K373" s="71">
        <f t="shared" ca="1" si="70"/>
        <v>1.5429519851839855</v>
      </c>
      <c r="L373" s="61">
        <f t="shared" ca="1" si="75"/>
        <v>2.9173271202181626E-3</v>
      </c>
    </row>
    <row r="374" spans="1:12">
      <c r="A374" s="78">
        <f t="shared" ca="1" si="71"/>
        <v>4.0164011007474416E-2</v>
      </c>
      <c r="B374" s="78">
        <f t="shared" ca="1" si="72"/>
        <v>3.007156071555217E-2</v>
      </c>
      <c r="C374" s="71">
        <f t="shared" ca="1" si="73"/>
        <v>6.7506186380471087</v>
      </c>
      <c r="D374" s="79">
        <f t="shared" ca="1" si="74"/>
        <v>107.68090560352189</v>
      </c>
      <c r="E374" s="79">
        <f t="shared" ca="1" si="64"/>
        <v>26.284679146203398</v>
      </c>
      <c r="F374" s="61">
        <f t="shared" ca="1" si="65"/>
        <v>3.271757015144483E-2</v>
      </c>
      <c r="G374" s="71">
        <f t="shared" ca="1" si="66"/>
        <v>1.3865741826443856</v>
      </c>
      <c r="H374" s="79">
        <f t="shared" ca="1" si="67"/>
        <v>20.773148365288773</v>
      </c>
      <c r="I374" s="79">
        <f t="shared" ca="1" si="68"/>
        <v>26.880923251574885</v>
      </c>
      <c r="J374" s="71">
        <f t="shared" ca="1" si="69"/>
        <v>1.2262174541874979</v>
      </c>
      <c r="K374" s="71">
        <f t="shared" ca="1" si="70"/>
        <v>1.5550061137707032</v>
      </c>
      <c r="L374" s="61">
        <f t="shared" ca="1" si="75"/>
        <v>2.9720097627036566E-3</v>
      </c>
    </row>
    <row r="375" spans="1:12">
      <c r="A375" s="78">
        <f t="shared" ca="1" si="71"/>
        <v>3.9552224020329013E-2</v>
      </c>
      <c r="B375" s="78">
        <f t="shared" ca="1" si="72"/>
        <v>2.9159985806366136E-2</v>
      </c>
      <c r="C375" s="71">
        <f t="shared" ca="1" si="73"/>
        <v>6.6906023753178383</v>
      </c>
      <c r="D375" s="79">
        <f t="shared" ca="1" si="74"/>
        <v>103.29326470564148</v>
      </c>
      <c r="E375" s="79">
        <f t="shared" ca="1" si="64"/>
        <v>25.487897953756253</v>
      </c>
      <c r="F375" s="61">
        <f t="shared" ca="1" si="65"/>
        <v>3.2491512343038313E-2</v>
      </c>
      <c r="G375" s="71">
        <f t="shared" ca="1" si="66"/>
        <v>1.3938110864856752</v>
      </c>
      <c r="H375" s="79">
        <f t="shared" ca="1" si="67"/>
        <v>20.78762217297135</v>
      </c>
      <c r="I375" s="79">
        <f t="shared" ca="1" si="68"/>
        <v>27.031308901552535</v>
      </c>
      <c r="J375" s="71">
        <f t="shared" ca="1" si="69"/>
        <v>1.2319272556579097</v>
      </c>
      <c r="K375" s="71">
        <f t="shared" ca="1" si="70"/>
        <v>1.5463550119690737</v>
      </c>
      <c r="L375" s="61">
        <f t="shared" ca="1" si="75"/>
        <v>2.8325750286678588E-3</v>
      </c>
    </row>
    <row r="376" spans="1:12">
      <c r="A376" s="78">
        <f t="shared" ca="1" si="71"/>
        <v>3.6175263848923368E-2</v>
      </c>
      <c r="B376" s="78">
        <f t="shared" ca="1" si="72"/>
        <v>2.6890469901282917E-2</v>
      </c>
      <c r="C376" s="71">
        <f t="shared" ca="1" si="73"/>
        <v>6.7872583526280783</v>
      </c>
      <c r="D376" s="79">
        <f t="shared" ca="1" si="74"/>
        <v>110.4506694383704</v>
      </c>
      <c r="E376" s="79">
        <f t="shared" ca="1" si="64"/>
        <v>23.504179917084258</v>
      </c>
      <c r="F376" s="61">
        <f t="shared" ca="1" si="65"/>
        <v>3.2856350123855384E-2</v>
      </c>
      <c r="G376" s="71">
        <f t="shared" ca="1" si="66"/>
        <v>1.4244716306804504</v>
      </c>
      <c r="H376" s="79">
        <f t="shared" ca="1" si="67"/>
        <v>20.848943261360901</v>
      </c>
      <c r="I376" s="79">
        <f t="shared" ca="1" si="68"/>
        <v>27.669608778861527</v>
      </c>
      <c r="J376" s="71">
        <f t="shared" ca="1" si="69"/>
        <v>1.2560529731085144</v>
      </c>
      <c r="K376" s="71">
        <f t="shared" ca="1" si="70"/>
        <v>1.5106827253710042</v>
      </c>
      <c r="L376" s="61">
        <f t="shared" ca="1" si="75"/>
        <v>2.2037215773857886E-3</v>
      </c>
    </row>
    <row r="377" spans="1:12">
      <c r="A377" s="78">
        <f t="shared" ca="1" si="71"/>
        <v>3.6793819766737741E-2</v>
      </c>
      <c r="B377" s="78">
        <f t="shared" ca="1" si="72"/>
        <v>3.2363922344441048E-2</v>
      </c>
      <c r="C377" s="71">
        <f t="shared" ca="1" si="73"/>
        <v>6.8195692535003714</v>
      </c>
      <c r="D377" s="79">
        <f t="shared" ca="1" si="74"/>
        <v>112.9522542540916</v>
      </c>
      <c r="E377" s="79">
        <f t="shared" ca="1" si="64"/>
        <v>28.28836596752793</v>
      </c>
      <c r="F377" s="61">
        <f t="shared" ca="1" si="65"/>
        <v>3.297922225569113E-2</v>
      </c>
      <c r="G377" s="71">
        <f t="shared" ca="1" si="66"/>
        <v>1.3279458243064808</v>
      </c>
      <c r="H377" s="79">
        <f t="shared" ca="1" si="67"/>
        <v>20.655891648612961</v>
      </c>
      <c r="I377" s="79">
        <f t="shared" ca="1" si="68"/>
        <v>25.666464949809676</v>
      </c>
      <c r="J377" s="71">
        <f t="shared" ca="1" si="69"/>
        <v>1.1797420169833615</v>
      </c>
      <c r="K377" s="71">
        <f t="shared" ca="1" si="70"/>
        <v>1.628584227775004</v>
      </c>
      <c r="L377" s="61">
        <f t="shared" ca="1" si="75"/>
        <v>2.8804046800778049E-3</v>
      </c>
    </row>
    <row r="378" spans="1:12">
      <c r="A378" s="78">
        <f t="shared" ca="1" si="71"/>
        <v>3.8074069785915765E-2</v>
      </c>
      <c r="B378" s="78">
        <f t="shared" ca="1" si="72"/>
        <v>3.1737719878824365E-2</v>
      </c>
      <c r="C378" s="71">
        <f t="shared" ca="1" si="73"/>
        <v>6.8056121996608807</v>
      </c>
      <c r="D378" s="79">
        <f t="shared" ca="1" si="74"/>
        <v>111.86478981193311</v>
      </c>
      <c r="E378" s="79">
        <f t="shared" ca="1" si="64"/>
        <v>27.741020552203889</v>
      </c>
      <c r="F378" s="61">
        <f t="shared" ca="1" si="65"/>
        <v>3.2926089994769987E-2</v>
      </c>
      <c r="G378" s="71">
        <f t="shared" ca="1" si="66"/>
        <v>1.3467264598020672</v>
      </c>
      <c r="H378" s="79">
        <f t="shared" ca="1" si="67"/>
        <v>20.693452919604134</v>
      </c>
      <c r="I378" s="79">
        <f t="shared" ca="1" si="68"/>
        <v>26.054748433968218</v>
      </c>
      <c r="J378" s="71">
        <f t="shared" ca="1" si="69"/>
        <v>1.1946722858702734</v>
      </c>
      <c r="K378" s="71">
        <f t="shared" ca="1" si="70"/>
        <v>1.6043140890780703</v>
      </c>
      <c r="L378" s="61">
        <f t="shared" ca="1" si="75"/>
        <v>2.9433258777867765E-3</v>
      </c>
    </row>
    <row r="379" spans="1:12">
      <c r="A379" s="78">
        <f t="shared" ca="1" si="71"/>
        <v>4.0634147556060068E-2</v>
      </c>
      <c r="B379" s="78">
        <f t="shared" ca="1" si="72"/>
        <v>2.9745439620333117E-2</v>
      </c>
      <c r="C379" s="71">
        <f t="shared" ca="1" si="73"/>
        <v>6.784211277585098</v>
      </c>
      <c r="D379" s="79">
        <f t="shared" ca="1" si="74"/>
        <v>110.21763590841827</v>
      </c>
      <c r="E379" s="79">
        <f t="shared" ca="1" si="64"/>
        <v>25.999626154384185</v>
      </c>
      <c r="F379" s="61">
        <f t="shared" ca="1" si="65"/>
        <v>3.2844786332626087E-2</v>
      </c>
      <c r="G379" s="71">
        <f t="shared" ca="1" si="66"/>
        <v>1.3994356471519955</v>
      </c>
      <c r="H379" s="79">
        <f t="shared" ca="1" si="67"/>
        <v>20.798871294303993</v>
      </c>
      <c r="I379" s="79">
        <f t="shared" ca="1" si="68"/>
        <v>27.148261779255645</v>
      </c>
      <c r="J379" s="71">
        <f t="shared" ca="1" si="69"/>
        <v>1.2363608867467246</v>
      </c>
      <c r="K379" s="71">
        <f t="shared" ca="1" si="70"/>
        <v>1.5396934190438647</v>
      </c>
      <c r="L379" s="61">
        <f t="shared" ca="1" si="75"/>
        <v>2.9497819048183516E-3</v>
      </c>
    </row>
    <row r="380" spans="1:12">
      <c r="A380" s="78">
        <f t="shared" ca="1" si="71"/>
        <v>4.261437846745271E-2</v>
      </c>
      <c r="B380" s="78">
        <f t="shared" ca="1" si="72"/>
        <v>2.8770969569315259E-2</v>
      </c>
      <c r="C380" s="71">
        <f t="shared" ca="1" si="73"/>
        <v>6.8231415976021941</v>
      </c>
      <c r="D380" s="79">
        <f t="shared" ca="1" si="74"/>
        <v>113.23228869733342</v>
      </c>
      <c r="E380" s="79">
        <f t="shared" ca="1" si="64"/>
        <v>25.147870142420956</v>
      </c>
      <c r="F380" s="61">
        <f t="shared" ca="1" si="65"/>
        <v>3.299283537101369E-2</v>
      </c>
      <c r="G380" s="71">
        <f t="shared" ca="1" si="66"/>
        <v>1.436495426638311</v>
      </c>
      <c r="H380" s="79">
        <f t="shared" ca="1" si="67"/>
        <v>20.872990853276622</v>
      </c>
      <c r="I380" s="79">
        <f t="shared" ca="1" si="68"/>
        <v>27.920436790242377</v>
      </c>
      <c r="J380" s="71">
        <f t="shared" ca="1" si="69"/>
        <v>1.2654855710111059</v>
      </c>
      <c r="K380" s="71">
        <f t="shared" ca="1" si="70"/>
        <v>1.4971112491552512</v>
      </c>
      <c r="L380" s="61">
        <f t="shared" ca="1" si="75"/>
        <v>2.9735810604116187E-3</v>
      </c>
    </row>
    <row r="381" spans="1:12">
      <c r="A381" s="78">
        <f t="shared" ca="1" si="71"/>
        <v>4.2909364306764126E-2</v>
      </c>
      <c r="B381" s="78">
        <f t="shared" ca="1" si="72"/>
        <v>2.6590149404995322E-2</v>
      </c>
      <c r="C381" s="71">
        <f t="shared" ca="1" si="73"/>
        <v>6.8370567921683891</v>
      </c>
      <c r="D381" s="79">
        <f t="shared" ca="1" si="74"/>
        <v>114.32972964026587</v>
      </c>
      <c r="E381" s="79">
        <f t="shared" ca="1" si="64"/>
        <v>23.241678480573665</v>
      </c>
      <c r="F381" s="61">
        <f t="shared" ca="1" si="65"/>
        <v>3.3045915534863551E-2</v>
      </c>
      <c r="G381" s="71">
        <f t="shared" ca="1" si="66"/>
        <v>1.4870931155232943</v>
      </c>
      <c r="H381" s="79">
        <f t="shared" ca="1" si="67"/>
        <v>20.974186231046588</v>
      </c>
      <c r="I381" s="79">
        <f t="shared" ca="1" si="68"/>
        <v>28.979122013656074</v>
      </c>
      <c r="J381" s="71">
        <f t="shared" ca="1" si="69"/>
        <v>1.3050052456077383</v>
      </c>
      <c r="K381" s="71">
        <f t="shared" ca="1" si="70"/>
        <v>1.4424177509692058</v>
      </c>
      <c r="L381" s="61">
        <f t="shared" ca="1" si="75"/>
        <v>2.6861957794970586E-3</v>
      </c>
    </row>
    <row r="382" spans="1:12">
      <c r="A382" s="78">
        <f t="shared" ca="1" si="71"/>
        <v>4.2941296275017304E-2</v>
      </c>
      <c r="B382" s="78">
        <f t="shared" ca="1" si="72"/>
        <v>3.254292489175916E-2</v>
      </c>
      <c r="C382" s="71">
        <f t="shared" ca="1" si="73"/>
        <v>6.8096457280535487</v>
      </c>
      <c r="D382" s="79">
        <f t="shared" ca="1" si="74"/>
        <v>112.17798222888145</v>
      </c>
      <c r="E382" s="79">
        <f t="shared" ca="1" si="64"/>
        <v>28.444826903064818</v>
      </c>
      <c r="F382" s="61">
        <f t="shared" ca="1" si="65"/>
        <v>3.2941436188564599E-2</v>
      </c>
      <c r="G382" s="71">
        <f t="shared" ca="1" si="66"/>
        <v>1.3666444520513816</v>
      </c>
      <c r="H382" s="79">
        <f t="shared" ca="1" si="67"/>
        <v>20.733288904102764</v>
      </c>
      <c r="I382" s="79">
        <f t="shared" ca="1" si="68"/>
        <v>26.467317195247691</v>
      </c>
      <c r="J382" s="71">
        <f t="shared" ca="1" si="69"/>
        <v>1.2104627192775255</v>
      </c>
      <c r="K382" s="71">
        <f t="shared" ca="1" si="70"/>
        <v>1.579306270130973</v>
      </c>
      <c r="L382" s="61">
        <f t="shared" ca="1" si="75"/>
        <v>3.5651827838505154E-3</v>
      </c>
    </row>
    <row r="383" spans="1:12">
      <c r="A383" s="78">
        <f t="shared" ca="1" si="71"/>
        <v>4.0182026716398533E-2</v>
      </c>
      <c r="B383" s="78">
        <f t="shared" ca="1" si="72"/>
        <v>2.5079735396896299E-2</v>
      </c>
      <c r="C383" s="71">
        <f t="shared" ca="1" si="73"/>
        <v>6.8198713850044221</v>
      </c>
      <c r="D383" s="79">
        <f t="shared" ca="1" si="74"/>
        <v>112.97591137299207</v>
      </c>
      <c r="E383" s="79">
        <f t="shared" ca="1" si="64"/>
        <v>21.921469398100545</v>
      </c>
      <c r="F383" s="61">
        <f t="shared" ca="1" si="65"/>
        <v>3.2980373369362992E-2</v>
      </c>
      <c r="G383" s="71">
        <f t="shared" ca="1" si="66"/>
        <v>1.5009192128590423</v>
      </c>
      <c r="H383" s="79">
        <f t="shared" ca="1" si="67"/>
        <v>21.001838425718084</v>
      </c>
      <c r="I383" s="79">
        <f t="shared" ca="1" si="68"/>
        <v>29.269304314992169</v>
      </c>
      <c r="J383" s="71">
        <f t="shared" ca="1" si="69"/>
        <v>1.3157557979823371</v>
      </c>
      <c r="K383" s="71">
        <f t="shared" ca="1" si="70"/>
        <v>1.4281173050836544</v>
      </c>
      <c r="L383" s="61">
        <f t="shared" ca="1" si="75"/>
        <v>2.2839666961863895E-3</v>
      </c>
    </row>
    <row r="384" spans="1:12">
      <c r="A384" s="78">
        <f t="shared" ca="1" si="71"/>
        <v>3.7564097694186442E-2</v>
      </c>
      <c r="B384" s="78">
        <f t="shared" ca="1" si="72"/>
        <v>2.8018769142577424E-2</v>
      </c>
      <c r="C384" s="71">
        <f t="shared" ca="1" si="73"/>
        <v>6.8383391819219392</v>
      </c>
      <c r="D384" s="79">
        <f t="shared" ca="1" si="74"/>
        <v>114.43140078421412</v>
      </c>
      <c r="E384" s="79">
        <f t="shared" ca="1" si="64"/>
        <v>24.49039356322179</v>
      </c>
      <c r="F384" s="61">
        <f t="shared" ca="1" si="65"/>
        <v>3.3050811566423734E-2</v>
      </c>
      <c r="G384" s="71">
        <f t="shared" ca="1" si="66"/>
        <v>1.4166751683441301</v>
      </c>
      <c r="H384" s="79">
        <f t="shared" ca="1" si="67"/>
        <v>20.833350336688259</v>
      </c>
      <c r="I384" s="79">
        <f t="shared" ca="1" si="68"/>
        <v>27.507121562797213</v>
      </c>
      <c r="J384" s="71">
        <f t="shared" ca="1" si="69"/>
        <v>1.2499281350809608</v>
      </c>
      <c r="K384" s="71">
        <f t="shared" ca="1" si="70"/>
        <v>1.5196064737116513</v>
      </c>
      <c r="L384" s="61">
        <f t="shared" ca="1" si="75"/>
        <v>2.4200701947549308E-3</v>
      </c>
    </row>
    <row r="385" spans="1:12">
      <c r="A385" s="78">
        <f t="shared" ca="1" si="71"/>
        <v>4.2109696328787229E-2</v>
      </c>
      <c r="B385" s="78">
        <f t="shared" ca="1" si="72"/>
        <v>2.6584914782269566E-2</v>
      </c>
      <c r="C385" s="71">
        <f t="shared" ca="1" si="73"/>
        <v>6.7664440770670486</v>
      </c>
      <c r="D385" s="79">
        <f t="shared" ca="1" si="74"/>
        <v>108.86859825796355</v>
      </c>
      <c r="E385" s="79">
        <f t="shared" ca="1" si="64"/>
        <v>23.23710304865314</v>
      </c>
      <c r="F385" s="61">
        <f t="shared" ca="1" si="65"/>
        <v>3.2777439988278159E-2</v>
      </c>
      <c r="G385" s="71">
        <f t="shared" ca="1" si="66"/>
        <v>1.4741216253731586</v>
      </c>
      <c r="H385" s="79">
        <f t="shared" ca="1" si="67"/>
        <v>20.948243250746316</v>
      </c>
      <c r="I385" s="79">
        <f t="shared" ca="1" si="68"/>
        <v>28.707223823109658</v>
      </c>
      <c r="J385" s="71">
        <f t="shared" ca="1" si="69"/>
        <v>1.2949003937006933</v>
      </c>
      <c r="K385" s="71">
        <f t="shared" ca="1" si="70"/>
        <v>1.4560794961423786</v>
      </c>
      <c r="L385" s="61">
        <f t="shared" ca="1" si="75"/>
        <v>2.6637117815639625E-3</v>
      </c>
    </row>
    <row r="386" spans="1:12">
      <c r="A386" s="78">
        <f t="shared" ca="1" si="71"/>
        <v>3.961927414797372E-2</v>
      </c>
      <c r="B386" s="78">
        <f t="shared" ca="1" si="72"/>
        <v>2.7187253139595208E-2</v>
      </c>
      <c r="C386" s="71">
        <f t="shared" ca="1" si="73"/>
        <v>6.8546829553726072</v>
      </c>
      <c r="D386" s="79">
        <f t="shared" ca="1" si="74"/>
        <v>115.73512374540771</v>
      </c>
      <c r="E386" s="79">
        <f t="shared" ca="1" si="64"/>
        <v>23.763589538979122</v>
      </c>
      <c r="F386" s="61">
        <f t="shared" ca="1" si="65"/>
        <v>3.3113273976056186E-2</v>
      </c>
      <c r="G386" s="71">
        <f t="shared" ca="1" si="66"/>
        <v>1.4516378776964323</v>
      </c>
      <c r="H386" s="79">
        <f t="shared" ca="1" si="67"/>
        <v>20.903275755392865</v>
      </c>
      <c r="I386" s="79">
        <f t="shared" ca="1" si="68"/>
        <v>28.23673432649878</v>
      </c>
      <c r="J386" s="71">
        <f t="shared" ca="1" si="69"/>
        <v>1.2773420536866247</v>
      </c>
      <c r="K386" s="71">
        <f t="shared" ca="1" si="70"/>
        <v>1.4803411583177577</v>
      </c>
      <c r="L386" s="61">
        <f t="shared" ca="1" si="75"/>
        <v>2.4819464827704214E-3</v>
      </c>
    </row>
    <row r="387" spans="1:12">
      <c r="A387" s="78">
        <f t="shared" ca="1" si="71"/>
        <v>3.7830703308225862E-2</v>
      </c>
      <c r="B387" s="78">
        <f t="shared" ca="1" si="72"/>
        <v>2.8708337345067971E-2</v>
      </c>
      <c r="C387" s="71">
        <f t="shared" ca="1" si="73"/>
        <v>6.8601606227290244</v>
      </c>
      <c r="D387" s="79">
        <f t="shared" ca="1" si="74"/>
        <v>116.17538556942569</v>
      </c>
      <c r="E387" s="79">
        <f t="shared" ca="1" si="64"/>
        <v>25.093125131540905</v>
      </c>
      <c r="F387" s="61">
        <f t="shared" ca="1" si="65"/>
        <v>3.3134234851024666E-2</v>
      </c>
      <c r="G387" s="71">
        <f t="shared" ca="1" si="66"/>
        <v>1.4068534267565829</v>
      </c>
      <c r="H387" s="79">
        <f t="shared" ca="1" si="67"/>
        <v>20.813706853513168</v>
      </c>
      <c r="I387" s="79">
        <f t="shared" ca="1" si="68"/>
        <v>27.302598245995235</v>
      </c>
      <c r="J387" s="71">
        <f t="shared" ca="1" si="69"/>
        <v>1.242202633295558</v>
      </c>
      <c r="K387" s="71">
        <f t="shared" ca="1" si="70"/>
        <v>1.5309898209461164</v>
      </c>
      <c r="L387" s="61">
        <f t="shared" ca="1" si="75"/>
        <v>2.5121438432754916E-3</v>
      </c>
    </row>
    <row r="388" spans="1:12">
      <c r="A388" s="78">
        <f t="shared" ca="1" si="71"/>
        <v>4.0426434873638027E-2</v>
      </c>
      <c r="B388" s="78">
        <f t="shared" ca="1" si="72"/>
        <v>3.2252953394729167E-2</v>
      </c>
      <c r="C388" s="71">
        <f t="shared" ca="1" si="73"/>
        <v>6.7741854816783178</v>
      </c>
      <c r="D388" s="79">
        <f t="shared" ca="1" si="74"/>
        <v>109.45434998477766</v>
      </c>
      <c r="E388" s="79">
        <f t="shared" ca="1" si="64"/>
        <v>28.191371226684314</v>
      </c>
      <c r="F388" s="61">
        <f t="shared" ca="1" si="65"/>
        <v>3.2806766690028265E-2</v>
      </c>
      <c r="G388" s="71">
        <f t="shared" ca="1" si="66"/>
        <v>1.3513915486856694</v>
      </c>
      <c r="H388" s="79">
        <f t="shared" ca="1" si="67"/>
        <v>20.702783097371338</v>
      </c>
      <c r="I388" s="79">
        <f t="shared" ca="1" si="68"/>
        <v>26.1513069942011</v>
      </c>
      <c r="J388" s="71">
        <f t="shared" ca="1" si="69"/>
        <v>1.1983746900918486</v>
      </c>
      <c r="K388" s="71">
        <f t="shared" ca="1" si="70"/>
        <v>1.5983904746813955</v>
      </c>
      <c r="L388" s="61">
        <f t="shared" ca="1" si="75"/>
        <v>3.28025484073418E-3</v>
      </c>
    </row>
    <row r="389" spans="1:12">
      <c r="A389" s="78">
        <f t="shared" ca="1" si="71"/>
        <v>3.8877886353892423E-2</v>
      </c>
      <c r="B389" s="78">
        <f t="shared" ca="1" si="72"/>
        <v>2.8495193005949083E-2</v>
      </c>
      <c r="C389" s="71">
        <f t="shared" ca="1" si="73"/>
        <v>6.6778369406891436</v>
      </c>
      <c r="D389" s="79">
        <f t="shared" ca="1" si="74"/>
        <v>102.38332398941138</v>
      </c>
      <c r="E389" s="79">
        <f t="shared" ca="1" si="64"/>
        <v>24.906821845902918</v>
      </c>
      <c r="F389" s="61">
        <f t="shared" ca="1" si="65"/>
        <v>3.2443631746697205E-2</v>
      </c>
      <c r="G389" s="71">
        <f t="shared" ca="1" si="66"/>
        <v>1.4008197019708177</v>
      </c>
      <c r="H389" s="79">
        <f t="shared" ca="1" si="67"/>
        <v>20.801639403941635</v>
      </c>
      <c r="I389" s="79">
        <f t="shared" ca="1" si="68"/>
        <v>27.17705047290433</v>
      </c>
      <c r="J389" s="71">
        <f t="shared" ca="1" si="69"/>
        <v>1.2374513423949487</v>
      </c>
      <c r="K389" s="71">
        <f t="shared" ca="1" si="70"/>
        <v>1.5380624193076002</v>
      </c>
      <c r="L389" s="61">
        <f t="shared" ca="1" si="75"/>
        <v>2.6914167431428024E-3</v>
      </c>
    </row>
    <row r="390" spans="1:12">
      <c r="A390" s="78">
        <f t="shared" ca="1" si="71"/>
        <v>3.6585790212175222E-2</v>
      </c>
      <c r="B390" s="78">
        <f t="shared" ca="1" si="72"/>
        <v>3.2669842656742512E-2</v>
      </c>
      <c r="C390" s="71">
        <f t="shared" ca="1" si="73"/>
        <v>6.7993139644485225</v>
      </c>
      <c r="D390" s="79">
        <f t="shared" ca="1" si="74"/>
        <v>111.37749687822169</v>
      </c>
      <c r="E390" s="79">
        <f t="shared" ca="1" si="64"/>
        <v>28.55576204082158</v>
      </c>
      <c r="F390" s="61">
        <f t="shared" ca="1" si="65"/>
        <v>3.2902141663316543E-2</v>
      </c>
      <c r="G390" s="71">
        <f t="shared" ca="1" si="66"/>
        <v>1.3193870327388102</v>
      </c>
      <c r="H390" s="79">
        <f t="shared" ca="1" si="67"/>
        <v>20.63877406547762</v>
      </c>
      <c r="I390" s="79">
        <f t="shared" ca="1" si="68"/>
        <v>25.489748731457905</v>
      </c>
      <c r="J390" s="71">
        <f t="shared" ca="1" si="69"/>
        <v>1.1729244874751636</v>
      </c>
      <c r="K390" s="71">
        <f t="shared" ca="1" si="70"/>
        <v>1.6398749332673086</v>
      </c>
      <c r="L390" s="61">
        <f t="shared" ca="1" si="75"/>
        <v>2.9099605499872242E-3</v>
      </c>
    </row>
    <row r="391" spans="1:12">
      <c r="A391" s="78">
        <f t="shared" ca="1" si="71"/>
        <v>3.8236038023500854E-2</v>
      </c>
      <c r="B391" s="78">
        <f t="shared" ca="1" si="72"/>
        <v>3.0751735214364431E-2</v>
      </c>
      <c r="C391" s="71">
        <f t="shared" ca="1" si="73"/>
        <v>6.7806337914474248</v>
      </c>
      <c r="D391" s="79">
        <f t="shared" ca="1" si="74"/>
        <v>109.94466513008838</v>
      </c>
      <c r="E391" s="79">
        <f t="shared" ca="1" si="64"/>
        <v>26.879199950554732</v>
      </c>
      <c r="F391" s="61">
        <f t="shared" ca="1" si="65"/>
        <v>3.2831214800780634E-2</v>
      </c>
      <c r="G391" s="71">
        <f t="shared" ca="1" si="66"/>
        <v>1.3630399771566222</v>
      </c>
      <c r="H391" s="79">
        <f t="shared" ca="1" si="67"/>
        <v>20.726079954313246</v>
      </c>
      <c r="I391" s="79">
        <f t="shared" ca="1" si="68"/>
        <v>26.392597568146321</v>
      </c>
      <c r="J391" s="71">
        <f t="shared" ca="1" si="69"/>
        <v>1.2076085336755678</v>
      </c>
      <c r="K391" s="71">
        <f t="shared" ca="1" si="70"/>
        <v>1.5837774168333145</v>
      </c>
      <c r="L391" s="61">
        <f t="shared" ca="1" si="75"/>
        <v>2.8516751798225914E-3</v>
      </c>
    </row>
    <row r="392" spans="1:12">
      <c r="A392" s="78">
        <f t="shared" ca="1" si="71"/>
        <v>3.6783052237206834E-2</v>
      </c>
      <c r="B392" s="78">
        <f t="shared" ca="1" si="72"/>
        <v>3.2300570010392285E-2</v>
      </c>
      <c r="C392" s="71">
        <f t="shared" ca="1" si="73"/>
        <v>6.8359264279293539</v>
      </c>
      <c r="D392" s="79">
        <f t="shared" ca="1" si="74"/>
        <v>114.24018637622044</v>
      </c>
      <c r="E392" s="79">
        <f t="shared" ca="1" si="64"/>
        <v>28.23299152955359</v>
      </c>
      <c r="F392" s="61">
        <f t="shared" ca="1" si="65"/>
        <v>3.3041600522417267E-2</v>
      </c>
      <c r="G392" s="71">
        <f t="shared" ca="1" si="66"/>
        <v>1.3304816346043842</v>
      </c>
      <c r="H392" s="79">
        <f t="shared" ca="1" si="67"/>
        <v>20.660963269208768</v>
      </c>
      <c r="I392" s="79">
        <f t="shared" ca="1" si="68"/>
        <v>25.718850802898473</v>
      </c>
      <c r="J392" s="71">
        <f t="shared" ca="1" si="69"/>
        <v>1.181760304037887</v>
      </c>
      <c r="K392" s="71">
        <f t="shared" ca="1" si="70"/>
        <v>1.6252670199124606</v>
      </c>
      <c r="L392" s="61">
        <f t="shared" ca="1" si="75"/>
        <v>2.8604774227240113E-3</v>
      </c>
    </row>
    <row r="393" spans="1:12">
      <c r="A393" s="78">
        <f t="shared" ca="1" si="71"/>
        <v>3.7235151054367935E-2</v>
      </c>
      <c r="B393" s="78">
        <f t="shared" ca="1" si="72"/>
        <v>3.1725605073779549E-2</v>
      </c>
      <c r="C393" s="71">
        <f t="shared" ca="1" si="73"/>
        <v>6.7482339267870532</v>
      </c>
      <c r="D393" s="79">
        <f t="shared" ca="1" si="74"/>
        <v>107.50306084202215</v>
      </c>
      <c r="E393" s="79">
        <f t="shared" ca="1" si="64"/>
        <v>27.73043135244356</v>
      </c>
      <c r="F393" s="61">
        <f t="shared" ca="1" si="65"/>
        <v>3.2708557942872238E-2</v>
      </c>
      <c r="G393" s="71">
        <f t="shared" ca="1" si="66"/>
        <v>1.3353373998049747</v>
      </c>
      <c r="H393" s="79">
        <f t="shared" ca="1" si="67"/>
        <v>20.670674799609948</v>
      </c>
      <c r="I393" s="79">
        <f t="shared" ca="1" si="68"/>
        <v>25.819199167807454</v>
      </c>
      <c r="J393" s="71">
        <f t="shared" ca="1" si="69"/>
        <v>1.1856230136552366</v>
      </c>
      <c r="K393" s="71">
        <f t="shared" ca="1" si="70"/>
        <v>1.6189502907633995</v>
      </c>
      <c r="L393" s="61">
        <f t="shared" ca="1" si="75"/>
        <v>2.8958667949617214E-3</v>
      </c>
    </row>
    <row r="394" spans="1:12">
      <c r="A394" s="78">
        <f t="shared" ca="1" si="71"/>
        <v>4.1614996048298651E-2</v>
      </c>
      <c r="B394" s="78">
        <f t="shared" ca="1" si="72"/>
        <v>3.2683161800568489E-2</v>
      </c>
      <c r="C394" s="71">
        <f t="shared" ca="1" si="73"/>
        <v>6.6682208451789267</v>
      </c>
      <c r="D394" s="79">
        <f t="shared" ca="1" si="74"/>
        <v>101.70317056037744</v>
      </c>
      <c r="E394" s="79">
        <f t="shared" ca="1" si="64"/>
        <v>28.567403918184695</v>
      </c>
      <c r="F394" s="61">
        <f t="shared" ca="1" si="65"/>
        <v>3.2407610292890195E-2</v>
      </c>
      <c r="G394" s="71">
        <f t="shared" ca="1" si="66"/>
        <v>1.3419308972421042</v>
      </c>
      <c r="H394" s="79">
        <f t="shared" ca="1" si="67"/>
        <v>20.683861794484208</v>
      </c>
      <c r="I394" s="79">
        <f t="shared" ca="1" si="68"/>
        <v>25.955534683330875</v>
      </c>
      <c r="J394" s="71">
        <f t="shared" ca="1" si="69"/>
        <v>1.1908637413798655</v>
      </c>
      <c r="K394" s="71">
        <f t="shared" ca="1" si="70"/>
        <v>1.6104465005240185</v>
      </c>
      <c r="L394" s="61">
        <f t="shared" ca="1" si="75"/>
        <v>3.558311552543123E-3</v>
      </c>
    </row>
    <row r="395" spans="1:12">
      <c r="A395" s="78">
        <f t="shared" ca="1" si="71"/>
        <v>4.0478013621115354E-2</v>
      </c>
      <c r="B395" s="78">
        <f t="shared" ca="1" si="72"/>
        <v>2.77542512305065E-2</v>
      </c>
      <c r="C395" s="71">
        <f t="shared" ca="1" si="73"/>
        <v>6.9105974290163825</v>
      </c>
      <c r="D395" s="79">
        <f t="shared" ca="1" si="74"/>
        <v>120.30872217768272</v>
      </c>
      <c r="E395" s="79">
        <f t="shared" ca="1" si="64"/>
        <v>24.259186127300044</v>
      </c>
      <c r="F395" s="61">
        <f t="shared" ca="1" si="65"/>
        <v>3.3327861263651712E-2</v>
      </c>
      <c r="G395" s="71">
        <f t="shared" ca="1" si="66"/>
        <v>1.4515015890558631</v>
      </c>
      <c r="H395" s="79">
        <f t="shared" ca="1" si="67"/>
        <v>20.903003178111724</v>
      </c>
      <c r="I395" s="79">
        <f t="shared" ca="1" si="68"/>
        <v>28.233885466037229</v>
      </c>
      <c r="J395" s="71">
        <f t="shared" ca="1" si="69"/>
        <v>1.2772354525672787</v>
      </c>
      <c r="K395" s="71">
        <f t="shared" ca="1" si="70"/>
        <v>1.4804905279608631</v>
      </c>
      <c r="L395" s="61">
        <f t="shared" ca="1" si="75"/>
        <v>2.591515886941904E-3</v>
      </c>
    </row>
    <row r="396" spans="1:12">
      <c r="A396" s="78">
        <f t="shared" ca="1" si="71"/>
        <v>4.0019313967316304E-2</v>
      </c>
      <c r="B396" s="78">
        <f t="shared" ca="1" si="72"/>
        <v>3.002741150839195E-2</v>
      </c>
      <c r="C396" s="71">
        <f t="shared" ca="1" si="73"/>
        <v>6.8503327210339764</v>
      </c>
      <c r="D396" s="79">
        <f t="shared" ca="1" si="74"/>
        <v>115.38666715518146</v>
      </c>
      <c r="E396" s="79">
        <f t="shared" ca="1" si="64"/>
        <v>26.246089604551656</v>
      </c>
      <c r="F396" s="61">
        <f t="shared" ca="1" si="65"/>
        <v>3.3096636790490928E-2</v>
      </c>
      <c r="G396" s="71">
        <f t="shared" ca="1" si="66"/>
        <v>1.3962298116405132</v>
      </c>
      <c r="H396" s="79">
        <f t="shared" ca="1" si="67"/>
        <v>20.792459623281026</v>
      </c>
      <c r="I396" s="79">
        <f t="shared" ca="1" si="68"/>
        <v>27.08159429644294</v>
      </c>
      <c r="J396" s="71">
        <f t="shared" ca="1" si="69"/>
        <v>1.2338342807194493</v>
      </c>
      <c r="K396" s="71">
        <f t="shared" ca="1" si="70"/>
        <v>1.5434837233895886</v>
      </c>
      <c r="L396" s="61">
        <f t="shared" ca="1" si="75"/>
        <v>2.8831512801960717E-3</v>
      </c>
    </row>
    <row r="397" spans="1:12">
      <c r="A397" s="78">
        <f t="shared" ca="1" si="71"/>
        <v>3.9949052469669455E-2</v>
      </c>
      <c r="B397" s="78">
        <f t="shared" ca="1" si="72"/>
        <v>3.0614602598821785E-2</v>
      </c>
      <c r="C397" s="71">
        <f t="shared" ca="1" si="73"/>
        <v>6.9374112604272939</v>
      </c>
      <c r="D397" s="79">
        <f t="shared" ca="1" si="74"/>
        <v>122.56568073344218</v>
      </c>
      <c r="E397" s="79">
        <f t="shared" ca="1" si="64"/>
        <v>26.759336308154754</v>
      </c>
      <c r="F397" s="61">
        <f t="shared" ca="1" si="65"/>
        <v>3.3431259552305276E-2</v>
      </c>
      <c r="G397" s="71">
        <f t="shared" ca="1" si="66"/>
        <v>1.3932847975621876</v>
      </c>
      <c r="H397" s="79">
        <f t="shared" ca="1" si="67"/>
        <v>20.786569595124377</v>
      </c>
      <c r="I397" s="79">
        <f t="shared" ca="1" si="68"/>
        <v>27.020368883237282</v>
      </c>
      <c r="J397" s="71">
        <f t="shared" ca="1" si="69"/>
        <v>1.2315122203514877</v>
      </c>
      <c r="K397" s="71">
        <f t="shared" ca="1" si="70"/>
        <v>1.5469811008365473</v>
      </c>
      <c r="L397" s="61">
        <f t="shared" ca="1" si="75"/>
        <v>2.8933316654916985E-3</v>
      </c>
    </row>
    <row r="398" spans="1:12">
      <c r="A398" s="78">
        <f t="shared" ca="1" si="71"/>
        <v>4.2731566918630504E-2</v>
      </c>
      <c r="B398" s="78">
        <f t="shared" ca="1" si="72"/>
        <v>3.0738436775720301E-2</v>
      </c>
      <c r="C398" s="71">
        <f t="shared" ca="1" si="73"/>
        <v>6.8230266237857267</v>
      </c>
      <c r="D398" s="79">
        <f t="shared" ca="1" si="74"/>
        <v>113.22326514816531</v>
      </c>
      <c r="E398" s="79">
        <f t="shared" ca="1" si="64"/>
        <v>26.867576170990617</v>
      </c>
      <c r="F398" s="61">
        <f t="shared" ca="1" si="65"/>
        <v>3.2992397153314708E-2</v>
      </c>
      <c r="G398" s="71">
        <f t="shared" ca="1" si="66"/>
        <v>1.3988934227651173</v>
      </c>
      <c r="H398" s="79">
        <f t="shared" ca="1" si="67"/>
        <v>20.797786845530233</v>
      </c>
      <c r="I398" s="79">
        <f t="shared" ca="1" si="68"/>
        <v>27.136984418027616</v>
      </c>
      <c r="J398" s="71">
        <f t="shared" ca="1" si="69"/>
        <v>1.2359336258344882</v>
      </c>
      <c r="K398" s="71">
        <f t="shared" ca="1" si="70"/>
        <v>1.5403332719692855</v>
      </c>
      <c r="L398" s="61">
        <f t="shared" ca="1" si="75"/>
        <v>3.2663803420240303E-3</v>
      </c>
    </row>
    <row r="399" spans="1:12">
      <c r="A399" s="78">
        <f t="shared" ca="1" si="71"/>
        <v>4.1046173972396224E-2</v>
      </c>
      <c r="B399" s="78">
        <f t="shared" ca="1" si="72"/>
        <v>3.0075150097623828E-2</v>
      </c>
      <c r="C399" s="71">
        <f t="shared" ca="1" si="73"/>
        <v>6.7148360126752014</v>
      </c>
      <c r="D399" s="79">
        <f t="shared" ca="1" si="74"/>
        <v>105.04298529115984</v>
      </c>
      <c r="E399" s="79">
        <f t="shared" ca="1" si="64"/>
        <v>26.287816520980154</v>
      </c>
      <c r="F399" s="61">
        <f t="shared" ca="1" si="65"/>
        <v>3.2582602364519778E-2</v>
      </c>
      <c r="G399" s="71">
        <f t="shared" ca="1" si="66"/>
        <v>1.3891567907149778</v>
      </c>
      <c r="H399" s="79">
        <f t="shared" ca="1" si="67"/>
        <v>20.778313581429956</v>
      </c>
      <c r="I399" s="79">
        <f t="shared" ca="1" si="68"/>
        <v>26.934578822059137</v>
      </c>
      <c r="J399" s="71">
        <f t="shared" ca="1" si="69"/>
        <v>1.2282557657596285</v>
      </c>
      <c r="K399" s="71">
        <f t="shared" ca="1" si="70"/>
        <v>1.5519084325078154</v>
      </c>
      <c r="L399" s="61">
        <f t="shared" ca="1" si="75"/>
        <v>3.084800380569784E-3</v>
      </c>
    </row>
    <row r="400" spans="1:12">
      <c r="A400" s="78">
        <f t="shared" ca="1" si="71"/>
        <v>3.8504528901444908E-2</v>
      </c>
      <c r="B400" s="78">
        <f t="shared" ca="1" si="72"/>
        <v>2.8246206916620418E-2</v>
      </c>
      <c r="C400" s="71">
        <f t="shared" ca="1" si="73"/>
        <v>6.7879447912701938</v>
      </c>
      <c r="D400" s="79">
        <f t="shared" ca="1" si="74"/>
        <v>110.50323470364452</v>
      </c>
      <c r="E400" s="79">
        <f t="shared" ca="1" si="64"/>
        <v>24.689190325817322</v>
      </c>
      <c r="F400" s="61">
        <f t="shared" ca="1" si="65"/>
        <v>3.2858955752212364E-2</v>
      </c>
      <c r="G400" s="71">
        <f t="shared" ca="1" si="66"/>
        <v>1.4140944856144659</v>
      </c>
      <c r="H400" s="79">
        <f t="shared" ca="1" si="67"/>
        <v>20.828188971228933</v>
      </c>
      <c r="I400" s="79">
        <f t="shared" ca="1" si="68"/>
        <v>27.45336395530563</v>
      </c>
      <c r="J400" s="71">
        <f t="shared" ca="1" si="69"/>
        <v>1.2478992839864615</v>
      </c>
      <c r="K400" s="71">
        <f t="shared" ca="1" si="70"/>
        <v>1.5225820802161383</v>
      </c>
      <c r="L400" s="61">
        <f t="shared" ca="1" si="75"/>
        <v>2.5582641779674105E-3</v>
      </c>
    </row>
    <row r="401" spans="1:12">
      <c r="A401" s="78">
        <f t="shared" ca="1" si="71"/>
        <v>4.2620606828190841E-2</v>
      </c>
      <c r="B401" s="78">
        <f t="shared" ca="1" si="72"/>
        <v>2.9255981695896455E-2</v>
      </c>
      <c r="C401" s="71">
        <f t="shared" ca="1" si="73"/>
        <v>6.736289400661339</v>
      </c>
      <c r="D401" s="79">
        <f t="shared" ca="1" si="74"/>
        <v>106.61668354155032</v>
      </c>
      <c r="E401" s="79">
        <f t="shared" ca="1" si="64"/>
        <v>25.571805176913909</v>
      </c>
      <c r="F401" s="61">
        <f t="shared" ca="1" si="65"/>
        <v>3.266345499489428E-2</v>
      </c>
      <c r="G401" s="71">
        <f t="shared" ca="1" si="66"/>
        <v>1.4179821639140882</v>
      </c>
      <c r="H401" s="79">
        <f t="shared" ca="1" si="67"/>
        <v>20.835964327828176</v>
      </c>
      <c r="I401" s="79">
        <f t="shared" ca="1" si="68"/>
        <v>27.534352367632071</v>
      </c>
      <c r="J401" s="71">
        <f t="shared" ca="1" si="69"/>
        <v>1.2509553711636123</v>
      </c>
      <c r="K401" s="71">
        <f t="shared" ca="1" si="70"/>
        <v>1.5181036198671543</v>
      </c>
      <c r="L401" s="61">
        <f t="shared" ca="1" si="75"/>
        <v>3.1058954029571611E-3</v>
      </c>
    </row>
    <row r="402" spans="1:12">
      <c r="A402" s="78">
        <f t="shared" ca="1" si="71"/>
        <v>4.0451239557074518E-2</v>
      </c>
      <c r="B402" s="78">
        <f t="shared" ca="1" si="72"/>
        <v>2.7272589971112059E-2</v>
      </c>
      <c r="C402" s="71">
        <f t="shared" ca="1" si="73"/>
        <v>6.7459994836299959</v>
      </c>
      <c r="D402" s="79">
        <f t="shared" ca="1" si="74"/>
        <v>107.33668919044024</v>
      </c>
      <c r="E402" s="79">
        <f t="shared" ca="1" si="64"/>
        <v>23.838179988639887</v>
      </c>
      <c r="F402" s="61">
        <f t="shared" ca="1" si="65"/>
        <v>3.2700115874459208E-2</v>
      </c>
      <c r="G402" s="71">
        <f t="shared" ca="1" si="66"/>
        <v>1.4447820900360802</v>
      </c>
      <c r="H402" s="79">
        <f t="shared" ca="1" si="67"/>
        <v>20.88956418007216</v>
      </c>
      <c r="I402" s="79">
        <f t="shared" ca="1" si="68"/>
        <v>28.09347290833847</v>
      </c>
      <c r="J402" s="71">
        <f t="shared" ca="1" si="69"/>
        <v>1.2719771218922966</v>
      </c>
      <c r="K402" s="71">
        <f t="shared" ca="1" si="70"/>
        <v>1.4878900923492899</v>
      </c>
      <c r="L402" s="61">
        <f t="shared" ca="1" si="75"/>
        <v>2.6284432289087212E-3</v>
      </c>
    </row>
    <row r="403" spans="1:12">
      <c r="A403" s="78">
        <f t="shared" ca="1" si="71"/>
        <v>3.9910151773362122E-2</v>
      </c>
      <c r="B403" s="78">
        <f t="shared" ca="1" si="72"/>
        <v>2.6987819141928583E-2</v>
      </c>
      <c r="C403" s="71">
        <f t="shared" ca="1" si="73"/>
        <v>6.7290277345297413</v>
      </c>
      <c r="D403" s="79">
        <f t="shared" ca="1" si="74"/>
        <v>106.08138707523123</v>
      </c>
      <c r="E403" s="79">
        <f t="shared" ca="1" si="64"/>
        <v>23.589270065204655</v>
      </c>
      <c r="F403" s="61">
        <f t="shared" ca="1" si="65"/>
        <v>3.2636065094268904E-2</v>
      </c>
      <c r="G403" s="71">
        <f t="shared" ca="1" si="66"/>
        <v>1.4452698664153598</v>
      </c>
      <c r="H403" s="79">
        <f t="shared" ca="1" si="67"/>
        <v>20.890539732830721</v>
      </c>
      <c r="I403" s="79">
        <f t="shared" ca="1" si="68"/>
        <v>28.103662582244748</v>
      </c>
      <c r="J403" s="71">
        <f t="shared" ca="1" si="69"/>
        <v>1.2723589973167599</v>
      </c>
      <c r="K403" s="71">
        <f t="shared" ca="1" si="70"/>
        <v>1.4873506212107841</v>
      </c>
      <c r="L403" s="61">
        <f t="shared" ca="1" si="75"/>
        <v>2.5557255395486701E-3</v>
      </c>
    </row>
    <row r="404" spans="1:12">
      <c r="A404" s="78">
        <f t="shared" ca="1" si="71"/>
        <v>4.2449934575211359E-2</v>
      </c>
      <c r="B404" s="78">
        <f t="shared" ca="1" si="72"/>
        <v>2.6452345382433858E-2</v>
      </c>
      <c r="C404" s="71">
        <f t="shared" ca="1" si="73"/>
        <v>6.8800414321791914</v>
      </c>
      <c r="D404" s="79">
        <f t="shared" ca="1" si="74"/>
        <v>117.78740192047917</v>
      </c>
      <c r="E404" s="79">
        <f t="shared" ca="1" si="64"/>
        <v>23.121227980769341</v>
      </c>
      <c r="F404" s="61">
        <f t="shared" ca="1" si="65"/>
        <v>3.3210422406941636E-2</v>
      </c>
      <c r="G404" s="71">
        <f t="shared" ca="1" si="66"/>
        <v>1.4915065522444486</v>
      </c>
      <c r="H404" s="79">
        <f t="shared" ca="1" si="67"/>
        <v>20.983013104488897</v>
      </c>
      <c r="I404" s="79">
        <f t="shared" ca="1" si="68"/>
        <v>29.071709735788197</v>
      </c>
      <c r="J404" s="71">
        <f t="shared" ca="1" si="69"/>
        <v>1.3084391780541653</v>
      </c>
      <c r="K404" s="71">
        <f t="shared" ca="1" si="70"/>
        <v>1.4378239319217909</v>
      </c>
      <c r="L404" s="61">
        <f t="shared" ca="1" si="75"/>
        <v>2.6031086043187433E-3</v>
      </c>
    </row>
    <row r="405" spans="1:12">
      <c r="A405" s="78">
        <f t="shared" ca="1" si="71"/>
        <v>3.995628513718253E-2</v>
      </c>
      <c r="B405" s="78">
        <f t="shared" ca="1" si="72"/>
        <v>2.5087615384839144E-2</v>
      </c>
      <c r="C405" s="71">
        <f t="shared" ca="1" si="73"/>
        <v>6.7331328911304134</v>
      </c>
      <c r="D405" s="79">
        <f t="shared" ca="1" si="74"/>
        <v>106.38366916354907</v>
      </c>
      <c r="E405" s="79">
        <f t="shared" ca="1" si="64"/>
        <v>21.928357067041734</v>
      </c>
      <c r="F405" s="61">
        <f t="shared" ca="1" si="65"/>
        <v>3.2651546297631832E-2</v>
      </c>
      <c r="G405" s="71">
        <f t="shared" ca="1" si="66"/>
        <v>1.4898307508284863</v>
      </c>
      <c r="H405" s="79">
        <f t="shared" ca="1" si="67"/>
        <v>20.979661501656974</v>
      </c>
      <c r="I405" s="79">
        <f t="shared" ca="1" si="68"/>
        <v>29.036549181026921</v>
      </c>
      <c r="J405" s="71">
        <f t="shared" ca="1" si="69"/>
        <v>1.3071355467116827</v>
      </c>
      <c r="K405" s="71">
        <f t="shared" ca="1" si="70"/>
        <v>1.4395650026936733</v>
      </c>
      <c r="L405" s="61">
        <f t="shared" ca="1" si="75"/>
        <v>2.3149333280442328E-3</v>
      </c>
    </row>
    <row r="406" spans="1:12">
      <c r="A406" s="78">
        <f t="shared" ca="1" si="71"/>
        <v>3.6906483031936194E-2</v>
      </c>
      <c r="B406" s="78">
        <f t="shared" ca="1" si="72"/>
        <v>3.114082772337157E-2</v>
      </c>
      <c r="C406" s="71">
        <f t="shared" ca="1" si="73"/>
        <v>6.8795954777126935</v>
      </c>
      <c r="D406" s="79">
        <f t="shared" ca="1" si="74"/>
        <v>117.75099803827261</v>
      </c>
      <c r="E406" s="79">
        <f t="shared" ca="1" si="64"/>
        <v>27.219294428995109</v>
      </c>
      <c r="F406" s="61">
        <f t="shared" ca="1" si="65"/>
        <v>3.3208711493883207E-2</v>
      </c>
      <c r="G406" s="71">
        <f t="shared" ca="1" si="66"/>
        <v>1.3557253485249112</v>
      </c>
      <c r="H406" s="79">
        <f t="shared" ca="1" si="67"/>
        <v>20.711450697049823</v>
      </c>
      <c r="I406" s="79">
        <f t="shared" ca="1" si="68"/>
        <v>26.241047494081393</v>
      </c>
      <c r="J406" s="71">
        <f t="shared" ca="1" si="69"/>
        <v>1.201811946563617</v>
      </c>
      <c r="K406" s="71">
        <f t="shared" ca="1" si="70"/>
        <v>1.5929242157512153</v>
      </c>
      <c r="L406" s="61">
        <f t="shared" ca="1" si="75"/>
        <v>2.7048755836630431E-3</v>
      </c>
    </row>
    <row r="407" spans="1:12">
      <c r="A407" s="78">
        <f t="shared" ca="1" si="71"/>
        <v>4.0708947430115806E-2</v>
      </c>
      <c r="B407" s="78">
        <f t="shared" ca="1" si="72"/>
        <v>2.7124484822249179E-2</v>
      </c>
      <c r="C407" s="71">
        <f t="shared" ca="1" si="73"/>
        <v>6.7106249680220902</v>
      </c>
      <c r="D407" s="79">
        <f t="shared" ca="1" si="74"/>
        <v>104.73682511983812</v>
      </c>
      <c r="E407" s="79">
        <f t="shared" ca="1" si="64"/>
        <v>23.708725573068161</v>
      </c>
      <c r="F407" s="61">
        <f t="shared" ca="1" si="65"/>
        <v>3.2566755469081457E-2</v>
      </c>
      <c r="G407" s="71">
        <f t="shared" ca="1" si="66"/>
        <v>1.4462537905853927</v>
      </c>
      <c r="H407" s="79">
        <f t="shared" ca="1" si="67"/>
        <v>20.892507581170786</v>
      </c>
      <c r="I407" s="79">
        <f t="shared" ca="1" si="68"/>
        <v>28.124218257319683</v>
      </c>
      <c r="J407" s="71">
        <f t="shared" ca="1" si="69"/>
        <v>1.2731292224624091</v>
      </c>
      <c r="K407" s="71">
        <f t="shared" ca="1" si="70"/>
        <v>1.4862635333560257</v>
      </c>
      <c r="L407" s="61">
        <f t="shared" ca="1" si="75"/>
        <v>2.6530154915355244E-3</v>
      </c>
    </row>
    <row r="408" spans="1:12">
      <c r="A408" s="78">
        <f t="shared" ca="1" si="71"/>
        <v>3.7904094889381998E-2</v>
      </c>
      <c r="B408" s="78">
        <f t="shared" ca="1" si="72"/>
        <v>3.5090571886940328E-2</v>
      </c>
      <c r="C408" s="71">
        <f t="shared" ca="1" si="73"/>
        <v>6.8460575410420494</v>
      </c>
      <c r="D408" s="79">
        <f t="shared" ca="1" si="74"/>
        <v>115.04524462653546</v>
      </c>
      <c r="E408" s="79">
        <f t="shared" ca="1" si="64"/>
        <v>30.671651259789815</v>
      </c>
      <c r="F408" s="61">
        <f t="shared" ca="1" si="65"/>
        <v>3.3080294789349089E-2</v>
      </c>
      <c r="G408" s="71">
        <f t="shared" ca="1" si="66"/>
        <v>1.2948632328368286</v>
      </c>
      <c r="H408" s="79">
        <f t="shared" ca="1" si="67"/>
        <v>20.589726465673657</v>
      </c>
      <c r="I408" s="79">
        <f t="shared" ca="1" si="68"/>
        <v>24.984208982815556</v>
      </c>
      <c r="J408" s="71">
        <f t="shared" ca="1" si="69"/>
        <v>1.1533430580519017</v>
      </c>
      <c r="K408" s="71">
        <f t="shared" ca="1" si="70"/>
        <v>1.673056770728685</v>
      </c>
      <c r="L408" s="61">
        <f t="shared" ca="1" si="75"/>
        <v>3.3249474332306163E-3</v>
      </c>
    </row>
    <row r="409" spans="1:12">
      <c r="A409" s="78">
        <f t="shared" ca="1" si="71"/>
        <v>4.2593231875361931E-2</v>
      </c>
      <c r="B409" s="78">
        <f t="shared" ca="1" si="72"/>
        <v>3.1604527428243205E-2</v>
      </c>
      <c r="C409" s="71">
        <f t="shared" ca="1" si="73"/>
        <v>6.7995850682570014</v>
      </c>
      <c r="D409" s="79">
        <f t="shared" ca="1" si="74"/>
        <v>111.3984283293849</v>
      </c>
      <c r="E409" s="79">
        <f t="shared" ca="1" si="64"/>
        <v>27.624600893731962</v>
      </c>
      <c r="F409" s="61">
        <f t="shared" ca="1" si="65"/>
        <v>3.2903172146237107E-2</v>
      </c>
      <c r="G409" s="71">
        <f t="shared" ca="1" si="66"/>
        <v>1.3798430846745062</v>
      </c>
      <c r="H409" s="79">
        <f t="shared" ca="1" si="67"/>
        <v>20.759686169349013</v>
      </c>
      <c r="I409" s="79">
        <f t="shared" ca="1" si="68"/>
        <v>26.741142462465167</v>
      </c>
      <c r="J409" s="71">
        <f t="shared" ca="1" si="69"/>
        <v>1.2209014387640946</v>
      </c>
      <c r="K409" s="71">
        <f t="shared" ca="1" si="70"/>
        <v>1.5631344120271595</v>
      </c>
      <c r="L409" s="61">
        <f t="shared" ca="1" si="75"/>
        <v>3.3970398126429292E-3</v>
      </c>
    </row>
    <row r="410" spans="1:12">
      <c r="A410" s="78">
        <f t="shared" ca="1" si="71"/>
        <v>4.1429042892588516E-2</v>
      </c>
      <c r="B410" s="78">
        <f t="shared" ca="1" si="72"/>
        <v>2.9707813283438949E-2</v>
      </c>
      <c r="C410" s="71">
        <f t="shared" ca="1" si="73"/>
        <v>6.7353330142886376</v>
      </c>
      <c r="D410" s="79">
        <f t="shared" ca="1" si="74"/>
        <v>106.54602900257935</v>
      </c>
      <c r="E410" s="79">
        <f t="shared" ca="1" si="64"/>
        <v>25.966738064468764</v>
      </c>
      <c r="F410" s="61">
        <f t="shared" ca="1" si="65"/>
        <v>3.2659846336943965E-2</v>
      </c>
      <c r="G410" s="71">
        <f t="shared" ca="1" si="66"/>
        <v>1.4008611922856418</v>
      </c>
      <c r="H410" s="79">
        <f t="shared" ca="1" si="67"/>
        <v>20.801722384571285</v>
      </c>
      <c r="I410" s="79">
        <f t="shared" ca="1" si="68"/>
        <v>27.177913541193501</v>
      </c>
      <c r="J410" s="71">
        <f t="shared" ca="1" si="69"/>
        <v>1.2374840280723391</v>
      </c>
      <c r="K410" s="71">
        <f t="shared" ca="1" si="70"/>
        <v>1.5380135762314437</v>
      </c>
      <c r="L410" s="61">
        <f t="shared" ca="1" si="75"/>
        <v>3.0559407670065755E-3</v>
      </c>
    </row>
    <row r="411" spans="1:12">
      <c r="A411" s="78">
        <f t="shared" ca="1" si="71"/>
        <v>4.112934708304454E-2</v>
      </c>
      <c r="B411" s="78">
        <f t="shared" ca="1" si="72"/>
        <v>2.9589253708935188E-2</v>
      </c>
      <c r="C411" s="71">
        <f t="shared" ca="1" si="73"/>
        <v>6.7205485975590316</v>
      </c>
      <c r="D411" s="79">
        <f t="shared" ca="1" si="74"/>
        <v>105.45974458798116</v>
      </c>
      <c r="E411" s="79">
        <f t="shared" ca="1" si="64"/>
        <v>25.863108578622686</v>
      </c>
      <c r="F411" s="61">
        <f t="shared" ca="1" si="65"/>
        <v>3.2604112144009934E-2</v>
      </c>
      <c r="G411" s="71">
        <f t="shared" ca="1" si="66"/>
        <v>1.3996040806032235</v>
      </c>
      <c r="H411" s="79">
        <f t="shared" ca="1" si="67"/>
        <v>20.799208161206447</v>
      </c>
      <c r="I411" s="79">
        <f t="shared" ca="1" si="68"/>
        <v>27.151765033299217</v>
      </c>
      <c r="J411" s="71">
        <f t="shared" ca="1" si="69"/>
        <v>1.2364936019103547</v>
      </c>
      <c r="K411" s="71">
        <f t="shared" ca="1" si="70"/>
        <v>1.5394947602388289</v>
      </c>
      <c r="L411" s="61">
        <f t="shared" ca="1" si="75"/>
        <v>3.0209184228598336E-3</v>
      </c>
    </row>
    <row r="412" spans="1:12">
      <c r="A412" s="78">
        <f t="shared" ca="1" si="71"/>
        <v>4.0602173812489831E-2</v>
      </c>
      <c r="B412" s="78">
        <f t="shared" ca="1" si="72"/>
        <v>2.5977387707408733E-2</v>
      </c>
      <c r="C412" s="71">
        <f t="shared" ca="1" si="73"/>
        <v>6.7897571754645325</v>
      </c>
      <c r="D412" s="79">
        <f t="shared" ca="1" si="74"/>
        <v>110.64214151362069</v>
      </c>
      <c r="E412" s="79">
        <f t="shared" ca="1" si="64"/>
        <v>22.706081250802455</v>
      </c>
      <c r="F412" s="61">
        <f t="shared" ca="1" si="65"/>
        <v>3.2865836310848578E-2</v>
      </c>
      <c r="G412" s="71">
        <f t="shared" ca="1" si="66"/>
        <v>1.4795079730961185</v>
      </c>
      <c r="H412" s="79">
        <f t="shared" ca="1" si="67"/>
        <v>20.959015946192238</v>
      </c>
      <c r="I412" s="79">
        <f t="shared" ca="1" si="68"/>
        <v>28.82008735818512</v>
      </c>
      <c r="J412" s="71">
        <f t="shared" ca="1" si="69"/>
        <v>1.2990986000934712</v>
      </c>
      <c r="K412" s="71">
        <f t="shared" ca="1" si="70"/>
        <v>1.4503772830559616</v>
      </c>
      <c r="L412" s="61">
        <f t="shared" ca="1" si="75"/>
        <v>2.4464591169708889E-3</v>
      </c>
    </row>
    <row r="413" spans="1:12">
      <c r="A413" s="78">
        <f t="shared" ca="1" si="71"/>
        <v>4.1967461652694715E-2</v>
      </c>
      <c r="B413" s="78">
        <f t="shared" ca="1" si="72"/>
        <v>3.0968075799065669E-2</v>
      </c>
      <c r="C413" s="71">
        <f t="shared" ca="1" si="73"/>
        <v>6.7407690098097852</v>
      </c>
      <c r="D413" s="79">
        <f t="shared" ca="1" si="74"/>
        <v>106.94824586616282</v>
      </c>
      <c r="E413" s="79">
        <f t="shared" ca="1" si="64"/>
        <v>27.068296981765126</v>
      </c>
      <c r="F413" s="61">
        <f t="shared" ca="1" si="65"/>
        <v>3.2680362862313628E-2</v>
      </c>
      <c r="G413" s="71">
        <f t="shared" ca="1" si="66"/>
        <v>1.3814031248737282</v>
      </c>
      <c r="H413" s="79">
        <f t="shared" ca="1" si="67"/>
        <v>20.762806249747456</v>
      </c>
      <c r="I413" s="79">
        <f t="shared" ca="1" si="68"/>
        <v>26.773530841138008</v>
      </c>
      <c r="J413" s="71">
        <f t="shared" ca="1" si="69"/>
        <v>1.2221339651605456</v>
      </c>
      <c r="K413" s="71">
        <f t="shared" ca="1" si="70"/>
        <v>1.5612434627327356</v>
      </c>
      <c r="L413" s="61">
        <f t="shared" ca="1" si="75"/>
        <v>3.2855785888149811E-3</v>
      </c>
    </row>
    <row r="414" spans="1:12">
      <c r="A414" s="78">
        <f t="shared" ca="1" si="71"/>
        <v>4.1783914818397279E-2</v>
      </c>
      <c r="B414" s="78">
        <f t="shared" ca="1" si="72"/>
        <v>2.9082333071394934E-2</v>
      </c>
      <c r="C414" s="71">
        <f t="shared" ca="1" si="73"/>
        <v>6.7969227867493984</v>
      </c>
      <c r="D414" s="79">
        <f t="shared" ca="1" si="74"/>
        <v>111.19304847173119</v>
      </c>
      <c r="E414" s="79">
        <f t="shared" ca="1" si="64"/>
        <v>25.420023950047238</v>
      </c>
      <c r="F414" s="61">
        <f t="shared" ca="1" si="65"/>
        <v>3.2893054041468819E-2</v>
      </c>
      <c r="G414" s="71">
        <f t="shared" ca="1" si="66"/>
        <v>1.4217857864795809</v>
      </c>
      <c r="H414" s="79">
        <f t="shared" ca="1" si="67"/>
        <v>20.843571572959164</v>
      </c>
      <c r="I414" s="79">
        <f t="shared" ca="1" si="68"/>
        <v>27.613618979267816</v>
      </c>
      <c r="J414" s="71">
        <f t="shared" ca="1" si="69"/>
        <v>1.2539437572199377</v>
      </c>
      <c r="K414" s="71">
        <f t="shared" ca="1" si="70"/>
        <v>1.5137458089569229</v>
      </c>
      <c r="L414" s="61">
        <f t="shared" ca="1" si="75"/>
        <v>2.9586002099603352E-3</v>
      </c>
    </row>
    <row r="415" spans="1:12">
      <c r="A415" s="78">
        <f t="shared" ca="1" si="71"/>
        <v>3.8623358072290122E-2</v>
      </c>
      <c r="B415" s="78">
        <f t="shared" ca="1" si="72"/>
        <v>2.8252086955259482E-2</v>
      </c>
      <c r="C415" s="71">
        <f t="shared" ca="1" si="73"/>
        <v>6.841806775521948</v>
      </c>
      <c r="D415" s="79">
        <f t="shared" ca="1" si="74"/>
        <v>114.70677349348598</v>
      </c>
      <c r="E415" s="79">
        <f t="shared" ca="1" si="64"/>
        <v>24.69432989707061</v>
      </c>
      <c r="F415" s="61">
        <f t="shared" ca="1" si="65"/>
        <v>3.3064054113389259E-2</v>
      </c>
      <c r="G415" s="71">
        <f t="shared" ca="1" si="66"/>
        <v>1.4202815367783257</v>
      </c>
      <c r="H415" s="79">
        <f t="shared" ca="1" si="67"/>
        <v>20.840563073556652</v>
      </c>
      <c r="I415" s="79">
        <f t="shared" ca="1" si="68"/>
        <v>27.582267305723267</v>
      </c>
      <c r="J415" s="71">
        <f t="shared" ca="1" si="69"/>
        <v>1.2527621077684272</v>
      </c>
      <c r="K415" s="71">
        <f t="shared" ca="1" si="70"/>
        <v>1.5154664240139017</v>
      </c>
      <c r="L415" s="61">
        <f t="shared" ca="1" si="75"/>
        <v>2.5368834809018515E-3</v>
      </c>
    </row>
    <row r="416" spans="1:12">
      <c r="A416" s="78">
        <f t="shared" ca="1" si="71"/>
        <v>4.2856389534820627E-2</v>
      </c>
      <c r="B416" s="78">
        <f t="shared" ca="1" si="72"/>
        <v>3.0947666546896953E-2</v>
      </c>
      <c r="C416" s="71">
        <f t="shared" ca="1" si="73"/>
        <v>6.7631435782969644</v>
      </c>
      <c r="D416" s="79">
        <f t="shared" ca="1" si="74"/>
        <v>108.61982082189289</v>
      </c>
      <c r="E416" s="79">
        <f t="shared" ref="E416:E479" ca="1" si="76">1.65*9.81*D_50*B416</f>
        <v>27.050457846312764</v>
      </c>
      <c r="F416" s="61">
        <f t="shared" ref="F416:F479" ca="1" si="77">$B$8*D416^(1/6)</f>
        <v>3.2764944707378833E-2</v>
      </c>
      <c r="G416" s="71">
        <f t="shared" ref="G416:G479" ca="1" si="78">IF(ISERROR(G416),1,(A416*Q/SQRT(L416))^(3/5)*(Bnot+2*G416*SQRT(1+m^2))^(2/5)/(Bnot+m*G416))</f>
        <v>1.3899236695308361</v>
      </c>
      <c r="H416" s="79">
        <f t="shared" ref="H416:H479" ca="1" si="79">Bnot+2*m*G416</f>
        <v>20.779847339061671</v>
      </c>
      <c r="I416" s="79">
        <f t="shared" ref="I416:I479" ca="1" si="80">G416*(Bnot+m*G416)</f>
        <v>26.950513858677116</v>
      </c>
      <c r="J416" s="71">
        <f t="shared" ref="J416:J479" ca="1" si="81">IF(ISERROR(G416),1,I416/(Bnot+2*G416*SQRT(1+m^2)))</f>
        <v>1.228860877014142</v>
      </c>
      <c r="K416" s="71">
        <f t="shared" ref="K416:K479" ca="1" si="82">Q/I416</f>
        <v>1.5509908352467969</v>
      </c>
      <c r="L416" s="61">
        <f t="shared" ca="1" si="75"/>
        <v>3.3566967421703666E-3</v>
      </c>
    </row>
    <row r="417" spans="1:12">
      <c r="A417" s="78">
        <f t="shared" ref="A417:A480" ca="1" si="83">NORMINV(RAND(),ntmn,ntstd)</f>
        <v>3.9982250277845646E-2</v>
      </c>
      <c r="B417" s="78">
        <f t="shared" ref="B417:B480" ca="1" si="84">NORMINV(RAND(),tmn,tstd)</f>
        <v>3.2440682729709659E-2</v>
      </c>
      <c r="C417" s="71">
        <f t="shared" ref="C417:C480" ca="1" si="85">NORMINV(RAND(),psimn,psistd)</f>
        <v>6.8479124953647794</v>
      </c>
      <c r="D417" s="79">
        <f t="shared" ref="D417:D480" ca="1" si="86">(2^C417)</f>
        <v>115.1932599167807</v>
      </c>
      <c r="E417" s="79">
        <f t="shared" ca="1" si="76"/>
        <v>28.35545999424005</v>
      </c>
      <c r="F417" s="61">
        <f t="shared" ca="1" si="77"/>
        <v>3.3087384415512726E-2</v>
      </c>
      <c r="G417" s="71">
        <f t="shared" ca="1" si="78"/>
        <v>1.3521940891487298</v>
      </c>
      <c r="H417" s="79">
        <f t="shared" ca="1" si="79"/>
        <v>20.70438817829746</v>
      </c>
      <c r="I417" s="79">
        <f t="shared" ca="1" si="80"/>
        <v>26.167922459405897</v>
      </c>
      <c r="J417" s="71">
        <f t="shared" ca="1" si="81"/>
        <v>1.1990113685676493</v>
      </c>
      <c r="K417" s="71">
        <f t="shared" ca="1" si="82"/>
        <v>1.5973755679245849</v>
      </c>
      <c r="L417" s="61">
        <f t="shared" ca="1" si="75"/>
        <v>3.2022230771847405E-3</v>
      </c>
    </row>
    <row r="418" spans="1:12">
      <c r="A418" s="78">
        <f t="shared" ca="1" si="83"/>
        <v>3.9068626256532658E-2</v>
      </c>
      <c r="B418" s="78">
        <f t="shared" ca="1" si="84"/>
        <v>2.9700928344913884E-2</v>
      </c>
      <c r="C418" s="71">
        <f t="shared" ca="1" si="85"/>
        <v>6.8461280798745019</v>
      </c>
      <c r="D418" s="79">
        <f t="shared" ca="1" si="86"/>
        <v>115.05086976240887</v>
      </c>
      <c r="E418" s="79">
        <f t="shared" ca="1" si="76"/>
        <v>25.960720139367222</v>
      </c>
      <c r="F418" s="61">
        <f t="shared" ca="1" si="77"/>
        <v>3.3080564360627507E-2</v>
      </c>
      <c r="G418" s="71">
        <f t="shared" ca="1" si="78"/>
        <v>1.3951896133832062</v>
      </c>
      <c r="H418" s="79">
        <f t="shared" ca="1" si="79"/>
        <v>20.790379226766412</v>
      </c>
      <c r="I418" s="79">
        <f t="shared" ca="1" si="80"/>
        <v>27.059967098190093</v>
      </c>
      <c r="J418" s="71">
        <f t="shared" ca="1" si="81"/>
        <v>1.2330142248532077</v>
      </c>
      <c r="K418" s="71">
        <f t="shared" ca="1" si="82"/>
        <v>1.5447173253509163</v>
      </c>
      <c r="L418" s="61">
        <f t="shared" ref="L418:L481" ca="1" si="87">E418/(9810*J418)*(A418/F418)^1.5</f>
        <v>2.7546250150150805E-3</v>
      </c>
    </row>
    <row r="419" spans="1:12">
      <c r="A419" s="78">
        <f t="shared" ca="1" si="83"/>
        <v>3.641053675171186E-2</v>
      </c>
      <c r="B419" s="78">
        <f t="shared" ca="1" si="84"/>
        <v>3.3039762899243201E-2</v>
      </c>
      <c r="C419" s="71">
        <f t="shared" ca="1" si="85"/>
        <v>6.7882918877568885</v>
      </c>
      <c r="D419" s="79">
        <f t="shared" ca="1" si="86"/>
        <v>110.52982375936713</v>
      </c>
      <c r="E419" s="79">
        <f t="shared" ca="1" si="76"/>
        <v>28.879098597104402</v>
      </c>
      <c r="F419" s="61">
        <f t="shared" ca="1" si="77"/>
        <v>3.2860273362245687E-2</v>
      </c>
      <c r="G419" s="71">
        <f t="shared" ca="1" si="78"/>
        <v>1.3109790203669287</v>
      </c>
      <c r="H419" s="79">
        <f t="shared" ca="1" si="79"/>
        <v>20.621958040733858</v>
      </c>
      <c r="I419" s="79">
        <f t="shared" ca="1" si="80"/>
        <v>25.31628835844695</v>
      </c>
      <c r="J419" s="71">
        <f t="shared" ca="1" si="81"/>
        <v>1.1662188273569964</v>
      </c>
      <c r="K419" s="71">
        <f t="shared" ca="1" si="82"/>
        <v>1.6511109135811823</v>
      </c>
      <c r="L419" s="61">
        <f t="shared" ca="1" si="87"/>
        <v>2.9442076823518004E-3</v>
      </c>
    </row>
    <row r="420" spans="1:12">
      <c r="A420" s="78">
        <f t="shared" ca="1" si="83"/>
        <v>3.7943751939791097E-2</v>
      </c>
      <c r="B420" s="78">
        <f t="shared" ca="1" si="84"/>
        <v>3.1383523855372457E-2</v>
      </c>
      <c r="C420" s="71">
        <f t="shared" ca="1" si="85"/>
        <v>6.6700893587519543</v>
      </c>
      <c r="D420" s="79">
        <f t="shared" ca="1" si="86"/>
        <v>101.83497725821958</v>
      </c>
      <c r="E420" s="79">
        <f t="shared" ca="1" si="76"/>
        <v>27.431428079789256</v>
      </c>
      <c r="F420" s="61">
        <f t="shared" ca="1" si="77"/>
        <v>3.2414606527255918E-2</v>
      </c>
      <c r="G420" s="71">
        <f t="shared" ca="1" si="78"/>
        <v>1.3390293374713897</v>
      </c>
      <c r="H420" s="79">
        <f t="shared" ca="1" si="79"/>
        <v>20.678058674942779</v>
      </c>
      <c r="I420" s="79">
        <f t="shared" ca="1" si="80"/>
        <v>25.895527641094088</v>
      </c>
      <c r="J420" s="71">
        <f t="shared" ca="1" si="81"/>
        <v>1.1885581003146328</v>
      </c>
      <c r="K420" s="71">
        <f t="shared" ca="1" si="82"/>
        <v>1.614178346907549</v>
      </c>
      <c r="L420" s="61">
        <f t="shared" ca="1" si="87"/>
        <v>2.9796020975123346E-3</v>
      </c>
    </row>
    <row r="421" spans="1:12">
      <c r="A421" s="78">
        <f t="shared" ca="1" si="83"/>
        <v>4.29400417314331E-2</v>
      </c>
      <c r="B421" s="78">
        <f t="shared" ca="1" si="84"/>
        <v>3.2445347447783712E-2</v>
      </c>
      <c r="C421" s="71">
        <f t="shared" ca="1" si="85"/>
        <v>6.8577454323194029</v>
      </c>
      <c r="D421" s="79">
        <f t="shared" ca="1" si="86"/>
        <v>115.98106110143692</v>
      </c>
      <c r="E421" s="79">
        <f t="shared" ca="1" si="76"/>
        <v>28.359537289031753</v>
      </c>
      <c r="F421" s="61">
        <f t="shared" ca="1" si="77"/>
        <v>3.3124991233939069E-2</v>
      </c>
      <c r="G421" s="71">
        <f t="shared" ca="1" si="78"/>
        <v>1.3730042387334793</v>
      </c>
      <c r="H421" s="79">
        <f t="shared" ca="1" si="79"/>
        <v>20.746008477466958</v>
      </c>
      <c r="I421" s="79">
        <f t="shared" ca="1" si="80"/>
        <v>26.599216936782728</v>
      </c>
      <c r="J421" s="71">
        <f t="shared" ca="1" si="81"/>
        <v>1.2154950949960492</v>
      </c>
      <c r="K421" s="71">
        <f t="shared" ca="1" si="82"/>
        <v>1.5714748332382997</v>
      </c>
      <c r="L421" s="61">
        <f t="shared" ca="1" si="87"/>
        <v>3.510241188884817E-3</v>
      </c>
    </row>
    <row r="422" spans="1:12">
      <c r="A422" s="78">
        <f t="shared" ca="1" si="83"/>
        <v>3.8854247702361872E-2</v>
      </c>
      <c r="B422" s="78">
        <f t="shared" ca="1" si="84"/>
        <v>3.2027573310295758E-2</v>
      </c>
      <c r="C422" s="71">
        <f t="shared" ca="1" si="85"/>
        <v>6.8330578812521878</v>
      </c>
      <c r="D422" s="79">
        <f t="shared" ca="1" si="86"/>
        <v>114.01326542395921</v>
      </c>
      <c r="E422" s="79">
        <f t="shared" ca="1" si="76"/>
        <v>27.994373030903521</v>
      </c>
      <c r="F422" s="61">
        <f t="shared" ca="1" si="77"/>
        <v>3.3030652762870705E-2</v>
      </c>
      <c r="G422" s="71">
        <f t="shared" ca="1" si="78"/>
        <v>1.3499394121660324</v>
      </c>
      <c r="H422" s="79">
        <f t="shared" ca="1" si="79"/>
        <v>20.699878824332064</v>
      </c>
      <c r="I422" s="79">
        <f t="shared" ca="1" si="80"/>
        <v>26.121245835507757</v>
      </c>
      <c r="J422" s="71">
        <f t="shared" ca="1" si="81"/>
        <v>1.1972224816863399</v>
      </c>
      <c r="K422" s="71">
        <f t="shared" ca="1" si="82"/>
        <v>1.6002299531663005</v>
      </c>
      <c r="L422" s="61">
        <f t="shared" ca="1" si="87"/>
        <v>3.0409473195577292E-3</v>
      </c>
    </row>
    <row r="423" spans="1:12">
      <c r="A423" s="78">
        <f t="shared" ca="1" si="83"/>
        <v>4.2957569058392001E-2</v>
      </c>
      <c r="B423" s="78">
        <f t="shared" ca="1" si="84"/>
        <v>2.6079645980064917E-2</v>
      </c>
      <c r="C423" s="71">
        <f t="shared" ca="1" si="85"/>
        <v>6.8788487495039066</v>
      </c>
      <c r="D423" s="79">
        <f t="shared" ca="1" si="86"/>
        <v>117.69006676877679</v>
      </c>
      <c r="E423" s="79">
        <f t="shared" ca="1" si="76"/>
        <v>22.795462241441321</v>
      </c>
      <c r="F423" s="61">
        <f t="shared" ca="1" si="77"/>
        <v>3.3205846853819762E-2</v>
      </c>
      <c r="G423" s="71">
        <f t="shared" ca="1" si="78"/>
        <v>1.5036943160922738</v>
      </c>
      <c r="H423" s="79">
        <f t="shared" ca="1" si="79"/>
        <v>21.007388632184547</v>
      </c>
      <c r="I423" s="79">
        <f t="shared" ca="1" si="80"/>
        <v>29.327594285909143</v>
      </c>
      <c r="J423" s="71">
        <f t="shared" ca="1" si="81"/>
        <v>1.3179111108346109</v>
      </c>
      <c r="K423" s="71">
        <f t="shared" ca="1" si="82"/>
        <v>1.4252788548729822</v>
      </c>
      <c r="L423" s="61">
        <f t="shared" ca="1" si="87"/>
        <v>2.5943644275642323E-3</v>
      </c>
    </row>
    <row r="424" spans="1:12">
      <c r="A424" s="78">
        <f t="shared" ca="1" si="83"/>
        <v>3.9413009829455593E-2</v>
      </c>
      <c r="B424" s="78">
        <f t="shared" ca="1" si="84"/>
        <v>3.1165330962218699E-2</v>
      </c>
      <c r="C424" s="71">
        <f t="shared" ca="1" si="85"/>
        <v>6.78267970612659</v>
      </c>
      <c r="D424" s="79">
        <f t="shared" ca="1" si="86"/>
        <v>110.10069046284511</v>
      </c>
      <c r="E424" s="79">
        <f t="shared" ca="1" si="76"/>
        <v>27.240711999477458</v>
      </c>
      <c r="F424" s="61">
        <f t="shared" ca="1" si="77"/>
        <v>3.2838975484885478E-2</v>
      </c>
      <c r="G424" s="71">
        <f t="shared" ca="1" si="78"/>
        <v>1.3642415064192088</v>
      </c>
      <c r="H424" s="79">
        <f t="shared" ca="1" si="79"/>
        <v>20.728483012838417</v>
      </c>
      <c r="I424" s="79">
        <f t="shared" ca="1" si="80"/>
        <v>26.417502003382712</v>
      </c>
      <c r="J424" s="71">
        <f t="shared" ca="1" si="81"/>
        <v>1.2085601224172413</v>
      </c>
      <c r="K424" s="71">
        <f t="shared" ca="1" si="82"/>
        <v>1.582284350528206</v>
      </c>
      <c r="L424" s="61">
        <f t="shared" ca="1" si="87"/>
        <v>3.0210380159383481E-3</v>
      </c>
    </row>
    <row r="425" spans="1:12">
      <c r="A425" s="78">
        <f t="shared" ca="1" si="83"/>
        <v>4.0592929604746315E-2</v>
      </c>
      <c r="B425" s="78">
        <f t="shared" ca="1" si="84"/>
        <v>2.539579540581028E-2</v>
      </c>
      <c r="C425" s="71">
        <f t="shared" ca="1" si="85"/>
        <v>6.8303255855751637</v>
      </c>
      <c r="D425" s="79">
        <f t="shared" ca="1" si="86"/>
        <v>113.79754197563955</v>
      </c>
      <c r="E425" s="79">
        <f t="shared" ca="1" si="76"/>
        <v>22.197728286151996</v>
      </c>
      <c r="F425" s="61">
        <f t="shared" ca="1" si="77"/>
        <v>3.3020228375965993E-2</v>
      </c>
      <c r="G425" s="71">
        <f t="shared" ca="1" si="78"/>
        <v>1.4974734340131393</v>
      </c>
      <c r="H425" s="79">
        <f t="shared" ca="1" si="79"/>
        <v>20.994946868026279</v>
      </c>
      <c r="I425" s="79">
        <f t="shared" ca="1" si="80"/>
        <v>29.196948497811608</v>
      </c>
      <c r="J425" s="71">
        <f t="shared" ca="1" si="81"/>
        <v>1.3130784442382075</v>
      </c>
      <c r="K425" s="71">
        <f t="shared" ca="1" si="82"/>
        <v>1.4316564624256203</v>
      </c>
      <c r="L425" s="61">
        <f t="shared" ca="1" si="87"/>
        <v>2.3488448786751835E-3</v>
      </c>
    </row>
    <row r="426" spans="1:12">
      <c r="A426" s="78">
        <f t="shared" ca="1" si="83"/>
        <v>3.9464266949407863E-2</v>
      </c>
      <c r="B426" s="78">
        <f t="shared" ca="1" si="84"/>
        <v>3.2808558825484557E-2</v>
      </c>
      <c r="C426" s="71">
        <f t="shared" ca="1" si="85"/>
        <v>6.7985662853282305</v>
      </c>
      <c r="D426" s="79">
        <f t="shared" ca="1" si="86"/>
        <v>111.31979025856475</v>
      </c>
      <c r="E426" s="79">
        <f t="shared" ca="1" si="76"/>
        <v>28.677009821150108</v>
      </c>
      <c r="F426" s="61">
        <f t="shared" ca="1" si="77"/>
        <v>3.2899299854382405E-2</v>
      </c>
      <c r="G426" s="71">
        <f t="shared" ca="1" si="78"/>
        <v>1.3376551919539279</v>
      </c>
      <c r="H426" s="79">
        <f t="shared" ca="1" si="79"/>
        <v>20.675310383907856</v>
      </c>
      <c r="I426" s="79">
        <f t="shared" ca="1" si="80"/>
        <v>25.867114867732003</v>
      </c>
      <c r="J426" s="71">
        <f t="shared" ca="1" si="81"/>
        <v>1.1874658385958767</v>
      </c>
      <c r="K426" s="71">
        <f t="shared" ca="1" si="82"/>
        <v>1.6159513812707236</v>
      </c>
      <c r="L426" s="61">
        <f t="shared" ca="1" si="87"/>
        <v>3.2342218733433193E-3</v>
      </c>
    </row>
    <row r="427" spans="1:12">
      <c r="A427" s="78">
        <f t="shared" ca="1" si="83"/>
        <v>4.1594833739851275E-2</v>
      </c>
      <c r="B427" s="78">
        <f t="shared" ca="1" si="84"/>
        <v>3.4244833928905746E-2</v>
      </c>
      <c r="C427" s="71">
        <f t="shared" ca="1" si="85"/>
        <v>6.8028405796951299</v>
      </c>
      <c r="D427" s="79">
        <f t="shared" ca="1" si="86"/>
        <v>111.6500881285391</v>
      </c>
      <c r="E427" s="79">
        <f t="shared" ca="1" si="76"/>
        <v>29.932416237072573</v>
      </c>
      <c r="F427" s="61">
        <f t="shared" ca="1" si="77"/>
        <v>3.2915549074554053E-2</v>
      </c>
      <c r="G427" s="71">
        <f t="shared" ca="1" si="78"/>
        <v>1.3290037527180549</v>
      </c>
      <c r="H427" s="79">
        <f t="shared" ca="1" si="79"/>
        <v>20.65800750543611</v>
      </c>
      <c r="I427" s="79">
        <f t="shared" ca="1" si="80"/>
        <v>25.688318523663661</v>
      </c>
      <c r="J427" s="71">
        <f t="shared" ca="1" si="81"/>
        <v>1.180584126978268</v>
      </c>
      <c r="K427" s="71">
        <f t="shared" ca="1" si="82"/>
        <v>1.627198758124029</v>
      </c>
      <c r="L427" s="61">
        <f t="shared" ca="1" si="87"/>
        <v>3.6714131708741912E-3</v>
      </c>
    </row>
    <row r="428" spans="1:12">
      <c r="A428" s="78">
        <f t="shared" ca="1" si="83"/>
        <v>3.9671562210932029E-2</v>
      </c>
      <c r="B428" s="78">
        <f t="shared" ca="1" si="84"/>
        <v>2.8568389536274667E-2</v>
      </c>
      <c r="C428" s="71">
        <f t="shared" ca="1" si="85"/>
        <v>6.9436449421973219</v>
      </c>
      <c r="D428" s="79">
        <f t="shared" ca="1" si="86"/>
        <v>123.09641554058572</v>
      </c>
      <c r="E428" s="79">
        <f t="shared" ca="1" si="76"/>
        <v>24.97080081036113</v>
      </c>
      <c r="F428" s="61">
        <f t="shared" ca="1" si="77"/>
        <v>3.3455343516019566E-2</v>
      </c>
      <c r="G428" s="71">
        <f t="shared" ca="1" si="78"/>
        <v>1.431895817532763</v>
      </c>
      <c r="H428" s="79">
        <f t="shared" ca="1" si="79"/>
        <v>20.863791635065525</v>
      </c>
      <c r="I428" s="79">
        <f t="shared" ca="1" si="80"/>
        <v>27.824450347857553</v>
      </c>
      <c r="J428" s="71">
        <f t="shared" ca="1" si="81"/>
        <v>1.2618790921149179</v>
      </c>
      <c r="K428" s="71">
        <f t="shared" ca="1" si="82"/>
        <v>1.50227585729177</v>
      </c>
      <c r="L428" s="61">
        <f t="shared" ca="1" si="87"/>
        <v>2.6047523114935099E-3</v>
      </c>
    </row>
    <row r="429" spans="1:12">
      <c r="A429" s="78">
        <f t="shared" ca="1" si="83"/>
        <v>3.8719784701442481E-2</v>
      </c>
      <c r="B429" s="78">
        <f t="shared" ca="1" si="84"/>
        <v>2.976541429410931E-2</v>
      </c>
      <c r="C429" s="71">
        <f t="shared" ca="1" si="85"/>
        <v>6.8557158617297613</v>
      </c>
      <c r="D429" s="79">
        <f t="shared" ca="1" si="86"/>
        <v>115.81801468621981</v>
      </c>
      <c r="E429" s="79">
        <f t="shared" ca="1" si="76"/>
        <v>26.017085437466417</v>
      </c>
      <c r="F429" s="61">
        <f t="shared" ca="1" si="77"/>
        <v>3.3117225487054293E-2</v>
      </c>
      <c r="G429" s="71">
        <f t="shared" ca="1" si="78"/>
        <v>1.3923409847744259</v>
      </c>
      <c r="H429" s="79">
        <f t="shared" ca="1" si="79"/>
        <v>20.784681969548853</v>
      </c>
      <c r="I429" s="79">
        <f t="shared" ca="1" si="80"/>
        <v>27.000751143822281</v>
      </c>
      <c r="J429" s="71">
        <f t="shared" ca="1" si="81"/>
        <v>1.2307678448368942</v>
      </c>
      <c r="K429" s="71">
        <f t="shared" ca="1" si="82"/>
        <v>1.5481050796456732</v>
      </c>
      <c r="L429" s="61">
        <f t="shared" ca="1" si="87"/>
        <v>2.7241560218795873E-3</v>
      </c>
    </row>
    <row r="430" spans="1:12">
      <c r="A430" s="78">
        <f t="shared" ca="1" si="83"/>
        <v>4.0762076467887383E-2</v>
      </c>
      <c r="B430" s="78">
        <f t="shared" ca="1" si="84"/>
        <v>3.145784599369203E-2</v>
      </c>
      <c r="C430" s="71">
        <f t="shared" ca="1" si="85"/>
        <v>6.7914482254198063</v>
      </c>
      <c r="D430" s="79">
        <f t="shared" ca="1" si="86"/>
        <v>110.77190635035204</v>
      </c>
      <c r="E430" s="79">
        <f t="shared" ca="1" si="76"/>
        <v>27.496390905552385</v>
      </c>
      <c r="F430" s="61">
        <f t="shared" ca="1" si="77"/>
        <v>3.2872257533927134E-2</v>
      </c>
      <c r="G430" s="71">
        <f t="shared" ca="1" si="78"/>
        <v>1.3692924838434632</v>
      </c>
      <c r="H430" s="79">
        <f t="shared" ca="1" si="79"/>
        <v>20.738584967686926</v>
      </c>
      <c r="I430" s="79">
        <f t="shared" ca="1" si="80"/>
        <v>26.522226615492539</v>
      </c>
      <c r="J430" s="71">
        <f t="shared" ca="1" si="81"/>
        <v>1.2125586117642859</v>
      </c>
      <c r="K430" s="71">
        <f t="shared" ca="1" si="82"/>
        <v>1.5760366052970527</v>
      </c>
      <c r="L430" s="61">
        <f t="shared" ca="1" si="87"/>
        <v>3.1918619428401031E-3</v>
      </c>
    </row>
    <row r="431" spans="1:12">
      <c r="A431" s="78">
        <f t="shared" ca="1" si="83"/>
        <v>4.1555263778131193E-2</v>
      </c>
      <c r="B431" s="78">
        <f t="shared" ca="1" si="84"/>
        <v>3.3148918492529066E-2</v>
      </c>
      <c r="C431" s="71">
        <f t="shared" ca="1" si="85"/>
        <v>6.8526716257996734</v>
      </c>
      <c r="D431" s="79">
        <f t="shared" ca="1" si="86"/>
        <v>115.57388434279213</v>
      </c>
      <c r="E431" s="79">
        <f t="shared" ca="1" si="76"/>
        <v>28.974508335683371</v>
      </c>
      <c r="F431" s="61">
        <f t="shared" ca="1" si="77"/>
        <v>3.3105580738954789E-2</v>
      </c>
      <c r="G431" s="71">
        <f t="shared" ca="1" si="78"/>
        <v>1.3513762425056985</v>
      </c>
      <c r="H431" s="79">
        <f t="shared" ca="1" si="79"/>
        <v>20.702752485011398</v>
      </c>
      <c r="I431" s="79">
        <f t="shared" ca="1" si="80"/>
        <v>26.150990113911394</v>
      </c>
      <c r="J431" s="71">
        <f t="shared" ca="1" si="81"/>
        <v>1.1983625465446721</v>
      </c>
      <c r="K431" s="71">
        <f t="shared" ca="1" si="82"/>
        <v>1.5984098429131326</v>
      </c>
      <c r="L431" s="61">
        <f t="shared" ca="1" si="87"/>
        <v>3.4661399162490736E-3</v>
      </c>
    </row>
    <row r="432" spans="1:12">
      <c r="A432" s="78">
        <f t="shared" ca="1" si="83"/>
        <v>3.8351256138652638E-2</v>
      </c>
      <c r="B432" s="78">
        <f t="shared" ca="1" si="84"/>
        <v>2.9981473605231155E-2</v>
      </c>
      <c r="C432" s="71">
        <f t="shared" ca="1" si="85"/>
        <v>6.7049429725024146</v>
      </c>
      <c r="D432" s="79">
        <f t="shared" ca="1" si="86"/>
        <v>104.32513465524909</v>
      </c>
      <c r="E432" s="79">
        <f t="shared" ca="1" si="76"/>
        <v>26.205936615597999</v>
      </c>
      <c r="F432" s="61">
        <f t="shared" ca="1" si="77"/>
        <v>3.2545385344152793E-2</v>
      </c>
      <c r="G432" s="71">
        <f t="shared" ca="1" si="78"/>
        <v>1.3707439252604903</v>
      </c>
      <c r="H432" s="79">
        <f t="shared" ca="1" si="79"/>
        <v>20.741487850520979</v>
      </c>
      <c r="I432" s="79">
        <f t="shared" ca="1" si="80"/>
        <v>26.552329563327362</v>
      </c>
      <c r="J432" s="71">
        <f t="shared" ca="1" si="81"/>
        <v>1.2137070772241538</v>
      </c>
      <c r="K432" s="71">
        <f t="shared" ca="1" si="82"/>
        <v>1.5742498186574141</v>
      </c>
      <c r="L432" s="61">
        <f t="shared" ca="1" si="87"/>
        <v>2.8154774755666085E-3</v>
      </c>
    </row>
    <row r="433" spans="1:12">
      <c r="A433" s="78">
        <f t="shared" ca="1" si="83"/>
        <v>4.0474333367348042E-2</v>
      </c>
      <c r="B433" s="78">
        <f t="shared" ca="1" si="84"/>
        <v>3.0395828656824844E-2</v>
      </c>
      <c r="C433" s="71">
        <f t="shared" ca="1" si="85"/>
        <v>6.8300785587759938</v>
      </c>
      <c r="D433" s="79">
        <f t="shared" ca="1" si="86"/>
        <v>113.77805855383622</v>
      </c>
      <c r="E433" s="79">
        <f t="shared" ca="1" si="76"/>
        <v>26.568112349899547</v>
      </c>
      <c r="F433" s="61">
        <f t="shared" ca="1" si="77"/>
        <v>3.3019286069529731E-2</v>
      </c>
      <c r="G433" s="71">
        <f t="shared" ca="1" si="78"/>
        <v>1.3904929226131366</v>
      </c>
      <c r="H433" s="79">
        <f t="shared" ca="1" si="79"/>
        <v>20.780985845226272</v>
      </c>
      <c r="I433" s="79">
        <f t="shared" ca="1" si="80"/>
        <v>26.962343174873684</v>
      </c>
      <c r="J433" s="71">
        <f t="shared" ca="1" si="81"/>
        <v>1.229310007543347</v>
      </c>
      <c r="K433" s="71">
        <f t="shared" ca="1" si="82"/>
        <v>1.5503103617104608</v>
      </c>
      <c r="L433" s="61">
        <f t="shared" ca="1" si="87"/>
        <v>2.9898425133245035E-3</v>
      </c>
    </row>
    <row r="434" spans="1:12">
      <c r="A434" s="78">
        <f t="shared" ca="1" si="83"/>
        <v>4.0614567851508451E-2</v>
      </c>
      <c r="B434" s="78">
        <f t="shared" ca="1" si="84"/>
        <v>2.8576825091004076E-2</v>
      </c>
      <c r="C434" s="71">
        <f t="shared" ca="1" si="85"/>
        <v>6.8440467478690303</v>
      </c>
      <c r="D434" s="79">
        <f t="shared" ca="1" si="86"/>
        <v>114.88500906169429</v>
      </c>
      <c r="E434" s="79">
        <f t="shared" ca="1" si="76"/>
        <v>24.978174084119022</v>
      </c>
      <c r="F434" s="61">
        <f t="shared" ca="1" si="77"/>
        <v>3.3072611263754124E-2</v>
      </c>
      <c r="G434" s="71">
        <f t="shared" ca="1" si="78"/>
        <v>1.4285000586509691</v>
      </c>
      <c r="H434" s="79">
        <f t="shared" ca="1" si="79"/>
        <v>20.857000117301936</v>
      </c>
      <c r="I434" s="79">
        <f t="shared" ca="1" si="80"/>
        <v>27.753613473283263</v>
      </c>
      <c r="J434" s="71">
        <f t="shared" ca="1" si="81"/>
        <v>1.2592150326076592</v>
      </c>
      <c r="K434" s="71">
        <f t="shared" ca="1" si="82"/>
        <v>1.5061101877864786</v>
      </c>
      <c r="L434" s="61">
        <f t="shared" ca="1" si="87"/>
        <v>2.7517679406274149E-3</v>
      </c>
    </row>
    <row r="435" spans="1:12">
      <c r="A435" s="78">
        <f t="shared" ca="1" si="83"/>
        <v>4.2128407864444606E-2</v>
      </c>
      <c r="B435" s="78">
        <f t="shared" ca="1" si="84"/>
        <v>3.0295785908481913E-2</v>
      </c>
      <c r="C435" s="71">
        <f t="shared" ca="1" si="85"/>
        <v>6.8625208666288966</v>
      </c>
      <c r="D435" s="79">
        <f t="shared" ca="1" si="86"/>
        <v>116.36560363813574</v>
      </c>
      <c r="E435" s="79">
        <f t="shared" ca="1" si="76"/>
        <v>26.480667884812693</v>
      </c>
      <c r="F435" s="61">
        <f t="shared" ca="1" si="77"/>
        <v>3.3143270664362935E-2</v>
      </c>
      <c r="G435" s="71">
        <f t="shared" ca="1" si="78"/>
        <v>1.4070778032893694</v>
      </c>
      <c r="H435" s="79">
        <f t="shared" ca="1" si="79"/>
        <v>20.814155606578737</v>
      </c>
      <c r="I435" s="79">
        <f t="shared" ca="1" si="80"/>
        <v>27.307268403718286</v>
      </c>
      <c r="J435" s="71">
        <f t="shared" ca="1" si="81"/>
        <v>1.2423792414694503</v>
      </c>
      <c r="K435" s="71">
        <f t="shared" ca="1" si="82"/>
        <v>1.5307279872163382</v>
      </c>
      <c r="L435" s="61">
        <f t="shared" ca="1" si="87"/>
        <v>3.113689234799094E-3</v>
      </c>
    </row>
    <row r="436" spans="1:12">
      <c r="A436" s="78">
        <f t="shared" ca="1" si="83"/>
        <v>4.2335897463496662E-2</v>
      </c>
      <c r="B436" s="78">
        <f t="shared" ca="1" si="84"/>
        <v>2.9612624860445007E-2</v>
      </c>
      <c r="C436" s="71">
        <f t="shared" ca="1" si="85"/>
        <v>6.8946925248845776</v>
      </c>
      <c r="D436" s="79">
        <f t="shared" ca="1" si="86"/>
        <v>118.98967021781736</v>
      </c>
      <c r="E436" s="79">
        <f t="shared" ca="1" si="76"/>
        <v>25.883536624394026</v>
      </c>
      <c r="F436" s="61">
        <f t="shared" ca="1" si="77"/>
        <v>3.3266680656239313E-2</v>
      </c>
      <c r="G436" s="71">
        <f t="shared" ca="1" si="78"/>
        <v>1.4249514391342013</v>
      </c>
      <c r="H436" s="79">
        <f t="shared" ca="1" si="79"/>
        <v>20.849902878268402</v>
      </c>
      <c r="I436" s="79">
        <f t="shared" ca="1" si="80"/>
        <v>27.679612508306256</v>
      </c>
      <c r="J436" s="71">
        <f t="shared" ca="1" si="81"/>
        <v>1.2564296864995399</v>
      </c>
      <c r="K436" s="71">
        <f t="shared" ca="1" si="82"/>
        <v>1.510136747306575</v>
      </c>
      <c r="L436" s="61">
        <f t="shared" ca="1" si="87"/>
        <v>3.0148476583612724E-3</v>
      </c>
    </row>
    <row r="437" spans="1:12">
      <c r="A437" s="78">
        <f t="shared" ca="1" si="83"/>
        <v>4.0999385319358705E-2</v>
      </c>
      <c r="B437" s="78">
        <f t="shared" ca="1" si="84"/>
        <v>2.6886805101993608E-2</v>
      </c>
      <c r="C437" s="71">
        <f t="shared" ca="1" si="85"/>
        <v>6.838830978369411</v>
      </c>
      <c r="D437" s="79">
        <f t="shared" ca="1" si="86"/>
        <v>114.47041564732109</v>
      </c>
      <c r="E437" s="79">
        <f t="shared" ca="1" si="76"/>
        <v>23.500976622304652</v>
      </c>
      <c r="F437" s="61">
        <f t="shared" ca="1" si="77"/>
        <v>3.3052689386868811E-2</v>
      </c>
      <c r="G437" s="71">
        <f t="shared" ca="1" si="78"/>
        <v>1.4668416950343779</v>
      </c>
      <c r="H437" s="79">
        <f t="shared" ca="1" si="79"/>
        <v>20.933683390068754</v>
      </c>
      <c r="I437" s="79">
        <f t="shared" ca="1" si="80"/>
        <v>28.554775068910132</v>
      </c>
      <c r="J437" s="71">
        <f t="shared" ca="1" si="81"/>
        <v>1.2892212838016361</v>
      </c>
      <c r="K437" s="71">
        <f t="shared" ca="1" si="82"/>
        <v>1.4638532399266209</v>
      </c>
      <c r="L437" s="61">
        <f t="shared" ca="1" si="87"/>
        <v>2.5671145684256721E-3</v>
      </c>
    </row>
    <row r="438" spans="1:12">
      <c r="A438" s="78">
        <f t="shared" ca="1" si="83"/>
        <v>4.0119504302892357E-2</v>
      </c>
      <c r="B438" s="78">
        <f t="shared" ca="1" si="84"/>
        <v>2.5553468550595152E-2</v>
      </c>
      <c r="C438" s="71">
        <f t="shared" ca="1" si="85"/>
        <v>6.9108416400906041</v>
      </c>
      <c r="D438" s="79">
        <f t="shared" ca="1" si="86"/>
        <v>120.32908906624064</v>
      </c>
      <c r="E438" s="79">
        <f t="shared" ca="1" si="76"/>
        <v>22.335545809487254</v>
      </c>
      <c r="F438" s="61">
        <f t="shared" ca="1" si="77"/>
        <v>3.3328801534854992E-2</v>
      </c>
      <c r="G438" s="71">
        <f t="shared" ca="1" si="78"/>
        <v>1.4986354407954676</v>
      </c>
      <c r="H438" s="79">
        <f t="shared" ca="1" si="79"/>
        <v>20.997270881590936</v>
      </c>
      <c r="I438" s="79">
        <f t="shared" ca="1" si="80"/>
        <v>29.221346118726643</v>
      </c>
      <c r="J438" s="71">
        <f t="shared" ca="1" si="81"/>
        <v>1.3139814608898628</v>
      </c>
      <c r="K438" s="71">
        <f t="shared" ca="1" si="82"/>
        <v>1.430461137216819</v>
      </c>
      <c r="L438" s="61">
        <f t="shared" ca="1" si="87"/>
        <v>2.2884536273855595E-3</v>
      </c>
    </row>
    <row r="439" spans="1:12">
      <c r="A439" s="78">
        <f t="shared" ca="1" si="83"/>
        <v>4.2641437634843252E-2</v>
      </c>
      <c r="B439" s="78">
        <f t="shared" ca="1" si="84"/>
        <v>2.931814478840503E-2</v>
      </c>
      <c r="C439" s="71">
        <f t="shared" ca="1" si="85"/>
        <v>6.8120805287805108</v>
      </c>
      <c r="D439" s="79">
        <f t="shared" ca="1" si="86"/>
        <v>112.36746207936103</v>
      </c>
      <c r="E439" s="79">
        <f t="shared" ca="1" si="76"/>
        <v>25.62614013334597</v>
      </c>
      <c r="F439" s="61">
        <f t="shared" ca="1" si="77"/>
        <v>3.2950703232959504E-2</v>
      </c>
      <c r="G439" s="71">
        <f t="shared" ca="1" si="78"/>
        <v>1.4245284946703818</v>
      </c>
      <c r="H439" s="79">
        <f t="shared" ca="1" si="79"/>
        <v>20.849056989340763</v>
      </c>
      <c r="I439" s="79">
        <f t="shared" ca="1" si="80"/>
        <v>27.670794336194739</v>
      </c>
      <c r="J439" s="71">
        <f t="shared" ca="1" si="81"/>
        <v>1.2560976202291341</v>
      </c>
      <c r="K439" s="71">
        <f t="shared" ca="1" si="82"/>
        <v>1.5106180000522635</v>
      </c>
      <c r="L439" s="61">
        <f t="shared" ca="1" si="87"/>
        <v>3.0615511687992762E-3</v>
      </c>
    </row>
    <row r="440" spans="1:12">
      <c r="A440" s="78">
        <f t="shared" ca="1" si="83"/>
        <v>3.7033234257344338E-2</v>
      </c>
      <c r="B440" s="78">
        <f t="shared" ca="1" si="84"/>
        <v>2.7613421740631944E-2</v>
      </c>
      <c r="C440" s="71">
        <f t="shared" ca="1" si="85"/>
        <v>6.6165834567149835</v>
      </c>
      <c r="D440" s="79">
        <f t="shared" ca="1" si="86"/>
        <v>98.127354229404943</v>
      </c>
      <c r="E440" s="79">
        <f t="shared" ca="1" si="76"/>
        <v>24.136091154255901</v>
      </c>
      <c r="F440" s="61">
        <f t="shared" ca="1" si="77"/>
        <v>3.221486190012765E-2</v>
      </c>
      <c r="G440" s="71">
        <f t="shared" ca="1" si="78"/>
        <v>1.3988206850544611</v>
      </c>
      <c r="H440" s="79">
        <f t="shared" ca="1" si="79"/>
        <v>20.797641370108924</v>
      </c>
      <c r="I440" s="79">
        <f t="shared" ca="1" si="80"/>
        <v>27.135471639916531</v>
      </c>
      <c r="J440" s="71">
        <f t="shared" ca="1" si="81"/>
        <v>1.2358763076122044</v>
      </c>
      <c r="K440" s="71">
        <f t="shared" ca="1" si="82"/>
        <v>1.5404191441622783</v>
      </c>
      <c r="L440" s="61">
        <f t="shared" ca="1" si="87"/>
        <v>2.4537254979920724E-3</v>
      </c>
    </row>
    <row r="441" spans="1:12">
      <c r="A441" s="78">
        <f t="shared" ca="1" si="83"/>
        <v>3.9020352656953923E-2</v>
      </c>
      <c r="B441" s="78">
        <f t="shared" ca="1" si="84"/>
        <v>3.0644385172663616E-2</v>
      </c>
      <c r="C441" s="71">
        <f t="shared" ca="1" si="85"/>
        <v>6.6395871505385511</v>
      </c>
      <c r="D441" s="79">
        <f t="shared" ca="1" si="86"/>
        <v>99.704530122967171</v>
      </c>
      <c r="E441" s="79">
        <f t="shared" ca="1" si="76"/>
        <v>26.785368392255258</v>
      </c>
      <c r="F441" s="61">
        <f t="shared" ca="1" si="77"/>
        <v>3.2300586458763603E-2</v>
      </c>
      <c r="G441" s="71">
        <f t="shared" ca="1" si="78"/>
        <v>1.357020020719605</v>
      </c>
      <c r="H441" s="79">
        <f t="shared" ca="1" si="79"/>
        <v>20.714040041439212</v>
      </c>
      <c r="I441" s="79">
        <f t="shared" ca="1" si="80"/>
        <v>26.267863709586731</v>
      </c>
      <c r="J441" s="71">
        <f t="shared" ca="1" si="81"/>
        <v>1.2028383720076854</v>
      </c>
      <c r="K441" s="71">
        <f t="shared" ca="1" si="82"/>
        <v>1.5912980386275055</v>
      </c>
      <c r="L441" s="61">
        <f t="shared" ca="1" si="87"/>
        <v>3.0139949206960883E-3</v>
      </c>
    </row>
    <row r="442" spans="1:12">
      <c r="A442" s="78">
        <f t="shared" ca="1" si="83"/>
        <v>4.4744886807997285E-2</v>
      </c>
      <c r="B442" s="78">
        <f t="shared" ca="1" si="84"/>
        <v>3.0542720124934843E-2</v>
      </c>
      <c r="C442" s="71">
        <f t="shared" ca="1" si="85"/>
        <v>6.9235252606353308</v>
      </c>
      <c r="D442" s="79">
        <f t="shared" ca="1" si="86"/>
        <v>121.39164011564613</v>
      </c>
      <c r="E442" s="79">
        <f t="shared" ca="1" si="76"/>
        <v>26.696505922321919</v>
      </c>
      <c r="F442" s="61">
        <f t="shared" ca="1" si="77"/>
        <v>3.3377673000845674E-2</v>
      </c>
      <c r="G442" s="71">
        <f t="shared" ca="1" si="78"/>
        <v>1.4259685142587013</v>
      </c>
      <c r="H442" s="79">
        <f t="shared" ca="1" si="79"/>
        <v>20.851937028517401</v>
      </c>
      <c r="I442" s="79">
        <f t="shared" ca="1" si="80"/>
        <v>27.700819460313792</v>
      </c>
      <c r="J442" s="71">
        <f t="shared" ca="1" si="81"/>
        <v>1.2572281412699857</v>
      </c>
      <c r="K442" s="71">
        <f t="shared" ca="1" si="82"/>
        <v>1.5089806299732655</v>
      </c>
      <c r="L442" s="61">
        <f t="shared" ca="1" si="87"/>
        <v>3.3597143967567709E-3</v>
      </c>
    </row>
    <row r="443" spans="1:12">
      <c r="A443" s="78">
        <f t="shared" ca="1" si="83"/>
        <v>4.3444086412788505E-2</v>
      </c>
      <c r="B443" s="78">
        <f t="shared" ca="1" si="84"/>
        <v>3.1341189443483186E-2</v>
      </c>
      <c r="C443" s="71">
        <f t="shared" ca="1" si="85"/>
        <v>6.7685641850212948</v>
      </c>
      <c r="D443" s="79">
        <f t="shared" ca="1" si="86"/>
        <v>109.02870337587565</v>
      </c>
      <c r="E443" s="79">
        <f t="shared" ca="1" si="76"/>
        <v>27.394424798054789</v>
      </c>
      <c r="F443" s="61">
        <f t="shared" ca="1" si="77"/>
        <v>3.27854689687712E-2</v>
      </c>
      <c r="G443" s="71">
        <f t="shared" ca="1" si="78"/>
        <v>1.3871453929918691</v>
      </c>
      <c r="H443" s="79">
        <f t="shared" ca="1" si="79"/>
        <v>20.774290785983737</v>
      </c>
      <c r="I443" s="79">
        <f t="shared" ca="1" si="80"/>
        <v>26.892789415152212</v>
      </c>
      <c r="J443" s="71">
        <f t="shared" ca="1" si="81"/>
        <v>1.2266683439156183</v>
      </c>
      <c r="K443" s="71">
        <f t="shared" ca="1" si="82"/>
        <v>1.5543199834989454</v>
      </c>
      <c r="L443" s="61">
        <f t="shared" ca="1" si="87"/>
        <v>3.4724813643572782E-3</v>
      </c>
    </row>
    <row r="444" spans="1:12">
      <c r="A444" s="78">
        <f t="shared" ca="1" si="83"/>
        <v>3.9964651803431603E-2</v>
      </c>
      <c r="B444" s="78">
        <f t="shared" ca="1" si="84"/>
        <v>3.3208386726525596E-2</v>
      </c>
      <c r="C444" s="71">
        <f t="shared" ca="1" si="85"/>
        <v>6.8422723776875287</v>
      </c>
      <c r="D444" s="79">
        <f t="shared" ca="1" si="86"/>
        <v>114.74379887980663</v>
      </c>
      <c r="E444" s="79">
        <f t="shared" ca="1" si="76"/>
        <v>29.02648779444095</v>
      </c>
      <c r="F444" s="61">
        <f t="shared" ca="1" si="77"/>
        <v>3.3065832626149261E-2</v>
      </c>
      <c r="G444" s="71">
        <f t="shared" ca="1" si="78"/>
        <v>1.3386242049831316</v>
      </c>
      <c r="H444" s="79">
        <f t="shared" ca="1" si="79"/>
        <v>20.677248409966264</v>
      </c>
      <c r="I444" s="79">
        <f t="shared" ca="1" si="80"/>
        <v>25.887150451863089</v>
      </c>
      <c r="J444" s="71">
        <f t="shared" ca="1" si="81"/>
        <v>1.1882360967171708</v>
      </c>
      <c r="K444" s="71">
        <f t="shared" ca="1" si="82"/>
        <v>1.61470070171403</v>
      </c>
      <c r="L444" s="61">
        <f t="shared" ca="1" si="87"/>
        <v>3.3087777462736234E-3</v>
      </c>
    </row>
    <row r="445" spans="1:12">
      <c r="A445" s="78">
        <f t="shared" ca="1" si="83"/>
        <v>3.7463053826500843E-2</v>
      </c>
      <c r="B445" s="78">
        <f t="shared" ca="1" si="84"/>
        <v>2.6432908613030427E-2</v>
      </c>
      <c r="C445" s="71">
        <f t="shared" ca="1" si="85"/>
        <v>6.7633320585993957</v>
      </c>
      <c r="D445" s="79">
        <f t="shared" ca="1" si="86"/>
        <v>108.63401234087641</v>
      </c>
      <c r="E445" s="79">
        <f t="shared" ca="1" si="76"/>
        <v>23.104238864300115</v>
      </c>
      <c r="F445" s="61">
        <f t="shared" ca="1" si="77"/>
        <v>3.2765658142275153E-2</v>
      </c>
      <c r="G445" s="71">
        <f t="shared" ca="1" si="78"/>
        <v>1.442366124177211</v>
      </c>
      <c r="H445" s="79">
        <f t="shared" ca="1" si="79"/>
        <v>20.884732248354421</v>
      </c>
      <c r="I445" s="79">
        <f t="shared" ca="1" si="80"/>
        <v>28.043010271363791</v>
      </c>
      <c r="J445" s="71">
        <f t="shared" ca="1" si="81"/>
        <v>1.2700852996809082</v>
      </c>
      <c r="K445" s="71">
        <f t="shared" ca="1" si="82"/>
        <v>1.490567510246366</v>
      </c>
      <c r="L445" s="61">
        <f t="shared" ca="1" si="87"/>
        <v>2.2670765768623064E-3</v>
      </c>
    </row>
    <row r="446" spans="1:12">
      <c r="A446" s="78">
        <f t="shared" ca="1" si="83"/>
        <v>3.9730732869598377E-2</v>
      </c>
      <c r="B446" s="78">
        <f t="shared" ca="1" si="84"/>
        <v>3.0547794920945351E-2</v>
      </c>
      <c r="C446" s="71">
        <f t="shared" ca="1" si="85"/>
        <v>6.7930656282727231</v>
      </c>
      <c r="D446" s="79">
        <f t="shared" ca="1" si="86"/>
        <v>110.89616217667822</v>
      </c>
      <c r="E446" s="79">
        <f t="shared" ca="1" si="76"/>
        <v>26.70094165434562</v>
      </c>
      <c r="F446" s="61">
        <f t="shared" ca="1" si="77"/>
        <v>3.2878400279402614E-2</v>
      </c>
      <c r="G446" s="71">
        <f t="shared" ca="1" si="78"/>
        <v>1.378764262563388</v>
      </c>
      <c r="H446" s="79">
        <f t="shared" ca="1" si="79"/>
        <v>20.757528525126776</v>
      </c>
      <c r="I446" s="79">
        <f t="shared" ca="1" si="80"/>
        <v>26.718747617862945</v>
      </c>
      <c r="J446" s="71">
        <f t="shared" ca="1" si="81"/>
        <v>1.2200489433541064</v>
      </c>
      <c r="K446" s="71">
        <f t="shared" ca="1" si="82"/>
        <v>1.5644445839240761</v>
      </c>
      <c r="L446" s="61">
        <f t="shared" ca="1" si="87"/>
        <v>2.9634947598875258E-3</v>
      </c>
    </row>
    <row r="447" spans="1:12">
      <c r="A447" s="78">
        <f t="shared" ca="1" si="83"/>
        <v>3.8765199636121545E-2</v>
      </c>
      <c r="B447" s="78">
        <f t="shared" ca="1" si="84"/>
        <v>3.1277133652892954E-2</v>
      </c>
      <c r="C447" s="71">
        <f t="shared" ca="1" si="85"/>
        <v>6.8436746319940607</v>
      </c>
      <c r="D447" s="79">
        <f t="shared" ca="1" si="86"/>
        <v>114.85538046966008</v>
      </c>
      <c r="E447" s="79">
        <f t="shared" ca="1" si="76"/>
        <v>27.338435489117796</v>
      </c>
      <c r="F447" s="61">
        <f t="shared" ca="1" si="77"/>
        <v>3.307118955198015E-2</v>
      </c>
      <c r="G447" s="71">
        <f t="shared" ca="1" si="78"/>
        <v>1.363518321270071</v>
      </c>
      <c r="H447" s="79">
        <f t="shared" ca="1" si="79"/>
        <v>20.727036642540142</v>
      </c>
      <c r="I447" s="79">
        <f t="shared" ca="1" si="80"/>
        <v>26.402511995300429</v>
      </c>
      <c r="J447" s="71">
        <f t="shared" ca="1" si="81"/>
        <v>1.2079873929088769</v>
      </c>
      <c r="K447" s="71">
        <f t="shared" ca="1" si="82"/>
        <v>1.5831826913833151</v>
      </c>
      <c r="L447" s="61">
        <f t="shared" ca="1" si="87"/>
        <v>2.927726884054085E-3</v>
      </c>
    </row>
    <row r="448" spans="1:12">
      <c r="A448" s="78">
        <f t="shared" ca="1" si="83"/>
        <v>3.9776633610963938E-2</v>
      </c>
      <c r="B448" s="78">
        <f t="shared" ca="1" si="84"/>
        <v>2.8328457112902262E-2</v>
      </c>
      <c r="C448" s="71">
        <f t="shared" ca="1" si="85"/>
        <v>6.8613808555333593</v>
      </c>
      <c r="D448" s="79">
        <f t="shared" ca="1" si="86"/>
        <v>116.27368838479134</v>
      </c>
      <c r="E448" s="79">
        <f t="shared" ca="1" si="76"/>
        <v>24.761082837131589</v>
      </c>
      <c r="F448" s="61">
        <f t="shared" ca="1" si="77"/>
        <v>3.3138906008019997E-2</v>
      </c>
      <c r="G448" s="71">
        <f t="shared" ca="1" si="78"/>
        <v>1.4292641036919336</v>
      </c>
      <c r="H448" s="79">
        <f t="shared" ca="1" si="79"/>
        <v>20.858528207383866</v>
      </c>
      <c r="I448" s="79">
        <f t="shared" ca="1" si="80"/>
        <v>27.769549744557114</v>
      </c>
      <c r="J448" s="71">
        <f t="shared" ca="1" si="81"/>
        <v>1.2598145566378975</v>
      </c>
      <c r="K448" s="71">
        <f t="shared" ca="1" si="82"/>
        <v>1.5052458676681597</v>
      </c>
      <c r="L448" s="61">
        <f t="shared" ca="1" si="87"/>
        <v>2.6346855537315167E-3</v>
      </c>
    </row>
    <row r="449" spans="1:12">
      <c r="A449" s="78">
        <f t="shared" ca="1" si="83"/>
        <v>3.8252091734045049E-2</v>
      </c>
      <c r="B449" s="78">
        <f t="shared" ca="1" si="84"/>
        <v>3.0373594141690257E-2</v>
      </c>
      <c r="C449" s="71">
        <f t="shared" ca="1" si="85"/>
        <v>6.6665793668652702</v>
      </c>
      <c r="D449" s="79">
        <f t="shared" ca="1" si="86"/>
        <v>101.5875199154637</v>
      </c>
      <c r="E449" s="79">
        <f t="shared" ca="1" si="76"/>
        <v>26.548677805021342</v>
      </c>
      <c r="F449" s="61">
        <f t="shared" ca="1" si="77"/>
        <v>3.2401465387642041E-2</v>
      </c>
      <c r="G449" s="71">
        <f t="shared" ca="1" si="78"/>
        <v>1.3590300706375906</v>
      </c>
      <c r="H449" s="79">
        <f t="shared" ca="1" si="79"/>
        <v>20.718060141275181</v>
      </c>
      <c r="I449" s="79">
        <f t="shared" ca="1" si="80"/>
        <v>26.309504004373846</v>
      </c>
      <c r="J449" s="71">
        <f t="shared" ca="1" si="81"/>
        <v>1.2044315762565141</v>
      </c>
      <c r="K449" s="71">
        <f t="shared" ca="1" si="82"/>
        <v>1.5887794765363468</v>
      </c>
      <c r="L449" s="61">
        <f t="shared" ca="1" si="87"/>
        <v>2.8822228813893541E-3</v>
      </c>
    </row>
    <row r="450" spans="1:12">
      <c r="A450" s="78">
        <f t="shared" ca="1" si="83"/>
        <v>4.0468961984290765E-2</v>
      </c>
      <c r="B450" s="78">
        <f t="shared" ca="1" si="84"/>
        <v>3.2576990907275283E-2</v>
      </c>
      <c r="C450" s="71">
        <f t="shared" ca="1" si="85"/>
        <v>6.9824247689426322</v>
      </c>
      <c r="D450" s="79">
        <f t="shared" ca="1" si="86"/>
        <v>126.45013516861493</v>
      </c>
      <c r="E450" s="79">
        <f t="shared" ca="1" si="76"/>
        <v>28.474603019313012</v>
      </c>
      <c r="F450" s="61">
        <f t="shared" ca="1" si="77"/>
        <v>3.3605560402471459E-2</v>
      </c>
      <c r="G450" s="71">
        <f t="shared" ca="1" si="78"/>
        <v>1.3662241745716861</v>
      </c>
      <c r="H450" s="79">
        <f t="shared" ca="1" si="79"/>
        <v>20.732448349143372</v>
      </c>
      <c r="I450" s="79">
        <f t="shared" ca="1" si="80"/>
        <v>26.458603637474436</v>
      </c>
      <c r="J450" s="71">
        <f t="shared" ca="1" si="81"/>
        <v>1.2101300005126252</v>
      </c>
      <c r="K450" s="71">
        <f t="shared" ca="1" si="82"/>
        <v>1.5798263798319612</v>
      </c>
      <c r="L450" s="61">
        <f t="shared" ca="1" si="87"/>
        <v>3.1697355260751712E-3</v>
      </c>
    </row>
    <row r="451" spans="1:12">
      <c r="A451" s="78">
        <f t="shared" ca="1" si="83"/>
        <v>4.1099987638341655E-2</v>
      </c>
      <c r="B451" s="78">
        <f t="shared" ca="1" si="84"/>
        <v>3.0339133841439055E-2</v>
      </c>
      <c r="C451" s="71">
        <f t="shared" ca="1" si="85"/>
        <v>6.7774445741494649</v>
      </c>
      <c r="D451" s="79">
        <f t="shared" ca="1" si="86"/>
        <v>109.70189022317709</v>
      </c>
      <c r="E451" s="79">
        <f t="shared" ca="1" si="76"/>
        <v>26.518557055920475</v>
      </c>
      <c r="F451" s="61">
        <f t="shared" ca="1" si="77"/>
        <v>3.2819120931434749E-2</v>
      </c>
      <c r="G451" s="71">
        <f t="shared" ca="1" si="78"/>
        <v>1.3907299460314293</v>
      </c>
      <c r="H451" s="79">
        <f t="shared" ca="1" si="79"/>
        <v>20.781459892062859</v>
      </c>
      <c r="I451" s="79">
        <f t="shared" ca="1" si="80"/>
        <v>26.967268811354309</v>
      </c>
      <c r="J451" s="71">
        <f t="shared" ca="1" si="81"/>
        <v>1.229497004062329</v>
      </c>
      <c r="K451" s="71">
        <f t="shared" ca="1" si="82"/>
        <v>1.5500271937957806</v>
      </c>
      <c r="L451" s="61">
        <f t="shared" ca="1" si="87"/>
        <v>3.0812400037864168E-3</v>
      </c>
    </row>
    <row r="452" spans="1:12">
      <c r="A452" s="78">
        <f t="shared" ca="1" si="83"/>
        <v>4.440169555315622E-2</v>
      </c>
      <c r="B452" s="78">
        <f t="shared" ca="1" si="84"/>
        <v>2.9380060514650926E-2</v>
      </c>
      <c r="C452" s="71">
        <f t="shared" ca="1" si="85"/>
        <v>6.8374376377911252</v>
      </c>
      <c r="D452" s="79">
        <f t="shared" ca="1" si="86"/>
        <v>114.3599146228882</v>
      </c>
      <c r="E452" s="79">
        <f t="shared" ca="1" si="76"/>
        <v>25.680258874101447</v>
      </c>
      <c r="F452" s="61">
        <f t="shared" ca="1" si="77"/>
        <v>3.3047369488377394E-2</v>
      </c>
      <c r="G452" s="71">
        <f t="shared" ca="1" si="78"/>
        <v>1.4377118577892771</v>
      </c>
      <c r="H452" s="79">
        <f t="shared" ca="1" si="79"/>
        <v>20.875423715578556</v>
      </c>
      <c r="I452" s="79">
        <f t="shared" ca="1" si="80"/>
        <v>27.945828826234884</v>
      </c>
      <c r="J452" s="71">
        <f t="shared" ca="1" si="81"/>
        <v>1.2664389645275831</v>
      </c>
      <c r="K452" s="71">
        <f t="shared" ca="1" si="82"/>
        <v>1.4957509494497134</v>
      </c>
      <c r="L452" s="61">
        <f t="shared" ca="1" si="87"/>
        <v>3.2191418482809347E-3</v>
      </c>
    </row>
    <row r="453" spans="1:12">
      <c r="A453" s="78">
        <f t="shared" ca="1" si="83"/>
        <v>3.8754651822828758E-2</v>
      </c>
      <c r="B453" s="78">
        <f t="shared" ca="1" si="84"/>
        <v>2.5086977164467623E-2</v>
      </c>
      <c r="C453" s="71">
        <f t="shared" ca="1" si="85"/>
        <v>6.8428824869784597</v>
      </c>
      <c r="D453" s="79">
        <f t="shared" ca="1" si="86"/>
        <v>114.79233378187709</v>
      </c>
      <c r="E453" s="79">
        <f t="shared" ca="1" si="76"/>
        <v>21.927799217123379</v>
      </c>
      <c r="F453" s="61">
        <f t="shared" ca="1" si="77"/>
        <v>3.3068163273778914E-2</v>
      </c>
      <c r="G453" s="71">
        <f t="shared" ca="1" si="78"/>
        <v>1.4921294312504312</v>
      </c>
      <c r="H453" s="79">
        <f t="shared" ca="1" si="79"/>
        <v>20.984258862500862</v>
      </c>
      <c r="I453" s="79">
        <f t="shared" ca="1" si="80"/>
        <v>29.084780002111501</v>
      </c>
      <c r="J453" s="71">
        <f t="shared" ca="1" si="81"/>
        <v>1.3089236477402504</v>
      </c>
      <c r="K453" s="71">
        <f t="shared" ca="1" si="82"/>
        <v>1.4371777952924312</v>
      </c>
      <c r="L453" s="61">
        <f t="shared" ca="1" si="87"/>
        <v>2.1666181344508397E-3</v>
      </c>
    </row>
    <row r="454" spans="1:12">
      <c r="A454" s="78">
        <f t="shared" ca="1" si="83"/>
        <v>3.9270739399709771E-2</v>
      </c>
      <c r="B454" s="78">
        <f t="shared" ca="1" si="84"/>
        <v>2.9815674844050084E-2</v>
      </c>
      <c r="C454" s="71">
        <f t="shared" ca="1" si="85"/>
        <v>6.7788174357407396</v>
      </c>
      <c r="D454" s="79">
        <f t="shared" ca="1" si="86"/>
        <v>109.8063316940208</v>
      </c>
      <c r="E454" s="79">
        <f t="shared" ca="1" si="76"/>
        <v>26.061016726613698</v>
      </c>
      <c r="F454" s="61">
        <f t="shared" ca="1" si="77"/>
        <v>3.2824326430221089E-2</v>
      </c>
      <c r="G454" s="71">
        <f t="shared" ca="1" si="78"/>
        <v>1.3878131226653334</v>
      </c>
      <c r="H454" s="79">
        <f t="shared" ca="1" si="79"/>
        <v>20.775626245330667</v>
      </c>
      <c r="I454" s="79">
        <f t="shared" ca="1" si="80"/>
        <v>26.906661471418108</v>
      </c>
      <c r="J454" s="71">
        <f t="shared" ca="1" si="81"/>
        <v>1.2271953754820391</v>
      </c>
      <c r="K454" s="71">
        <f t="shared" ca="1" si="82"/>
        <v>1.5535186349448258</v>
      </c>
      <c r="L454" s="61">
        <f t="shared" ca="1" si="87"/>
        <v>2.8328170045369633E-3</v>
      </c>
    </row>
    <row r="455" spans="1:12">
      <c r="A455" s="78">
        <f t="shared" ca="1" si="83"/>
        <v>3.6528253228895774E-2</v>
      </c>
      <c r="B455" s="78">
        <f t="shared" ca="1" si="84"/>
        <v>3.4184530824847369E-2</v>
      </c>
      <c r="C455" s="71">
        <f t="shared" ca="1" si="85"/>
        <v>6.7666355382880639</v>
      </c>
      <c r="D455" s="79">
        <f t="shared" ca="1" si="86"/>
        <v>108.88304725608354</v>
      </c>
      <c r="E455" s="79">
        <f t="shared" ca="1" si="76"/>
        <v>29.879707042605162</v>
      </c>
      <c r="F455" s="61">
        <f t="shared" ca="1" si="77"/>
        <v>3.2778164983040044E-2</v>
      </c>
      <c r="G455" s="71">
        <f t="shared" ca="1" si="78"/>
        <v>1.2916253831825599</v>
      </c>
      <c r="H455" s="79">
        <f t="shared" ca="1" si="79"/>
        <v>20.583250766365119</v>
      </c>
      <c r="I455" s="79">
        <f t="shared" ca="1" si="80"/>
        <v>24.917553027767571</v>
      </c>
      <c r="J455" s="71">
        <f t="shared" ca="1" si="81"/>
        <v>1.1507525200556521</v>
      </c>
      <c r="K455" s="71">
        <f t="shared" ca="1" si="82"/>
        <v>1.6775322983528518</v>
      </c>
      <c r="L455" s="61">
        <f t="shared" ca="1" si="87"/>
        <v>3.1138077491230007E-3</v>
      </c>
    </row>
    <row r="456" spans="1:12">
      <c r="A456" s="78">
        <f t="shared" ca="1" si="83"/>
        <v>4.2690824276136054E-2</v>
      </c>
      <c r="B456" s="78">
        <f t="shared" ca="1" si="84"/>
        <v>2.427609191723715E-2</v>
      </c>
      <c r="C456" s="71">
        <f t="shared" ca="1" si="85"/>
        <v>6.8366610556160801</v>
      </c>
      <c r="D456" s="79">
        <f t="shared" ca="1" si="86"/>
        <v>114.29837287604373</v>
      </c>
      <c r="E456" s="79">
        <f t="shared" ca="1" si="76"/>
        <v>21.219027938191392</v>
      </c>
      <c r="F456" s="61">
        <f t="shared" ca="1" si="77"/>
        <v>3.3044404800048707E-2</v>
      </c>
      <c r="G456" s="71">
        <f t="shared" ca="1" si="78"/>
        <v>1.5417371299422817</v>
      </c>
      <c r="H456" s="79">
        <f t="shared" ca="1" si="79"/>
        <v>21.083474259884564</v>
      </c>
      <c r="I456" s="79">
        <f t="shared" ca="1" si="80"/>
        <v>30.128221716803733</v>
      </c>
      <c r="J456" s="71">
        <f t="shared" ca="1" si="81"/>
        <v>1.3473743525372415</v>
      </c>
      <c r="K456" s="71">
        <f t="shared" ca="1" si="82"/>
        <v>1.3874034914143785</v>
      </c>
      <c r="L456" s="61">
        <f t="shared" ca="1" si="87"/>
        <v>2.3573448055772247E-3</v>
      </c>
    </row>
    <row r="457" spans="1:12">
      <c r="A457" s="78">
        <f t="shared" ca="1" si="83"/>
        <v>3.8910689632309516E-2</v>
      </c>
      <c r="B457" s="78">
        <f t="shared" ca="1" si="84"/>
        <v>3.0709863795937764E-2</v>
      </c>
      <c r="C457" s="71">
        <f t="shared" ca="1" si="85"/>
        <v>6.8797029711974407</v>
      </c>
      <c r="D457" s="79">
        <f t="shared" ca="1" si="86"/>
        <v>117.7597718513868</v>
      </c>
      <c r="E457" s="79">
        <f t="shared" ca="1" si="76"/>
        <v>26.842601357979113</v>
      </c>
      <c r="F457" s="61">
        <f t="shared" ca="1" si="77"/>
        <v>3.3209123886683484E-2</v>
      </c>
      <c r="G457" s="71">
        <f t="shared" ca="1" si="78"/>
        <v>1.378362250229443</v>
      </c>
      <c r="H457" s="79">
        <f t="shared" ca="1" si="79"/>
        <v>20.756724500458887</v>
      </c>
      <c r="I457" s="79">
        <f t="shared" ca="1" si="80"/>
        <v>26.71040299698755</v>
      </c>
      <c r="J457" s="71">
        <f t="shared" ca="1" si="81"/>
        <v>1.2197312358403254</v>
      </c>
      <c r="K457" s="71">
        <f t="shared" ca="1" si="82"/>
        <v>1.5649333334549194</v>
      </c>
      <c r="L457" s="61">
        <f t="shared" ca="1" si="87"/>
        <v>2.8451732261945027E-3</v>
      </c>
    </row>
    <row r="458" spans="1:12">
      <c r="A458" s="78">
        <f t="shared" ca="1" si="83"/>
        <v>3.7203361770023868E-2</v>
      </c>
      <c r="B458" s="78">
        <f t="shared" ca="1" si="84"/>
        <v>3.0169127790614838E-2</v>
      </c>
      <c r="C458" s="71">
        <f t="shared" ca="1" si="85"/>
        <v>6.8455468401209787</v>
      </c>
      <c r="D458" s="79">
        <f t="shared" ca="1" si="86"/>
        <v>115.00452686372512</v>
      </c>
      <c r="E458" s="79">
        <f t="shared" ca="1" si="76"/>
        <v>26.369959697070499</v>
      </c>
      <c r="F458" s="61">
        <f t="shared" ca="1" si="77"/>
        <v>3.307834315968089E-2</v>
      </c>
      <c r="G458" s="71">
        <f t="shared" ca="1" si="78"/>
        <v>1.3723925128781269</v>
      </c>
      <c r="H458" s="79">
        <f t="shared" ca="1" si="79"/>
        <v>20.744785025756254</v>
      </c>
      <c r="I458" s="79">
        <f t="shared" ca="1" si="80"/>
        <v>26.586526441210221</v>
      </c>
      <c r="J458" s="71">
        <f t="shared" ca="1" si="81"/>
        <v>1.2150112471547851</v>
      </c>
      <c r="K458" s="71">
        <f t="shared" ca="1" si="82"/>
        <v>1.5722249423004075</v>
      </c>
      <c r="L458" s="61">
        <f t="shared" ca="1" si="87"/>
        <v>2.638868907536823E-3</v>
      </c>
    </row>
    <row r="459" spans="1:12">
      <c r="A459" s="78">
        <f t="shared" ca="1" si="83"/>
        <v>4.0065719085827907E-2</v>
      </c>
      <c r="B459" s="78">
        <f t="shared" ca="1" si="84"/>
        <v>3.0106763103836739E-2</v>
      </c>
      <c r="C459" s="71">
        <f t="shared" ca="1" si="85"/>
        <v>6.8525483455260208</v>
      </c>
      <c r="D459" s="79">
        <f t="shared" ca="1" si="86"/>
        <v>115.56400881750945</v>
      </c>
      <c r="E459" s="79">
        <f t="shared" ca="1" si="76"/>
        <v>26.315448532933679</v>
      </c>
      <c r="F459" s="61">
        <f t="shared" ca="1" si="77"/>
        <v>3.3105109256084772E-2</v>
      </c>
      <c r="G459" s="71">
        <f t="shared" ca="1" si="78"/>
        <v>1.3952695022738886</v>
      </c>
      <c r="H459" s="79">
        <f t="shared" ca="1" si="79"/>
        <v>20.790539004547778</v>
      </c>
      <c r="I459" s="79">
        <f t="shared" ca="1" si="80"/>
        <v>27.061628024905616</v>
      </c>
      <c r="J459" s="71">
        <f t="shared" ca="1" si="81"/>
        <v>1.2330772107551093</v>
      </c>
      <c r="K459" s="71">
        <f t="shared" ca="1" si="82"/>
        <v>1.5446225172236578</v>
      </c>
      <c r="L459" s="61">
        <f t="shared" ca="1" si="87"/>
        <v>2.8964655822911619E-3</v>
      </c>
    </row>
    <row r="460" spans="1:12">
      <c r="A460" s="78">
        <f t="shared" ca="1" si="83"/>
        <v>3.9302086299722525E-2</v>
      </c>
      <c r="B460" s="78">
        <f t="shared" ca="1" si="84"/>
        <v>3.3054863280325419E-2</v>
      </c>
      <c r="C460" s="71">
        <f t="shared" ca="1" si="85"/>
        <v>6.823725494325684</v>
      </c>
      <c r="D460" s="79">
        <f t="shared" ca="1" si="86"/>
        <v>113.27812606540583</v>
      </c>
      <c r="E460" s="79">
        <f t="shared" ca="1" si="76"/>
        <v>28.892297402297316</v>
      </c>
      <c r="F460" s="61">
        <f t="shared" ca="1" si="77"/>
        <v>3.2995060957811878E-2</v>
      </c>
      <c r="G460" s="71">
        <f t="shared" ca="1" si="78"/>
        <v>1.334817139640653</v>
      </c>
      <c r="H460" s="79">
        <f t="shared" ca="1" si="79"/>
        <v>20.669634279281304</v>
      </c>
      <c r="I460" s="79">
        <f t="shared" ca="1" si="80"/>
        <v>25.808445309810207</v>
      </c>
      <c r="J460" s="71">
        <f t="shared" ca="1" si="81"/>
        <v>1.1852092817016058</v>
      </c>
      <c r="K460" s="71">
        <f t="shared" ca="1" si="82"/>
        <v>1.6196248746572557</v>
      </c>
      <c r="L460" s="61">
        <f t="shared" ca="1" si="87"/>
        <v>3.2304872414362345E-3</v>
      </c>
    </row>
    <row r="461" spans="1:12">
      <c r="A461" s="78">
        <f t="shared" ca="1" si="83"/>
        <v>3.9998759388521821E-2</v>
      </c>
      <c r="B461" s="78">
        <f t="shared" ca="1" si="84"/>
        <v>3.3676431534676907E-2</v>
      </c>
      <c r="C461" s="71">
        <f t="shared" ca="1" si="85"/>
        <v>6.8331840083747561</v>
      </c>
      <c r="D461" s="79">
        <f t="shared" ca="1" si="86"/>
        <v>114.02323343057451</v>
      </c>
      <c r="E461" s="79">
        <f t="shared" ca="1" si="76"/>
        <v>29.435592187946575</v>
      </c>
      <c r="F461" s="61">
        <f t="shared" ca="1" si="77"/>
        <v>3.3031134048638312E-2</v>
      </c>
      <c r="G461" s="71">
        <f t="shared" ca="1" si="78"/>
        <v>1.3303319898862953</v>
      </c>
      <c r="H461" s="79">
        <f t="shared" ca="1" si="79"/>
        <v>20.66066397977259</v>
      </c>
      <c r="I461" s="79">
        <f t="shared" ca="1" si="80"/>
        <v>25.715759021268148</v>
      </c>
      <c r="J461" s="71">
        <f t="shared" ca="1" si="81"/>
        <v>1.1816412202327369</v>
      </c>
      <c r="K461" s="71">
        <f t="shared" ca="1" si="82"/>
        <v>1.6254624242445816</v>
      </c>
      <c r="L461" s="61">
        <f t="shared" ca="1" si="87"/>
        <v>3.3837844703624945E-3</v>
      </c>
    </row>
    <row r="462" spans="1:12">
      <c r="A462" s="78">
        <f t="shared" ca="1" si="83"/>
        <v>4.1258135092375837E-2</v>
      </c>
      <c r="B462" s="78">
        <f t="shared" ca="1" si="84"/>
        <v>2.8148959222690159E-2</v>
      </c>
      <c r="C462" s="71">
        <f t="shared" ca="1" si="85"/>
        <v>6.8176647774877921</v>
      </c>
      <c r="D462" s="79">
        <f t="shared" ca="1" si="86"/>
        <v>112.80324636918752</v>
      </c>
      <c r="E462" s="79">
        <f t="shared" ca="1" si="76"/>
        <v>24.604188936736008</v>
      </c>
      <c r="F462" s="61">
        <f t="shared" ca="1" si="77"/>
        <v>3.2971967173235375E-2</v>
      </c>
      <c r="G462" s="71">
        <f t="shared" ca="1" si="78"/>
        <v>1.4392783185514204</v>
      </c>
      <c r="H462" s="79">
        <f t="shared" ca="1" si="79"/>
        <v>20.878556637102839</v>
      </c>
      <c r="I462" s="79">
        <f t="shared" ca="1" si="80"/>
        <v>27.978531812177771</v>
      </c>
      <c r="J462" s="71">
        <f t="shared" ca="1" si="81"/>
        <v>1.2676664579041632</v>
      </c>
      <c r="K462" s="71">
        <f t="shared" ca="1" si="82"/>
        <v>1.4940026260350936</v>
      </c>
      <c r="L462" s="61">
        <f t="shared" ca="1" si="87"/>
        <v>2.7693774330118412E-3</v>
      </c>
    </row>
    <row r="463" spans="1:12">
      <c r="A463" s="78">
        <f t="shared" ca="1" si="83"/>
        <v>3.902281394283752E-2</v>
      </c>
      <c r="B463" s="78">
        <f t="shared" ca="1" si="84"/>
        <v>3.0689849223883601E-2</v>
      </c>
      <c r="C463" s="71">
        <f t="shared" ca="1" si="85"/>
        <v>6.7689213032333457</v>
      </c>
      <c r="D463" s="79">
        <f t="shared" ca="1" si="86"/>
        <v>109.05569518907483</v>
      </c>
      <c r="E463" s="79">
        <f t="shared" ca="1" si="76"/>
        <v>26.82510720096916</v>
      </c>
      <c r="F463" s="61">
        <f t="shared" ca="1" si="77"/>
        <v>3.2786821591149096E-2</v>
      </c>
      <c r="G463" s="71">
        <f t="shared" ca="1" si="78"/>
        <v>1.3687340740395437</v>
      </c>
      <c r="H463" s="79">
        <f t="shared" ca="1" si="79"/>
        <v>20.737468148079088</v>
      </c>
      <c r="I463" s="79">
        <f t="shared" ca="1" si="80"/>
        <v>26.510646298148675</v>
      </c>
      <c r="J463" s="71">
        <f t="shared" ca="1" si="81"/>
        <v>1.2121167016930678</v>
      </c>
      <c r="K463" s="71">
        <f t="shared" ca="1" si="82"/>
        <v>1.5767250458514483</v>
      </c>
      <c r="L463" s="61">
        <f t="shared" ca="1" si="87"/>
        <v>2.9292532610783652E-3</v>
      </c>
    </row>
    <row r="464" spans="1:12">
      <c r="A464" s="78">
        <f t="shared" ca="1" si="83"/>
        <v>4.2007473506506118E-2</v>
      </c>
      <c r="B464" s="78">
        <f t="shared" ca="1" si="84"/>
        <v>3.1874189511698105E-2</v>
      </c>
      <c r="C464" s="71">
        <f t="shared" ca="1" si="85"/>
        <v>6.8604108596233413</v>
      </c>
      <c r="D464" s="79">
        <f t="shared" ca="1" si="86"/>
        <v>116.19553805365253</v>
      </c>
      <c r="E464" s="79">
        <f t="shared" ca="1" si="76"/>
        <v>27.860304700679471</v>
      </c>
      <c r="F464" s="61">
        <f t="shared" ca="1" si="77"/>
        <v>3.3135192725885824E-2</v>
      </c>
      <c r="G464" s="71">
        <f t="shared" ca="1" si="78"/>
        <v>1.3770858196257285</v>
      </c>
      <c r="H464" s="79">
        <f t="shared" ca="1" si="79"/>
        <v>20.754171639251457</v>
      </c>
      <c r="I464" s="79">
        <f t="shared" ca="1" si="80"/>
        <v>26.683910107877381</v>
      </c>
      <c r="J464" s="71">
        <f t="shared" ca="1" si="81"/>
        <v>1.2187223608593567</v>
      </c>
      <c r="K464" s="71">
        <f t="shared" ca="1" si="82"/>
        <v>1.5664870639651938</v>
      </c>
      <c r="L464" s="61">
        <f t="shared" ca="1" si="87"/>
        <v>3.3263478770748666E-3</v>
      </c>
    </row>
    <row r="465" spans="1:12">
      <c r="A465" s="78">
        <f t="shared" ca="1" si="83"/>
        <v>3.8920910197607662E-2</v>
      </c>
      <c r="B465" s="78">
        <f t="shared" ca="1" si="84"/>
        <v>2.9941817299265046E-2</v>
      </c>
      <c r="C465" s="71">
        <f t="shared" ca="1" si="85"/>
        <v>6.8177711210819538</v>
      </c>
      <c r="D465" s="79">
        <f t="shared" ca="1" si="86"/>
        <v>112.81156160175047</v>
      </c>
      <c r="E465" s="79">
        <f t="shared" ca="1" si="76"/>
        <v>26.171274188585894</v>
      </c>
      <c r="F465" s="61">
        <f t="shared" ca="1" si="77"/>
        <v>3.297237224602563E-2</v>
      </c>
      <c r="G465" s="71">
        <f t="shared" ca="1" si="78"/>
        <v>1.3867085832347497</v>
      </c>
      <c r="H465" s="79">
        <f t="shared" ca="1" si="79"/>
        <v>20.7734171664695</v>
      </c>
      <c r="I465" s="79">
        <f t="shared" ca="1" si="80"/>
        <v>26.88371519304242</v>
      </c>
      <c r="J465" s="71">
        <f t="shared" ca="1" si="81"/>
        <v>1.2263235477333965</v>
      </c>
      <c r="K465" s="71">
        <f t="shared" ca="1" si="82"/>
        <v>1.5548446224730856</v>
      </c>
      <c r="L465" s="61">
        <f t="shared" ca="1" si="87"/>
        <v>2.789972889387214E-3</v>
      </c>
    </row>
    <row r="466" spans="1:12">
      <c r="A466" s="78">
        <f t="shared" ca="1" si="83"/>
        <v>4.2849500315755004E-2</v>
      </c>
      <c r="B466" s="78">
        <f t="shared" ca="1" si="84"/>
        <v>2.9315084430023914E-2</v>
      </c>
      <c r="C466" s="71">
        <f t="shared" ca="1" si="85"/>
        <v>6.8315419394042145</v>
      </c>
      <c r="D466" s="79">
        <f t="shared" ca="1" si="86"/>
        <v>113.89352653189185</v>
      </c>
      <c r="E466" s="79">
        <f t="shared" ca="1" si="76"/>
        <v>25.62346516283543</v>
      </c>
      <c r="F466" s="61">
        <f t="shared" ca="1" si="77"/>
        <v>3.3024868661696453E-2</v>
      </c>
      <c r="G466" s="71">
        <f t="shared" ca="1" si="78"/>
        <v>1.4279791042579748</v>
      </c>
      <c r="H466" s="79">
        <f t="shared" ca="1" si="79"/>
        <v>20.855958208515951</v>
      </c>
      <c r="I466" s="79">
        <f t="shared" ca="1" si="80"/>
        <v>27.742748198840957</v>
      </c>
      <c r="J466" s="71">
        <f t="shared" ca="1" si="81"/>
        <v>1.2588062177347679</v>
      </c>
      <c r="K466" s="71">
        <f t="shared" ca="1" si="82"/>
        <v>1.5067000464556113</v>
      </c>
      <c r="L466" s="61">
        <f t="shared" ca="1" si="87"/>
        <v>3.0666694585875808E-3</v>
      </c>
    </row>
    <row r="467" spans="1:12">
      <c r="A467" s="78">
        <f t="shared" ca="1" si="83"/>
        <v>3.9042823553947573E-2</v>
      </c>
      <c r="B467" s="78">
        <f t="shared" ca="1" si="84"/>
        <v>2.9043806910680633E-2</v>
      </c>
      <c r="C467" s="71">
        <f t="shared" ca="1" si="85"/>
        <v>6.7599999805779349</v>
      </c>
      <c r="D467" s="79">
        <f t="shared" ca="1" si="86"/>
        <v>108.38339852330823</v>
      </c>
      <c r="E467" s="79">
        <f t="shared" ca="1" si="76"/>
        <v>25.38634935022553</v>
      </c>
      <c r="F467" s="61">
        <f t="shared" ca="1" si="77"/>
        <v>3.2753047863630348E-2</v>
      </c>
      <c r="G467" s="71">
        <f t="shared" ca="1" si="78"/>
        <v>1.3992647101869886</v>
      </c>
      <c r="H467" s="79">
        <f t="shared" ca="1" si="79"/>
        <v>20.798529420373978</v>
      </c>
      <c r="I467" s="79">
        <f t="shared" ca="1" si="80"/>
        <v>27.14470651254047</v>
      </c>
      <c r="J467" s="71">
        <f t="shared" ca="1" si="81"/>
        <v>1.236226195722802</v>
      </c>
      <c r="K467" s="71">
        <f t="shared" ca="1" si="82"/>
        <v>1.5398950797529893</v>
      </c>
      <c r="L467" s="61">
        <f t="shared" ca="1" si="87"/>
        <v>2.724379163378875E-3</v>
      </c>
    </row>
    <row r="468" spans="1:12">
      <c r="A468" s="78">
        <f t="shared" ca="1" si="83"/>
        <v>4.064738607873343E-2</v>
      </c>
      <c r="B468" s="78">
        <f t="shared" ca="1" si="84"/>
        <v>2.6897529038014911E-2</v>
      </c>
      <c r="C468" s="71">
        <f t="shared" ca="1" si="85"/>
        <v>6.7868703798097432</v>
      </c>
      <c r="D468" s="79">
        <f t="shared" ca="1" si="86"/>
        <v>110.42097078764945</v>
      </c>
      <c r="E468" s="79">
        <f t="shared" ca="1" si="76"/>
        <v>23.510350103786728</v>
      </c>
      <c r="F468" s="61">
        <f t="shared" ca="1" si="77"/>
        <v>3.2854877522840185E-2</v>
      </c>
      <c r="G468" s="71">
        <f t="shared" ca="1" si="78"/>
        <v>1.4586420556976094</v>
      </c>
      <c r="H468" s="79">
        <f t="shared" ca="1" si="79"/>
        <v>20.917284111395219</v>
      </c>
      <c r="I468" s="79">
        <f t="shared" ca="1" si="80"/>
        <v>28.383193649206717</v>
      </c>
      <c r="J468" s="71">
        <f t="shared" ca="1" si="81"/>
        <v>1.2828177832541359</v>
      </c>
      <c r="K468" s="71">
        <f t="shared" ca="1" si="82"/>
        <v>1.4727024913621116</v>
      </c>
      <c r="L468" s="61">
        <f t="shared" ca="1" si="87"/>
        <v>2.5708354050222497E-3</v>
      </c>
    </row>
    <row r="469" spans="1:12">
      <c r="A469" s="78">
        <f t="shared" ca="1" si="83"/>
        <v>4.1176609340707701E-2</v>
      </c>
      <c r="B469" s="78">
        <f t="shared" ca="1" si="84"/>
        <v>3.1034776590846896E-2</v>
      </c>
      <c r="C469" s="71">
        <f t="shared" ca="1" si="85"/>
        <v>6.7488498990436261</v>
      </c>
      <c r="D469" s="79">
        <f t="shared" ca="1" si="86"/>
        <v>107.54897008791465</v>
      </c>
      <c r="E469" s="79">
        <f t="shared" ca="1" si="76"/>
        <v>27.126598209538134</v>
      </c>
      <c r="F469" s="61">
        <f t="shared" ca="1" si="77"/>
        <v>3.2710885563579851E-2</v>
      </c>
      <c r="G469" s="71">
        <f t="shared" ca="1" si="78"/>
        <v>1.3756012906858839</v>
      </c>
      <c r="H469" s="79">
        <f t="shared" ca="1" si="79"/>
        <v>20.751202581371768</v>
      </c>
      <c r="I469" s="79">
        <f t="shared" ca="1" si="80"/>
        <v>26.653102143282581</v>
      </c>
      <c r="J469" s="71">
        <f t="shared" ca="1" si="81"/>
        <v>1.2175487761851478</v>
      </c>
      <c r="K469" s="71">
        <f t="shared" ca="1" si="82"/>
        <v>1.5682977454290403</v>
      </c>
      <c r="L469" s="61">
        <f t="shared" ca="1" si="87"/>
        <v>3.2075791330395923E-3</v>
      </c>
    </row>
    <row r="470" spans="1:12">
      <c r="A470" s="78">
        <f t="shared" ca="1" si="83"/>
        <v>4.1446254434744333E-2</v>
      </c>
      <c r="B470" s="78">
        <f t="shared" ca="1" si="84"/>
        <v>3.0547479361695815E-2</v>
      </c>
      <c r="C470" s="71">
        <f t="shared" ca="1" si="85"/>
        <v>6.8602429929703623</v>
      </c>
      <c r="D470" s="79">
        <f t="shared" ca="1" si="86"/>
        <v>116.18201875763363</v>
      </c>
      <c r="E470" s="79">
        <f t="shared" ca="1" si="76"/>
        <v>26.700665833156819</v>
      </c>
      <c r="F470" s="61">
        <f t="shared" ca="1" si="77"/>
        <v>3.3134550150727589E-2</v>
      </c>
      <c r="G470" s="71">
        <f t="shared" ca="1" si="78"/>
        <v>1.3974128219866553</v>
      </c>
      <c r="H470" s="79">
        <f t="shared" ca="1" si="79"/>
        <v>20.794825643973311</v>
      </c>
      <c r="I470" s="79">
        <f t="shared" ca="1" si="80"/>
        <v>27.106193390812503</v>
      </c>
      <c r="J470" s="71">
        <f t="shared" ca="1" si="81"/>
        <v>1.2347667772899995</v>
      </c>
      <c r="K470" s="71">
        <f t="shared" ca="1" si="82"/>
        <v>1.5420829991631315</v>
      </c>
      <c r="L470" s="61">
        <f t="shared" ca="1" si="87"/>
        <v>3.0837166326410617E-3</v>
      </c>
    </row>
    <row r="471" spans="1:12">
      <c r="A471" s="78">
        <f t="shared" ca="1" si="83"/>
        <v>3.9922301469811232E-2</v>
      </c>
      <c r="B471" s="78">
        <f t="shared" ca="1" si="84"/>
        <v>3.2568977444513862E-2</v>
      </c>
      <c r="C471" s="71">
        <f t="shared" ca="1" si="85"/>
        <v>6.9094590272904588</v>
      </c>
      <c r="D471" s="79">
        <f t="shared" ca="1" si="86"/>
        <v>120.21382642269548</v>
      </c>
      <c r="E471" s="79">
        <f t="shared" ca="1" si="76"/>
        <v>28.467598683903674</v>
      </c>
      <c r="F471" s="61">
        <f t="shared" ca="1" si="77"/>
        <v>3.332347849402291E-2</v>
      </c>
      <c r="G471" s="71">
        <f t="shared" ca="1" si="78"/>
        <v>1.3555082982579627</v>
      </c>
      <c r="H471" s="79">
        <f t="shared" ca="1" si="79"/>
        <v>20.711016596515925</v>
      </c>
      <c r="I471" s="79">
        <f t="shared" ca="1" si="80"/>
        <v>26.236552115289527</v>
      </c>
      <c r="J471" s="71">
        <f t="shared" ca="1" si="81"/>
        <v>1.2016398488774378</v>
      </c>
      <c r="K471" s="71">
        <f t="shared" ca="1" si="82"/>
        <v>1.5931971478691656</v>
      </c>
      <c r="L471" s="61">
        <f t="shared" ca="1" si="87"/>
        <v>3.1666886566201454E-3</v>
      </c>
    </row>
    <row r="472" spans="1:12">
      <c r="A472" s="78">
        <f t="shared" ca="1" si="83"/>
        <v>3.5268726501645316E-2</v>
      </c>
      <c r="B472" s="78">
        <f t="shared" ca="1" si="84"/>
        <v>3.0340788602155305E-2</v>
      </c>
      <c r="C472" s="71">
        <f t="shared" ca="1" si="85"/>
        <v>6.8183114685587443</v>
      </c>
      <c r="D472" s="79">
        <f t="shared" ca="1" si="86"/>
        <v>112.85382199488421</v>
      </c>
      <c r="E472" s="79">
        <f t="shared" ca="1" si="76"/>
        <v>26.520003434274486</v>
      </c>
      <c r="F472" s="61">
        <f t="shared" ca="1" si="77"/>
        <v>3.297443055746567E-2</v>
      </c>
      <c r="G472" s="71">
        <f t="shared" ca="1" si="78"/>
        <v>1.3516788151484131</v>
      </c>
      <c r="H472" s="79">
        <f t="shared" ca="1" si="79"/>
        <v>20.703357630296825</v>
      </c>
      <c r="I472" s="79">
        <f t="shared" ca="1" si="80"/>
        <v>26.157254291992455</v>
      </c>
      <c r="J472" s="71">
        <f t="shared" ca="1" si="81"/>
        <v>1.1986025952916601</v>
      </c>
      <c r="K472" s="71">
        <f t="shared" ca="1" si="82"/>
        <v>1.5980270533515541</v>
      </c>
      <c r="L472" s="61">
        <f t="shared" ca="1" si="87"/>
        <v>2.4948708325125309E-3</v>
      </c>
    </row>
    <row r="473" spans="1:12">
      <c r="A473" s="78">
        <f t="shared" ca="1" si="83"/>
        <v>3.9702470434326162E-2</v>
      </c>
      <c r="B473" s="78">
        <f t="shared" ca="1" si="84"/>
        <v>3.2977042244022557E-2</v>
      </c>
      <c r="C473" s="71">
        <f t="shared" ca="1" si="85"/>
        <v>6.7853337314404278</v>
      </c>
      <c r="D473" s="79">
        <f t="shared" ca="1" si="86"/>
        <v>110.30342143186274</v>
      </c>
      <c r="E473" s="79">
        <f t="shared" ca="1" si="76"/>
        <v>28.824276291275037</v>
      </c>
      <c r="F473" s="61">
        <f t="shared" ca="1" si="77"/>
        <v>3.2849045623557137E-2</v>
      </c>
      <c r="G473" s="71">
        <f t="shared" ca="1" si="78"/>
        <v>1.3352416365487545</v>
      </c>
      <c r="H473" s="79">
        <f t="shared" ca="1" si="79"/>
        <v>20.67048327309751</v>
      </c>
      <c r="I473" s="79">
        <f t="shared" ca="1" si="80"/>
        <v>25.817219685850979</v>
      </c>
      <c r="J473" s="71">
        <f t="shared" ca="1" si="81"/>
        <v>1.1855468611674747</v>
      </c>
      <c r="K473" s="71">
        <f t="shared" ca="1" si="82"/>
        <v>1.6190744204306522</v>
      </c>
      <c r="L473" s="61">
        <f t="shared" ca="1" si="87"/>
        <v>3.2931600752647131E-3</v>
      </c>
    </row>
    <row r="474" spans="1:12">
      <c r="A474" s="78">
        <f t="shared" ca="1" si="83"/>
        <v>4.3482400864175895E-2</v>
      </c>
      <c r="B474" s="78">
        <f t="shared" ca="1" si="84"/>
        <v>3.5569466893329356E-2</v>
      </c>
      <c r="C474" s="71">
        <f t="shared" ca="1" si="85"/>
        <v>6.7551844917187998</v>
      </c>
      <c r="D474" s="79">
        <f t="shared" ca="1" si="86"/>
        <v>108.02223489560797</v>
      </c>
      <c r="E474" s="79">
        <f t="shared" ca="1" si="76"/>
        <v>31.090239496919281</v>
      </c>
      <c r="F474" s="61">
        <f t="shared" ca="1" si="77"/>
        <v>3.273483217818985E-2</v>
      </c>
      <c r="G474" s="71">
        <f t="shared" ca="1" si="78"/>
        <v>1.3159644945799169</v>
      </c>
      <c r="H474" s="79">
        <f t="shared" ca="1" si="79"/>
        <v>20.631928989159835</v>
      </c>
      <c r="I474" s="79">
        <f t="shared" ca="1" si="80"/>
        <v>25.419123453433478</v>
      </c>
      <c r="J474" s="71">
        <f t="shared" ca="1" si="81"/>
        <v>1.170195889701354</v>
      </c>
      <c r="K474" s="71">
        <f t="shared" ca="1" si="82"/>
        <v>1.6444312124521303</v>
      </c>
      <c r="L474" s="61">
        <f t="shared" ca="1" si="87"/>
        <v>4.1462127893473963E-3</v>
      </c>
    </row>
    <row r="475" spans="1:12">
      <c r="A475" s="78">
        <f t="shared" ca="1" si="83"/>
        <v>4.0579149312392516E-2</v>
      </c>
      <c r="B475" s="78">
        <f t="shared" ca="1" si="84"/>
        <v>2.7184522664392537E-2</v>
      </c>
      <c r="C475" s="71">
        <f t="shared" ca="1" si="85"/>
        <v>6.8080718609909523</v>
      </c>
      <c r="D475" s="79">
        <f t="shared" ca="1" si="86"/>
        <v>112.05567158212102</v>
      </c>
      <c r="E475" s="79">
        <f t="shared" ca="1" si="76"/>
        <v>23.761202909788246</v>
      </c>
      <c r="F475" s="61">
        <f t="shared" ca="1" si="77"/>
        <v>3.2935447312773973E-2</v>
      </c>
      <c r="G475" s="71">
        <f t="shared" ca="1" si="78"/>
        <v>1.4540106442807832</v>
      </c>
      <c r="H475" s="79">
        <f t="shared" ca="1" si="79"/>
        <v>20.908021288561567</v>
      </c>
      <c r="I475" s="79">
        <f t="shared" ca="1" si="80"/>
        <v>28.286338550735913</v>
      </c>
      <c r="J475" s="71">
        <f t="shared" ca="1" si="81"/>
        <v>1.2791976381947494</v>
      </c>
      <c r="K475" s="71">
        <f t="shared" ca="1" si="82"/>
        <v>1.4777451639781956</v>
      </c>
      <c r="L475" s="61">
        <f t="shared" ca="1" si="87"/>
        <v>2.5895292743416416E-3</v>
      </c>
    </row>
    <row r="476" spans="1:12">
      <c r="A476" s="78">
        <f t="shared" ca="1" si="83"/>
        <v>4.233655132330616E-2</v>
      </c>
      <c r="B476" s="78">
        <f t="shared" ca="1" si="84"/>
        <v>2.983673411004522E-2</v>
      </c>
      <c r="C476" s="71">
        <f t="shared" ca="1" si="85"/>
        <v>6.7691248208000472</v>
      </c>
      <c r="D476" s="79">
        <f t="shared" ca="1" si="86"/>
        <v>109.07108050242566</v>
      </c>
      <c r="E476" s="79">
        <f t="shared" ca="1" si="76"/>
        <v>26.079424020301332</v>
      </c>
      <c r="F476" s="61">
        <f t="shared" ca="1" si="77"/>
        <v>3.2787592460067266E-2</v>
      </c>
      <c r="G476" s="71">
        <f t="shared" ca="1" si="78"/>
        <v>1.4079686007162144</v>
      </c>
      <c r="H476" s="79">
        <f t="shared" ca="1" si="79"/>
        <v>20.81593720143243</v>
      </c>
      <c r="I476" s="79">
        <f t="shared" ca="1" si="80"/>
        <v>27.325810393494631</v>
      </c>
      <c r="J476" s="71">
        <f t="shared" ca="1" si="81"/>
        <v>1.2430803382859081</v>
      </c>
      <c r="K476" s="71">
        <f t="shared" ca="1" si="82"/>
        <v>1.5296893083160377</v>
      </c>
      <c r="L476" s="61">
        <f t="shared" ca="1" si="87"/>
        <v>3.1378972280120911E-3</v>
      </c>
    </row>
    <row r="477" spans="1:12">
      <c r="A477" s="78">
        <f t="shared" ca="1" si="83"/>
        <v>3.9244824570150445E-2</v>
      </c>
      <c r="B477" s="78">
        <f t="shared" ca="1" si="84"/>
        <v>2.7009390191826192E-2</v>
      </c>
      <c r="C477" s="71">
        <f t="shared" ca="1" si="85"/>
        <v>6.8531657468570977</v>
      </c>
      <c r="D477" s="79">
        <f t="shared" ca="1" si="86"/>
        <v>115.61347501792311</v>
      </c>
      <c r="E477" s="79">
        <f t="shared" ca="1" si="76"/>
        <v>23.608124694359709</v>
      </c>
      <c r="F477" s="61">
        <f t="shared" ca="1" si="77"/>
        <v>3.3107470562166903E-2</v>
      </c>
      <c r="G477" s="71">
        <f t="shared" ca="1" si="78"/>
        <v>1.4525595334313743</v>
      </c>
      <c r="H477" s="79">
        <f t="shared" ca="1" si="79"/>
        <v>20.905119066862749</v>
      </c>
      <c r="I477" s="79">
        <f t="shared" ca="1" si="80"/>
        <v>28.256000799927108</v>
      </c>
      <c r="J477" s="71">
        <f t="shared" ca="1" si="81"/>
        <v>1.2780628932635034</v>
      </c>
      <c r="K477" s="71">
        <f t="shared" ca="1" si="82"/>
        <v>1.4793317814496887</v>
      </c>
      <c r="L477" s="61">
        <f t="shared" ca="1" si="87"/>
        <v>2.430103902337138E-3</v>
      </c>
    </row>
    <row r="478" spans="1:12">
      <c r="A478" s="78">
        <f t="shared" ca="1" si="83"/>
        <v>4.1547315233329989E-2</v>
      </c>
      <c r="B478" s="78">
        <f t="shared" ca="1" si="84"/>
        <v>2.5696575589678937E-2</v>
      </c>
      <c r="C478" s="71">
        <f t="shared" ca="1" si="85"/>
        <v>6.7531013226850662</v>
      </c>
      <c r="D478" s="79">
        <f t="shared" ca="1" si="86"/>
        <v>107.86636953092905</v>
      </c>
      <c r="E478" s="79">
        <f t="shared" ca="1" si="76"/>
        <v>22.460631522246256</v>
      </c>
      <c r="F478" s="61">
        <f t="shared" ca="1" si="77"/>
        <v>3.2726955255488965E-2</v>
      </c>
      <c r="G478" s="71">
        <f t="shared" ca="1" si="78"/>
        <v>1.4892204797844018</v>
      </c>
      <c r="H478" s="79">
        <f t="shared" ca="1" si="79"/>
        <v>20.978440959568804</v>
      </c>
      <c r="I478" s="79">
        <f t="shared" ca="1" si="80"/>
        <v>29.023746273528513</v>
      </c>
      <c r="J478" s="71">
        <f t="shared" ca="1" si="81"/>
        <v>1.3066607322208048</v>
      </c>
      <c r="K478" s="71">
        <f t="shared" ca="1" si="82"/>
        <v>1.4402000212537771</v>
      </c>
      <c r="L478" s="61">
        <f t="shared" ca="1" si="87"/>
        <v>2.5063756318630301E-3</v>
      </c>
    </row>
    <row r="479" spans="1:12">
      <c r="A479" s="78">
        <f t="shared" ca="1" si="83"/>
        <v>3.9530491678031708E-2</v>
      </c>
      <c r="B479" s="78">
        <f t="shared" ca="1" si="84"/>
        <v>2.8254000098331546E-2</v>
      </c>
      <c r="C479" s="71">
        <f t="shared" ca="1" si="85"/>
        <v>6.8340422617430674</v>
      </c>
      <c r="D479" s="79">
        <f t="shared" ca="1" si="86"/>
        <v>114.09108556540401</v>
      </c>
      <c r="E479" s="79">
        <f t="shared" ca="1" si="76"/>
        <v>24.696002119948751</v>
      </c>
      <c r="F479" s="61">
        <f t="shared" ca="1" si="77"/>
        <v>3.3034409225384545E-2</v>
      </c>
      <c r="G479" s="71">
        <f t="shared" ca="1" si="78"/>
        <v>1.4262205662999354</v>
      </c>
      <c r="H479" s="79">
        <f t="shared" ca="1" si="79"/>
        <v>20.852441132599871</v>
      </c>
      <c r="I479" s="79">
        <f t="shared" ca="1" si="80"/>
        <v>27.706075297135747</v>
      </c>
      <c r="J479" s="71">
        <f t="shared" ca="1" si="81"/>
        <v>1.2574259969926433</v>
      </c>
      <c r="K479" s="71">
        <f t="shared" ca="1" si="82"/>
        <v>1.5086943766561292</v>
      </c>
      <c r="L479" s="61">
        <f t="shared" ca="1" si="87"/>
        <v>2.620738681310044E-3</v>
      </c>
    </row>
    <row r="480" spans="1:12">
      <c r="A480" s="78">
        <f t="shared" ca="1" si="83"/>
        <v>4.1478548357242642E-2</v>
      </c>
      <c r="B480" s="78">
        <f t="shared" ca="1" si="84"/>
        <v>3.1693039193447341E-2</v>
      </c>
      <c r="C480" s="71">
        <f t="shared" ca="1" si="85"/>
        <v>6.8329295087442361</v>
      </c>
      <c r="D480" s="79">
        <f t="shared" ca="1" si="86"/>
        <v>114.00312085614969</v>
      </c>
      <c r="E480" s="79">
        <f t="shared" ref="E480:E543" ca="1" si="88">1.65*9.81*D_50*B480</f>
        <v>27.701966460855708</v>
      </c>
      <c r="F480" s="61">
        <f t="shared" ref="F480:F543" ca="1" si="89">$B$8*D480^(1/6)</f>
        <v>3.3030162916186462E-2</v>
      </c>
      <c r="G480" s="71">
        <f t="shared" ref="G480:G543" ca="1" si="90">IF(ISERROR(G480),1,(A480*Q/SQRT(L480))^(3/5)*(Bnot+2*G480*SQRT(1+m^2))^(2/5)/(Bnot+m*G480))</f>
        <v>1.3740428572012386</v>
      </c>
      <c r="H480" s="79">
        <f t="shared" ref="H480:H543" ca="1" si="91">Bnot+2*m*G480</f>
        <v>20.748085714402478</v>
      </c>
      <c r="I480" s="79">
        <f t="shared" ref="I480:I543" ca="1" si="92">G480*(Bnot+m*G480)</f>
        <v>26.620765203048041</v>
      </c>
      <c r="J480" s="71">
        <f t="shared" ref="J480:J543" ca="1" si="93">IF(ISERROR(G480),1,I480/(Bnot+2*G480*SQRT(1+m^2)))</f>
        <v>1.2163164989444666</v>
      </c>
      <c r="K480" s="71">
        <f t="shared" ref="K480:K543" ca="1" si="94">Q/I480</f>
        <v>1.5702027977472997</v>
      </c>
      <c r="L480" s="61">
        <f t="shared" ca="1" si="87"/>
        <v>3.2671136595936335E-3</v>
      </c>
    </row>
    <row r="481" spans="1:12">
      <c r="A481" s="78">
        <f t="shared" ref="A481:A544" ca="1" si="95">NORMINV(RAND(),ntmn,ntstd)</f>
        <v>3.5334991688260112E-2</v>
      </c>
      <c r="B481" s="78">
        <f t="shared" ref="B481:B544" ca="1" si="96">NORMINV(RAND(),tmn,tstd)</f>
        <v>3.0381703630486957E-2</v>
      </c>
      <c r="C481" s="71">
        <f t="shared" ref="C481:C544" ca="1" si="97">NORMINV(RAND(),psimn,psistd)</f>
        <v>6.8417204056230059</v>
      </c>
      <c r="D481" s="79">
        <f t="shared" ref="D481:D544" ca="1" si="98">(2^C481)</f>
        <v>114.6999065426738</v>
      </c>
      <c r="E481" s="79">
        <f t="shared" ca="1" si="88"/>
        <v>26.555766074003362</v>
      </c>
      <c r="F481" s="61">
        <f t="shared" ca="1" si="89"/>
        <v>3.3063724207127665E-2</v>
      </c>
      <c r="G481" s="71">
        <f t="shared" ca="1" si="90"/>
        <v>1.3537008703213063</v>
      </c>
      <c r="H481" s="79">
        <f t="shared" ca="1" si="91"/>
        <v>20.707401740642613</v>
      </c>
      <c r="I481" s="79">
        <f t="shared" ca="1" si="92"/>
        <v>26.199121712092172</v>
      </c>
      <c r="J481" s="71">
        <f t="shared" ca="1" si="93"/>
        <v>1.2002065432116888</v>
      </c>
      <c r="K481" s="71">
        <f t="shared" ca="1" si="94"/>
        <v>1.5954733314860421</v>
      </c>
      <c r="L481" s="61">
        <f t="shared" ca="1" si="87"/>
        <v>2.4918028173230703E-3</v>
      </c>
    </row>
    <row r="482" spans="1:12">
      <c r="A482" s="78">
        <f t="shared" ca="1" si="95"/>
        <v>4.1476179716575426E-2</v>
      </c>
      <c r="B482" s="78">
        <f t="shared" ca="1" si="96"/>
        <v>3.0602796166666963E-2</v>
      </c>
      <c r="C482" s="71">
        <f t="shared" ca="1" si="97"/>
        <v>6.7985445191858442</v>
      </c>
      <c r="D482" s="79">
        <f t="shared" ca="1" si="98"/>
        <v>111.31811077394842</v>
      </c>
      <c r="E482" s="79">
        <f t="shared" ca="1" si="88"/>
        <v>26.749016648194758</v>
      </c>
      <c r="F482" s="61">
        <f t="shared" ca="1" si="89"/>
        <v>3.2899217128428034E-2</v>
      </c>
      <c r="G482" s="71">
        <f t="shared" ca="1" si="90"/>
        <v>1.3904779900069812</v>
      </c>
      <c r="H482" s="79">
        <f t="shared" ca="1" si="91"/>
        <v>20.780955980013964</v>
      </c>
      <c r="I482" s="79">
        <f t="shared" ca="1" si="92"/>
        <v>26.962032860819519</v>
      </c>
      <c r="J482" s="71">
        <f t="shared" ca="1" si="93"/>
        <v>1.2292982264482131</v>
      </c>
      <c r="K482" s="71">
        <f t="shared" ca="1" si="94"/>
        <v>1.550328204693445</v>
      </c>
      <c r="L482" s="61">
        <f t="shared" ref="L482:L545" ca="1" si="99">E482/(9810*J482)*(A482/F482)^1.5</f>
        <v>3.139795297405159E-3</v>
      </c>
    </row>
    <row r="483" spans="1:12">
      <c r="A483" s="78">
        <f t="shared" ca="1" si="95"/>
        <v>3.8016002841612523E-2</v>
      </c>
      <c r="B483" s="78">
        <f t="shared" ca="1" si="96"/>
        <v>2.5622930344620855E-2</v>
      </c>
      <c r="C483" s="71">
        <f t="shared" ca="1" si="97"/>
        <v>6.8738439687654234</v>
      </c>
      <c r="D483" s="79">
        <f t="shared" ca="1" si="98"/>
        <v>117.28250142381974</v>
      </c>
      <c r="E483" s="79">
        <f t="shared" ca="1" si="88"/>
        <v>22.396260349253094</v>
      </c>
      <c r="F483" s="61">
        <f t="shared" ca="1" si="89"/>
        <v>3.3186653614266447E-2</v>
      </c>
      <c r="G483" s="71">
        <f t="shared" ca="1" si="90"/>
        <v>1.4767258719655234</v>
      </c>
      <c r="H483" s="79">
        <f t="shared" ca="1" si="91"/>
        <v>20.953451743931048</v>
      </c>
      <c r="I483" s="79">
        <f t="shared" ca="1" si="92"/>
        <v>28.761784996311757</v>
      </c>
      <c r="J483" s="71">
        <f t="shared" ca="1" si="93"/>
        <v>1.2969305790709615</v>
      </c>
      <c r="K483" s="71">
        <f t="shared" ca="1" si="94"/>
        <v>1.4533173099430436</v>
      </c>
      <c r="L483" s="61">
        <f t="shared" ca="1" si="99"/>
        <v>2.1582127473896706E-3</v>
      </c>
    </row>
    <row r="484" spans="1:12">
      <c r="A484" s="78">
        <f t="shared" ca="1" si="95"/>
        <v>4.1182052633471841E-2</v>
      </c>
      <c r="B484" s="78">
        <f t="shared" ca="1" si="96"/>
        <v>2.947173886842093E-2</v>
      </c>
      <c r="C484" s="71">
        <f t="shared" ca="1" si="97"/>
        <v>6.7265678231488524</v>
      </c>
      <c r="D484" s="79">
        <f t="shared" ca="1" si="98"/>
        <v>105.90066387366812</v>
      </c>
      <c r="E484" s="79">
        <f t="shared" ca="1" si="88"/>
        <v>25.760392264459547</v>
      </c>
      <c r="F484" s="61">
        <f t="shared" ca="1" si="89"/>
        <v>3.2626791891511908E-2</v>
      </c>
      <c r="G484" s="71">
        <f t="shared" ca="1" si="90"/>
        <v>1.4028538657218772</v>
      </c>
      <c r="H484" s="79">
        <f t="shared" ca="1" si="91"/>
        <v>20.805707731443754</v>
      </c>
      <c r="I484" s="79">
        <f t="shared" ca="1" si="92"/>
        <v>27.219368551564603</v>
      </c>
      <c r="J484" s="71">
        <f t="shared" ca="1" si="93"/>
        <v>1.2390536107244152</v>
      </c>
      <c r="K484" s="71">
        <f t="shared" ca="1" si="94"/>
        <v>1.5356711865234391</v>
      </c>
      <c r="L484" s="61">
        <f t="shared" ca="1" si="99"/>
        <v>3.0053412454378241E-3</v>
      </c>
    </row>
    <row r="485" spans="1:12">
      <c r="A485" s="78">
        <f t="shared" ca="1" si="95"/>
        <v>3.9819942046160663E-2</v>
      </c>
      <c r="B485" s="78">
        <f t="shared" ca="1" si="96"/>
        <v>2.5124853858286923E-2</v>
      </c>
      <c r="C485" s="71">
        <f t="shared" ca="1" si="97"/>
        <v>6.8230968010101805</v>
      </c>
      <c r="D485" s="79">
        <f t="shared" ca="1" si="98"/>
        <v>113.22877281785395</v>
      </c>
      <c r="E485" s="79">
        <f t="shared" ca="1" si="88"/>
        <v>21.960906136766706</v>
      </c>
      <c r="F485" s="61">
        <f t="shared" ca="1" si="89"/>
        <v>3.299266463006021E-2</v>
      </c>
      <c r="G485" s="71">
        <f t="shared" ca="1" si="90"/>
        <v>1.4973892900045189</v>
      </c>
      <c r="H485" s="79">
        <f t="shared" ca="1" si="91"/>
        <v>20.994778580009037</v>
      </c>
      <c r="I485" s="79">
        <f t="shared" ca="1" si="92"/>
        <v>29.195181905901581</v>
      </c>
      <c r="J485" s="71">
        <f t="shared" ca="1" si="93"/>
        <v>1.3130130487457434</v>
      </c>
      <c r="K485" s="71">
        <f t="shared" ca="1" si="94"/>
        <v>1.4317430915390341</v>
      </c>
      <c r="L485" s="61">
        <f t="shared" ca="1" si="99"/>
        <v>2.2606693850713692E-3</v>
      </c>
    </row>
    <row r="486" spans="1:12">
      <c r="A486" s="78">
        <f t="shared" ca="1" si="95"/>
        <v>3.8627677962233306E-2</v>
      </c>
      <c r="B486" s="78">
        <f t="shared" ca="1" si="96"/>
        <v>2.9545970825475582E-2</v>
      </c>
      <c r="C486" s="71">
        <f t="shared" ca="1" si="97"/>
        <v>6.8008356094366773</v>
      </c>
      <c r="D486" s="79">
        <f t="shared" ca="1" si="98"/>
        <v>111.49503136213674</v>
      </c>
      <c r="E486" s="79">
        <f t="shared" ca="1" si="88"/>
        <v>25.825276265394265</v>
      </c>
      <c r="F486" s="61">
        <f t="shared" ca="1" si="89"/>
        <v>3.2907925951082356E-2</v>
      </c>
      <c r="G486" s="71">
        <f t="shared" ca="1" si="90"/>
        <v>1.3904579823152301</v>
      </c>
      <c r="H486" s="79">
        <f t="shared" ca="1" si="91"/>
        <v>20.780915964630459</v>
      </c>
      <c r="I486" s="79">
        <f t="shared" ca="1" si="92"/>
        <v>26.961617082258282</v>
      </c>
      <c r="J486" s="71">
        <f t="shared" ca="1" si="93"/>
        <v>1.2292824413197756</v>
      </c>
      <c r="K486" s="71">
        <f t="shared" ca="1" si="94"/>
        <v>1.5503521125038864</v>
      </c>
      <c r="L486" s="61">
        <f t="shared" ca="1" si="99"/>
        <v>2.7234626667434589E-3</v>
      </c>
    </row>
    <row r="487" spans="1:12">
      <c r="A487" s="78">
        <f t="shared" ca="1" si="95"/>
        <v>3.9169682267076567E-2</v>
      </c>
      <c r="B487" s="78">
        <f t="shared" ca="1" si="96"/>
        <v>2.9378019275628553E-2</v>
      </c>
      <c r="C487" s="71">
        <f t="shared" ca="1" si="97"/>
        <v>6.8229928079898272</v>
      </c>
      <c r="D487" s="79">
        <f t="shared" ca="1" si="98"/>
        <v>113.22061130251832</v>
      </c>
      <c r="E487" s="79">
        <f t="shared" ca="1" si="88"/>
        <v>25.678474686267922</v>
      </c>
      <c r="F487" s="61">
        <f t="shared" ca="1" si="89"/>
        <v>3.2992268266987673E-2</v>
      </c>
      <c r="G487" s="71">
        <f t="shared" ca="1" si="90"/>
        <v>1.399890280407101</v>
      </c>
      <c r="H487" s="79">
        <f t="shared" ca="1" si="91"/>
        <v>20.799780560814202</v>
      </c>
      <c r="I487" s="79">
        <f t="shared" ca="1" si="92"/>
        <v>27.157717844506088</v>
      </c>
      <c r="J487" s="71">
        <f t="shared" ca="1" si="93"/>
        <v>1.2367191024112321</v>
      </c>
      <c r="K487" s="71">
        <f t="shared" ca="1" si="94"/>
        <v>1.5391573120882096</v>
      </c>
      <c r="L487" s="61">
        <f t="shared" ca="1" si="99"/>
        <v>2.7380158452155138E-3</v>
      </c>
    </row>
    <row r="488" spans="1:12">
      <c r="A488" s="78">
        <f t="shared" ca="1" si="95"/>
        <v>3.8148261108965985E-2</v>
      </c>
      <c r="B488" s="78">
        <f t="shared" ca="1" si="96"/>
        <v>3.1663037882328798E-2</v>
      </c>
      <c r="C488" s="71">
        <f t="shared" ca="1" si="97"/>
        <v>6.8466555224839327</v>
      </c>
      <c r="D488" s="79">
        <f t="shared" ca="1" si="98"/>
        <v>115.09293951607046</v>
      </c>
      <c r="E488" s="79">
        <f t="shared" ca="1" si="88"/>
        <v>27.675743184845011</v>
      </c>
      <c r="F488" s="61">
        <f t="shared" ca="1" si="89"/>
        <v>3.3082580105498825E-2</v>
      </c>
      <c r="G488" s="71">
        <f t="shared" ca="1" si="90"/>
        <v>1.3525087494793659</v>
      </c>
      <c r="H488" s="79">
        <f t="shared" ca="1" si="91"/>
        <v>20.705017498958732</v>
      </c>
      <c r="I488" s="79">
        <f t="shared" ca="1" si="92"/>
        <v>26.174437408046824</v>
      </c>
      <c r="J488" s="71">
        <f t="shared" ca="1" si="93"/>
        <v>1.1992609776405474</v>
      </c>
      <c r="K488" s="71">
        <f t="shared" ca="1" si="94"/>
        <v>1.5969779731406719</v>
      </c>
      <c r="L488" s="61">
        <f t="shared" ca="1" si="99"/>
        <v>2.9129272793030508E-3</v>
      </c>
    </row>
    <row r="489" spans="1:12">
      <c r="A489" s="78">
        <f t="shared" ca="1" si="95"/>
        <v>3.915323272418382E-2</v>
      </c>
      <c r="B489" s="78">
        <f t="shared" ca="1" si="96"/>
        <v>3.4105736524711605E-2</v>
      </c>
      <c r="C489" s="71">
        <f t="shared" ca="1" si="97"/>
        <v>6.8692936480652182</v>
      </c>
      <c r="D489" s="79">
        <f t="shared" ca="1" si="98"/>
        <v>116.91317024188531</v>
      </c>
      <c r="E489" s="79">
        <f t="shared" ca="1" si="88"/>
        <v>29.810835229891193</v>
      </c>
      <c r="F489" s="61">
        <f t="shared" ca="1" si="89"/>
        <v>3.3169212849052873E-2</v>
      </c>
      <c r="G489" s="71">
        <f t="shared" ca="1" si="90"/>
        <v>1.3210284039253808</v>
      </c>
      <c r="H489" s="79">
        <f t="shared" ca="1" si="91"/>
        <v>20.642056807850761</v>
      </c>
      <c r="I489" s="79">
        <f t="shared" ca="1" si="92"/>
        <v>25.523627314634496</v>
      </c>
      <c r="J489" s="71">
        <f t="shared" ca="1" si="93"/>
        <v>1.1742325808145699</v>
      </c>
      <c r="K489" s="71">
        <f t="shared" ca="1" si="94"/>
        <v>1.637698258351904</v>
      </c>
      <c r="L489" s="61">
        <f t="shared" ca="1" si="99"/>
        <v>3.318942292468726E-3</v>
      </c>
    </row>
    <row r="490" spans="1:12">
      <c r="A490" s="78">
        <f t="shared" ca="1" si="95"/>
        <v>3.5103772025145065E-2</v>
      </c>
      <c r="B490" s="78">
        <f t="shared" ca="1" si="96"/>
        <v>2.9662452517493085E-2</v>
      </c>
      <c r="C490" s="71">
        <f t="shared" ca="1" si="97"/>
        <v>6.7513039681563773</v>
      </c>
      <c r="D490" s="79">
        <f t="shared" ca="1" si="98"/>
        <v>107.73206991444323</v>
      </c>
      <c r="E490" s="79">
        <f t="shared" ca="1" si="88"/>
        <v>25.927089534417696</v>
      </c>
      <c r="F490" s="61">
        <f t="shared" ca="1" si="89"/>
        <v>3.272016058381045E-2</v>
      </c>
      <c r="G490" s="71">
        <f t="shared" ca="1" si="90"/>
        <v>1.3564857757289062</v>
      </c>
      <c r="H490" s="79">
        <f t="shared" ca="1" si="91"/>
        <v>20.712971551457812</v>
      </c>
      <c r="I490" s="79">
        <f t="shared" ca="1" si="92"/>
        <v>26.256797622875162</v>
      </c>
      <c r="J490" s="71">
        <f t="shared" ca="1" si="93"/>
        <v>1.2024148418436158</v>
      </c>
      <c r="K490" s="71">
        <f t="shared" ca="1" si="94"/>
        <v>1.5919687008435277</v>
      </c>
      <c r="L490" s="61">
        <f t="shared" ca="1" si="99"/>
        <v>2.4425191103334618E-3</v>
      </c>
    </row>
    <row r="491" spans="1:12">
      <c r="A491" s="78">
        <f t="shared" ca="1" si="95"/>
        <v>4.2197678722811875E-2</v>
      </c>
      <c r="B491" s="78">
        <f t="shared" ca="1" si="96"/>
        <v>3.2842238622674318E-2</v>
      </c>
      <c r="C491" s="71">
        <f t="shared" ca="1" si="97"/>
        <v>6.8396807399442228</v>
      </c>
      <c r="D491" s="79">
        <f t="shared" ca="1" si="98"/>
        <v>114.53785970915335</v>
      </c>
      <c r="E491" s="79">
        <f t="shared" ca="1" si="88"/>
        <v>28.706448355159562</v>
      </c>
      <c r="F491" s="61">
        <f t="shared" ca="1" si="89"/>
        <v>3.3055934272685071E-2</v>
      </c>
      <c r="G491" s="71">
        <f t="shared" ca="1" si="90"/>
        <v>1.3595562395174845</v>
      </c>
      <c r="H491" s="79">
        <f t="shared" ca="1" si="91"/>
        <v>20.719112479034969</v>
      </c>
      <c r="I491" s="79">
        <f t="shared" ca="1" si="92"/>
        <v>26.320405479725643</v>
      </c>
      <c r="J491" s="71">
        <f t="shared" ca="1" si="93"/>
        <v>1.2048485519745766</v>
      </c>
      <c r="K491" s="71">
        <f t="shared" ca="1" si="94"/>
        <v>1.5881214304315387</v>
      </c>
      <c r="L491" s="61">
        <f t="shared" ca="1" si="99"/>
        <v>3.5029721430185558E-3</v>
      </c>
    </row>
    <row r="492" spans="1:12">
      <c r="A492" s="78">
        <f t="shared" ca="1" si="95"/>
        <v>4.3004160970934596E-2</v>
      </c>
      <c r="B492" s="78">
        <f t="shared" ca="1" si="96"/>
        <v>2.9656745398823632E-2</v>
      </c>
      <c r="C492" s="71">
        <f t="shared" ca="1" si="97"/>
        <v>6.8854815665126097</v>
      </c>
      <c r="D492" s="79">
        <f t="shared" ca="1" si="98"/>
        <v>118.23239474342397</v>
      </c>
      <c r="E492" s="79">
        <f t="shared" ca="1" si="88"/>
        <v>25.92210110749517</v>
      </c>
      <c r="F492" s="61">
        <f t="shared" ca="1" si="89"/>
        <v>3.3231300686644531E-2</v>
      </c>
      <c r="G492" s="71">
        <f t="shared" ca="1" si="90"/>
        <v>1.4277223556896488</v>
      </c>
      <c r="H492" s="79">
        <f t="shared" ca="1" si="91"/>
        <v>20.855444711379299</v>
      </c>
      <c r="I492" s="79">
        <f t="shared" ca="1" si="92"/>
        <v>27.737393527349678</v>
      </c>
      <c r="J492" s="71">
        <f t="shared" ca="1" si="93"/>
        <v>1.258604725260138</v>
      </c>
      <c r="K492" s="71">
        <f t="shared" ca="1" si="94"/>
        <v>1.5069909131434531</v>
      </c>
      <c r="L492" s="61">
        <f t="shared" ca="1" si="99"/>
        <v>3.0906978002634158E-3</v>
      </c>
    </row>
    <row r="493" spans="1:12">
      <c r="A493" s="78">
        <f t="shared" ca="1" si="95"/>
        <v>3.8585324316788933E-2</v>
      </c>
      <c r="B493" s="78">
        <f t="shared" ca="1" si="96"/>
        <v>3.245075746484738E-2</v>
      </c>
      <c r="C493" s="71">
        <f t="shared" ca="1" si="97"/>
        <v>6.8911323442970138</v>
      </c>
      <c r="D493" s="79">
        <f t="shared" ca="1" si="98"/>
        <v>118.69639794876156</v>
      </c>
      <c r="E493" s="79">
        <f t="shared" ca="1" si="88"/>
        <v>28.364266028056612</v>
      </c>
      <c r="F493" s="61">
        <f t="shared" ca="1" si="89"/>
        <v>3.3253001276660463E-2</v>
      </c>
      <c r="G493" s="71">
        <f t="shared" ca="1" si="90"/>
        <v>1.3463243358463519</v>
      </c>
      <c r="H493" s="79">
        <f t="shared" ca="1" si="91"/>
        <v>20.692648671692705</v>
      </c>
      <c r="I493" s="79">
        <f t="shared" ca="1" si="92"/>
        <v>26.046427262526453</v>
      </c>
      <c r="J493" s="71">
        <f t="shared" ca="1" si="93"/>
        <v>1.1943530276438201</v>
      </c>
      <c r="K493" s="71">
        <f t="shared" ca="1" si="94"/>
        <v>1.604826626649811</v>
      </c>
      <c r="L493" s="61">
        <f t="shared" ca="1" si="99"/>
        <v>3.0259154348564279E-3</v>
      </c>
    </row>
    <row r="494" spans="1:12">
      <c r="A494" s="78">
        <f t="shared" ca="1" si="95"/>
        <v>4.0661464816579312E-2</v>
      </c>
      <c r="B494" s="78">
        <f t="shared" ca="1" si="96"/>
        <v>2.8929487453108593E-2</v>
      </c>
      <c r="C494" s="71">
        <f t="shared" ca="1" si="97"/>
        <v>6.8508459019676593</v>
      </c>
      <c r="D494" s="79">
        <f t="shared" ca="1" si="98"/>
        <v>115.42771863778952</v>
      </c>
      <c r="E494" s="79">
        <f t="shared" ca="1" si="88"/>
        <v>25.286426027626078</v>
      </c>
      <c r="F494" s="61">
        <f t="shared" ca="1" si="89"/>
        <v>3.3098598982310545E-2</v>
      </c>
      <c r="G494" s="71">
        <f t="shared" ca="1" si="90"/>
        <v>1.4223666813871567</v>
      </c>
      <c r="H494" s="79">
        <f t="shared" ca="1" si="91"/>
        <v>20.844733362774313</v>
      </c>
      <c r="I494" s="79">
        <f t="shared" ca="1" si="92"/>
        <v>27.625727241289134</v>
      </c>
      <c r="J494" s="71">
        <f t="shared" ca="1" si="93"/>
        <v>1.2544000066458856</v>
      </c>
      <c r="K494" s="71">
        <f t="shared" ca="1" si="94"/>
        <v>1.5130823393320896</v>
      </c>
      <c r="L494" s="61">
        <f t="shared" ca="1" si="99"/>
        <v>2.7979664904496143E-3</v>
      </c>
    </row>
    <row r="495" spans="1:12">
      <c r="A495" s="78">
        <f t="shared" ca="1" si="95"/>
        <v>3.9761341591034068E-2</v>
      </c>
      <c r="B495" s="78">
        <f t="shared" ca="1" si="96"/>
        <v>2.7731841546113769E-2</v>
      </c>
      <c r="C495" s="71">
        <f t="shared" ca="1" si="97"/>
        <v>6.8295581913484726</v>
      </c>
      <c r="D495" s="79">
        <f t="shared" ca="1" si="98"/>
        <v>113.73702720789642</v>
      </c>
      <c r="E495" s="79">
        <f t="shared" ca="1" si="88"/>
        <v>24.239598472053206</v>
      </c>
      <c r="F495" s="61">
        <f t="shared" ca="1" si="89"/>
        <v>3.3017301168121904E-2</v>
      </c>
      <c r="G495" s="71">
        <f t="shared" ca="1" si="90"/>
        <v>1.4384006628186625</v>
      </c>
      <c r="H495" s="79">
        <f t="shared" ca="1" si="91"/>
        <v>20.876801325637324</v>
      </c>
      <c r="I495" s="79">
        <f t="shared" ca="1" si="92"/>
        <v>27.960208397533091</v>
      </c>
      <c r="J495" s="71">
        <f t="shared" ca="1" si="93"/>
        <v>1.2669787519438844</v>
      </c>
      <c r="K495" s="71">
        <f t="shared" ca="1" si="94"/>
        <v>1.4949817042024616</v>
      </c>
      <c r="L495" s="61">
        <f t="shared" ca="1" si="99"/>
        <v>2.5773076931496198E-3</v>
      </c>
    </row>
    <row r="496" spans="1:12">
      <c r="A496" s="78">
        <f t="shared" ca="1" si="95"/>
        <v>3.8994368346830011E-2</v>
      </c>
      <c r="B496" s="78">
        <f t="shared" ca="1" si="96"/>
        <v>2.4203267500833566E-2</v>
      </c>
      <c r="C496" s="71">
        <f t="shared" ca="1" si="97"/>
        <v>6.7502306143396824</v>
      </c>
      <c r="D496" s="79">
        <f t="shared" ca="1" si="98"/>
        <v>107.65194790654576</v>
      </c>
      <c r="E496" s="79">
        <f t="shared" ca="1" si="88"/>
        <v>21.155374227721094</v>
      </c>
      <c r="F496" s="61">
        <f t="shared" ca="1" si="89"/>
        <v>3.271610357812503E-2</v>
      </c>
      <c r="G496" s="71">
        <f t="shared" ca="1" si="90"/>
        <v>1.5061354325824932</v>
      </c>
      <c r="H496" s="79">
        <f t="shared" ca="1" si="91"/>
        <v>21.012270865164986</v>
      </c>
      <c r="I496" s="79">
        <f t="shared" ca="1" si="92"/>
        <v>29.378881727765329</v>
      </c>
      <c r="J496" s="71">
        <f t="shared" ca="1" si="93"/>
        <v>1.319806344836816</v>
      </c>
      <c r="K496" s="71">
        <f t="shared" ca="1" si="94"/>
        <v>1.4227907102568762</v>
      </c>
      <c r="L496" s="61">
        <f t="shared" ca="1" si="99"/>
        <v>2.1261894843267117E-3</v>
      </c>
    </row>
    <row r="497" spans="1:12">
      <c r="A497" s="78">
        <f t="shared" ca="1" si="95"/>
        <v>4.0364230830736023E-2</v>
      </c>
      <c r="B497" s="78">
        <f t="shared" ca="1" si="96"/>
        <v>3.4445010709477183E-2</v>
      </c>
      <c r="C497" s="71">
        <f t="shared" ca="1" si="97"/>
        <v>6.9609456359526796</v>
      </c>
      <c r="D497" s="79">
        <f t="shared" ca="1" si="98"/>
        <v>124.58146528938252</v>
      </c>
      <c r="E497" s="79">
        <f t="shared" ca="1" si="88"/>
        <v>30.107384955843429</v>
      </c>
      <c r="F497" s="61">
        <f t="shared" ca="1" si="89"/>
        <v>3.3522276054664263E-2</v>
      </c>
      <c r="G497" s="71">
        <f t="shared" ca="1" si="90"/>
        <v>1.3325830293758614</v>
      </c>
      <c r="H497" s="79">
        <f t="shared" ca="1" si="91"/>
        <v>20.665166058751723</v>
      </c>
      <c r="I497" s="79">
        <f t="shared" ca="1" si="92"/>
        <v>25.762272058946053</v>
      </c>
      <c r="J497" s="71">
        <f t="shared" ca="1" si="93"/>
        <v>1.1834322735965599</v>
      </c>
      <c r="K497" s="71">
        <f t="shared" ca="1" si="94"/>
        <v>1.6225276988131478</v>
      </c>
      <c r="L497" s="61">
        <f t="shared" ca="1" si="99"/>
        <v>3.4265367477542019E-3</v>
      </c>
    </row>
    <row r="498" spans="1:12">
      <c r="A498" s="78">
        <f t="shared" ca="1" si="95"/>
        <v>3.9933863425286847E-2</v>
      </c>
      <c r="B498" s="78">
        <f t="shared" ca="1" si="96"/>
        <v>3.0950055006869769E-2</v>
      </c>
      <c r="C498" s="71">
        <f t="shared" ca="1" si="97"/>
        <v>6.8332552962630757</v>
      </c>
      <c r="D498" s="79">
        <f t="shared" ca="1" si="98"/>
        <v>114.0288677996752</v>
      </c>
      <c r="E498" s="79">
        <f t="shared" ca="1" si="88"/>
        <v>27.052545529909665</v>
      </c>
      <c r="F498" s="61">
        <f t="shared" ca="1" si="89"/>
        <v>3.303140607765629E-2</v>
      </c>
      <c r="G498" s="71">
        <f t="shared" ca="1" si="90"/>
        <v>1.376751733312054</v>
      </c>
      <c r="H498" s="79">
        <f t="shared" ca="1" si="91"/>
        <v>20.753503466624107</v>
      </c>
      <c r="I498" s="79">
        <f t="shared" ca="1" si="92"/>
        <v>26.676976534794719</v>
      </c>
      <c r="J498" s="71">
        <f t="shared" ca="1" si="93"/>
        <v>1.2184582728000659</v>
      </c>
      <c r="K498" s="71">
        <f t="shared" ca="1" si="94"/>
        <v>1.5668942072757142</v>
      </c>
      <c r="L498" s="61">
        <f t="shared" ca="1" si="99"/>
        <v>3.0084989836186562E-3</v>
      </c>
    </row>
    <row r="499" spans="1:12">
      <c r="A499" s="78">
        <f t="shared" ca="1" si="95"/>
        <v>4.0581073665663013E-2</v>
      </c>
      <c r="B499" s="78">
        <f t="shared" ca="1" si="96"/>
        <v>3.3237412399839968E-2</v>
      </c>
      <c r="C499" s="71">
        <f t="shared" ca="1" si="97"/>
        <v>6.8261281032316177</v>
      </c>
      <c r="D499" s="79">
        <f t="shared" ca="1" si="98"/>
        <v>113.46693227711417</v>
      </c>
      <c r="E499" s="79">
        <f t="shared" ca="1" si="88"/>
        <v>29.051858293740516</v>
      </c>
      <c r="F499" s="61">
        <f t="shared" ca="1" si="89"/>
        <v>3.3004220346752676E-2</v>
      </c>
      <c r="G499" s="71">
        <f t="shared" ca="1" si="90"/>
        <v>1.3408136784307756</v>
      </c>
      <c r="H499" s="79">
        <f t="shared" ca="1" si="91"/>
        <v>20.681627356861551</v>
      </c>
      <c r="I499" s="79">
        <f t="shared" ca="1" si="92"/>
        <v>25.93242753202103</v>
      </c>
      <c r="J499" s="71">
        <f t="shared" ca="1" si="93"/>
        <v>1.1899760896863172</v>
      </c>
      <c r="K499" s="71">
        <f t="shared" ca="1" si="94"/>
        <v>1.6118814927135492</v>
      </c>
      <c r="L499" s="61">
        <f t="shared" ca="1" si="99"/>
        <v>3.3931085799431748E-3</v>
      </c>
    </row>
    <row r="500" spans="1:12">
      <c r="A500" s="78">
        <f t="shared" ca="1" si="95"/>
        <v>4.1585523009932478E-2</v>
      </c>
      <c r="B500" s="78">
        <f t="shared" ca="1" si="96"/>
        <v>3.2025924811253756E-2</v>
      </c>
      <c r="C500" s="71">
        <f t="shared" ca="1" si="97"/>
        <v>6.7440479556347732</v>
      </c>
      <c r="D500" s="79">
        <f t="shared" ca="1" si="98"/>
        <v>107.19159342398038</v>
      </c>
      <c r="E500" s="79">
        <f t="shared" ca="1" si="88"/>
        <v>27.992932125697379</v>
      </c>
      <c r="F500" s="61">
        <f t="shared" ca="1" si="89"/>
        <v>3.2692744485408244E-2</v>
      </c>
      <c r="G500" s="71">
        <f t="shared" ca="1" si="90"/>
        <v>1.3602768275941668</v>
      </c>
      <c r="H500" s="79">
        <f t="shared" ca="1" si="91"/>
        <v>20.720553655188333</v>
      </c>
      <c r="I500" s="79">
        <f t="shared" ca="1" si="92"/>
        <v>26.335335944384653</v>
      </c>
      <c r="J500" s="71">
        <f t="shared" ca="1" si="93"/>
        <v>1.2054195490080046</v>
      </c>
      <c r="K500" s="71">
        <f t="shared" ca="1" si="94"/>
        <v>1.5872210663374049</v>
      </c>
      <c r="L500" s="61">
        <f t="shared" ca="1" si="99"/>
        <v>3.3960754852511905E-3</v>
      </c>
    </row>
    <row r="501" spans="1:12">
      <c r="A501" s="78">
        <f t="shared" ca="1" si="95"/>
        <v>3.8343747980134478E-2</v>
      </c>
      <c r="B501" s="78">
        <f t="shared" ca="1" si="96"/>
        <v>3.376649072404448E-2</v>
      </c>
      <c r="C501" s="71">
        <f t="shared" ca="1" si="97"/>
        <v>6.768135722580702</v>
      </c>
      <c r="D501" s="79">
        <f t="shared" ca="1" si="98"/>
        <v>108.99632801804628</v>
      </c>
      <c r="E501" s="79">
        <f t="shared" ca="1" si="88"/>
        <v>29.514310313656281</v>
      </c>
      <c r="F501" s="61">
        <f t="shared" ca="1" si="89"/>
        <v>3.2783846196344037E-2</v>
      </c>
      <c r="G501" s="71">
        <f t="shared" ca="1" si="90"/>
        <v>1.3113115953745089</v>
      </c>
      <c r="H501" s="79">
        <f t="shared" ca="1" si="91"/>
        <v>20.622623190749017</v>
      </c>
      <c r="I501" s="79">
        <f t="shared" ca="1" si="92"/>
        <v>25.323146816904799</v>
      </c>
      <c r="J501" s="71">
        <f t="shared" ca="1" si="93"/>
        <v>1.1664842219697886</v>
      </c>
      <c r="K501" s="71">
        <f t="shared" ca="1" si="94"/>
        <v>1.6506637307846692</v>
      </c>
      <c r="L501" s="61">
        <f t="shared" ca="1" si="99"/>
        <v>3.2623965549611069E-3</v>
      </c>
    </row>
    <row r="502" spans="1:12">
      <c r="A502" s="78">
        <f t="shared" ca="1" si="95"/>
        <v>4.1161001865001753E-2</v>
      </c>
      <c r="B502" s="78">
        <f t="shared" ca="1" si="96"/>
        <v>3.0583048127137785E-2</v>
      </c>
      <c r="C502" s="71">
        <f t="shared" ca="1" si="97"/>
        <v>6.8791915436014381</v>
      </c>
      <c r="D502" s="79">
        <f t="shared" ca="1" si="98"/>
        <v>117.71803404696243</v>
      </c>
      <c r="E502" s="79">
        <f t="shared" ca="1" si="88"/>
        <v>26.731755459535449</v>
      </c>
      <c r="F502" s="61">
        <f t="shared" ca="1" si="89"/>
        <v>3.3207161868817225E-2</v>
      </c>
      <c r="G502" s="71">
        <f t="shared" ca="1" si="90"/>
        <v>1.396648228241641</v>
      </c>
      <c r="H502" s="79">
        <f t="shared" ca="1" si="91"/>
        <v>20.793296456483283</v>
      </c>
      <c r="I502" s="79">
        <f t="shared" ca="1" si="92"/>
        <v>27.090294381800053</v>
      </c>
      <c r="J502" s="71">
        <f t="shared" ca="1" si="93"/>
        <v>1.2341641115155846</v>
      </c>
      <c r="K502" s="71">
        <f t="shared" ca="1" si="94"/>
        <v>1.5429880314657007</v>
      </c>
      <c r="L502" s="61">
        <f t="shared" ca="1" si="99"/>
        <v>3.0469605103686176E-3</v>
      </c>
    </row>
    <row r="503" spans="1:12">
      <c r="A503" s="78">
        <f t="shared" ca="1" si="95"/>
        <v>4.1826462643581121E-2</v>
      </c>
      <c r="B503" s="78">
        <f t="shared" ca="1" si="96"/>
        <v>3.3351317221322625E-2</v>
      </c>
      <c r="C503" s="71">
        <f t="shared" ca="1" si="97"/>
        <v>6.7512770619320328</v>
      </c>
      <c r="D503" s="79">
        <f t="shared" ca="1" si="98"/>
        <v>107.73006073292512</v>
      </c>
      <c r="E503" s="79">
        <f t="shared" ca="1" si="88"/>
        <v>29.151419194958684</v>
      </c>
      <c r="F503" s="61">
        <f t="shared" ca="1" si="89"/>
        <v>3.2720058878946967E-2</v>
      </c>
      <c r="G503" s="71">
        <f t="shared" ca="1" si="90"/>
        <v>1.3401088979113311</v>
      </c>
      <c r="H503" s="79">
        <f t="shared" ca="1" si="91"/>
        <v>20.680217795822664</v>
      </c>
      <c r="I503" s="79">
        <f t="shared" ca="1" si="92"/>
        <v>25.917852020665084</v>
      </c>
      <c r="J503" s="71">
        <f t="shared" ca="1" si="93"/>
        <v>1.1894160545966956</v>
      </c>
      <c r="K503" s="71">
        <f t="shared" ca="1" si="94"/>
        <v>1.612787972038408</v>
      </c>
      <c r="L503" s="61">
        <f t="shared" ca="1" si="99"/>
        <v>3.6108752920101261E-3</v>
      </c>
    </row>
    <row r="504" spans="1:12">
      <c r="A504" s="78">
        <f t="shared" ca="1" si="95"/>
        <v>4.3206840663449098E-2</v>
      </c>
      <c r="B504" s="78">
        <f t="shared" ca="1" si="96"/>
        <v>2.7681493754511829E-2</v>
      </c>
      <c r="C504" s="71">
        <f t="shared" ca="1" si="97"/>
        <v>6.7987949110986783</v>
      </c>
      <c r="D504" s="79">
        <f t="shared" ca="1" si="98"/>
        <v>111.33743264922377</v>
      </c>
      <c r="E504" s="79">
        <f t="shared" ca="1" si="88"/>
        <v>24.195590927499907</v>
      </c>
      <c r="F504" s="61">
        <f t="shared" ca="1" si="89"/>
        <v>3.290016879837198E-2</v>
      </c>
      <c r="G504" s="71">
        <f t="shared" ca="1" si="90"/>
        <v>1.4609519773767397</v>
      </c>
      <c r="H504" s="79">
        <f t="shared" ca="1" si="91"/>
        <v>20.921903954753478</v>
      </c>
      <c r="I504" s="79">
        <f t="shared" ca="1" si="92"/>
        <v>28.431516272982321</v>
      </c>
      <c r="J504" s="71">
        <f t="shared" ca="1" si="93"/>
        <v>1.2846224574857568</v>
      </c>
      <c r="K504" s="71">
        <f t="shared" ca="1" si="94"/>
        <v>1.4701994645189351</v>
      </c>
      <c r="L504" s="61">
        <f t="shared" ca="1" si="99"/>
        <v>2.8895039581983161E-3</v>
      </c>
    </row>
    <row r="505" spans="1:12">
      <c r="A505" s="78">
        <f t="shared" ca="1" si="95"/>
        <v>4.3724525831691952E-2</v>
      </c>
      <c r="B505" s="78">
        <f t="shared" ca="1" si="96"/>
        <v>3.4064170689064435E-2</v>
      </c>
      <c r="C505" s="71">
        <f t="shared" ca="1" si="97"/>
        <v>6.9864106268540409</v>
      </c>
      <c r="D505" s="79">
        <f t="shared" ca="1" si="98"/>
        <v>126.79997289457468</v>
      </c>
      <c r="E505" s="79">
        <f t="shared" ca="1" si="88"/>
        <v>29.774503738361236</v>
      </c>
      <c r="F505" s="61">
        <f t="shared" ca="1" si="89"/>
        <v>3.3621038128606881E-2</v>
      </c>
      <c r="G505" s="71">
        <f t="shared" ca="1" si="90"/>
        <v>1.363277983895927</v>
      </c>
      <c r="H505" s="79">
        <f t="shared" ca="1" si="91"/>
        <v>20.726555967791853</v>
      </c>
      <c r="I505" s="79">
        <f t="shared" ca="1" si="92"/>
        <v>26.397530571502028</v>
      </c>
      <c r="J505" s="71">
        <f t="shared" ca="1" si="93"/>
        <v>1.2077970435805951</v>
      </c>
      <c r="K505" s="71">
        <f t="shared" ca="1" si="94"/>
        <v>1.5834814505386352</v>
      </c>
      <c r="L505" s="61">
        <f t="shared" ca="1" si="99"/>
        <v>3.7269412439946961E-3</v>
      </c>
    </row>
    <row r="506" spans="1:12">
      <c r="A506" s="78">
        <f t="shared" ca="1" si="95"/>
        <v>4.1618843831600187E-2</v>
      </c>
      <c r="B506" s="78">
        <f t="shared" ca="1" si="96"/>
        <v>2.7976475305564016E-2</v>
      </c>
      <c r="C506" s="71">
        <f t="shared" ca="1" si="97"/>
        <v>6.8031855960867755</v>
      </c>
      <c r="D506" s="79">
        <f t="shared" ca="1" si="98"/>
        <v>111.67679212066143</v>
      </c>
      <c r="E506" s="79">
        <f t="shared" ca="1" si="88"/>
        <v>24.453425746809643</v>
      </c>
      <c r="F506" s="61">
        <f t="shared" ca="1" si="89"/>
        <v>3.2916861043932294E-2</v>
      </c>
      <c r="G506" s="71">
        <f t="shared" ca="1" si="90"/>
        <v>1.4439884402353758</v>
      </c>
      <c r="H506" s="79">
        <f t="shared" ca="1" si="91"/>
        <v>20.887976880470752</v>
      </c>
      <c r="I506" s="79">
        <f t="shared" ca="1" si="92"/>
        <v>28.076894539770159</v>
      </c>
      <c r="J506" s="71">
        <f t="shared" ca="1" si="93"/>
        <v>1.2713557251931229</v>
      </c>
      <c r="K506" s="71">
        <f t="shared" ca="1" si="94"/>
        <v>1.4887686364598276</v>
      </c>
      <c r="L506" s="61">
        <f t="shared" ca="1" si="99"/>
        <v>2.7874752154258978E-3</v>
      </c>
    </row>
    <row r="507" spans="1:12">
      <c r="A507" s="78">
        <f t="shared" ca="1" si="95"/>
        <v>3.8517801129349598E-2</v>
      </c>
      <c r="B507" s="78">
        <f t="shared" ca="1" si="96"/>
        <v>2.5645764545157084E-2</v>
      </c>
      <c r="C507" s="71">
        <f t="shared" ca="1" si="97"/>
        <v>6.8225642640532929</v>
      </c>
      <c r="D507" s="79">
        <f t="shared" ca="1" si="98"/>
        <v>113.18698479136103</v>
      </c>
      <c r="E507" s="79">
        <f t="shared" ca="1" si="88"/>
        <v>22.416219061749995</v>
      </c>
      <c r="F507" s="61">
        <f t="shared" ca="1" si="89"/>
        <v>3.2990634948078697E-2</v>
      </c>
      <c r="G507" s="71">
        <f t="shared" ca="1" si="90"/>
        <v>1.474786700375148</v>
      </c>
      <c r="H507" s="79">
        <f t="shared" ca="1" si="91"/>
        <v>20.949573400750296</v>
      </c>
      <c r="I507" s="79">
        <f t="shared" ca="1" si="92"/>
        <v>28.721156418356081</v>
      </c>
      <c r="J507" s="71">
        <f t="shared" ca="1" si="93"/>
        <v>1.2954189344863747</v>
      </c>
      <c r="K507" s="71">
        <f t="shared" ca="1" si="94"/>
        <v>1.4553731538917092</v>
      </c>
      <c r="L507" s="61">
        <f t="shared" ca="1" si="99"/>
        <v>2.2253039181129191E-3</v>
      </c>
    </row>
    <row r="508" spans="1:12">
      <c r="A508" s="78">
        <f t="shared" ca="1" si="95"/>
        <v>4.1156543834758391E-2</v>
      </c>
      <c r="B508" s="78">
        <f t="shared" ca="1" si="96"/>
        <v>2.8809582835413936E-2</v>
      </c>
      <c r="C508" s="71">
        <f t="shared" ca="1" si="97"/>
        <v>6.7535582961444245</v>
      </c>
      <c r="D508" s="79">
        <f t="shared" ca="1" si="98"/>
        <v>107.90054160062361</v>
      </c>
      <c r="E508" s="79">
        <f t="shared" ca="1" si="88"/>
        <v>25.181620878533092</v>
      </c>
      <c r="F508" s="61">
        <f t="shared" ca="1" si="89"/>
        <v>3.2728683010870285E-2</v>
      </c>
      <c r="G508" s="71">
        <f t="shared" ca="1" si="90"/>
        <v>1.418498565846503</v>
      </c>
      <c r="H508" s="79">
        <f t="shared" ca="1" si="91"/>
        <v>20.836997131693007</v>
      </c>
      <c r="I508" s="79">
        <f t="shared" ca="1" si="92"/>
        <v>27.545112366545638</v>
      </c>
      <c r="J508" s="71">
        <f t="shared" ca="1" si="93"/>
        <v>1.2513611860976273</v>
      </c>
      <c r="K508" s="71">
        <f t="shared" ca="1" si="94"/>
        <v>1.5175106002024281</v>
      </c>
      <c r="L508" s="61">
        <f t="shared" ca="1" si="99"/>
        <v>2.8926610295597218E-3</v>
      </c>
    </row>
    <row r="509" spans="1:12">
      <c r="A509" s="78">
        <f t="shared" ca="1" si="95"/>
        <v>4.2213739034974142E-2</v>
      </c>
      <c r="B509" s="78">
        <f t="shared" ca="1" si="96"/>
        <v>3.2728206565769045E-2</v>
      </c>
      <c r="C509" s="71">
        <f t="shared" ca="1" si="97"/>
        <v>6.851777360943978</v>
      </c>
      <c r="D509" s="79">
        <f t="shared" ca="1" si="98"/>
        <v>115.50226724116018</v>
      </c>
      <c r="E509" s="79">
        <f t="shared" ca="1" si="88"/>
        <v>28.606776241148314</v>
      </c>
      <c r="F509" s="61">
        <f t="shared" ca="1" si="89"/>
        <v>3.3102160793719367E-2</v>
      </c>
      <c r="G509" s="71">
        <f t="shared" ca="1" si="90"/>
        <v>1.3627727314076787</v>
      </c>
      <c r="H509" s="79">
        <f t="shared" ca="1" si="91"/>
        <v>20.725545462815358</v>
      </c>
      <c r="I509" s="79">
        <f t="shared" ca="1" si="92"/>
        <v>26.387058682806561</v>
      </c>
      <c r="J509" s="71">
        <f t="shared" ca="1" si="93"/>
        <v>1.2073968577598022</v>
      </c>
      <c r="K509" s="71">
        <f t="shared" ca="1" si="94"/>
        <v>1.5841098662215161</v>
      </c>
      <c r="L509" s="61">
        <f t="shared" ca="1" si="99"/>
        <v>3.4781322073186628E-3</v>
      </c>
    </row>
    <row r="510" spans="1:12">
      <c r="A510" s="78">
        <f t="shared" ca="1" si="95"/>
        <v>3.6434441716752183E-2</v>
      </c>
      <c r="B510" s="78">
        <f t="shared" ca="1" si="96"/>
        <v>3.0322777335688497E-2</v>
      </c>
      <c r="C510" s="71">
        <f t="shared" ca="1" si="97"/>
        <v>6.8305227188028512</v>
      </c>
      <c r="D510" s="79">
        <f t="shared" ca="1" si="98"/>
        <v>113.81309260058404</v>
      </c>
      <c r="E510" s="79">
        <f t="shared" ca="1" si="88"/>
        <v>26.504260308582577</v>
      </c>
      <c r="F510" s="61">
        <f t="shared" ca="1" si="89"/>
        <v>3.3020980378079656E-2</v>
      </c>
      <c r="G510" s="71">
        <f t="shared" ca="1" si="90"/>
        <v>1.3622340248207809</v>
      </c>
      <c r="H510" s="79">
        <f t="shared" ca="1" si="91"/>
        <v>20.724468049641562</v>
      </c>
      <c r="I510" s="79">
        <f t="shared" ca="1" si="92"/>
        <v>26.375893985153478</v>
      </c>
      <c r="J510" s="71">
        <f t="shared" ca="1" si="93"/>
        <v>1.2069701426631423</v>
      </c>
      <c r="K510" s="71">
        <f t="shared" ca="1" si="94"/>
        <v>1.5847804068187594</v>
      </c>
      <c r="L510" s="61">
        <f t="shared" ca="1" si="99"/>
        <v>2.5943788078717158E-3</v>
      </c>
    </row>
    <row r="511" spans="1:12">
      <c r="A511" s="78">
        <f t="shared" ca="1" si="95"/>
        <v>4.0322840324134961E-2</v>
      </c>
      <c r="B511" s="78">
        <f t="shared" ca="1" si="96"/>
        <v>2.8670824188315638E-2</v>
      </c>
      <c r="C511" s="71">
        <f t="shared" ca="1" si="97"/>
        <v>6.7598002292781487</v>
      </c>
      <c r="D511" s="79">
        <f t="shared" ca="1" si="98"/>
        <v>108.36839311647773</v>
      </c>
      <c r="E511" s="79">
        <f t="shared" ca="1" si="88"/>
        <v>25.060335969105235</v>
      </c>
      <c r="F511" s="61">
        <f t="shared" ca="1" si="89"/>
        <v>3.2752292057285248E-2</v>
      </c>
      <c r="G511" s="71">
        <f t="shared" ca="1" si="90"/>
        <v>1.415990059894513</v>
      </c>
      <c r="H511" s="79">
        <f t="shared" ca="1" si="91"/>
        <v>20.831980119789026</v>
      </c>
      <c r="I511" s="79">
        <f t="shared" ca="1" si="92"/>
        <v>27.492848927821299</v>
      </c>
      <c r="J511" s="71">
        <f t="shared" ca="1" si="93"/>
        <v>1.2493895967131872</v>
      </c>
      <c r="K511" s="71">
        <f t="shared" ca="1" si="94"/>
        <v>1.520395362071794</v>
      </c>
      <c r="L511" s="61">
        <f t="shared" ca="1" si="99"/>
        <v>2.7930848123575124E-3</v>
      </c>
    </row>
    <row r="512" spans="1:12">
      <c r="A512" s="78">
        <f t="shared" ca="1" si="95"/>
        <v>4.3997756610620074E-2</v>
      </c>
      <c r="B512" s="78">
        <f t="shared" ca="1" si="96"/>
        <v>2.7406154729574167E-2</v>
      </c>
      <c r="C512" s="71">
        <f t="shared" ca="1" si="97"/>
        <v>6.7261051942646697</v>
      </c>
      <c r="D512" s="79">
        <f t="shared" ca="1" si="98"/>
        <v>105.86671016192022</v>
      </c>
      <c r="E512" s="79">
        <f t="shared" ca="1" si="88"/>
        <v>23.954925070633621</v>
      </c>
      <c r="F512" s="61">
        <f t="shared" ca="1" si="89"/>
        <v>3.2625048199722714E-2</v>
      </c>
      <c r="G512" s="71">
        <f t="shared" ca="1" si="90"/>
        <v>1.4648224755896144</v>
      </c>
      <c r="H512" s="79">
        <f t="shared" ca="1" si="91"/>
        <v>20.929644951179228</v>
      </c>
      <c r="I512" s="79">
        <f t="shared" ca="1" si="92"/>
        <v>28.512509445605545</v>
      </c>
      <c r="J512" s="71">
        <f t="shared" ca="1" si="93"/>
        <v>1.2876450575935492</v>
      </c>
      <c r="K512" s="71">
        <f t="shared" ca="1" si="94"/>
        <v>1.4660231881639014</v>
      </c>
      <c r="L512" s="61">
        <f t="shared" ca="1" si="99"/>
        <v>2.9699470094874691E-3</v>
      </c>
    </row>
    <row r="513" spans="1:12">
      <c r="A513" s="78">
        <f t="shared" ca="1" si="95"/>
        <v>4.4090532634374048E-2</v>
      </c>
      <c r="B513" s="78">
        <f t="shared" ca="1" si="96"/>
        <v>2.8878491901842253E-2</v>
      </c>
      <c r="C513" s="71">
        <f t="shared" ca="1" si="97"/>
        <v>6.7843681102692388</v>
      </c>
      <c r="D513" s="79">
        <f t="shared" ca="1" si="98"/>
        <v>110.22961811309273</v>
      </c>
      <c r="E513" s="79">
        <f t="shared" ca="1" si="88"/>
        <v>25.241852295135157</v>
      </c>
      <c r="F513" s="61">
        <f t="shared" ca="1" si="89"/>
        <v>3.2845381420582888E-2</v>
      </c>
      <c r="G513" s="71">
        <f t="shared" ca="1" si="90"/>
        <v>1.4403611977305613</v>
      </c>
      <c r="H513" s="79">
        <f t="shared" ca="1" si="91"/>
        <v>20.880722395461124</v>
      </c>
      <c r="I513" s="79">
        <f t="shared" ca="1" si="92"/>
        <v>28.001141939077918</v>
      </c>
      <c r="J513" s="71">
        <f t="shared" ca="1" si="93"/>
        <v>1.2685148541159226</v>
      </c>
      <c r="K513" s="71">
        <f t="shared" ca="1" si="94"/>
        <v>1.4927962613433499</v>
      </c>
      <c r="L513" s="61">
        <f t="shared" ca="1" si="99"/>
        <v>3.1547373699962918E-3</v>
      </c>
    </row>
    <row r="514" spans="1:12">
      <c r="A514" s="78">
        <f t="shared" ca="1" si="95"/>
        <v>3.799387402953272E-2</v>
      </c>
      <c r="B514" s="78">
        <f t="shared" ca="1" si="96"/>
        <v>2.9408066461842873E-2</v>
      </c>
      <c r="C514" s="71">
        <f t="shared" ca="1" si="97"/>
        <v>6.8188102525565482</v>
      </c>
      <c r="D514" s="79">
        <f t="shared" ca="1" si="98"/>
        <v>112.89284577368966</v>
      </c>
      <c r="E514" s="79">
        <f t="shared" ca="1" si="88"/>
        <v>25.704738060369458</v>
      </c>
      <c r="F514" s="61">
        <f t="shared" ca="1" si="89"/>
        <v>3.297633065782158E-2</v>
      </c>
      <c r="G514" s="71">
        <f t="shared" ca="1" si="90"/>
        <v>1.3901864188080175</v>
      </c>
      <c r="H514" s="79">
        <f t="shared" ca="1" si="91"/>
        <v>20.780372837616035</v>
      </c>
      <c r="I514" s="79">
        <f t="shared" ca="1" si="92"/>
        <v>26.955973817582578</v>
      </c>
      <c r="J514" s="71">
        <f t="shared" ca="1" si="93"/>
        <v>1.2290681860299695</v>
      </c>
      <c r="K514" s="71">
        <f t="shared" ca="1" si="94"/>
        <v>1.5506766805336152</v>
      </c>
      <c r="L514" s="61">
        <f t="shared" ca="1" si="99"/>
        <v>2.6365442941169819E-3</v>
      </c>
    </row>
    <row r="515" spans="1:12">
      <c r="A515" s="78">
        <f t="shared" ca="1" si="95"/>
        <v>4.3365394955148968E-2</v>
      </c>
      <c r="B515" s="78">
        <f t="shared" ca="1" si="96"/>
        <v>2.8882107115052496E-2</v>
      </c>
      <c r="C515" s="71">
        <f t="shared" ca="1" si="97"/>
        <v>6.7829633914579235</v>
      </c>
      <c r="D515" s="79">
        <f t="shared" ca="1" si="98"/>
        <v>110.12234231651108</v>
      </c>
      <c r="E515" s="79">
        <f t="shared" ca="1" si="88"/>
        <v>25.245012248161046</v>
      </c>
      <c r="F515" s="61">
        <f t="shared" ca="1" si="89"/>
        <v>3.284005172160824E-2</v>
      </c>
      <c r="G515" s="71">
        <f t="shared" ca="1" si="90"/>
        <v>1.4352705821856178</v>
      </c>
      <c r="H515" s="79">
        <f t="shared" ca="1" si="91"/>
        <v>20.870541164371236</v>
      </c>
      <c r="I515" s="79">
        <f t="shared" ca="1" si="92"/>
        <v>27.894872123428559</v>
      </c>
      <c r="J515" s="71">
        <f t="shared" ca="1" si="93"/>
        <v>1.2645254185215395</v>
      </c>
      <c r="K515" s="71">
        <f t="shared" ca="1" si="94"/>
        <v>1.4984832988315688</v>
      </c>
      <c r="L515" s="61">
        <f t="shared" ca="1" si="99"/>
        <v>3.0880777430804117E-3</v>
      </c>
    </row>
    <row r="516" spans="1:12">
      <c r="A516" s="78">
        <f t="shared" ca="1" si="95"/>
        <v>3.9349441846369917E-2</v>
      </c>
      <c r="B516" s="78">
        <f t="shared" ca="1" si="96"/>
        <v>2.7337300185887325E-2</v>
      </c>
      <c r="C516" s="71">
        <f t="shared" ca="1" si="97"/>
        <v>6.8594676019264851</v>
      </c>
      <c r="D516" s="79">
        <f t="shared" ca="1" si="98"/>
        <v>116.11959233372656</v>
      </c>
      <c r="E516" s="79">
        <f t="shared" ca="1" si="88"/>
        <v>23.894741310778716</v>
      </c>
      <c r="F516" s="61">
        <f t="shared" ca="1" si="89"/>
        <v>3.313158220046513E-2</v>
      </c>
      <c r="G516" s="71">
        <f t="shared" ca="1" si="90"/>
        <v>1.4468428921479659</v>
      </c>
      <c r="H516" s="79">
        <f t="shared" ca="1" si="91"/>
        <v>20.893685784295933</v>
      </c>
      <c r="I516" s="79">
        <f t="shared" ca="1" si="92"/>
        <v>28.136526413222477</v>
      </c>
      <c r="J516" s="71">
        <f t="shared" ca="1" si="93"/>
        <v>1.2735903258101129</v>
      </c>
      <c r="K516" s="71">
        <f t="shared" ca="1" si="94"/>
        <v>1.4856133762253079</v>
      </c>
      <c r="L516" s="61">
        <f t="shared" ca="1" si="99"/>
        <v>2.4754158919516643E-3</v>
      </c>
    </row>
    <row r="517" spans="1:12">
      <c r="A517" s="78">
        <f t="shared" ca="1" si="95"/>
        <v>4.2616209139280339E-2</v>
      </c>
      <c r="B517" s="78">
        <f t="shared" ca="1" si="96"/>
        <v>2.7431929106447234E-2</v>
      </c>
      <c r="C517" s="71">
        <f t="shared" ca="1" si="97"/>
        <v>6.7670798743257237</v>
      </c>
      <c r="D517" s="79">
        <f t="shared" ca="1" si="98"/>
        <v>108.9165873401389</v>
      </c>
      <c r="E517" s="79">
        <f t="shared" ca="1" si="88"/>
        <v>23.977453706001437</v>
      </c>
      <c r="F517" s="61">
        <f t="shared" ca="1" si="89"/>
        <v>3.2779847585548409E-2</v>
      </c>
      <c r="G517" s="71">
        <f t="shared" ca="1" si="90"/>
        <v>1.4589699496308255</v>
      </c>
      <c r="H517" s="79">
        <f t="shared" ca="1" si="91"/>
        <v>20.917939899261651</v>
      </c>
      <c r="I517" s="79">
        <f t="shared" ca="1" si="92"/>
        <v>28.390052407280635</v>
      </c>
      <c r="J517" s="71">
        <f t="shared" ca="1" si="93"/>
        <v>1.283073992724574</v>
      </c>
      <c r="K517" s="71">
        <f t="shared" ca="1" si="94"/>
        <v>1.4723467008916256</v>
      </c>
      <c r="L517" s="61">
        <f t="shared" ca="1" si="99"/>
        <v>2.8238015962070676E-3</v>
      </c>
    </row>
    <row r="518" spans="1:12">
      <c r="A518" s="78">
        <f t="shared" ca="1" si="95"/>
        <v>4.353938157657164E-2</v>
      </c>
      <c r="B518" s="78">
        <f t="shared" ca="1" si="96"/>
        <v>3.0309231327002865E-2</v>
      </c>
      <c r="C518" s="71">
        <f t="shared" ca="1" si="97"/>
        <v>6.8275375547423014</v>
      </c>
      <c r="D518" s="79">
        <f t="shared" ca="1" si="98"/>
        <v>113.57783879618432</v>
      </c>
      <c r="E518" s="79">
        <f t="shared" ca="1" si="88"/>
        <v>26.49242013522472</v>
      </c>
      <c r="F518" s="61">
        <f t="shared" ca="1" si="89"/>
        <v>3.3009594736843964E-2</v>
      </c>
      <c r="G518" s="71">
        <f t="shared" ca="1" si="90"/>
        <v>1.4128309625685143</v>
      </c>
      <c r="H518" s="79">
        <f t="shared" ca="1" si="91"/>
        <v>20.825661925137027</v>
      </c>
      <c r="I518" s="79">
        <f t="shared" ca="1" si="92"/>
        <v>27.42704865502553</v>
      </c>
      <c r="J518" s="71">
        <f t="shared" ca="1" si="93"/>
        <v>1.2469056719494065</v>
      </c>
      <c r="K518" s="71">
        <f t="shared" ca="1" si="94"/>
        <v>1.5240429448226787</v>
      </c>
      <c r="L518" s="61">
        <f t="shared" ca="1" si="99"/>
        <v>3.2808178669948775E-3</v>
      </c>
    </row>
    <row r="519" spans="1:12">
      <c r="A519" s="78">
        <f t="shared" ca="1" si="95"/>
        <v>3.8632009732590428E-2</v>
      </c>
      <c r="B519" s="78">
        <f t="shared" ca="1" si="96"/>
        <v>2.8767144664770421E-2</v>
      </c>
      <c r="C519" s="71">
        <f t="shared" ca="1" si="97"/>
        <v>6.8053610565923233</v>
      </c>
      <c r="D519" s="79">
        <f t="shared" ca="1" si="98"/>
        <v>111.84531818374587</v>
      </c>
      <c r="E519" s="79">
        <f t="shared" ca="1" si="88"/>
        <v>25.144526904280543</v>
      </c>
      <c r="F519" s="61">
        <f t="shared" ca="1" si="89"/>
        <v>3.2925134717888133E-2</v>
      </c>
      <c r="G519" s="71">
        <f t="shared" ca="1" si="90"/>
        <v>1.4062387398634648</v>
      </c>
      <c r="H519" s="79">
        <f t="shared" ca="1" si="91"/>
        <v>20.81247747972693</v>
      </c>
      <c r="I519" s="79">
        <f t="shared" ca="1" si="92"/>
        <v>27.289804711035153</v>
      </c>
      <c r="J519" s="71">
        <f t="shared" ca="1" si="93"/>
        <v>1.2417187806152472</v>
      </c>
      <c r="K519" s="71">
        <f t="shared" ca="1" si="94"/>
        <v>1.5317075531543607</v>
      </c>
      <c r="L519" s="61">
        <f t="shared" ca="1" si="99"/>
        <v>2.6234985193125181E-3</v>
      </c>
    </row>
    <row r="520" spans="1:12">
      <c r="A520" s="78">
        <f t="shared" ca="1" si="95"/>
        <v>4.0598631435435351E-2</v>
      </c>
      <c r="B520" s="78">
        <f t="shared" ca="1" si="96"/>
        <v>3.0378255271084422E-2</v>
      </c>
      <c r="C520" s="71">
        <f t="shared" ca="1" si="97"/>
        <v>6.7908279788705341</v>
      </c>
      <c r="D520" s="79">
        <f t="shared" ca="1" si="98"/>
        <v>110.72429329024777</v>
      </c>
      <c r="E520" s="79">
        <f t="shared" ca="1" si="88"/>
        <v>26.552751963052028</v>
      </c>
      <c r="F520" s="61">
        <f t="shared" ca="1" si="89"/>
        <v>3.2869902199723702E-2</v>
      </c>
      <c r="G520" s="71">
        <f t="shared" ca="1" si="90"/>
        <v>1.3878219509726883</v>
      </c>
      <c r="H520" s="79">
        <f t="shared" ca="1" si="91"/>
        <v>20.775643901945376</v>
      </c>
      <c r="I520" s="79">
        <f t="shared" ca="1" si="92"/>
        <v>26.906844885110033</v>
      </c>
      <c r="J520" s="71">
        <f t="shared" ca="1" si="93"/>
        <v>1.2272023432305983</v>
      </c>
      <c r="K520" s="71">
        <f t="shared" ca="1" si="94"/>
        <v>1.5535080452012298</v>
      </c>
      <c r="L520" s="61">
        <f t="shared" ca="1" si="99"/>
        <v>3.0275674571316768E-3</v>
      </c>
    </row>
    <row r="521" spans="1:12">
      <c r="A521" s="78">
        <f t="shared" ca="1" si="95"/>
        <v>4.2467330137414327E-2</v>
      </c>
      <c r="B521" s="78">
        <f t="shared" ca="1" si="96"/>
        <v>3.1408672732152032E-2</v>
      </c>
      <c r="C521" s="71">
        <f t="shared" ca="1" si="97"/>
        <v>6.8214379492321351</v>
      </c>
      <c r="D521" s="79">
        <f t="shared" ca="1" si="98"/>
        <v>113.09865397695077</v>
      </c>
      <c r="E521" s="79">
        <f t="shared" ca="1" si="88"/>
        <v>27.453409983664855</v>
      </c>
      <c r="F521" s="61">
        <f t="shared" ca="1" si="89"/>
        <v>3.2986342585206899E-2</v>
      </c>
      <c r="G521" s="71">
        <f t="shared" ca="1" si="90"/>
        <v>1.3846697514364397</v>
      </c>
      <c r="H521" s="79">
        <f t="shared" ca="1" si="91"/>
        <v>20.769339502872878</v>
      </c>
      <c r="I521" s="79">
        <f t="shared" ca="1" si="92"/>
        <v>26.841365846398968</v>
      </c>
      <c r="J521" s="71">
        <f t="shared" ca="1" si="93"/>
        <v>1.2247139101081459</v>
      </c>
      <c r="K521" s="71">
        <f t="shared" ca="1" si="94"/>
        <v>1.5572978006857976</v>
      </c>
      <c r="L521" s="61">
        <f t="shared" ca="1" si="99"/>
        <v>3.3379038908029402E-3</v>
      </c>
    </row>
    <row r="522" spans="1:12">
      <c r="A522" s="78">
        <f t="shared" ca="1" si="95"/>
        <v>3.9774215992022861E-2</v>
      </c>
      <c r="B522" s="78">
        <f t="shared" ca="1" si="96"/>
        <v>3.0184542399461573E-2</v>
      </c>
      <c r="C522" s="71">
        <f t="shared" ca="1" si="97"/>
        <v>6.7566718326247868</v>
      </c>
      <c r="D522" s="79">
        <f t="shared" ca="1" si="98"/>
        <v>108.13365742883126</v>
      </c>
      <c r="E522" s="79">
        <f t="shared" ca="1" si="88"/>
        <v>26.383433159639775</v>
      </c>
      <c r="F522" s="61">
        <f t="shared" ca="1" si="89"/>
        <v>3.2740457303007009E-2</v>
      </c>
      <c r="G522" s="71">
        <f t="shared" ca="1" si="90"/>
        <v>1.3822763216131317</v>
      </c>
      <c r="H522" s="79">
        <f t="shared" ca="1" si="91"/>
        <v>20.764552643226263</v>
      </c>
      <c r="I522" s="79">
        <f t="shared" ca="1" si="92"/>
        <v>26.791661618328703</v>
      </c>
      <c r="J522" s="71">
        <f t="shared" ca="1" si="93"/>
        <v>1.2228237238283184</v>
      </c>
      <c r="K522" s="71">
        <f t="shared" ca="1" si="94"/>
        <v>1.560186919179503</v>
      </c>
      <c r="L522" s="61">
        <f t="shared" ca="1" si="99"/>
        <v>2.9449218515475062E-3</v>
      </c>
    </row>
    <row r="523" spans="1:12">
      <c r="A523" s="78">
        <f t="shared" ca="1" si="95"/>
        <v>3.5473252536968806E-2</v>
      </c>
      <c r="B523" s="78">
        <f t="shared" ca="1" si="96"/>
        <v>2.8791501306959372E-2</v>
      </c>
      <c r="C523" s="71">
        <f t="shared" ca="1" si="97"/>
        <v>6.7235366619957855</v>
      </c>
      <c r="D523" s="79">
        <f t="shared" ca="1" si="98"/>
        <v>105.67839583624648</v>
      </c>
      <c r="E523" s="79">
        <f t="shared" ca="1" si="88"/>
        <v>25.165816338875281</v>
      </c>
      <c r="F523" s="61">
        <f t="shared" ca="1" si="89"/>
        <v>3.2615368854789502E-2</v>
      </c>
      <c r="G523" s="71">
        <f t="shared" ca="1" si="90"/>
        <v>1.3733979426606231</v>
      </c>
      <c r="H523" s="79">
        <f t="shared" ca="1" si="91"/>
        <v>20.746795885321248</v>
      </c>
      <c r="I523" s="79">
        <f t="shared" ca="1" si="92"/>
        <v>26.607384876795649</v>
      </c>
      <c r="J523" s="71">
        <f t="shared" ca="1" si="93"/>
        <v>1.2158064748482325</v>
      </c>
      <c r="K523" s="71">
        <f t="shared" ca="1" si="94"/>
        <v>1.570992421598481</v>
      </c>
      <c r="L523" s="61">
        <f t="shared" ca="1" si="99"/>
        <v>2.3932917177325341E-3</v>
      </c>
    </row>
    <row r="524" spans="1:12">
      <c r="A524" s="78">
        <f t="shared" ca="1" si="95"/>
        <v>4.198731985014368E-2</v>
      </c>
      <c r="B524" s="78">
        <f t="shared" ca="1" si="96"/>
        <v>2.9840438934411826E-2</v>
      </c>
      <c r="C524" s="71">
        <f t="shared" ca="1" si="97"/>
        <v>6.7668485507749931</v>
      </c>
      <c r="D524" s="79">
        <f t="shared" ca="1" si="98"/>
        <v>108.89912491653992</v>
      </c>
      <c r="E524" s="79">
        <f t="shared" ca="1" si="88"/>
        <v>26.082662299840276</v>
      </c>
      <c r="F524" s="61">
        <f t="shared" ca="1" si="89"/>
        <v>3.2778971603537543E-2</v>
      </c>
      <c r="G524" s="71">
        <f t="shared" ca="1" si="90"/>
        <v>1.4052849856428509</v>
      </c>
      <c r="H524" s="79">
        <f t="shared" ca="1" si="91"/>
        <v>20.810569971285702</v>
      </c>
      <c r="I524" s="79">
        <f t="shared" ca="1" si="92"/>
        <v>27.269955632444542</v>
      </c>
      <c r="J524" s="71">
        <f t="shared" ca="1" si="93"/>
        <v>1.2409679465580197</v>
      </c>
      <c r="K524" s="71">
        <f t="shared" ca="1" si="94"/>
        <v>1.5328224425223587</v>
      </c>
      <c r="L524" s="61">
        <f t="shared" ca="1" si="99"/>
        <v>3.1060367589988268E-3</v>
      </c>
    </row>
    <row r="525" spans="1:12">
      <c r="A525" s="78">
        <f t="shared" ca="1" si="95"/>
        <v>4.0927996549412468E-2</v>
      </c>
      <c r="B525" s="78">
        <f t="shared" ca="1" si="96"/>
        <v>3.2513319028371693E-2</v>
      </c>
      <c r="C525" s="71">
        <f t="shared" ca="1" si="97"/>
        <v>6.7527398037887965</v>
      </c>
      <c r="D525" s="79">
        <f t="shared" ca="1" si="98"/>
        <v>107.83934313638811</v>
      </c>
      <c r="E525" s="79">
        <f t="shared" ca="1" si="88"/>
        <v>28.418949276447872</v>
      </c>
      <c r="F525" s="61">
        <f t="shared" ca="1" si="89"/>
        <v>3.2725588465633282E-2</v>
      </c>
      <c r="G525" s="71">
        <f t="shared" ca="1" si="90"/>
        <v>1.3482969573224368</v>
      </c>
      <c r="H525" s="79">
        <f t="shared" ca="1" si="91"/>
        <v>20.696593914644872</v>
      </c>
      <c r="I525" s="79">
        <f t="shared" ca="1" si="92"/>
        <v>26.087249916928801</v>
      </c>
      <c r="J525" s="71">
        <f t="shared" ca="1" si="93"/>
        <v>1.195918973889835</v>
      </c>
      <c r="K525" s="71">
        <f t="shared" ca="1" si="94"/>
        <v>1.6023153123884752</v>
      </c>
      <c r="L525" s="61">
        <f t="shared" ca="1" si="99"/>
        <v>3.387948386456324E-3</v>
      </c>
    </row>
    <row r="526" spans="1:12">
      <c r="A526" s="78">
        <f t="shared" ca="1" si="95"/>
        <v>3.8230963548784185E-2</v>
      </c>
      <c r="B526" s="78">
        <f t="shared" ca="1" si="96"/>
        <v>2.7737224850605785E-2</v>
      </c>
      <c r="C526" s="71">
        <f t="shared" ca="1" si="97"/>
        <v>6.8492059786837434</v>
      </c>
      <c r="D526" s="79">
        <f t="shared" ca="1" si="98"/>
        <v>115.29658554758896</v>
      </c>
      <c r="E526" s="79">
        <f t="shared" ca="1" si="88"/>
        <v>24.244303862393846</v>
      </c>
      <c r="F526" s="61">
        <f t="shared" ca="1" si="89"/>
        <v>3.3092329001442371E-2</v>
      </c>
      <c r="G526" s="71">
        <f t="shared" ca="1" si="90"/>
        <v>1.4287742311476728</v>
      </c>
      <c r="H526" s="79">
        <f t="shared" ca="1" si="91"/>
        <v>20.857548462295345</v>
      </c>
      <c r="I526" s="79">
        <f t="shared" ca="1" si="92"/>
        <v>27.759331964249736</v>
      </c>
      <c r="J526" s="71">
        <f t="shared" ca="1" si="93"/>
        <v>1.2594301752609853</v>
      </c>
      <c r="K526" s="71">
        <f t="shared" ca="1" si="94"/>
        <v>1.5057999253668186</v>
      </c>
      <c r="L526" s="61">
        <f t="shared" ca="1" si="99"/>
        <v>2.4366799079429636E-3</v>
      </c>
    </row>
    <row r="527" spans="1:12">
      <c r="A527" s="78">
        <f t="shared" ca="1" si="95"/>
        <v>3.7547683976902724E-2</v>
      </c>
      <c r="B527" s="78">
        <f t="shared" ca="1" si="96"/>
        <v>3.1324233210586278E-2</v>
      </c>
      <c r="C527" s="71">
        <f t="shared" ca="1" si="97"/>
        <v>6.7491379458071261</v>
      </c>
      <c r="D527" s="79">
        <f t="shared" ca="1" si="98"/>
        <v>107.57044533022692</v>
      </c>
      <c r="E527" s="79">
        <f t="shared" ca="1" si="88"/>
        <v>27.379603846610355</v>
      </c>
      <c r="F527" s="61">
        <f t="shared" ca="1" si="89"/>
        <v>3.271197408439476E-2</v>
      </c>
      <c r="G527" s="71">
        <f t="shared" ca="1" si="90"/>
        <v>1.3447195720493572</v>
      </c>
      <c r="H527" s="79">
        <f t="shared" ca="1" si="91"/>
        <v>20.689439144098714</v>
      </c>
      <c r="I527" s="79">
        <f t="shared" ca="1" si="92"/>
        <v>26.013223024341034</v>
      </c>
      <c r="J527" s="71">
        <f t="shared" ca="1" si="93"/>
        <v>1.1930787737216313</v>
      </c>
      <c r="K527" s="71">
        <f t="shared" ca="1" si="94"/>
        <v>1.6068750866006491</v>
      </c>
      <c r="L527" s="61">
        <f t="shared" ca="1" si="99"/>
        <v>2.876760018354609E-3</v>
      </c>
    </row>
    <row r="528" spans="1:12">
      <c r="A528" s="78">
        <f t="shared" ca="1" si="95"/>
        <v>3.6790831802911914E-2</v>
      </c>
      <c r="B528" s="78">
        <f t="shared" ca="1" si="96"/>
        <v>2.9923023273781504E-2</v>
      </c>
      <c r="C528" s="71">
        <f t="shared" ca="1" si="97"/>
        <v>6.8593484728849985</v>
      </c>
      <c r="D528" s="79">
        <f t="shared" ca="1" si="98"/>
        <v>116.11000427511088</v>
      </c>
      <c r="E528" s="79">
        <f t="shared" ca="1" si="88"/>
        <v>26.154846875937469</v>
      </c>
      <c r="F528" s="61">
        <f t="shared" ca="1" si="89"/>
        <v>3.3131126235949736E-2</v>
      </c>
      <c r="G528" s="71">
        <f t="shared" ca="1" si="90"/>
        <v>1.3752143819371512</v>
      </c>
      <c r="H528" s="79">
        <f t="shared" ca="1" si="91"/>
        <v>20.750428763874304</v>
      </c>
      <c r="I528" s="79">
        <f t="shared" ca="1" si="92"/>
        <v>26.645073471155502</v>
      </c>
      <c r="J528" s="71">
        <f t="shared" ca="1" si="93"/>
        <v>1.2172428671117965</v>
      </c>
      <c r="K528" s="71">
        <f t="shared" ca="1" si="94"/>
        <v>1.5687703036454521</v>
      </c>
      <c r="L528" s="61">
        <f t="shared" ca="1" si="99"/>
        <v>2.5630734243002619E-3</v>
      </c>
    </row>
    <row r="529" spans="1:12">
      <c r="A529" s="78">
        <f t="shared" ca="1" si="95"/>
        <v>3.907067562025647E-2</v>
      </c>
      <c r="B529" s="78">
        <f t="shared" ca="1" si="96"/>
        <v>2.6547288742750287E-2</v>
      </c>
      <c r="C529" s="71">
        <f t="shared" ca="1" si="97"/>
        <v>6.8904557162491678</v>
      </c>
      <c r="D529" s="79">
        <f t="shared" ca="1" si="98"/>
        <v>118.640742055372</v>
      </c>
      <c r="E529" s="79">
        <f t="shared" ca="1" si="88"/>
        <v>23.204215218664483</v>
      </c>
      <c r="F529" s="61">
        <f t="shared" ca="1" si="89"/>
        <v>3.3250402086331808E-2</v>
      </c>
      <c r="G529" s="71">
        <f t="shared" ca="1" si="90"/>
        <v>1.4653767281918919</v>
      </c>
      <c r="H529" s="79">
        <f t="shared" ca="1" si="91"/>
        <v>20.930753456383783</v>
      </c>
      <c r="I529" s="79">
        <f t="shared" ca="1" si="92"/>
        <v>28.524110062980427</v>
      </c>
      <c r="J529" s="71">
        <f t="shared" ca="1" si="93"/>
        <v>1.2880777579171552</v>
      </c>
      <c r="K529" s="71">
        <f t="shared" ca="1" si="94"/>
        <v>1.4654269636355624</v>
      </c>
      <c r="L529" s="61">
        <f t="shared" ca="1" si="99"/>
        <v>2.3390355693802397E-3</v>
      </c>
    </row>
    <row r="530" spans="1:12">
      <c r="A530" s="78">
        <f t="shared" ca="1" si="95"/>
        <v>3.7113330010734968E-2</v>
      </c>
      <c r="B530" s="78">
        <f t="shared" ca="1" si="96"/>
        <v>3.0890879940679974E-2</v>
      </c>
      <c r="C530" s="71">
        <f t="shared" ca="1" si="97"/>
        <v>6.8291635867667182</v>
      </c>
      <c r="D530" s="79">
        <f t="shared" ca="1" si="98"/>
        <v>113.70592221798941</v>
      </c>
      <c r="E530" s="79">
        <f t="shared" ca="1" si="88"/>
        <v>27.000822320630082</v>
      </c>
      <c r="F530" s="61">
        <f t="shared" ca="1" si="89"/>
        <v>3.3015796058935613E-2</v>
      </c>
      <c r="G530" s="71">
        <f t="shared" ca="1" si="90"/>
        <v>1.3569045111324916</v>
      </c>
      <c r="H530" s="79">
        <f t="shared" ca="1" si="91"/>
        <v>20.713809022264982</v>
      </c>
      <c r="I530" s="79">
        <f t="shared" ca="1" si="92"/>
        <v>26.265471052716553</v>
      </c>
      <c r="J530" s="71">
        <f t="shared" ca="1" si="93"/>
        <v>1.2027468029236967</v>
      </c>
      <c r="K530" s="71">
        <f t="shared" ca="1" si="94"/>
        <v>1.5914429981516269</v>
      </c>
      <c r="L530" s="61">
        <f t="shared" ca="1" si="99"/>
        <v>2.7273821741470349E-3</v>
      </c>
    </row>
    <row r="531" spans="1:12">
      <c r="A531" s="78">
        <f t="shared" ca="1" si="95"/>
        <v>3.8112607910381173E-2</v>
      </c>
      <c r="B531" s="78">
        <f t="shared" ca="1" si="96"/>
        <v>2.4946426256084783E-2</v>
      </c>
      <c r="C531" s="71">
        <f t="shared" ca="1" si="97"/>
        <v>6.8460913562919039</v>
      </c>
      <c r="D531" s="79">
        <f t="shared" ca="1" si="98"/>
        <v>115.04794119731018</v>
      </c>
      <c r="E531" s="79">
        <f t="shared" ca="1" si="88"/>
        <v>21.804947744082281</v>
      </c>
      <c r="F531" s="61">
        <f t="shared" ca="1" si="89"/>
        <v>3.3080424017470397E-2</v>
      </c>
      <c r="G531" s="71">
        <f t="shared" ca="1" si="90"/>
        <v>1.4907985700181805</v>
      </c>
      <c r="H531" s="79">
        <f t="shared" ca="1" si="91"/>
        <v>20.98159714003636</v>
      </c>
      <c r="I531" s="79">
        <f t="shared" ca="1" si="92"/>
        <v>29.056854636695501</v>
      </c>
      <c r="J531" s="71">
        <f t="shared" ca="1" si="93"/>
        <v>1.3078884649592384</v>
      </c>
      <c r="K531" s="71">
        <f t="shared" ca="1" si="94"/>
        <v>1.4385590086275668</v>
      </c>
      <c r="L531" s="61">
        <f t="shared" ca="1" si="99"/>
        <v>2.1016564861872796E-3</v>
      </c>
    </row>
    <row r="532" spans="1:12">
      <c r="A532" s="78">
        <f t="shared" ca="1" si="95"/>
        <v>3.6089439977719073E-2</v>
      </c>
      <c r="B532" s="78">
        <f t="shared" ca="1" si="96"/>
        <v>3.4173268253071848E-2</v>
      </c>
      <c r="C532" s="71">
        <f t="shared" ca="1" si="97"/>
        <v>6.8067261423192136</v>
      </c>
      <c r="D532" s="79">
        <f t="shared" ca="1" si="98"/>
        <v>111.95119690274771</v>
      </c>
      <c r="E532" s="79">
        <f t="shared" ca="1" si="88"/>
        <v>29.869862755230759</v>
      </c>
      <c r="F532" s="61">
        <f t="shared" ca="1" si="89"/>
        <v>3.2930327450280711E-2</v>
      </c>
      <c r="G532" s="71">
        <f t="shared" ca="1" si="90"/>
        <v>1.2922785622985054</v>
      </c>
      <c r="H532" s="79">
        <f t="shared" ca="1" si="91"/>
        <v>20.584557124597012</v>
      </c>
      <c r="I532" s="79">
        <f t="shared" ca="1" si="92"/>
        <v>24.930998003949391</v>
      </c>
      <c r="J532" s="71">
        <f t="shared" ca="1" si="93"/>
        <v>1.1512752139125002</v>
      </c>
      <c r="K532" s="71">
        <f t="shared" ca="1" si="94"/>
        <v>1.6766276261134168</v>
      </c>
      <c r="L532" s="61">
        <f t="shared" ca="1" si="99"/>
        <v>3.0343187832679915E-3</v>
      </c>
    </row>
    <row r="533" spans="1:12">
      <c r="A533" s="78">
        <f t="shared" ca="1" si="95"/>
        <v>4.0722664466218111E-2</v>
      </c>
      <c r="B533" s="78">
        <f t="shared" ca="1" si="96"/>
        <v>2.8514370581709338E-2</v>
      </c>
      <c r="C533" s="71">
        <f t="shared" ca="1" si="97"/>
        <v>6.8225197424451416</v>
      </c>
      <c r="D533" s="79">
        <f t="shared" ca="1" si="98"/>
        <v>113.18349189183154</v>
      </c>
      <c r="E533" s="79">
        <f t="shared" ca="1" si="88"/>
        <v>24.923584408725262</v>
      </c>
      <c r="F533" s="61">
        <f t="shared" ca="1" si="89"/>
        <v>3.2990465266533292E-2</v>
      </c>
      <c r="G533" s="71">
        <f t="shared" ca="1" si="90"/>
        <v>1.4283711439077982</v>
      </c>
      <c r="H533" s="79">
        <f t="shared" ca="1" si="91"/>
        <v>20.856742287815596</v>
      </c>
      <c r="I533" s="79">
        <f t="shared" ca="1" si="92"/>
        <v>27.750924715088843</v>
      </c>
      <c r="J533" s="71">
        <f t="shared" ca="1" si="93"/>
        <v>1.2591138705709373</v>
      </c>
      <c r="K533" s="71">
        <f t="shared" ca="1" si="94"/>
        <v>1.5062561132340335</v>
      </c>
      <c r="L533" s="61">
        <f t="shared" ca="1" si="99"/>
        <v>2.7672481360879468E-3</v>
      </c>
    </row>
    <row r="534" spans="1:12">
      <c r="A534" s="78">
        <f t="shared" ca="1" si="95"/>
        <v>3.7916757258174748E-2</v>
      </c>
      <c r="B534" s="78">
        <f t="shared" ca="1" si="96"/>
        <v>3.0248741027053955E-2</v>
      </c>
      <c r="C534" s="71">
        <f t="shared" ca="1" si="97"/>
        <v>6.7659618072871979</v>
      </c>
      <c r="D534" s="79">
        <f t="shared" ca="1" si="98"/>
        <v>108.83221131631842</v>
      </c>
      <c r="E534" s="79">
        <f t="shared" ca="1" si="88"/>
        <v>26.439547318258075</v>
      </c>
      <c r="F534" s="61">
        <f t="shared" ca="1" si="89"/>
        <v>3.2775613877194847E-2</v>
      </c>
      <c r="G534" s="71">
        <f t="shared" ca="1" si="90"/>
        <v>1.3685013942732589</v>
      </c>
      <c r="H534" s="79">
        <f t="shared" ca="1" si="91"/>
        <v>20.737002788546519</v>
      </c>
      <c r="I534" s="79">
        <f t="shared" ca="1" si="92"/>
        <v>26.505821163046516</v>
      </c>
      <c r="J534" s="71">
        <f t="shared" ca="1" si="93"/>
        <v>1.2119325549405424</v>
      </c>
      <c r="K534" s="71">
        <f t="shared" ca="1" si="94"/>
        <v>1.5770120737959286</v>
      </c>
      <c r="L534" s="61">
        <f t="shared" ca="1" si="99"/>
        <v>2.7671142221880277E-3</v>
      </c>
    </row>
    <row r="535" spans="1:12">
      <c r="A535" s="78">
        <f t="shared" ca="1" si="95"/>
        <v>3.7133187728530657E-2</v>
      </c>
      <c r="B535" s="78">
        <f t="shared" ca="1" si="96"/>
        <v>2.907940467141024E-2</v>
      </c>
      <c r="C535" s="71">
        <f t="shared" ca="1" si="97"/>
        <v>6.893249592814235</v>
      </c>
      <c r="D535" s="79">
        <f t="shared" ca="1" si="98"/>
        <v>118.8707204925871</v>
      </c>
      <c r="E535" s="79">
        <f t="shared" ca="1" si="88"/>
        <v>25.417464320544216</v>
      </c>
      <c r="F535" s="61">
        <f t="shared" ca="1" si="89"/>
        <v>3.3261135760694574E-2</v>
      </c>
      <c r="G535" s="71">
        <f t="shared" ca="1" si="90"/>
        <v>1.3974231693980226</v>
      </c>
      <c r="H535" s="79">
        <f t="shared" ca="1" si="91"/>
        <v>20.794846338796045</v>
      </c>
      <c r="I535" s="79">
        <f t="shared" ca="1" si="92"/>
        <v>27.106408563534824</v>
      </c>
      <c r="J535" s="71">
        <f t="shared" ca="1" si="93"/>
        <v>1.234774932846292</v>
      </c>
      <c r="K535" s="71">
        <f t="shared" ca="1" si="94"/>
        <v>1.5420707579915947</v>
      </c>
      <c r="L535" s="61">
        <f t="shared" ca="1" si="99"/>
        <v>2.4752162546583297E-3</v>
      </c>
    </row>
    <row r="536" spans="1:12">
      <c r="A536" s="78">
        <f t="shared" ca="1" si="95"/>
        <v>3.924748758494314E-2</v>
      </c>
      <c r="B536" s="78">
        <f t="shared" ca="1" si="96"/>
        <v>2.5590438357814826E-2</v>
      </c>
      <c r="C536" s="71">
        <f t="shared" ca="1" si="97"/>
        <v>6.803675614539328</v>
      </c>
      <c r="D536" s="79">
        <f t="shared" ca="1" si="98"/>
        <v>111.71473013385678</v>
      </c>
      <c r="E536" s="79">
        <f t="shared" ca="1" si="88"/>
        <v>22.367860045853561</v>
      </c>
      <c r="F536" s="61">
        <f t="shared" ca="1" si="89"/>
        <v>3.2918724492248599E-2</v>
      </c>
      <c r="G536" s="71">
        <f t="shared" ca="1" si="90"/>
        <v>1.4797786065103844</v>
      </c>
      <c r="H536" s="79">
        <f t="shared" ca="1" si="91"/>
        <v>20.959557213020769</v>
      </c>
      <c r="I536" s="79">
        <f t="shared" ca="1" si="92"/>
        <v>28.825759641472732</v>
      </c>
      <c r="J536" s="71">
        <f t="shared" ca="1" si="93"/>
        <v>1.299309453025316</v>
      </c>
      <c r="K536" s="71">
        <f t="shared" ca="1" si="94"/>
        <v>1.4500918803146032</v>
      </c>
      <c r="L536" s="61">
        <f t="shared" ca="1" si="99"/>
        <v>2.284526097191735E-3</v>
      </c>
    </row>
    <row r="537" spans="1:12">
      <c r="A537" s="78">
        <f t="shared" ca="1" si="95"/>
        <v>4.1182044797465601E-2</v>
      </c>
      <c r="B537" s="78">
        <f t="shared" ca="1" si="96"/>
        <v>2.9110766088601626E-2</v>
      </c>
      <c r="C537" s="71">
        <f t="shared" ca="1" si="97"/>
        <v>6.7465825928702614</v>
      </c>
      <c r="D537" s="79">
        <f t="shared" ca="1" si="98"/>
        <v>107.38008135846395</v>
      </c>
      <c r="E537" s="79">
        <f t="shared" ca="1" si="88"/>
        <v>25.44487642583011</v>
      </c>
      <c r="F537" s="61">
        <f t="shared" ca="1" si="89"/>
        <v>3.2702318740326239E-2</v>
      </c>
      <c r="G537" s="71">
        <f t="shared" ca="1" si="90"/>
        <v>1.4119528382446638</v>
      </c>
      <c r="H537" s="79">
        <f t="shared" ca="1" si="91"/>
        <v>20.823905676489328</v>
      </c>
      <c r="I537" s="79">
        <f t="shared" ca="1" si="92"/>
        <v>27.408761905831106</v>
      </c>
      <c r="J537" s="71">
        <f t="shared" ca="1" si="93"/>
        <v>1.2462150259274649</v>
      </c>
      <c r="K537" s="71">
        <f t="shared" ca="1" si="94"/>
        <v>1.5250597653266202</v>
      </c>
      <c r="L537" s="61">
        <f t="shared" ca="1" si="99"/>
        <v>2.9412530774826748E-3</v>
      </c>
    </row>
    <row r="538" spans="1:12">
      <c r="A538" s="78">
        <f t="shared" ca="1" si="95"/>
        <v>4.1238549076153541E-2</v>
      </c>
      <c r="B538" s="78">
        <f t="shared" ca="1" si="96"/>
        <v>2.8438479922375658E-2</v>
      </c>
      <c r="C538" s="71">
        <f t="shared" ca="1" si="97"/>
        <v>6.8848378468712976</v>
      </c>
      <c r="D538" s="79">
        <f t="shared" ca="1" si="98"/>
        <v>118.17965210857622</v>
      </c>
      <c r="E538" s="79">
        <f t="shared" ca="1" si="88"/>
        <v>24.857250584230812</v>
      </c>
      <c r="F538" s="61">
        <f t="shared" ca="1" si="89"/>
        <v>3.3228829519260726E-2</v>
      </c>
      <c r="G538" s="71">
        <f t="shared" ca="1" si="90"/>
        <v>1.4399652730641352</v>
      </c>
      <c r="H538" s="79">
        <f t="shared" ca="1" si="91"/>
        <v>20.879930546128271</v>
      </c>
      <c r="I538" s="79">
        <f t="shared" ca="1" si="92"/>
        <v>27.992874902785104</v>
      </c>
      <c r="J538" s="71">
        <f t="shared" ca="1" si="93"/>
        <v>1.2682046766108059</v>
      </c>
      <c r="K538" s="71">
        <f t="shared" ca="1" si="94"/>
        <v>1.4932371235596518</v>
      </c>
      <c r="L538" s="61">
        <f t="shared" ca="1" si="99"/>
        <v>2.7623406377417377E-3</v>
      </c>
    </row>
    <row r="539" spans="1:12">
      <c r="A539" s="78">
        <f t="shared" ca="1" si="95"/>
        <v>3.7358716447092807E-2</v>
      </c>
      <c r="B539" s="78">
        <f t="shared" ca="1" si="96"/>
        <v>2.9339283875905262E-2</v>
      </c>
      <c r="C539" s="71">
        <f t="shared" ca="1" si="97"/>
        <v>6.8414198581876864</v>
      </c>
      <c r="D539" s="79">
        <f t="shared" ca="1" si="98"/>
        <v>114.67601433311458</v>
      </c>
      <c r="E539" s="79">
        <f t="shared" ca="1" si="88"/>
        <v>25.644617196696387</v>
      </c>
      <c r="F539" s="61">
        <f t="shared" ca="1" si="89"/>
        <v>3.3062576234673353E-2</v>
      </c>
      <c r="G539" s="71">
        <f t="shared" ca="1" si="90"/>
        <v>1.3889497074796764</v>
      </c>
      <c r="H539" s="79">
        <f t="shared" ca="1" si="91"/>
        <v>20.777899414959354</v>
      </c>
      <c r="I539" s="79">
        <f t="shared" ca="1" si="92"/>
        <v>26.930276024542053</v>
      </c>
      <c r="J539" s="71">
        <f t="shared" ca="1" si="93"/>
        <v>1.2280923539113255</v>
      </c>
      <c r="K539" s="71">
        <f t="shared" ca="1" si="94"/>
        <v>1.5521563894074792</v>
      </c>
      <c r="L539" s="61">
        <f t="shared" ca="1" si="99"/>
        <v>2.5566958673396505E-3</v>
      </c>
    </row>
    <row r="540" spans="1:12">
      <c r="A540" s="78">
        <f t="shared" ca="1" si="95"/>
        <v>4.1083276610971525E-2</v>
      </c>
      <c r="B540" s="78">
        <f t="shared" ca="1" si="96"/>
        <v>2.8109438898169602E-2</v>
      </c>
      <c r="C540" s="71">
        <f t="shared" ca="1" si="97"/>
        <v>6.8605210654599782</v>
      </c>
      <c r="D540" s="79">
        <f t="shared" ca="1" si="98"/>
        <v>116.20441443794033</v>
      </c>
      <c r="E540" s="79">
        <f t="shared" ca="1" si="88"/>
        <v>24.569645367162</v>
      </c>
      <c r="F540" s="61">
        <f t="shared" ca="1" si="89"/>
        <v>3.3135614588531634E-2</v>
      </c>
      <c r="G540" s="71">
        <f t="shared" ca="1" si="90"/>
        <v>1.4432327093276422</v>
      </c>
      <c r="H540" s="79">
        <f t="shared" ca="1" si="91"/>
        <v>20.886465418655284</v>
      </c>
      <c r="I540" s="79">
        <f t="shared" ca="1" si="92"/>
        <v>28.061109421170766</v>
      </c>
      <c r="J540" s="71">
        <f t="shared" ca="1" si="93"/>
        <v>1.2707639530994186</v>
      </c>
      <c r="K540" s="71">
        <f t="shared" ca="1" si="94"/>
        <v>1.4896061083195768</v>
      </c>
      <c r="L540" s="61">
        <f t="shared" ca="1" si="99"/>
        <v>2.7209468520186446E-3</v>
      </c>
    </row>
    <row r="541" spans="1:12">
      <c r="A541" s="78">
        <f t="shared" ca="1" si="95"/>
        <v>4.0860106737313329E-2</v>
      </c>
      <c r="B541" s="78">
        <f t="shared" ca="1" si="96"/>
        <v>3.0355754151117367E-2</v>
      </c>
      <c r="C541" s="71">
        <f t="shared" ca="1" si="97"/>
        <v>6.7686348764174546</v>
      </c>
      <c r="D541" s="79">
        <f t="shared" ca="1" si="98"/>
        <v>109.03404586328787</v>
      </c>
      <c r="E541" s="79">
        <f t="shared" ca="1" si="88"/>
        <v>26.533084386621304</v>
      </c>
      <c r="F541" s="61">
        <f t="shared" ca="1" si="89"/>
        <v>3.2785736715358102E-2</v>
      </c>
      <c r="G541" s="71">
        <f t="shared" ca="1" si="90"/>
        <v>1.3878842528660547</v>
      </c>
      <c r="H541" s="79">
        <f t="shared" ca="1" si="91"/>
        <v>20.77576850573211</v>
      </c>
      <c r="I541" s="79">
        <f t="shared" ca="1" si="92"/>
        <v>26.908139250942551</v>
      </c>
      <c r="J541" s="71">
        <f t="shared" ca="1" si="93"/>
        <v>1.2272515148001131</v>
      </c>
      <c r="K541" s="71">
        <f t="shared" ca="1" si="94"/>
        <v>1.5534333165953051</v>
      </c>
      <c r="L541" s="61">
        <f t="shared" ca="1" si="99"/>
        <v>3.0662458879136029E-3</v>
      </c>
    </row>
    <row r="542" spans="1:12">
      <c r="A542" s="78">
        <f t="shared" ca="1" si="95"/>
        <v>4.0643262013811125E-2</v>
      </c>
      <c r="B542" s="78">
        <f t="shared" ca="1" si="96"/>
        <v>2.7135629177989996E-2</v>
      </c>
      <c r="C542" s="71">
        <f t="shared" ca="1" si="97"/>
        <v>6.7274355490442597</v>
      </c>
      <c r="D542" s="79">
        <f t="shared" ca="1" si="98"/>
        <v>105.96437823207862</v>
      </c>
      <c r="E542" s="79">
        <f t="shared" ca="1" si="88"/>
        <v>23.718466531234892</v>
      </c>
      <c r="F542" s="61">
        <f t="shared" ca="1" si="89"/>
        <v>3.2630062683381471E-2</v>
      </c>
      <c r="G542" s="71">
        <f t="shared" ca="1" si="90"/>
        <v>1.4472561146674969</v>
      </c>
      <c r="H542" s="79">
        <f t="shared" ca="1" si="91"/>
        <v>20.894512229334993</v>
      </c>
      <c r="I542" s="79">
        <f t="shared" ca="1" si="92"/>
        <v>28.145160325457404</v>
      </c>
      <c r="J542" s="71">
        <f t="shared" ca="1" si="93"/>
        <v>1.2739137418276749</v>
      </c>
      <c r="K542" s="71">
        <f t="shared" ca="1" si="94"/>
        <v>1.4851576440370013</v>
      </c>
      <c r="L542" s="61">
        <f t="shared" ca="1" si="99"/>
        <v>2.6383569425420693E-3</v>
      </c>
    </row>
    <row r="543" spans="1:12">
      <c r="A543" s="78">
        <f t="shared" ca="1" si="95"/>
        <v>3.7542857400138935E-2</v>
      </c>
      <c r="B543" s="78">
        <f t="shared" ca="1" si="96"/>
        <v>3.510842018436923E-2</v>
      </c>
      <c r="C543" s="71">
        <f t="shared" ca="1" si="97"/>
        <v>6.9021647628948157</v>
      </c>
      <c r="D543" s="79">
        <f t="shared" ca="1" si="98"/>
        <v>119.6075593947361</v>
      </c>
      <c r="E543" s="79">
        <f t="shared" ca="1" si="88"/>
        <v>30.687251938971794</v>
      </c>
      <c r="F543" s="61">
        <f t="shared" ca="1" si="89"/>
        <v>3.3295409744100855E-2</v>
      </c>
      <c r="G543" s="71">
        <f t="shared" ca="1" si="90"/>
        <v>1.2972187993864315</v>
      </c>
      <c r="H543" s="79">
        <f t="shared" ca="1" si="91"/>
        <v>20.594437598772863</v>
      </c>
      <c r="I543" s="79">
        <f t="shared" ca="1" si="92"/>
        <v>25.032715002437342</v>
      </c>
      <c r="J543" s="71">
        <f t="shared" ca="1" si="93"/>
        <v>1.155226931253398</v>
      </c>
      <c r="K543" s="71">
        <f t="shared" ca="1" si="94"/>
        <v>1.669814880085124</v>
      </c>
      <c r="L543" s="61">
        <f t="shared" ca="1" si="99"/>
        <v>3.2421725661850266E-3</v>
      </c>
    </row>
    <row r="544" spans="1:12">
      <c r="A544" s="78">
        <f t="shared" ca="1" si="95"/>
        <v>3.9615058824470327E-2</v>
      </c>
      <c r="B544" s="78">
        <f t="shared" ca="1" si="96"/>
        <v>3.1952924620572483E-2</v>
      </c>
      <c r="C544" s="71">
        <f t="shared" ca="1" si="97"/>
        <v>6.8698371976001908</v>
      </c>
      <c r="D544" s="79">
        <f t="shared" ca="1" si="98"/>
        <v>116.95722672659254</v>
      </c>
      <c r="E544" s="79">
        <f t="shared" ref="E544:E607" ca="1" si="100">1.65*9.81*D_50*B544</f>
        <v>27.929124776028409</v>
      </c>
      <c r="F544" s="61">
        <f t="shared" ref="F544:F607" ca="1" si="101">$B$8*D544^(1/6)</f>
        <v>3.3171295718933437E-2</v>
      </c>
      <c r="G544" s="71">
        <f t="shared" ref="G544:G607" ca="1" si="102">IF(ISERROR(G544),1,(A544*Q/SQRT(L544))^(3/5)*(Bnot+2*G544*SQRT(1+m^2))^(2/5)/(Bnot+m*G544))</f>
        <v>1.3601686697263944</v>
      </c>
      <c r="H544" s="79">
        <f t="shared" ref="H544:H607" ca="1" si="103">Bnot+2*m*G544</f>
        <v>20.72033733945279</v>
      </c>
      <c r="I544" s="79">
        <f t="shared" ref="I544:I607" ca="1" si="104">G544*(Bnot+m*G544)</f>
        <v>26.333094865180371</v>
      </c>
      <c r="J544" s="71">
        <f t="shared" ref="J544:J607" ca="1" si="105">IF(ISERROR(G544),1,I544/(Bnot+2*G544*SQRT(1+m^2)))</f>
        <v>1.2053338480204829</v>
      </c>
      <c r="K544" s="71">
        <f t="shared" ref="K544:K607" ca="1" si="106">Q/I544</f>
        <v>1.5873561468565227</v>
      </c>
      <c r="L544" s="61">
        <f t="shared" ca="1" si="99"/>
        <v>3.08267521071574E-3</v>
      </c>
    </row>
    <row r="545" spans="1:12">
      <c r="A545" s="78">
        <f t="shared" ref="A545:A608" ca="1" si="107">NORMINV(RAND(),ntmn,ntstd)</f>
        <v>3.8950190926144976E-2</v>
      </c>
      <c r="B545" s="78">
        <f t="shared" ref="B545:B608" ca="1" si="108">NORMINV(RAND(),tmn,tstd)</f>
        <v>2.9796001508618958E-2</v>
      </c>
      <c r="C545" s="71">
        <f t="shared" ref="C545:C608" ca="1" si="109">NORMINV(RAND(),psimn,psistd)</f>
        <v>6.8767471132816649</v>
      </c>
      <c r="D545" s="79">
        <f t="shared" ref="D545:D608" ca="1" si="110">(2^C545)</f>
        <v>117.51874737619194</v>
      </c>
      <c r="E545" s="79">
        <f t="shared" ca="1" si="100"/>
        <v>26.04382083464008</v>
      </c>
      <c r="F545" s="61">
        <f t="shared" ca="1" si="101"/>
        <v>3.3197785767047919E-2</v>
      </c>
      <c r="G545" s="71">
        <f t="shared" ca="1" si="102"/>
        <v>1.3955286983953532</v>
      </c>
      <c r="H545" s="79">
        <f t="shared" ca="1" si="103"/>
        <v>20.791057396790706</v>
      </c>
      <c r="I545" s="79">
        <f t="shared" ca="1" si="104"/>
        <v>27.067016919161386</v>
      </c>
      <c r="J545" s="71">
        <f t="shared" ca="1" si="105"/>
        <v>1.2332815609199455</v>
      </c>
      <c r="K545" s="71">
        <f t="shared" ca="1" si="106"/>
        <v>1.5443149913727205</v>
      </c>
      <c r="L545" s="61">
        <f t="shared" ca="1" si="99"/>
        <v>2.7357358560729647E-3</v>
      </c>
    </row>
    <row r="546" spans="1:12">
      <c r="A546" s="78">
        <f t="shared" ca="1" si="107"/>
        <v>3.8796468248427932E-2</v>
      </c>
      <c r="B546" s="78">
        <f t="shared" ca="1" si="108"/>
        <v>2.9932096218560661E-2</v>
      </c>
      <c r="C546" s="71">
        <f t="shared" ca="1" si="109"/>
        <v>6.8917147875896863</v>
      </c>
      <c r="D546" s="79">
        <f t="shared" ca="1" si="110"/>
        <v>118.74432760548329</v>
      </c>
      <c r="E546" s="79">
        <f t="shared" ca="1" si="100"/>
        <v>26.162777273853532</v>
      </c>
      <c r="F546" s="61">
        <f t="shared" ca="1" si="101"/>
        <v>3.3255238829599285E-2</v>
      </c>
      <c r="G546" s="71">
        <f t="shared" ca="1" si="102"/>
        <v>1.3932802692948243</v>
      </c>
      <c r="H546" s="79">
        <f t="shared" ca="1" si="103"/>
        <v>20.786560538589647</v>
      </c>
      <c r="I546" s="79">
        <f t="shared" ca="1" si="104"/>
        <v>27.020274756113093</v>
      </c>
      <c r="J546" s="71">
        <f t="shared" ca="1" si="105"/>
        <v>1.2315086491918141</v>
      </c>
      <c r="K546" s="71">
        <f t="shared" ca="1" si="106"/>
        <v>1.5469864898595498</v>
      </c>
      <c r="L546" s="61">
        <f t="shared" ref="L546:L609" ca="1" si="111">E546/(9810*J546)*(A546/F546)^1.5</f>
        <v>2.7288241637214061E-3</v>
      </c>
    </row>
    <row r="547" spans="1:12">
      <c r="A547" s="78">
        <f t="shared" ca="1" si="107"/>
        <v>3.6364599225087578E-2</v>
      </c>
      <c r="B547" s="78">
        <f t="shared" ca="1" si="108"/>
        <v>2.816768471744396E-2</v>
      </c>
      <c r="C547" s="71">
        <f t="shared" ca="1" si="109"/>
        <v>6.8690270298705736</v>
      </c>
      <c r="D547" s="79">
        <f t="shared" ca="1" si="110"/>
        <v>116.89156602382867</v>
      </c>
      <c r="E547" s="79">
        <f t="shared" ca="1" si="100"/>
        <v>24.620556348660958</v>
      </c>
      <c r="F547" s="61">
        <f t="shared" ca="1" si="101"/>
        <v>3.3168191221796935E-2</v>
      </c>
      <c r="G547" s="71">
        <f t="shared" ca="1" si="102"/>
        <v>1.4073035219521945</v>
      </c>
      <c r="H547" s="79">
        <f t="shared" ca="1" si="103"/>
        <v>20.814607043904388</v>
      </c>
      <c r="I547" s="79">
        <f t="shared" ca="1" si="104"/>
        <v>27.311966598038552</v>
      </c>
      <c r="J547" s="71">
        <f t="shared" ca="1" si="105"/>
        <v>1.2425569003743993</v>
      </c>
      <c r="K547" s="71">
        <f t="shared" ca="1" si="106"/>
        <v>1.5304646719581856</v>
      </c>
      <c r="L547" s="61">
        <f t="shared" ca="1" si="111"/>
        <v>2.3187188629937359E-3</v>
      </c>
    </row>
    <row r="548" spans="1:12">
      <c r="A548" s="78">
        <f t="shared" ca="1" si="107"/>
        <v>3.4853693396940749E-2</v>
      </c>
      <c r="B548" s="78">
        <f t="shared" ca="1" si="108"/>
        <v>3.64879298272048E-2</v>
      </c>
      <c r="C548" s="71">
        <f t="shared" ca="1" si="109"/>
        <v>6.7752715562911732</v>
      </c>
      <c r="D548" s="79">
        <f t="shared" ca="1" si="110"/>
        <v>109.5367792882585</v>
      </c>
      <c r="E548" s="79">
        <f t="shared" ca="1" si="100"/>
        <v>31.893041311994722</v>
      </c>
      <c r="F548" s="61">
        <f t="shared" ca="1" si="101"/>
        <v>3.281088315617553E-2</v>
      </c>
      <c r="G548" s="71">
        <f t="shared" ca="1" si="102"/>
        <v>1.246139362327896</v>
      </c>
      <c r="H548" s="79">
        <f t="shared" ca="1" si="103"/>
        <v>20.49227872465579</v>
      </c>
      <c r="I548" s="79">
        <f t="shared" ca="1" si="104"/>
        <v>23.983371832245101</v>
      </c>
      <c r="J548" s="71">
        <f t="shared" ca="1" si="105"/>
        <v>1.1142300352491379</v>
      </c>
      <c r="K548" s="71">
        <f t="shared" ca="1" si="106"/>
        <v>1.7428742001906856</v>
      </c>
      <c r="L548" s="61">
        <f t="shared" ca="1" si="111"/>
        <v>3.1944669272615279E-3</v>
      </c>
    </row>
    <row r="549" spans="1:12">
      <c r="A549" s="78">
        <f t="shared" ca="1" si="107"/>
        <v>4.0443527444410404E-2</v>
      </c>
      <c r="B549" s="78">
        <f t="shared" ca="1" si="108"/>
        <v>2.6315720595219267E-2</v>
      </c>
      <c r="C549" s="71">
        <f t="shared" ca="1" si="109"/>
        <v>6.825776993038029</v>
      </c>
      <c r="D549" s="79">
        <f t="shared" ca="1" si="110"/>
        <v>113.43932107173512</v>
      </c>
      <c r="E549" s="79">
        <f t="shared" ca="1" si="100"/>
        <v>23.001808216383896</v>
      </c>
      <c r="F549" s="61">
        <f t="shared" ca="1" si="101"/>
        <v>3.3002881661993451E-2</v>
      </c>
      <c r="G549" s="71">
        <f t="shared" ca="1" si="102"/>
        <v>1.47428439615617</v>
      </c>
      <c r="H549" s="79">
        <f t="shared" ca="1" si="103"/>
        <v>20.94856879231234</v>
      </c>
      <c r="I549" s="79">
        <f t="shared" ca="1" si="104"/>
        <v>28.710633611560628</v>
      </c>
      <c r="J549" s="71">
        <f t="shared" ca="1" si="105"/>
        <v>1.2950273060723876</v>
      </c>
      <c r="K549" s="71">
        <f t="shared" ca="1" si="106"/>
        <v>1.4559065663799493</v>
      </c>
      <c r="L549" s="61">
        <f t="shared" ca="1" si="111"/>
        <v>2.4561777489016208E-3</v>
      </c>
    </row>
    <row r="550" spans="1:12">
      <c r="A550" s="78">
        <f t="shared" ca="1" si="107"/>
        <v>4.1033785049088889E-2</v>
      </c>
      <c r="B550" s="78">
        <f t="shared" ca="1" si="108"/>
        <v>2.8601064339392392E-2</v>
      </c>
      <c r="C550" s="71">
        <f t="shared" ca="1" si="109"/>
        <v>6.8421979011906089</v>
      </c>
      <c r="D550" s="79">
        <f t="shared" ca="1" si="110"/>
        <v>114.73787559361864</v>
      </c>
      <c r="E550" s="79">
        <f t="shared" ca="1" si="100"/>
        <v>24.999360908197044</v>
      </c>
      <c r="F550" s="61">
        <f t="shared" ca="1" si="101"/>
        <v>3.3065548133502064E-2</v>
      </c>
      <c r="G550" s="71">
        <f t="shared" ca="1" si="102"/>
        <v>1.4308196905830037</v>
      </c>
      <c r="H550" s="79">
        <f t="shared" ca="1" si="103"/>
        <v>20.861639381166007</v>
      </c>
      <c r="I550" s="79">
        <f t="shared" ca="1" si="104"/>
        <v>27.801999417454109</v>
      </c>
      <c r="J550" s="71">
        <f t="shared" ca="1" si="105"/>
        <v>1.2610349810740773</v>
      </c>
      <c r="K550" s="71">
        <f t="shared" ca="1" si="106"/>
        <v>1.5034889891321246</v>
      </c>
      <c r="L550" s="61">
        <f t="shared" ca="1" si="111"/>
        <v>2.7937114251807378E-3</v>
      </c>
    </row>
    <row r="551" spans="1:12">
      <c r="A551" s="78">
        <f t="shared" ca="1" si="107"/>
        <v>3.9068236130905154E-2</v>
      </c>
      <c r="B551" s="78">
        <f t="shared" ca="1" si="108"/>
        <v>2.7267691682911422E-2</v>
      </c>
      <c r="C551" s="71">
        <f t="shared" ca="1" si="109"/>
        <v>6.7583402641103127</v>
      </c>
      <c r="D551" s="79">
        <f t="shared" ca="1" si="110"/>
        <v>108.25878294402239</v>
      </c>
      <c r="E551" s="79">
        <f t="shared" ca="1" si="100"/>
        <v>23.833898536974068</v>
      </c>
      <c r="F551" s="61">
        <f t="shared" ca="1" si="101"/>
        <v>3.2746768462904093E-2</v>
      </c>
      <c r="G551" s="71">
        <f t="shared" ca="1" si="102"/>
        <v>1.4358988524914513</v>
      </c>
      <c r="H551" s="79">
        <f t="shared" ca="1" si="103"/>
        <v>20.871797704982903</v>
      </c>
      <c r="I551" s="79">
        <f t="shared" ca="1" si="104"/>
        <v>27.907984859432389</v>
      </c>
      <c r="J551" s="71">
        <f t="shared" ca="1" si="105"/>
        <v>1.26501793871552</v>
      </c>
      <c r="K551" s="71">
        <f t="shared" ca="1" si="106"/>
        <v>1.4977792273623209</v>
      </c>
      <c r="L551" s="61">
        <f t="shared" ca="1" si="111"/>
        <v>2.5027209378014033E-3</v>
      </c>
    </row>
    <row r="552" spans="1:12">
      <c r="A552" s="78">
        <f t="shared" ca="1" si="107"/>
        <v>4.0799758623511963E-2</v>
      </c>
      <c r="B552" s="78">
        <f t="shared" ca="1" si="108"/>
        <v>3.0301902933932215E-2</v>
      </c>
      <c r="C552" s="71">
        <f t="shared" ca="1" si="109"/>
        <v>6.698575200654723</v>
      </c>
      <c r="D552" s="79">
        <f t="shared" ca="1" si="110"/>
        <v>103.86567877203534</v>
      </c>
      <c r="E552" s="79">
        <f t="shared" ca="1" si="100"/>
        <v>26.486014599365063</v>
      </c>
      <c r="F552" s="61">
        <f t="shared" ca="1" si="101"/>
        <v>3.252145266094305E-2</v>
      </c>
      <c r="G552" s="71">
        <f t="shared" ca="1" si="102"/>
        <v>1.381584715257683</v>
      </c>
      <c r="H552" s="79">
        <f t="shared" ca="1" si="103"/>
        <v>20.763169430515365</v>
      </c>
      <c r="I552" s="79">
        <f t="shared" ca="1" si="104"/>
        <v>26.77730120007195</v>
      </c>
      <c r="J552" s="71">
        <f t="shared" ca="1" si="105"/>
        <v>1.2222774147566509</v>
      </c>
      <c r="K552" s="71">
        <f t="shared" ca="1" si="106"/>
        <v>1.5610236329525129</v>
      </c>
      <c r="L552" s="61">
        <f t="shared" ca="1" si="111"/>
        <v>3.103911328121036E-3</v>
      </c>
    </row>
    <row r="553" spans="1:12">
      <c r="A553" s="78">
        <f t="shared" ca="1" si="107"/>
        <v>4.0011561493720704E-2</v>
      </c>
      <c r="B553" s="78">
        <f t="shared" ca="1" si="108"/>
        <v>2.747241214893191E-2</v>
      </c>
      <c r="C553" s="71">
        <f t="shared" ca="1" si="109"/>
        <v>6.7609352159587646</v>
      </c>
      <c r="D553" s="79">
        <f t="shared" ca="1" si="110"/>
        <v>108.45368146468923</v>
      </c>
      <c r="E553" s="79">
        <f t="shared" ca="1" si="100"/>
        <v>24.012838759429062</v>
      </c>
      <c r="F553" s="61">
        <f t="shared" ca="1" si="101"/>
        <v>3.2756586780166651E-2</v>
      </c>
      <c r="G553" s="71">
        <f t="shared" ca="1" si="102"/>
        <v>1.4387804851988883</v>
      </c>
      <c r="H553" s="79">
        <f t="shared" ca="1" si="103"/>
        <v>20.877560970397777</v>
      </c>
      <c r="I553" s="79">
        <f t="shared" ca="1" si="104"/>
        <v>27.968138018169135</v>
      </c>
      <c r="J553" s="71">
        <f t="shared" ca="1" si="105"/>
        <v>1.267276380331549</v>
      </c>
      <c r="K553" s="71">
        <f t="shared" ca="1" si="106"/>
        <v>1.4945578419573435</v>
      </c>
      <c r="L553" s="61">
        <f t="shared" ca="1" si="111"/>
        <v>2.6075548002491658E-3</v>
      </c>
    </row>
    <row r="554" spans="1:12">
      <c r="A554" s="78">
        <f t="shared" ca="1" si="107"/>
        <v>4.4087001119182484E-2</v>
      </c>
      <c r="B554" s="78">
        <f t="shared" ca="1" si="108"/>
        <v>3.3312857383646075E-2</v>
      </c>
      <c r="C554" s="71">
        <f t="shared" ca="1" si="109"/>
        <v>6.7594849161456052</v>
      </c>
      <c r="D554" s="79">
        <f t="shared" ca="1" si="110"/>
        <v>108.34471088098233</v>
      </c>
      <c r="E554" s="79">
        <f t="shared" ca="1" si="100"/>
        <v>29.117802566180906</v>
      </c>
      <c r="F554" s="61">
        <f t="shared" ca="1" si="101"/>
        <v>3.2751099030874684E-2</v>
      </c>
      <c r="G554" s="71">
        <f t="shared" ca="1" si="102"/>
        <v>1.3560894769319334</v>
      </c>
      <c r="H554" s="79">
        <f t="shared" ca="1" si="103"/>
        <v>20.712178953863866</v>
      </c>
      <c r="I554" s="79">
        <f t="shared" ca="1" si="104"/>
        <v>26.248589254220327</v>
      </c>
      <c r="J554" s="71">
        <f t="shared" ca="1" si="105"/>
        <v>1.202100649467351</v>
      </c>
      <c r="K554" s="71">
        <f t="shared" ca="1" si="106"/>
        <v>1.5924665358264642</v>
      </c>
      <c r="L554" s="61">
        <f t="shared" ca="1" si="111"/>
        <v>3.856344091459212E-3</v>
      </c>
    </row>
    <row r="555" spans="1:12">
      <c r="A555" s="78">
        <f t="shared" ca="1" si="107"/>
        <v>3.7779458938721852E-2</v>
      </c>
      <c r="B555" s="78">
        <f t="shared" ca="1" si="108"/>
        <v>3.109309407646537E-2</v>
      </c>
      <c r="C555" s="71">
        <f t="shared" ca="1" si="109"/>
        <v>6.8727260851477672</v>
      </c>
      <c r="D555" s="79">
        <f t="shared" ca="1" si="110"/>
        <v>117.1916593530588</v>
      </c>
      <c r="E555" s="79">
        <f t="shared" ca="1" si="100"/>
        <v>27.177571832510161</v>
      </c>
      <c r="F555" s="61">
        <f t="shared" ca="1" si="101"/>
        <v>3.3182368067664877E-2</v>
      </c>
      <c r="G555" s="71">
        <f t="shared" ca="1" si="102"/>
        <v>1.3624302992132362</v>
      </c>
      <c r="H555" s="79">
        <f t="shared" ca="1" si="103"/>
        <v>20.724860598426474</v>
      </c>
      <c r="I555" s="79">
        <f t="shared" ca="1" si="104"/>
        <v>26.379961706052523</v>
      </c>
      <c r="J555" s="71">
        <f t="shared" ca="1" si="105"/>
        <v>1.2071256174680145</v>
      </c>
      <c r="K555" s="71">
        <f t="shared" ca="1" si="106"/>
        <v>1.5845360378369904</v>
      </c>
      <c r="L555" s="61">
        <f t="shared" ca="1" si="111"/>
        <v>2.7881216234679593E-3</v>
      </c>
    </row>
    <row r="556" spans="1:12">
      <c r="A556" s="78">
        <f t="shared" ca="1" si="107"/>
        <v>3.883849813781013E-2</v>
      </c>
      <c r="B556" s="78">
        <f t="shared" ca="1" si="108"/>
        <v>3.047776191307389E-2</v>
      </c>
      <c r="C556" s="71">
        <f t="shared" ca="1" si="109"/>
        <v>6.7209009717452206</v>
      </c>
      <c r="D556" s="79">
        <f t="shared" ca="1" si="110"/>
        <v>105.48550597847689</v>
      </c>
      <c r="E556" s="79">
        <f t="shared" ca="1" si="100"/>
        <v>26.639727833122404</v>
      </c>
      <c r="F556" s="61">
        <f t="shared" ca="1" si="101"/>
        <v>3.2605439414731735E-2</v>
      </c>
      <c r="G556" s="71">
        <f t="shared" ca="1" si="102"/>
        <v>1.3666287843679925</v>
      </c>
      <c r="H556" s="79">
        <f t="shared" ca="1" si="103"/>
        <v>20.733257568735986</v>
      </c>
      <c r="I556" s="79">
        <f t="shared" ca="1" si="104"/>
        <v>26.466992352887004</v>
      </c>
      <c r="J556" s="71">
        <f t="shared" ca="1" si="105"/>
        <v>1.2104503160879005</v>
      </c>
      <c r="K556" s="71">
        <f t="shared" ca="1" si="106"/>
        <v>1.579325653730371</v>
      </c>
      <c r="L556" s="61">
        <f t="shared" ca="1" si="111"/>
        <v>2.9165697242961065E-3</v>
      </c>
    </row>
    <row r="557" spans="1:12">
      <c r="A557" s="78">
        <f t="shared" ca="1" si="107"/>
        <v>4.1217325603265943E-2</v>
      </c>
      <c r="B557" s="78">
        <f t="shared" ca="1" si="108"/>
        <v>3.0198366446659682E-2</v>
      </c>
      <c r="C557" s="71">
        <f t="shared" ca="1" si="109"/>
        <v>6.7209408638151453</v>
      </c>
      <c r="D557" s="79">
        <f t="shared" ca="1" si="110"/>
        <v>105.48842280652454</v>
      </c>
      <c r="E557" s="79">
        <f t="shared" ca="1" si="100"/>
        <v>26.395516358398272</v>
      </c>
      <c r="F557" s="61">
        <f t="shared" ca="1" si="101"/>
        <v>3.2605589677657407E-2</v>
      </c>
      <c r="G557" s="71">
        <f t="shared" ca="1" si="102"/>
        <v>1.3886149931300966</v>
      </c>
      <c r="H557" s="79">
        <f t="shared" ca="1" si="103"/>
        <v>20.777229986260192</v>
      </c>
      <c r="I557" s="79">
        <f t="shared" ca="1" si="104"/>
        <v>26.923321475487437</v>
      </c>
      <c r="J557" s="71">
        <f t="shared" ca="1" si="105"/>
        <v>1.2278282166415257</v>
      </c>
      <c r="K557" s="71">
        <f t="shared" ca="1" si="106"/>
        <v>1.5525573261106418</v>
      </c>
      <c r="L557" s="61">
        <f t="shared" ca="1" si="111"/>
        <v>3.1146207344260814E-3</v>
      </c>
    </row>
    <row r="558" spans="1:12">
      <c r="A558" s="78">
        <f t="shared" ca="1" si="107"/>
        <v>3.7850867045381389E-2</v>
      </c>
      <c r="B558" s="78">
        <f t="shared" ca="1" si="108"/>
        <v>3.0412482752821032E-2</v>
      </c>
      <c r="C558" s="71">
        <f t="shared" ca="1" si="109"/>
        <v>6.8530645617052626</v>
      </c>
      <c r="D558" s="79">
        <f t="shared" ca="1" si="110"/>
        <v>115.60536661215301</v>
      </c>
      <c r="E558" s="79">
        <f t="shared" ca="1" si="100"/>
        <v>26.582669212241029</v>
      </c>
      <c r="F558" s="61">
        <f t="shared" ca="1" si="101"/>
        <v>3.3107083559051065E-2</v>
      </c>
      <c r="G558" s="71">
        <f t="shared" ca="1" si="102"/>
        <v>1.3734623733001186</v>
      </c>
      <c r="H558" s="79">
        <f t="shared" ca="1" si="103"/>
        <v>20.746924746600236</v>
      </c>
      <c r="I558" s="79">
        <f t="shared" ca="1" si="104"/>
        <v>26.608721610273328</v>
      </c>
      <c r="J558" s="71">
        <f t="shared" ca="1" si="105"/>
        <v>1.215857431277019</v>
      </c>
      <c r="K558" s="71">
        <f t="shared" ca="1" si="106"/>
        <v>1.5709135001758781</v>
      </c>
      <c r="L558" s="61">
        <f t="shared" ca="1" si="111"/>
        <v>2.7244527927377223E-3</v>
      </c>
    </row>
    <row r="559" spans="1:12">
      <c r="A559" s="78">
        <f t="shared" ca="1" si="107"/>
        <v>4.2018794601232944E-2</v>
      </c>
      <c r="B559" s="78">
        <f t="shared" ca="1" si="108"/>
        <v>2.6734193984666355E-2</v>
      </c>
      <c r="C559" s="71">
        <f t="shared" ca="1" si="109"/>
        <v>6.8104900372047137</v>
      </c>
      <c r="D559" s="79">
        <f t="shared" ca="1" si="110"/>
        <v>112.24365142030129</v>
      </c>
      <c r="E559" s="79">
        <f t="shared" ca="1" si="100"/>
        <v>23.367583670371303</v>
      </c>
      <c r="F559" s="61">
        <f t="shared" ca="1" si="101"/>
        <v>3.2944649400838431E-2</v>
      </c>
      <c r="G559" s="71">
        <f t="shared" ca="1" si="102"/>
        <v>1.4746921097457943</v>
      </c>
      <c r="H559" s="79">
        <f t="shared" ca="1" si="103"/>
        <v>20.949384219491588</v>
      </c>
      <c r="I559" s="79">
        <f t="shared" ca="1" si="104"/>
        <v>28.719174793970801</v>
      </c>
      <c r="J559" s="71">
        <f t="shared" ca="1" si="105"/>
        <v>1.2953451876936986</v>
      </c>
      <c r="K559" s="71">
        <f t="shared" ca="1" si="106"/>
        <v>1.455473574706448</v>
      </c>
      <c r="L559" s="61">
        <f t="shared" ca="1" si="111"/>
        <v>2.648788804984785E-3</v>
      </c>
    </row>
    <row r="560" spans="1:12">
      <c r="A560" s="78">
        <f t="shared" ca="1" si="107"/>
        <v>4.3472204871495161E-2</v>
      </c>
      <c r="B560" s="78">
        <f t="shared" ca="1" si="108"/>
        <v>2.6688108708917406E-2</v>
      </c>
      <c r="C560" s="71">
        <f t="shared" ca="1" si="109"/>
        <v>6.8074634467546415</v>
      </c>
      <c r="D560" s="79">
        <f t="shared" ca="1" si="110"/>
        <v>112.00842535871942</v>
      </c>
      <c r="E560" s="79">
        <f t="shared" ca="1" si="100"/>
        <v>23.327301867312144</v>
      </c>
      <c r="F560" s="61">
        <f t="shared" ca="1" si="101"/>
        <v>3.2933132467957392E-2</v>
      </c>
      <c r="G560" s="71">
        <f t="shared" ca="1" si="102"/>
        <v>1.4857016982759874</v>
      </c>
      <c r="H560" s="79">
        <f t="shared" ca="1" si="103"/>
        <v>20.971403396551974</v>
      </c>
      <c r="I560" s="79">
        <f t="shared" ca="1" si="104"/>
        <v>28.949940105227927</v>
      </c>
      <c r="J560" s="71">
        <f t="shared" ca="1" si="105"/>
        <v>1.3039221983284166</v>
      </c>
      <c r="K560" s="71">
        <f t="shared" ca="1" si="106"/>
        <v>1.4438717264375804</v>
      </c>
      <c r="L560" s="61">
        <f t="shared" ca="1" si="111"/>
        <v>2.7657426262698345E-3</v>
      </c>
    </row>
    <row r="561" spans="1:12">
      <c r="A561" s="78">
        <f t="shared" ca="1" si="107"/>
        <v>3.9993593045464411E-2</v>
      </c>
      <c r="B561" s="78">
        <f t="shared" ca="1" si="108"/>
        <v>2.6227518133599692E-2</v>
      </c>
      <c r="C561" s="71">
        <f t="shared" ca="1" si="109"/>
        <v>6.7226436570634069</v>
      </c>
      <c r="D561" s="79">
        <f t="shared" ca="1" si="110"/>
        <v>105.61300285650029</v>
      </c>
      <c r="E561" s="79">
        <f t="shared" ca="1" si="100"/>
        <v>22.924713002553613</v>
      </c>
      <c r="F561" s="61">
        <f t="shared" ca="1" si="101"/>
        <v>3.2612004297239899E-2</v>
      </c>
      <c r="G561" s="71">
        <f t="shared" ca="1" si="102"/>
        <v>1.4622178886575852</v>
      </c>
      <c r="H561" s="79">
        <f t="shared" ca="1" si="103"/>
        <v>20.924435777315171</v>
      </c>
      <c r="I561" s="79">
        <f t="shared" ca="1" si="104"/>
        <v>28.458003149746776</v>
      </c>
      <c r="J561" s="71">
        <f t="shared" ca="1" si="105"/>
        <v>1.2856112295424014</v>
      </c>
      <c r="K561" s="71">
        <f t="shared" ca="1" si="106"/>
        <v>1.4688310975315897</v>
      </c>
      <c r="L561" s="61">
        <f t="shared" ca="1" si="111"/>
        <v>2.4685654205788767E-3</v>
      </c>
    </row>
    <row r="562" spans="1:12">
      <c r="A562" s="78">
        <f t="shared" ca="1" si="107"/>
        <v>3.9329932141345308E-2</v>
      </c>
      <c r="B562" s="78">
        <f t="shared" ca="1" si="108"/>
        <v>2.9049223452652245E-2</v>
      </c>
      <c r="C562" s="71">
        <f t="shared" ca="1" si="109"/>
        <v>6.7874185831546576</v>
      </c>
      <c r="D562" s="79">
        <f t="shared" ca="1" si="110"/>
        <v>110.46293713960695</v>
      </c>
      <c r="E562" s="79">
        <f t="shared" ca="1" si="100"/>
        <v>25.391083792483197</v>
      </c>
      <c r="F562" s="61">
        <f t="shared" ca="1" si="101"/>
        <v>3.2856958318802823E-2</v>
      </c>
      <c r="G562" s="71">
        <f t="shared" ca="1" si="102"/>
        <v>1.4039880599266277</v>
      </c>
      <c r="H562" s="79">
        <f t="shared" ca="1" si="103"/>
        <v>20.807976119853254</v>
      </c>
      <c r="I562" s="79">
        <f t="shared" ca="1" si="104"/>
        <v>27.242967551095838</v>
      </c>
      <c r="J562" s="71">
        <f t="shared" ca="1" si="105"/>
        <v>1.2399467909954611</v>
      </c>
      <c r="K562" s="71">
        <f t="shared" ca="1" si="106"/>
        <v>1.5343409238219574</v>
      </c>
      <c r="L562" s="61">
        <f t="shared" ca="1" si="111"/>
        <v>2.7337131553774917E-3</v>
      </c>
    </row>
    <row r="563" spans="1:12">
      <c r="A563" s="78">
        <f t="shared" ca="1" si="107"/>
        <v>3.9496158667973902E-2</v>
      </c>
      <c r="B563" s="78">
        <f t="shared" ca="1" si="108"/>
        <v>2.820678157567982E-2</v>
      </c>
      <c r="C563" s="71">
        <f t="shared" ca="1" si="109"/>
        <v>6.9344405807589338</v>
      </c>
      <c r="D563" s="79">
        <f t="shared" ca="1" si="110"/>
        <v>122.31356316410178</v>
      </c>
      <c r="E563" s="79">
        <f t="shared" ca="1" si="100"/>
        <v>24.654729778636032</v>
      </c>
      <c r="F563" s="61">
        <f t="shared" ca="1" si="101"/>
        <v>3.3419788368092854E-2</v>
      </c>
      <c r="G563" s="71">
        <f t="shared" ca="1" si="102"/>
        <v>1.4371365411560568</v>
      </c>
      <c r="H563" s="79">
        <f t="shared" ca="1" si="103"/>
        <v>20.874273082312115</v>
      </c>
      <c r="I563" s="79">
        <f t="shared" ca="1" si="104"/>
        <v>27.933819178735018</v>
      </c>
      <c r="J563" s="71">
        <f t="shared" ca="1" si="105"/>
        <v>1.2659880730780444</v>
      </c>
      <c r="K563" s="71">
        <f t="shared" ca="1" si="106"/>
        <v>1.4963940209014022</v>
      </c>
      <c r="L563" s="61">
        <f t="shared" ca="1" si="111"/>
        <v>2.5505178694855942E-3</v>
      </c>
    </row>
    <row r="564" spans="1:12">
      <c r="A564" s="78">
        <f t="shared" ca="1" si="107"/>
        <v>4.0937968119476045E-2</v>
      </c>
      <c r="B564" s="78">
        <f t="shared" ca="1" si="108"/>
        <v>3.1176314728405444E-2</v>
      </c>
      <c r="C564" s="71">
        <f t="shared" ca="1" si="109"/>
        <v>6.7526717499749926</v>
      </c>
      <c r="D564" s="79">
        <f t="shared" ca="1" si="110"/>
        <v>107.83425633336945</v>
      </c>
      <c r="E564" s="79">
        <f t="shared" ca="1" si="100"/>
        <v>27.250312590972072</v>
      </c>
      <c r="F564" s="61">
        <f t="shared" ca="1" si="101"/>
        <v>3.2725331181836133E-2</v>
      </c>
      <c r="G564" s="71">
        <f t="shared" ca="1" si="102"/>
        <v>1.3717722903813296</v>
      </c>
      <c r="H564" s="79">
        <f t="shared" ca="1" si="103"/>
        <v>20.743544580762659</v>
      </c>
      <c r="I564" s="79">
        <f t="shared" ca="1" si="104"/>
        <v>26.573660443521973</v>
      </c>
      <c r="J564" s="71">
        <f t="shared" ca="1" si="105"/>
        <v>1.2145206356459362</v>
      </c>
      <c r="K564" s="71">
        <f t="shared" ca="1" si="106"/>
        <v>1.5729861563046292</v>
      </c>
      <c r="L564" s="61">
        <f t="shared" ca="1" si="111"/>
        <v>3.20008071505264E-3</v>
      </c>
    </row>
    <row r="565" spans="1:12">
      <c r="A565" s="78">
        <f t="shared" ca="1" si="107"/>
        <v>3.9231779371780871E-2</v>
      </c>
      <c r="B565" s="78">
        <f t="shared" ca="1" si="108"/>
        <v>2.844278841477706E-2</v>
      </c>
      <c r="C565" s="71">
        <f t="shared" ca="1" si="109"/>
        <v>6.91276915847636</v>
      </c>
      <c r="D565" s="79">
        <f t="shared" ca="1" si="110"/>
        <v>120.48996266310071</v>
      </c>
      <c r="E565" s="79">
        <f t="shared" ca="1" si="100"/>
        <v>24.861016512492597</v>
      </c>
      <c r="F565" s="61">
        <f t="shared" ca="1" si="101"/>
        <v>3.3336223873948932E-2</v>
      </c>
      <c r="G565" s="71">
        <f t="shared" ca="1" si="102"/>
        <v>1.4280810366486578</v>
      </c>
      <c r="H565" s="79">
        <f t="shared" ca="1" si="103"/>
        <v>20.856162073297316</v>
      </c>
      <c r="I565" s="79">
        <f t="shared" ca="1" si="104"/>
        <v>27.744874106911343</v>
      </c>
      <c r="J565" s="71">
        <f t="shared" ca="1" si="105"/>
        <v>1.2588862107422245</v>
      </c>
      <c r="K565" s="71">
        <f t="shared" ca="1" si="106"/>
        <v>1.5065845978946963</v>
      </c>
      <c r="L565" s="61">
        <f t="shared" ca="1" si="111"/>
        <v>2.5700750250215107E-3</v>
      </c>
    </row>
    <row r="566" spans="1:12">
      <c r="A566" s="78">
        <f t="shared" ca="1" si="107"/>
        <v>3.7947057303473426E-2</v>
      </c>
      <c r="B566" s="78">
        <f t="shared" ca="1" si="108"/>
        <v>2.8054223019480424E-2</v>
      </c>
      <c r="C566" s="71">
        <f t="shared" ca="1" si="109"/>
        <v>6.8277006266395004</v>
      </c>
      <c r="D566" s="79">
        <f t="shared" ca="1" si="110"/>
        <v>113.59067754583495</v>
      </c>
      <c r="E566" s="79">
        <f t="shared" ca="1" si="100"/>
        <v>24.521382768860271</v>
      </c>
      <c r="F566" s="61">
        <f t="shared" ca="1" si="101"/>
        <v>3.3010216603996681E-2</v>
      </c>
      <c r="G566" s="71">
        <f t="shared" ca="1" si="102"/>
        <v>1.4178109364667839</v>
      </c>
      <c r="H566" s="79">
        <f t="shared" ca="1" si="103"/>
        <v>20.835621872933569</v>
      </c>
      <c r="I566" s="79">
        <f t="shared" ca="1" si="104"/>
        <v>27.530784707966927</v>
      </c>
      <c r="J566" s="71">
        <f t="shared" ca="1" si="105"/>
        <v>1.2508208053756891</v>
      </c>
      <c r="K566" s="71">
        <f t="shared" ca="1" si="106"/>
        <v>1.5183003478975958</v>
      </c>
      <c r="L566" s="61">
        <f t="shared" ca="1" si="111"/>
        <v>2.4630625803836429E-3</v>
      </c>
    </row>
    <row r="567" spans="1:12">
      <c r="A567" s="78">
        <f t="shared" ca="1" si="107"/>
        <v>4.0754039055798788E-2</v>
      </c>
      <c r="B567" s="78">
        <f t="shared" ca="1" si="108"/>
        <v>2.9833894009392976E-2</v>
      </c>
      <c r="C567" s="71">
        <f t="shared" ca="1" si="109"/>
        <v>6.7316089036143403</v>
      </c>
      <c r="D567" s="79">
        <f t="shared" ca="1" si="110"/>
        <v>106.27135035892955</v>
      </c>
      <c r="E567" s="79">
        <f t="shared" ca="1" si="100"/>
        <v>26.076941570684124</v>
      </c>
      <c r="F567" s="61">
        <f t="shared" ca="1" si="101"/>
        <v>3.2645798239609052E-2</v>
      </c>
      <c r="G567" s="71">
        <f t="shared" ca="1" si="102"/>
        <v>1.3933671783891948</v>
      </c>
      <c r="H567" s="79">
        <f t="shared" ca="1" si="103"/>
        <v>20.786734356778389</v>
      </c>
      <c r="I567" s="79">
        <f t="shared" ca="1" si="104"/>
        <v>27.022081304817771</v>
      </c>
      <c r="J567" s="71">
        <f t="shared" ca="1" si="105"/>
        <v>1.231577188527017</v>
      </c>
      <c r="K567" s="71">
        <f t="shared" ca="1" si="106"/>
        <v>1.5468830667957272</v>
      </c>
      <c r="L567" s="61">
        <f t="shared" ca="1" si="111"/>
        <v>3.0105168194360563E-3</v>
      </c>
    </row>
    <row r="568" spans="1:12">
      <c r="A568" s="78">
        <f t="shared" ca="1" si="107"/>
        <v>3.7082540011600627E-2</v>
      </c>
      <c r="B568" s="78">
        <f t="shared" ca="1" si="108"/>
        <v>3.1577055051257664E-2</v>
      </c>
      <c r="C568" s="71">
        <f t="shared" ca="1" si="109"/>
        <v>6.7538807291685465</v>
      </c>
      <c r="D568" s="79">
        <f t="shared" ca="1" si="110"/>
        <v>107.92465936978773</v>
      </c>
      <c r="E568" s="79">
        <f t="shared" ca="1" si="100"/>
        <v>27.600588085707834</v>
      </c>
      <c r="F568" s="61">
        <f t="shared" ca="1" si="101"/>
        <v>3.2729902141788746E-2</v>
      </c>
      <c r="G568" s="71">
        <f t="shared" ca="1" si="102"/>
        <v>1.3373219980026034</v>
      </c>
      <c r="H568" s="79">
        <f t="shared" ca="1" si="103"/>
        <v>20.674643996005209</v>
      </c>
      <c r="I568" s="79">
        <f t="shared" ca="1" si="104"/>
        <v>25.860226090388537</v>
      </c>
      <c r="J568" s="71">
        <f t="shared" ca="1" si="105"/>
        <v>1.1872009614131522</v>
      </c>
      <c r="K568" s="71">
        <f t="shared" ca="1" si="106"/>
        <v>1.6163818465429347</v>
      </c>
      <c r="L568" s="61">
        <f t="shared" ca="1" si="111"/>
        <v>2.8580000984726509E-3</v>
      </c>
    </row>
    <row r="569" spans="1:12">
      <c r="A569" s="78">
        <f t="shared" ca="1" si="107"/>
        <v>3.7076687638770464E-2</v>
      </c>
      <c r="B569" s="78">
        <f t="shared" ca="1" si="108"/>
        <v>2.8909723080460782E-2</v>
      </c>
      <c r="C569" s="71">
        <f t="shared" ca="1" si="109"/>
        <v>6.9423910452798641</v>
      </c>
      <c r="D569" s="79">
        <f t="shared" ca="1" si="110"/>
        <v>122.98947460334267</v>
      </c>
      <c r="E569" s="79">
        <f t="shared" ca="1" si="100"/>
        <v>25.269150562661434</v>
      </c>
      <c r="F569" s="61">
        <f t="shared" ca="1" si="101"/>
        <v>3.3450497664708187E-2</v>
      </c>
      <c r="G569" s="71">
        <f t="shared" ca="1" si="102"/>
        <v>1.4052342806158353</v>
      </c>
      <c r="H569" s="79">
        <f t="shared" ca="1" si="103"/>
        <v>20.810468561231669</v>
      </c>
      <c r="I569" s="79">
        <f t="shared" ca="1" si="104"/>
        <v>27.268900434502942</v>
      </c>
      <c r="J569" s="71">
        <f t="shared" ca="1" si="105"/>
        <v>1.2409280266584266</v>
      </c>
      <c r="K569" s="71">
        <f t="shared" ca="1" si="106"/>
        <v>1.5328817566516568</v>
      </c>
      <c r="L569" s="61">
        <f t="shared" ca="1" si="111"/>
        <v>2.4222700504766491E-3</v>
      </c>
    </row>
    <row r="570" spans="1:12">
      <c r="A570" s="78">
        <f t="shared" ca="1" si="107"/>
        <v>4.2076908966233818E-2</v>
      </c>
      <c r="B570" s="78">
        <f t="shared" ca="1" si="108"/>
        <v>2.9768388997271543E-2</v>
      </c>
      <c r="C570" s="71">
        <f t="shared" ca="1" si="109"/>
        <v>6.7502750219717118</v>
      </c>
      <c r="D570" s="79">
        <f t="shared" ca="1" si="110"/>
        <v>107.65526159483778</v>
      </c>
      <c r="E570" s="79">
        <f t="shared" ca="1" si="100"/>
        <v>26.019685539234132</v>
      </c>
      <c r="F570" s="61">
        <f t="shared" ca="1" si="101"/>
        <v>3.2716271417755557E-2</v>
      </c>
      <c r="G570" s="71">
        <f t="shared" ca="1" si="102"/>
        <v>1.4056357444400036</v>
      </c>
      <c r="H570" s="79">
        <f t="shared" ca="1" si="103"/>
        <v>20.811271488880006</v>
      </c>
      <c r="I570" s="79">
        <f t="shared" ca="1" si="104"/>
        <v>27.277255245967471</v>
      </c>
      <c r="J570" s="71">
        <f t="shared" ca="1" si="105"/>
        <v>1.2412440899344277</v>
      </c>
      <c r="K570" s="71">
        <f t="shared" ca="1" si="106"/>
        <v>1.5324122468729509</v>
      </c>
      <c r="L570" s="61">
        <f t="shared" ca="1" si="111"/>
        <v>3.1167063182548495E-3</v>
      </c>
    </row>
    <row r="571" spans="1:12">
      <c r="A571" s="78">
        <f t="shared" ca="1" si="107"/>
        <v>3.8712268390806381E-2</v>
      </c>
      <c r="B571" s="78">
        <f t="shared" ca="1" si="108"/>
        <v>3.0705581664695246E-2</v>
      </c>
      <c r="C571" s="71">
        <f t="shared" ca="1" si="109"/>
        <v>6.7678265214152002</v>
      </c>
      <c r="D571" s="79">
        <f t="shared" ca="1" si="110"/>
        <v>108.9729702193119</v>
      </c>
      <c r="E571" s="79">
        <f t="shared" ca="1" si="100"/>
        <v>26.838858471241835</v>
      </c>
      <c r="F571" s="61">
        <f t="shared" ca="1" si="101"/>
        <v>3.2782675167803296E-2</v>
      </c>
      <c r="G571" s="71">
        <f t="shared" ca="1" si="102"/>
        <v>1.3661006669820239</v>
      </c>
      <c r="H571" s="79">
        <f t="shared" ca="1" si="103"/>
        <v>20.732201333964049</v>
      </c>
      <c r="I571" s="79">
        <f t="shared" ca="1" si="104"/>
        <v>26.456043038005163</v>
      </c>
      <c r="J571" s="71">
        <f t="shared" ca="1" si="105"/>
        <v>1.210032220130743</v>
      </c>
      <c r="K571" s="71">
        <f t="shared" ca="1" si="106"/>
        <v>1.579979286394138</v>
      </c>
      <c r="L571" s="61">
        <f t="shared" ca="1" si="111"/>
        <v>2.9013788612527298E-3</v>
      </c>
    </row>
    <row r="572" spans="1:12">
      <c r="A572" s="78">
        <f t="shared" ca="1" si="107"/>
        <v>3.8449913851617945E-2</v>
      </c>
      <c r="B572" s="78">
        <f t="shared" ca="1" si="108"/>
        <v>2.7961170483857125E-2</v>
      </c>
      <c r="C572" s="71">
        <f t="shared" ca="1" si="109"/>
        <v>6.7958238146195669</v>
      </c>
      <c r="D572" s="79">
        <f t="shared" ca="1" si="110"/>
        <v>111.10837948244163</v>
      </c>
      <c r="E572" s="79">
        <f t="shared" ca="1" si="100"/>
        <v>24.440048245995477</v>
      </c>
      <c r="F572" s="61">
        <f t="shared" ca="1" si="101"/>
        <v>3.2888878262336572E-2</v>
      </c>
      <c r="G572" s="71">
        <f t="shared" ca="1" si="102"/>
        <v>1.4203574099653853</v>
      </c>
      <c r="H572" s="79">
        <f t="shared" ca="1" si="103"/>
        <v>20.840714819930771</v>
      </c>
      <c r="I572" s="79">
        <f t="shared" ca="1" si="104"/>
        <v>27.583848551420509</v>
      </c>
      <c r="J572" s="71">
        <f t="shared" ca="1" si="105"/>
        <v>1.2528217152636003</v>
      </c>
      <c r="K572" s="71">
        <f t="shared" ca="1" si="106"/>
        <v>1.5153795498143927</v>
      </c>
      <c r="L572" s="61">
        <f t="shared" ca="1" si="111"/>
        <v>2.5136988343806258E-3</v>
      </c>
    </row>
    <row r="573" spans="1:12">
      <c r="A573" s="78">
        <f t="shared" ca="1" si="107"/>
        <v>4.2065551643063311E-2</v>
      </c>
      <c r="B573" s="78">
        <f t="shared" ca="1" si="108"/>
        <v>3.2359146214908499E-2</v>
      </c>
      <c r="C573" s="71">
        <f t="shared" ca="1" si="109"/>
        <v>6.8124237931392813</v>
      </c>
      <c r="D573" s="79">
        <f t="shared" ca="1" si="110"/>
        <v>112.394201156455</v>
      </c>
      <c r="E573" s="79">
        <f t="shared" ca="1" si="100"/>
        <v>28.284191291211283</v>
      </c>
      <c r="F573" s="61">
        <f t="shared" ca="1" si="101"/>
        <v>3.2952009933956153E-2</v>
      </c>
      <c r="G573" s="71">
        <f t="shared" ca="1" si="102"/>
        <v>1.36432114093025</v>
      </c>
      <c r="H573" s="79">
        <f t="shared" ca="1" si="103"/>
        <v>20.728642281860502</v>
      </c>
      <c r="I573" s="79">
        <f t="shared" ca="1" si="104"/>
        <v>26.41915271233372</v>
      </c>
      <c r="J573" s="71">
        <f t="shared" ca="1" si="105"/>
        <v>1.2086231856751914</v>
      </c>
      <c r="K573" s="71">
        <f t="shared" ca="1" si="106"/>
        <v>1.5821854869889815</v>
      </c>
      <c r="L573" s="61">
        <f t="shared" ca="1" si="111"/>
        <v>3.4407320682003795E-3</v>
      </c>
    </row>
    <row r="574" spans="1:12">
      <c r="A574" s="78">
        <f t="shared" ca="1" si="107"/>
        <v>4.2124193763555653E-2</v>
      </c>
      <c r="B574" s="78">
        <f t="shared" ca="1" si="108"/>
        <v>3.0520062927567804E-2</v>
      </c>
      <c r="C574" s="71">
        <f t="shared" ca="1" si="109"/>
        <v>6.7378431867680257</v>
      </c>
      <c r="D574" s="79">
        <f t="shared" ca="1" si="110"/>
        <v>106.73157182827802</v>
      </c>
      <c r="E574" s="79">
        <f t="shared" ca="1" si="100"/>
        <v>26.676701923162117</v>
      </c>
      <c r="F574" s="61">
        <f t="shared" ca="1" si="101"/>
        <v>3.2669318624698906E-2</v>
      </c>
      <c r="G574" s="71">
        <f t="shared" ca="1" si="102"/>
        <v>1.3904456348360783</v>
      </c>
      <c r="H574" s="79">
        <f t="shared" ca="1" si="103"/>
        <v>20.780891269672157</v>
      </c>
      <c r="I574" s="79">
        <f t="shared" ca="1" si="104"/>
        <v>26.961360490484111</v>
      </c>
      <c r="J574" s="71">
        <f t="shared" ca="1" si="105"/>
        <v>1.2292726997166203</v>
      </c>
      <c r="K574" s="71">
        <f t="shared" ca="1" si="106"/>
        <v>1.5503668672340596</v>
      </c>
      <c r="L574" s="61">
        <f t="shared" ca="1" si="111"/>
        <v>3.2389346068267253E-3</v>
      </c>
    </row>
    <row r="575" spans="1:12">
      <c r="A575" s="78">
        <f t="shared" ca="1" si="107"/>
        <v>4.2309821962485374E-2</v>
      </c>
      <c r="B575" s="78">
        <f t="shared" ca="1" si="108"/>
        <v>2.8958797508145867E-2</v>
      </c>
      <c r="C575" s="71">
        <f t="shared" ca="1" si="109"/>
        <v>6.946734631297649</v>
      </c>
      <c r="D575" s="79">
        <f t="shared" ca="1" si="110"/>
        <v>123.36032245940008</v>
      </c>
      <c r="E575" s="79">
        <f t="shared" ca="1" si="100"/>
        <v>25.312045096742562</v>
      </c>
      <c r="F575" s="61">
        <f t="shared" ca="1" si="101"/>
        <v>3.3467287026492265E-2</v>
      </c>
      <c r="G575" s="71">
        <f t="shared" ca="1" si="102"/>
        <v>1.443162671143748</v>
      </c>
      <c r="H575" s="79">
        <f t="shared" ca="1" si="103"/>
        <v>20.886325342287495</v>
      </c>
      <c r="I575" s="79">
        <f t="shared" ca="1" si="104"/>
        <v>28.059646575970223</v>
      </c>
      <c r="J575" s="71">
        <f t="shared" ca="1" si="105"/>
        <v>1.2707091067952627</v>
      </c>
      <c r="K575" s="71">
        <f t="shared" ca="1" si="106"/>
        <v>1.4896837665730531</v>
      </c>
      <c r="L575" s="61">
        <f t="shared" ca="1" si="111"/>
        <v>2.8863109700437307E-3</v>
      </c>
    </row>
    <row r="576" spans="1:12">
      <c r="A576" s="78">
        <f t="shared" ca="1" si="107"/>
        <v>3.9761235093351388E-2</v>
      </c>
      <c r="B576" s="78">
        <f t="shared" ca="1" si="108"/>
        <v>2.8143511555213576E-2</v>
      </c>
      <c r="C576" s="71">
        <f t="shared" ca="1" si="109"/>
        <v>6.7460144446489059</v>
      </c>
      <c r="D576" s="79">
        <f t="shared" ca="1" si="110"/>
        <v>107.33780229786609</v>
      </c>
      <c r="E576" s="79">
        <f t="shared" ca="1" si="100"/>
        <v>24.599427288577083</v>
      </c>
      <c r="F576" s="61">
        <f t="shared" ca="1" si="101"/>
        <v>3.2700172392233336E-2</v>
      </c>
      <c r="G576" s="71">
        <f t="shared" ca="1" si="102"/>
        <v>1.4213112139968918</v>
      </c>
      <c r="H576" s="79">
        <f t="shared" ca="1" si="103"/>
        <v>20.842622427993785</v>
      </c>
      <c r="I576" s="79">
        <f t="shared" ca="1" si="104"/>
        <v>27.603727418977368</v>
      </c>
      <c r="J576" s="71">
        <f t="shared" ca="1" si="105"/>
        <v>1.2535709883063118</v>
      </c>
      <c r="K576" s="71">
        <f t="shared" ca="1" si="106"/>
        <v>1.514288246856937</v>
      </c>
      <c r="L576" s="61">
        <f t="shared" ca="1" si="111"/>
        <v>2.6820803994892645E-3</v>
      </c>
    </row>
    <row r="577" spans="1:12">
      <c r="A577" s="78">
        <f t="shared" ca="1" si="107"/>
        <v>3.8469199781155497E-2</v>
      </c>
      <c r="B577" s="78">
        <f t="shared" ca="1" si="108"/>
        <v>3.3220941607317783E-2</v>
      </c>
      <c r="C577" s="71">
        <f t="shared" ca="1" si="109"/>
        <v>6.7836574098394626</v>
      </c>
      <c r="D577" s="79">
        <f t="shared" ca="1" si="110"/>
        <v>110.17533017147539</v>
      </c>
      <c r="E577" s="79">
        <f t="shared" ca="1" si="100"/>
        <v>29.03746165164986</v>
      </c>
      <c r="F577" s="61">
        <f t="shared" ca="1" si="101"/>
        <v>3.2842684815990085E-2</v>
      </c>
      <c r="G577" s="71">
        <f t="shared" ca="1" si="102"/>
        <v>1.3224543467233092</v>
      </c>
      <c r="H577" s="79">
        <f t="shared" ca="1" si="103"/>
        <v>20.644908693446617</v>
      </c>
      <c r="I577" s="79">
        <f t="shared" ca="1" si="104"/>
        <v>25.553063740186939</v>
      </c>
      <c r="J577" s="71">
        <f t="shared" ca="1" si="105"/>
        <v>1.1753687358544058</v>
      </c>
      <c r="K577" s="71">
        <f t="shared" ca="1" si="106"/>
        <v>1.6358116750697778</v>
      </c>
      <c r="L577" s="61">
        <f t="shared" ca="1" si="111"/>
        <v>3.1924731781636617E-3</v>
      </c>
    </row>
    <row r="578" spans="1:12">
      <c r="A578" s="78">
        <f t="shared" ca="1" si="107"/>
        <v>4.0528999383101422E-2</v>
      </c>
      <c r="B578" s="78">
        <f t="shared" ca="1" si="108"/>
        <v>2.9824662511430088E-2</v>
      </c>
      <c r="C578" s="71">
        <f t="shared" ca="1" si="109"/>
        <v>6.8498448330994242</v>
      </c>
      <c r="D578" s="79">
        <f t="shared" ca="1" si="110"/>
        <v>115.34765250330247</v>
      </c>
      <c r="E578" s="79">
        <f t="shared" ca="1" si="100"/>
        <v>26.068872586028206</v>
      </c>
      <c r="F578" s="61">
        <f t="shared" ca="1" si="101"/>
        <v>3.3094771416514249E-2</v>
      </c>
      <c r="G578" s="71">
        <f t="shared" ca="1" si="102"/>
        <v>1.403695963976511</v>
      </c>
      <c r="H578" s="79">
        <f t="shared" ca="1" si="103"/>
        <v>20.80739192795302</v>
      </c>
      <c r="I578" s="79">
        <f t="shared" ca="1" si="104"/>
        <v>27.236889710861142</v>
      </c>
      <c r="J578" s="71">
        <f t="shared" ca="1" si="105"/>
        <v>1.239716778575026</v>
      </c>
      <c r="K578" s="71">
        <f t="shared" ca="1" si="106"/>
        <v>1.5346833079597773</v>
      </c>
      <c r="L578" s="61">
        <f t="shared" ca="1" si="111"/>
        <v>2.9049623409639182E-3</v>
      </c>
    </row>
    <row r="579" spans="1:12">
      <c r="A579" s="78">
        <f t="shared" ca="1" si="107"/>
        <v>3.9036233249402044E-2</v>
      </c>
      <c r="B579" s="78">
        <f t="shared" ca="1" si="108"/>
        <v>2.8955901314081878E-2</v>
      </c>
      <c r="C579" s="71">
        <f t="shared" ca="1" si="109"/>
        <v>6.8501521465469564</v>
      </c>
      <c r="D579" s="79">
        <f t="shared" ca="1" si="110"/>
        <v>115.37222572179768</v>
      </c>
      <c r="E579" s="79">
        <f t="shared" ca="1" si="100"/>
        <v>25.309513617500858</v>
      </c>
      <c r="F579" s="61">
        <f t="shared" ca="1" si="101"/>
        <v>3.3095946375942077E-2</v>
      </c>
      <c r="G579" s="71">
        <f t="shared" ca="1" si="102"/>
        <v>1.4099457993156745</v>
      </c>
      <c r="H579" s="79">
        <f t="shared" ca="1" si="103"/>
        <v>20.819891598631351</v>
      </c>
      <c r="I579" s="79">
        <f t="shared" ca="1" si="104"/>
        <v>27.36697154469006</v>
      </c>
      <c r="J579" s="71">
        <f t="shared" ca="1" si="105"/>
        <v>1.2446361644781292</v>
      </c>
      <c r="K579" s="71">
        <f t="shared" ca="1" si="106"/>
        <v>1.5273885870689385</v>
      </c>
      <c r="L579" s="61">
        <f t="shared" ca="1" si="111"/>
        <v>2.655290405581906E-3</v>
      </c>
    </row>
    <row r="580" spans="1:12">
      <c r="A580" s="78">
        <f t="shared" ca="1" si="107"/>
        <v>4.2548519629839118E-2</v>
      </c>
      <c r="B580" s="78">
        <f t="shared" ca="1" si="108"/>
        <v>3.0184381144790665E-2</v>
      </c>
      <c r="C580" s="71">
        <f t="shared" ca="1" si="109"/>
        <v>6.8516238908903855</v>
      </c>
      <c r="D580" s="79">
        <f t="shared" ca="1" si="110"/>
        <v>115.48998107128722</v>
      </c>
      <c r="E580" s="79">
        <f t="shared" ca="1" si="100"/>
        <v>26.383292211608318</v>
      </c>
      <c r="F580" s="61">
        <f t="shared" ca="1" si="101"/>
        <v>3.310157391231424E-2</v>
      </c>
      <c r="G580" s="71">
        <f t="shared" ca="1" si="102"/>
        <v>1.4109753685100601</v>
      </c>
      <c r="H580" s="79">
        <f t="shared" ca="1" si="103"/>
        <v>20.821950737020121</v>
      </c>
      <c r="I580" s="79">
        <f t="shared" ca="1" si="104"/>
        <v>27.388408123723181</v>
      </c>
      <c r="J580" s="71">
        <f t="shared" ca="1" si="105"/>
        <v>1.2454461435986495</v>
      </c>
      <c r="K580" s="71">
        <f t="shared" ca="1" si="106"/>
        <v>1.5261931183139426</v>
      </c>
      <c r="L580" s="61">
        <f t="shared" ca="1" si="111"/>
        <v>3.1469420353887395E-3</v>
      </c>
    </row>
    <row r="581" spans="1:12">
      <c r="A581" s="78">
        <f t="shared" ca="1" si="107"/>
        <v>4.3700113366037498E-2</v>
      </c>
      <c r="B581" s="78">
        <f t="shared" ca="1" si="108"/>
        <v>3.0685195736579914E-2</v>
      </c>
      <c r="C581" s="71">
        <f t="shared" ca="1" si="109"/>
        <v>6.8611575739335269</v>
      </c>
      <c r="D581" s="79">
        <f t="shared" ca="1" si="110"/>
        <v>116.25569444600612</v>
      </c>
      <c r="E581" s="79">
        <f t="shared" ca="1" si="100"/>
        <v>26.821039722668139</v>
      </c>
      <c r="F581" s="61">
        <f t="shared" ca="1" si="101"/>
        <v>3.3138051217470529E-2</v>
      </c>
      <c r="G581" s="71">
        <f t="shared" ca="1" si="102"/>
        <v>1.4101363879923414</v>
      </c>
      <c r="H581" s="79">
        <f t="shared" ca="1" si="103"/>
        <v>20.820272775984684</v>
      </c>
      <c r="I581" s="79">
        <f t="shared" ca="1" si="104"/>
        <v>27.370939616602232</v>
      </c>
      <c r="J581" s="71">
        <f t="shared" ca="1" si="105"/>
        <v>1.2447861126529935</v>
      </c>
      <c r="K581" s="71">
        <f t="shared" ca="1" si="106"/>
        <v>1.5271671555859052</v>
      </c>
      <c r="L581" s="61">
        <f t="shared" ca="1" si="111"/>
        <v>3.326176306596703E-3</v>
      </c>
    </row>
    <row r="582" spans="1:12">
      <c r="A582" s="78">
        <f t="shared" ca="1" si="107"/>
        <v>4.0194662829985829E-2</v>
      </c>
      <c r="B582" s="78">
        <f t="shared" ca="1" si="108"/>
        <v>2.7772413045827567E-2</v>
      </c>
      <c r="C582" s="71">
        <f t="shared" ca="1" si="109"/>
        <v>6.7781661306934735</v>
      </c>
      <c r="D582" s="79">
        <f t="shared" ca="1" si="110"/>
        <v>109.75677078531992</v>
      </c>
      <c r="E582" s="79">
        <f t="shared" ca="1" si="100"/>
        <v>24.275060843379546</v>
      </c>
      <c r="F582" s="61">
        <f t="shared" ca="1" si="101"/>
        <v>3.2821856764698308E-2</v>
      </c>
      <c r="G582" s="71">
        <f t="shared" ca="1" si="102"/>
        <v>1.4354920989716873</v>
      </c>
      <c r="H582" s="79">
        <f t="shared" ca="1" si="103"/>
        <v>20.870984197943375</v>
      </c>
      <c r="I582" s="79">
        <f t="shared" ca="1" si="104"/>
        <v>27.899495347700508</v>
      </c>
      <c r="J582" s="71">
        <f t="shared" ca="1" si="105"/>
        <v>1.264699077236797</v>
      </c>
      <c r="K582" s="71">
        <f t="shared" ca="1" si="106"/>
        <v>1.4982349852233143</v>
      </c>
      <c r="L582" s="61">
        <f t="shared" ca="1" si="111"/>
        <v>2.6516242624464704E-3</v>
      </c>
    </row>
    <row r="583" spans="1:12">
      <c r="A583" s="78">
        <f t="shared" ca="1" si="107"/>
        <v>3.8000566153124762E-2</v>
      </c>
      <c r="B583" s="78">
        <f t="shared" ca="1" si="108"/>
        <v>3.2171673195659688E-2</v>
      </c>
      <c r="C583" s="71">
        <f t="shared" ca="1" si="109"/>
        <v>6.8463254992573894</v>
      </c>
      <c r="D583" s="79">
        <f t="shared" ca="1" si="110"/>
        <v>115.06661447988979</v>
      </c>
      <c r="E583" s="79">
        <f t="shared" ca="1" si="100"/>
        <v>28.120326561803456</v>
      </c>
      <c r="F583" s="61">
        <f t="shared" ca="1" si="101"/>
        <v>3.3081318830432256E-2</v>
      </c>
      <c r="G583" s="71">
        <f t="shared" ca="1" si="102"/>
        <v>1.3425971443541029</v>
      </c>
      <c r="H583" s="79">
        <f t="shared" ca="1" si="103"/>
        <v>20.685194288708207</v>
      </c>
      <c r="I583" s="79">
        <f t="shared" ca="1" si="104"/>
        <v>25.969315690401643</v>
      </c>
      <c r="J583" s="71">
        <f t="shared" ca="1" si="105"/>
        <v>1.1913930194511577</v>
      </c>
      <c r="K583" s="71">
        <f t="shared" ca="1" si="106"/>
        <v>1.6095918929219006</v>
      </c>
      <c r="L583" s="61">
        <f t="shared" ca="1" si="111"/>
        <v>2.9621509034969329E-3</v>
      </c>
    </row>
    <row r="584" spans="1:12">
      <c r="A584" s="78">
        <f t="shared" ca="1" si="107"/>
        <v>3.9462870620777482E-2</v>
      </c>
      <c r="B584" s="78">
        <f t="shared" ca="1" si="108"/>
        <v>3.0556599929234665E-2</v>
      </c>
      <c r="C584" s="71">
        <f t="shared" ca="1" si="109"/>
        <v>6.828289126132594</v>
      </c>
      <c r="D584" s="79">
        <f t="shared" ca="1" si="110"/>
        <v>113.63702253929254</v>
      </c>
      <c r="E584" s="79">
        <f t="shared" ca="1" si="100"/>
        <v>26.708637856746069</v>
      </c>
      <c r="F584" s="61">
        <f t="shared" ca="1" si="101"/>
        <v>3.3012460917078428E-2</v>
      </c>
      <c r="G584" s="71">
        <f t="shared" ca="1" si="102"/>
        <v>1.3801403596318553</v>
      </c>
      <c r="H584" s="79">
        <f t="shared" ca="1" si="103"/>
        <v>20.760280719263712</v>
      </c>
      <c r="I584" s="79">
        <f t="shared" ca="1" si="104"/>
        <v>26.747313885658144</v>
      </c>
      <c r="J584" s="71">
        <f t="shared" ca="1" si="105"/>
        <v>1.2211363251737437</v>
      </c>
      <c r="K584" s="71">
        <f t="shared" ca="1" si="106"/>
        <v>1.5627737491207696</v>
      </c>
      <c r="L584" s="61">
        <f t="shared" ca="1" si="111"/>
        <v>2.9139677578640479E-3</v>
      </c>
    </row>
    <row r="585" spans="1:12">
      <c r="A585" s="78">
        <f t="shared" ca="1" si="107"/>
        <v>3.9671375869106247E-2</v>
      </c>
      <c r="B585" s="78">
        <f t="shared" ca="1" si="108"/>
        <v>2.9196071925691444E-2</v>
      </c>
      <c r="C585" s="71">
        <f t="shared" ca="1" si="109"/>
        <v>6.839726843075046</v>
      </c>
      <c r="D585" s="79">
        <f t="shared" ca="1" si="110"/>
        <v>114.54151996870577</v>
      </c>
      <c r="E585" s="79">
        <f t="shared" ca="1" si="100"/>
        <v>25.519439784161044</v>
      </c>
      <c r="F585" s="61">
        <f t="shared" ca="1" si="101"/>
        <v>3.305611033046553E-2</v>
      </c>
      <c r="G585" s="71">
        <f t="shared" ca="1" si="102"/>
        <v>1.4087919995423352</v>
      </c>
      <c r="H585" s="79">
        <f t="shared" ca="1" si="103"/>
        <v>20.817583999084672</v>
      </c>
      <c r="I585" s="79">
        <f t="shared" ca="1" si="104"/>
        <v>27.342950889736525</v>
      </c>
      <c r="J585" s="71">
        <f t="shared" ca="1" si="105"/>
        <v>1.2437283107162518</v>
      </c>
      <c r="K585" s="71">
        <f t="shared" ca="1" si="106"/>
        <v>1.5287303908258887</v>
      </c>
      <c r="L585" s="61">
        <f t="shared" ca="1" si="111"/>
        <v>2.7498871959013649E-3</v>
      </c>
    </row>
    <row r="586" spans="1:12">
      <c r="A586" s="78">
        <f t="shared" ca="1" si="107"/>
        <v>4.0135086861137301E-2</v>
      </c>
      <c r="B586" s="78">
        <f t="shared" ca="1" si="108"/>
        <v>2.7143832214845381E-2</v>
      </c>
      <c r="C586" s="71">
        <f t="shared" ca="1" si="109"/>
        <v>6.9621609471714319</v>
      </c>
      <c r="D586" s="79">
        <f t="shared" ca="1" si="110"/>
        <v>124.68645562838923</v>
      </c>
      <c r="E586" s="79">
        <f t="shared" ca="1" si="100"/>
        <v>23.725636567862114</v>
      </c>
      <c r="F586" s="61">
        <f t="shared" ca="1" si="101"/>
        <v>3.3526982854214051E-2</v>
      </c>
      <c r="G586" s="71">
        <f t="shared" ca="1" si="102"/>
        <v>1.4675635809170589</v>
      </c>
      <c r="H586" s="79">
        <f t="shared" ca="1" si="103"/>
        <v>20.935127161834117</v>
      </c>
      <c r="I586" s="79">
        <f t="shared" ca="1" si="104"/>
        <v>28.569887320541159</v>
      </c>
      <c r="J586" s="71">
        <f t="shared" ca="1" si="105"/>
        <v>1.2897846884230924</v>
      </c>
      <c r="K586" s="71">
        <f t="shared" ca="1" si="106"/>
        <v>1.4630789240091493</v>
      </c>
      <c r="L586" s="61">
        <f t="shared" ca="1" si="111"/>
        <v>2.455988062398913E-3</v>
      </c>
    </row>
    <row r="587" spans="1:12">
      <c r="A587" s="78">
        <f t="shared" ca="1" si="107"/>
        <v>3.4861149958602275E-2</v>
      </c>
      <c r="B587" s="78">
        <f t="shared" ca="1" si="108"/>
        <v>3.2042888883473661E-2</v>
      </c>
      <c r="C587" s="71">
        <f t="shared" ca="1" si="109"/>
        <v>6.8706303217890721</v>
      </c>
      <c r="D587" s="79">
        <f t="shared" ca="1" si="110"/>
        <v>117.02154184902265</v>
      </c>
      <c r="E587" s="79">
        <f t="shared" ca="1" si="100"/>
        <v>28.007759929266705</v>
      </c>
      <c r="F587" s="61">
        <f t="shared" ca="1" si="101"/>
        <v>3.317433518807341E-2</v>
      </c>
      <c r="G587" s="71">
        <f t="shared" ca="1" si="102"/>
        <v>1.3235042099202814</v>
      </c>
      <c r="H587" s="79">
        <f t="shared" ca="1" si="103"/>
        <v>20.647008419840564</v>
      </c>
      <c r="I587" s="79">
        <f t="shared" ca="1" si="104"/>
        <v>25.57473917224177</v>
      </c>
      <c r="J587" s="71">
        <f t="shared" ca="1" si="105"/>
        <v>1.1762050903504184</v>
      </c>
      <c r="K587" s="71">
        <f t="shared" ca="1" si="106"/>
        <v>1.6344252709082856</v>
      </c>
      <c r="L587" s="61">
        <f t="shared" ca="1" si="111"/>
        <v>2.6147822859144956E-3</v>
      </c>
    </row>
    <row r="588" spans="1:12">
      <c r="A588" s="78">
        <f t="shared" ca="1" si="107"/>
        <v>3.6926612688098423E-2</v>
      </c>
      <c r="B588" s="78">
        <f t="shared" ca="1" si="108"/>
        <v>2.80631448708684E-2</v>
      </c>
      <c r="C588" s="71">
        <f t="shared" ca="1" si="109"/>
        <v>6.802509540392121</v>
      </c>
      <c r="D588" s="79">
        <f t="shared" ca="1" si="110"/>
        <v>111.62447195452781</v>
      </c>
      <c r="E588" s="79">
        <f t="shared" ca="1" si="100"/>
        <v>24.529181100424811</v>
      </c>
      <c r="F588" s="61">
        <f t="shared" ca="1" si="101"/>
        <v>3.2914290304016693E-2</v>
      </c>
      <c r="G588" s="71">
        <f t="shared" ca="1" si="102"/>
        <v>1.4072214401050223</v>
      </c>
      <c r="H588" s="79">
        <f t="shared" ca="1" si="103"/>
        <v>20.814442880210045</v>
      </c>
      <c r="I588" s="79">
        <f t="shared" ca="1" si="104"/>
        <v>27.310258103381653</v>
      </c>
      <c r="J588" s="71">
        <f t="shared" ca="1" si="105"/>
        <v>1.2424922959573694</v>
      </c>
      <c r="K588" s="71">
        <f t="shared" ca="1" si="106"/>
        <v>1.5305604158616199</v>
      </c>
      <c r="L588" s="61">
        <f t="shared" ca="1" si="111"/>
        <v>2.3914031756036699E-3</v>
      </c>
    </row>
    <row r="589" spans="1:12">
      <c r="A589" s="78">
        <f t="shared" ca="1" si="107"/>
        <v>4.1682777312753022E-2</v>
      </c>
      <c r="B589" s="78">
        <f t="shared" ca="1" si="108"/>
        <v>3.0703418678482391E-2</v>
      </c>
      <c r="C589" s="71">
        <f t="shared" ca="1" si="109"/>
        <v>6.8828822530693126</v>
      </c>
      <c r="D589" s="79">
        <f t="shared" ca="1" si="110"/>
        <v>118.01956642034315</v>
      </c>
      <c r="E589" s="79">
        <f t="shared" ca="1" si="100"/>
        <v>26.836967867719778</v>
      </c>
      <c r="F589" s="61">
        <f t="shared" ca="1" si="101"/>
        <v>3.3221323341422276E-2</v>
      </c>
      <c r="G589" s="71">
        <f t="shared" ca="1" si="102"/>
        <v>1.3983707513344907</v>
      </c>
      <c r="H589" s="79">
        <f t="shared" ca="1" si="103"/>
        <v>20.796741502668983</v>
      </c>
      <c r="I589" s="79">
        <f t="shared" ca="1" si="104"/>
        <v>27.126114282208619</v>
      </c>
      <c r="J589" s="71">
        <f t="shared" ca="1" si="105"/>
        <v>1.2355217410724826</v>
      </c>
      <c r="K589" s="71">
        <f t="shared" ca="1" si="106"/>
        <v>1.5409505233639613</v>
      </c>
      <c r="L589" s="61">
        <f t="shared" ca="1" si="111"/>
        <v>3.1118856280145262E-3</v>
      </c>
    </row>
    <row r="590" spans="1:12">
      <c r="A590" s="78">
        <f t="shared" ca="1" si="107"/>
        <v>3.885841076689079E-2</v>
      </c>
      <c r="B590" s="78">
        <f t="shared" ca="1" si="108"/>
        <v>2.9496323444590057E-2</v>
      </c>
      <c r="C590" s="71">
        <f t="shared" ca="1" si="109"/>
        <v>6.7508611487004275</v>
      </c>
      <c r="D590" s="79">
        <f t="shared" ca="1" si="110"/>
        <v>107.69900780873844</v>
      </c>
      <c r="E590" s="79">
        <f t="shared" ca="1" si="100"/>
        <v>25.781880929536275</v>
      </c>
      <c r="F590" s="61">
        <f t="shared" ca="1" si="101"/>
        <v>3.2718486777415991E-2</v>
      </c>
      <c r="G590" s="71">
        <f t="shared" ca="1" si="102"/>
        <v>1.3881809072932114</v>
      </c>
      <c r="H590" s="79">
        <f t="shared" ca="1" si="103"/>
        <v>20.776361814586423</v>
      </c>
      <c r="I590" s="79">
        <f t="shared" ca="1" si="104"/>
        <v>26.914302562651208</v>
      </c>
      <c r="J590" s="71">
        <f t="shared" ca="1" si="105"/>
        <v>1.2274856423704417</v>
      </c>
      <c r="K590" s="71">
        <f t="shared" ca="1" si="106"/>
        <v>1.5530775840353956</v>
      </c>
      <c r="L590" s="61">
        <f t="shared" ca="1" si="111"/>
        <v>2.7711938597951968E-3</v>
      </c>
    </row>
    <row r="591" spans="1:12">
      <c r="A591" s="78">
        <f t="shared" ca="1" si="107"/>
        <v>3.9237471306619698E-2</v>
      </c>
      <c r="B591" s="78">
        <f t="shared" ca="1" si="108"/>
        <v>2.9986105922983435E-2</v>
      </c>
      <c r="C591" s="71">
        <f t="shared" ca="1" si="109"/>
        <v>6.8300859467137389</v>
      </c>
      <c r="D591" s="79">
        <f t="shared" ca="1" si="110"/>
        <v>113.77864120459866</v>
      </c>
      <c r="E591" s="79">
        <f t="shared" ca="1" si="100"/>
        <v>26.209985590208053</v>
      </c>
      <c r="F591" s="61">
        <f t="shared" ca="1" si="101"/>
        <v>3.3019314251107386E-2</v>
      </c>
      <c r="G591" s="71">
        <f t="shared" ca="1" si="102"/>
        <v>1.3893850629608817</v>
      </c>
      <c r="H591" s="79">
        <f t="shared" ca="1" si="103"/>
        <v>20.778770125921763</v>
      </c>
      <c r="I591" s="79">
        <f t="shared" ca="1" si="104"/>
        <v>26.939321986474688</v>
      </c>
      <c r="J591" s="71">
        <f t="shared" ca="1" si="105"/>
        <v>1.228435892525827</v>
      </c>
      <c r="K591" s="71">
        <f t="shared" ca="1" si="106"/>
        <v>1.5516351904100016</v>
      </c>
      <c r="L591" s="61">
        <f t="shared" ca="1" si="111"/>
        <v>2.8173754112497717E-3</v>
      </c>
    </row>
    <row r="592" spans="1:12">
      <c r="A592" s="78">
        <f t="shared" ca="1" si="107"/>
        <v>4.1128679105660051E-2</v>
      </c>
      <c r="B592" s="78">
        <f t="shared" ca="1" si="108"/>
        <v>3.22743477252002E-2</v>
      </c>
      <c r="C592" s="71">
        <f t="shared" ca="1" si="109"/>
        <v>6.6707010395501545</v>
      </c>
      <c r="D592" s="79">
        <f t="shared" ca="1" si="110"/>
        <v>101.87816289717155</v>
      </c>
      <c r="E592" s="79">
        <f t="shared" ca="1" si="100"/>
        <v>28.210071390513463</v>
      </c>
      <c r="F592" s="61">
        <f t="shared" ca="1" si="101"/>
        <v>3.2416897158376978E-2</v>
      </c>
      <c r="G592" s="71">
        <f t="shared" ca="1" si="102"/>
        <v>1.3458657993013521</v>
      </c>
      <c r="H592" s="79">
        <f t="shared" ca="1" si="103"/>
        <v>20.691731598602704</v>
      </c>
      <c r="I592" s="79">
        <f t="shared" ca="1" si="104"/>
        <v>26.036939137153404</v>
      </c>
      <c r="J592" s="71">
        <f t="shared" ca="1" si="105"/>
        <v>1.1939889592351376</v>
      </c>
      <c r="K592" s="71">
        <f t="shared" ca="1" si="106"/>
        <v>1.6054114417909247</v>
      </c>
      <c r="L592" s="61">
        <f t="shared" ca="1" si="111"/>
        <v>3.4418730271863316E-3</v>
      </c>
    </row>
    <row r="593" spans="1:12">
      <c r="A593" s="78">
        <f t="shared" ca="1" si="107"/>
        <v>3.6903631474720228E-2</v>
      </c>
      <c r="B593" s="78">
        <f t="shared" ca="1" si="108"/>
        <v>2.8168786902498348E-2</v>
      </c>
      <c r="C593" s="71">
        <f t="shared" ca="1" si="109"/>
        <v>6.7923842890172885</v>
      </c>
      <c r="D593" s="79">
        <f t="shared" ca="1" si="110"/>
        <v>110.843801790436</v>
      </c>
      <c r="E593" s="79">
        <f t="shared" ca="1" si="100"/>
        <v>24.621519736653632</v>
      </c>
      <c r="F593" s="61">
        <f t="shared" ca="1" si="101"/>
        <v>3.2875812476421164E-2</v>
      </c>
      <c r="G593" s="71">
        <f t="shared" ca="1" si="102"/>
        <v>1.4038700642301238</v>
      </c>
      <c r="H593" s="79">
        <f t="shared" ca="1" si="103"/>
        <v>20.807740128460246</v>
      </c>
      <c r="I593" s="79">
        <f t="shared" ca="1" si="104"/>
        <v>27.240512313383721</v>
      </c>
      <c r="J593" s="71">
        <f t="shared" ca="1" si="105"/>
        <v>1.2398538758401518</v>
      </c>
      <c r="K593" s="71">
        <f t="shared" ca="1" si="106"/>
        <v>1.5344792168047059</v>
      </c>
      <c r="L593" s="61">
        <f t="shared" ca="1" si="111"/>
        <v>2.4074887124056047E-3</v>
      </c>
    </row>
    <row r="594" spans="1:12">
      <c r="A594" s="78">
        <f t="shared" ca="1" si="107"/>
        <v>3.8836863411947371E-2</v>
      </c>
      <c r="B594" s="78">
        <f t="shared" ca="1" si="108"/>
        <v>3.2657362723625731E-2</v>
      </c>
      <c r="C594" s="71">
        <f t="shared" ca="1" si="109"/>
        <v>6.7187643254716809</v>
      </c>
      <c r="D594" s="79">
        <f t="shared" ca="1" si="110"/>
        <v>105.32939648178839</v>
      </c>
      <c r="E594" s="79">
        <f t="shared" ca="1" si="100"/>
        <v>28.544853693202263</v>
      </c>
      <c r="F594" s="61">
        <f t="shared" ca="1" si="101"/>
        <v>3.2597392242447183E-2</v>
      </c>
      <c r="G594" s="71">
        <f t="shared" ca="1" si="102"/>
        <v>1.3282353947358478</v>
      </c>
      <c r="H594" s="79">
        <f t="shared" ca="1" si="103"/>
        <v>20.656470789471697</v>
      </c>
      <c r="I594" s="79">
        <f t="shared" ca="1" si="104"/>
        <v>25.672446369074358</v>
      </c>
      <c r="J594" s="71">
        <f t="shared" ca="1" si="105"/>
        <v>1.1799725275633215</v>
      </c>
      <c r="K594" s="71">
        <f t="shared" ca="1" si="106"/>
        <v>1.6282047841904648</v>
      </c>
      <c r="L594" s="61">
        <f t="shared" ca="1" si="111"/>
        <v>3.2068515177893805E-3</v>
      </c>
    </row>
    <row r="595" spans="1:12">
      <c r="A595" s="78">
        <f t="shared" ca="1" si="107"/>
        <v>3.8044233674049334E-2</v>
      </c>
      <c r="B595" s="78">
        <f t="shared" ca="1" si="108"/>
        <v>2.9850734649239308E-2</v>
      </c>
      <c r="C595" s="71">
        <f t="shared" ca="1" si="109"/>
        <v>6.835335315523424</v>
      </c>
      <c r="D595" s="79">
        <f t="shared" ca="1" si="110"/>
        <v>114.19338857267661</v>
      </c>
      <c r="E595" s="79">
        <f t="shared" ca="1" si="100"/>
        <v>26.09166148559525</v>
      </c>
      <c r="F595" s="61">
        <f t="shared" ca="1" si="101"/>
        <v>3.3039344255203738E-2</v>
      </c>
      <c r="G595" s="71">
        <f t="shared" ca="1" si="102"/>
        <v>1.38369884688273</v>
      </c>
      <c r="H595" s="79">
        <f t="shared" ca="1" si="103"/>
        <v>20.76739769376546</v>
      </c>
      <c r="I595" s="79">
        <f t="shared" ca="1" si="104"/>
        <v>26.821201742753736</v>
      </c>
      <c r="J595" s="71">
        <f t="shared" ca="1" si="105"/>
        <v>1.2239472261037367</v>
      </c>
      <c r="K595" s="71">
        <f t="shared" ca="1" si="106"/>
        <v>1.5584685727697891</v>
      </c>
      <c r="L595" s="61">
        <f t="shared" ca="1" si="111"/>
        <v>2.685073433670688E-3</v>
      </c>
    </row>
    <row r="596" spans="1:12">
      <c r="A596" s="78">
        <f t="shared" ca="1" si="107"/>
        <v>3.9979962877013019E-2</v>
      </c>
      <c r="B596" s="78">
        <f t="shared" ca="1" si="108"/>
        <v>2.9667054070987381E-2</v>
      </c>
      <c r="C596" s="71">
        <f t="shared" ca="1" si="109"/>
        <v>6.8522873123439911</v>
      </c>
      <c r="D596" s="79">
        <f t="shared" ca="1" si="110"/>
        <v>115.54310120278697</v>
      </c>
      <c r="E596" s="79">
        <f t="shared" ca="1" si="100"/>
        <v>25.93111161888201</v>
      </c>
      <c r="F596" s="61">
        <f t="shared" ca="1" si="101"/>
        <v>3.3104110962212184E-2</v>
      </c>
      <c r="G596" s="71">
        <f t="shared" ca="1" si="102"/>
        <v>1.4030661198228331</v>
      </c>
      <c r="H596" s="79">
        <f t="shared" ca="1" si="103"/>
        <v>20.806132239645667</v>
      </c>
      <c r="I596" s="79">
        <f t="shared" ca="1" si="104"/>
        <v>27.223784693405694</v>
      </c>
      <c r="J596" s="71">
        <f t="shared" ca="1" si="105"/>
        <v>1.2392207721989303</v>
      </c>
      <c r="K596" s="71">
        <f t="shared" ca="1" si="106"/>
        <v>1.535422075613353</v>
      </c>
      <c r="L596" s="61">
        <f t="shared" ca="1" si="111"/>
        <v>2.8310277659042322E-3</v>
      </c>
    </row>
    <row r="597" spans="1:12">
      <c r="A597" s="78">
        <f t="shared" ca="1" si="107"/>
        <v>4.1050415519889347E-2</v>
      </c>
      <c r="B597" s="78">
        <f t="shared" ca="1" si="108"/>
        <v>3.047563258807278E-2</v>
      </c>
      <c r="C597" s="71">
        <f t="shared" ca="1" si="109"/>
        <v>6.6981920892087867</v>
      </c>
      <c r="D597" s="79">
        <f t="shared" ca="1" si="110"/>
        <v>103.83810063094158</v>
      </c>
      <c r="E597" s="79">
        <f t="shared" ca="1" si="100"/>
        <v>26.637866651889361</v>
      </c>
      <c r="F597" s="61">
        <f t="shared" ca="1" si="101"/>
        <v>3.2520013333308971E-2</v>
      </c>
      <c r="G597" s="71">
        <f t="shared" ca="1" si="102"/>
        <v>1.3800448564204277</v>
      </c>
      <c r="H597" s="79">
        <f t="shared" ca="1" si="103"/>
        <v>20.760089712840855</v>
      </c>
      <c r="I597" s="79">
        <f t="shared" ca="1" si="104"/>
        <v>26.745331221300177</v>
      </c>
      <c r="J597" s="71">
        <f t="shared" ca="1" si="105"/>
        <v>1.2210608661317384</v>
      </c>
      <c r="K597" s="71">
        <f t="shared" ca="1" si="106"/>
        <v>1.5628895994643794</v>
      </c>
      <c r="L597" s="61">
        <f t="shared" ca="1" si="111"/>
        <v>3.1538670667229001E-3</v>
      </c>
    </row>
    <row r="598" spans="1:12">
      <c r="A598" s="78">
        <f t="shared" ca="1" si="107"/>
        <v>3.8459898844504521E-2</v>
      </c>
      <c r="B598" s="78">
        <f t="shared" ca="1" si="108"/>
        <v>2.9375648672826972E-2</v>
      </c>
      <c r="C598" s="71">
        <f t="shared" ca="1" si="109"/>
        <v>6.8981980965687475</v>
      </c>
      <c r="D598" s="79">
        <f t="shared" ca="1" si="110"/>
        <v>119.27915205629968</v>
      </c>
      <c r="E598" s="79">
        <f t="shared" ca="1" si="100"/>
        <v>25.676402611106543</v>
      </c>
      <c r="F598" s="61">
        <f t="shared" ca="1" si="101"/>
        <v>3.3280155709030153E-2</v>
      </c>
      <c r="G598" s="71">
        <f t="shared" ca="1" si="102"/>
        <v>1.4021670312153904</v>
      </c>
      <c r="H598" s="79">
        <f t="shared" ca="1" si="103"/>
        <v>20.80433406243078</v>
      </c>
      <c r="I598" s="79">
        <f t="shared" ca="1" si="104"/>
        <v>27.205078945304411</v>
      </c>
      <c r="J598" s="71">
        <f t="shared" ca="1" si="105"/>
        <v>1.2385126572486524</v>
      </c>
      <c r="K598" s="71">
        <f t="shared" ca="1" si="106"/>
        <v>1.5364778056346962</v>
      </c>
      <c r="L598" s="61">
        <f t="shared" ca="1" si="111"/>
        <v>2.6254206831297223E-3</v>
      </c>
    </row>
    <row r="599" spans="1:12">
      <c r="A599" s="78">
        <f t="shared" ca="1" si="107"/>
        <v>4.1874907982382539E-2</v>
      </c>
      <c r="B599" s="78">
        <f t="shared" ca="1" si="108"/>
        <v>3.3073449728000914E-2</v>
      </c>
      <c r="C599" s="71">
        <f t="shared" ca="1" si="109"/>
        <v>6.8493593046362271</v>
      </c>
      <c r="D599" s="79">
        <f t="shared" ca="1" si="110"/>
        <v>115.30883962604182</v>
      </c>
      <c r="E599" s="79">
        <f t="shared" ca="1" si="100"/>
        <v>28.908543277203485</v>
      </c>
      <c r="F599" s="61">
        <f t="shared" ca="1" si="101"/>
        <v>3.309291516803306E-2</v>
      </c>
      <c r="G599" s="71">
        <f t="shared" ca="1" si="102"/>
        <v>1.354448002025554</v>
      </c>
      <c r="H599" s="79">
        <f t="shared" ca="1" si="103"/>
        <v>20.708896004051109</v>
      </c>
      <c r="I599" s="79">
        <f t="shared" ca="1" si="104"/>
        <v>26.214593426650985</v>
      </c>
      <c r="J599" s="71">
        <f t="shared" ca="1" si="105"/>
        <v>1.2007990700862174</v>
      </c>
      <c r="K599" s="71">
        <f t="shared" ca="1" si="106"/>
        <v>1.5945316915540699</v>
      </c>
      <c r="L599" s="61">
        <f t="shared" ca="1" si="111"/>
        <v>3.4931329635018338E-3</v>
      </c>
    </row>
    <row r="600" spans="1:12">
      <c r="A600" s="78">
        <f t="shared" ca="1" si="107"/>
        <v>4.0129471406013882E-2</v>
      </c>
      <c r="B600" s="78">
        <f t="shared" ca="1" si="108"/>
        <v>2.5296030996418417E-2</v>
      </c>
      <c r="C600" s="71">
        <f t="shared" ca="1" si="109"/>
        <v>6.7417896658056256</v>
      </c>
      <c r="D600" s="79">
        <f t="shared" ca="1" si="110"/>
        <v>107.02393475875597</v>
      </c>
      <c r="E600" s="79">
        <f t="shared" ca="1" si="100"/>
        <v>22.110527109070439</v>
      </c>
      <c r="F600" s="61">
        <f t="shared" ca="1" si="101"/>
        <v>3.2684216457369533E-2</v>
      </c>
      <c r="G600" s="71">
        <f t="shared" ca="1" si="102"/>
        <v>1.4870264394067689</v>
      </c>
      <c r="H600" s="79">
        <f t="shared" ca="1" si="103"/>
        <v>20.974052878813538</v>
      </c>
      <c r="I600" s="79">
        <f t="shared" ca="1" si="104"/>
        <v>28.977723540816612</v>
      </c>
      <c r="J600" s="71">
        <f t="shared" ca="1" si="105"/>
        <v>1.3049533512270921</v>
      </c>
      <c r="K600" s="71">
        <f t="shared" ca="1" si="106"/>
        <v>1.4424873624431729</v>
      </c>
      <c r="L600" s="61">
        <f t="shared" ca="1" si="111"/>
        <v>2.3497580355017343E-3</v>
      </c>
    </row>
    <row r="601" spans="1:12">
      <c r="A601" s="78">
        <f t="shared" ca="1" si="107"/>
        <v>3.8991551447900674E-2</v>
      </c>
      <c r="B601" s="78">
        <f t="shared" ca="1" si="108"/>
        <v>2.5018619417993965E-2</v>
      </c>
      <c r="C601" s="71">
        <f t="shared" ca="1" si="109"/>
        <v>6.8902050388834297</v>
      </c>
      <c r="D601" s="79">
        <f t="shared" ca="1" si="110"/>
        <v>118.62012926875354</v>
      </c>
      <c r="E601" s="79">
        <f t="shared" ca="1" si="100"/>
        <v>21.868049693305402</v>
      </c>
      <c r="F601" s="61">
        <f t="shared" ca="1" si="101"/>
        <v>3.3249439189082838E-2</v>
      </c>
      <c r="G601" s="71">
        <f t="shared" ca="1" si="102"/>
        <v>1.5006682289734286</v>
      </c>
      <c r="H601" s="79">
        <f t="shared" ca="1" si="103"/>
        <v>21.001336457946856</v>
      </c>
      <c r="I601" s="79">
        <f t="shared" ca="1" si="104"/>
        <v>29.26403325497196</v>
      </c>
      <c r="J601" s="71">
        <f t="shared" ca="1" si="105"/>
        <v>1.31556082787137</v>
      </c>
      <c r="K601" s="71">
        <f t="shared" ca="1" si="106"/>
        <v>1.4283745386633668</v>
      </c>
      <c r="L601" s="61">
        <f t="shared" ca="1" si="111"/>
        <v>2.1518371358590221E-3</v>
      </c>
    </row>
    <row r="602" spans="1:12">
      <c r="A602" s="78">
        <f t="shared" ca="1" si="107"/>
        <v>4.060504946511978E-2</v>
      </c>
      <c r="B602" s="78">
        <f t="shared" ca="1" si="108"/>
        <v>2.6046619551462893E-2</v>
      </c>
      <c r="C602" s="71">
        <f t="shared" ca="1" si="109"/>
        <v>6.7146693939814073</v>
      </c>
      <c r="D602" s="79">
        <f t="shared" ca="1" si="110"/>
        <v>105.03085444307834</v>
      </c>
      <c r="E602" s="79">
        <f t="shared" ca="1" si="100"/>
        <v>22.766594797966722</v>
      </c>
      <c r="F602" s="61">
        <f t="shared" ca="1" si="101"/>
        <v>3.2581975202825415E-2</v>
      </c>
      <c r="G602" s="71">
        <f t="shared" ca="1" si="102"/>
        <v>1.4700812816956035</v>
      </c>
      <c r="H602" s="79">
        <f t="shared" ca="1" si="103"/>
        <v>20.940162563391208</v>
      </c>
      <c r="I602" s="79">
        <f t="shared" ca="1" si="104"/>
        <v>28.62260204531265</v>
      </c>
      <c r="J602" s="71">
        <f t="shared" ca="1" si="105"/>
        <v>1.2917492141620768</v>
      </c>
      <c r="K602" s="71">
        <f t="shared" ca="1" si="106"/>
        <v>1.4603843470913689</v>
      </c>
      <c r="L602" s="61">
        <f t="shared" ca="1" si="111"/>
        <v>2.4995096466233729E-3</v>
      </c>
    </row>
    <row r="603" spans="1:12">
      <c r="A603" s="78">
        <f t="shared" ca="1" si="107"/>
        <v>3.7598073009222056E-2</v>
      </c>
      <c r="B603" s="78">
        <f t="shared" ca="1" si="108"/>
        <v>3.467804025450593E-2</v>
      </c>
      <c r="C603" s="71">
        <f t="shared" ca="1" si="109"/>
        <v>6.8594383811677275</v>
      </c>
      <c r="D603" s="79">
        <f t="shared" ca="1" si="110"/>
        <v>116.11724043804782</v>
      </c>
      <c r="E603" s="79">
        <f t="shared" ca="1" si="100"/>
        <v>30.311069323296252</v>
      </c>
      <c r="F603" s="61">
        <f t="shared" ca="1" si="101"/>
        <v>3.3131470357893968E-2</v>
      </c>
      <c r="G603" s="71">
        <f t="shared" ca="1" si="102"/>
        <v>1.300239988138649</v>
      </c>
      <c r="H603" s="79">
        <f t="shared" ca="1" si="103"/>
        <v>20.600479976277299</v>
      </c>
      <c r="I603" s="79">
        <f t="shared" ca="1" si="104"/>
        <v>25.094943813250477</v>
      </c>
      <c r="J603" s="71">
        <f t="shared" ca="1" si="105"/>
        <v>1.1576421925962517</v>
      </c>
      <c r="K603" s="71">
        <f t="shared" ca="1" si="106"/>
        <v>1.6656741816624041</v>
      </c>
      <c r="L603" s="61">
        <f t="shared" ca="1" si="111"/>
        <v>3.2266006613603055E-3</v>
      </c>
    </row>
    <row r="604" spans="1:12">
      <c r="A604" s="78">
        <f t="shared" ca="1" si="107"/>
        <v>3.9346580905297926E-2</v>
      </c>
      <c r="B604" s="78">
        <f t="shared" ca="1" si="108"/>
        <v>3.1976132966435963E-2</v>
      </c>
      <c r="C604" s="71">
        <f t="shared" ca="1" si="109"/>
        <v>6.8101834075065506</v>
      </c>
      <c r="D604" s="79">
        <f t="shared" ca="1" si="110"/>
        <v>112.21979774455689</v>
      </c>
      <c r="E604" s="79">
        <f t="shared" ca="1" si="100"/>
        <v>27.949410518105648</v>
      </c>
      <c r="F604" s="61">
        <f t="shared" ca="1" si="101"/>
        <v>3.2943482414896814E-2</v>
      </c>
      <c r="G604" s="71">
        <f t="shared" ca="1" si="102"/>
        <v>1.3521240268609203</v>
      </c>
      <c r="H604" s="79">
        <f t="shared" ca="1" si="103"/>
        <v>20.704248053721841</v>
      </c>
      <c r="I604" s="79">
        <f t="shared" ca="1" si="104"/>
        <v>26.166471867511156</v>
      </c>
      <c r="J604" s="71">
        <f t="shared" ca="1" si="105"/>
        <v>1.1989557890606892</v>
      </c>
      <c r="K604" s="71">
        <f t="shared" ca="1" si="106"/>
        <v>1.5974641217068228</v>
      </c>
      <c r="L604" s="61">
        <f t="shared" ca="1" si="111"/>
        <v>3.1017494686203686E-3</v>
      </c>
    </row>
    <row r="605" spans="1:12">
      <c r="A605" s="78">
        <f t="shared" ca="1" si="107"/>
        <v>4.1276989567789524E-2</v>
      </c>
      <c r="B605" s="78">
        <f t="shared" ca="1" si="108"/>
        <v>2.5757294942680305E-2</v>
      </c>
      <c r="C605" s="71">
        <f t="shared" ca="1" si="109"/>
        <v>6.7894685148039962</v>
      </c>
      <c r="D605" s="79">
        <f t="shared" ca="1" si="110"/>
        <v>110.62000597020324</v>
      </c>
      <c r="E605" s="79">
        <f t="shared" ca="1" si="100"/>
        <v>22.513704547843513</v>
      </c>
      <c r="F605" s="61">
        <f t="shared" ca="1" si="101"/>
        <v>3.286474033935461E-2</v>
      </c>
      <c r="G605" s="71">
        <f t="shared" ca="1" si="102"/>
        <v>1.4896337930334465</v>
      </c>
      <c r="H605" s="79">
        <f t="shared" ca="1" si="103"/>
        <v>20.979267586066893</v>
      </c>
      <c r="I605" s="79">
        <f t="shared" ca="1" si="104"/>
        <v>29.03241711194925</v>
      </c>
      <c r="J605" s="71">
        <f t="shared" ca="1" si="105"/>
        <v>1.3069823103244624</v>
      </c>
      <c r="K605" s="71">
        <f t="shared" ca="1" si="106"/>
        <v>1.439769890285705</v>
      </c>
      <c r="L605" s="61">
        <f t="shared" ca="1" si="111"/>
        <v>2.4715816430376544E-3</v>
      </c>
    </row>
    <row r="606" spans="1:12">
      <c r="A606" s="78">
        <f t="shared" ca="1" si="107"/>
        <v>3.8842071512502414E-2</v>
      </c>
      <c r="B606" s="78">
        <f t="shared" ca="1" si="108"/>
        <v>2.5352371220874536E-2</v>
      </c>
      <c r="C606" s="71">
        <f t="shared" ca="1" si="109"/>
        <v>6.7678980374071163</v>
      </c>
      <c r="D606" s="79">
        <f t="shared" ca="1" si="110"/>
        <v>108.97837226409688</v>
      </c>
      <c r="E606" s="79">
        <f t="shared" ca="1" si="100"/>
        <v>22.159772465401023</v>
      </c>
      <c r="F606" s="61">
        <f t="shared" ca="1" si="101"/>
        <v>3.2782946014511573E-2</v>
      </c>
      <c r="G606" s="71">
        <f t="shared" ca="1" si="102"/>
        <v>1.4785435410552665</v>
      </c>
      <c r="H606" s="79">
        <f t="shared" ca="1" si="103"/>
        <v>20.957087082110533</v>
      </c>
      <c r="I606" s="79">
        <f t="shared" ca="1" si="104"/>
        <v>28.799874741791044</v>
      </c>
      <c r="J606" s="71">
        <f t="shared" ca="1" si="105"/>
        <v>1.2983471377652283</v>
      </c>
      <c r="K606" s="71">
        <f t="shared" ca="1" si="106"/>
        <v>1.4513952013598406</v>
      </c>
      <c r="L606" s="61">
        <f t="shared" ca="1" si="111"/>
        <v>2.2438151292586903E-3</v>
      </c>
    </row>
    <row r="607" spans="1:12">
      <c r="A607" s="78">
        <f t="shared" ca="1" si="107"/>
        <v>3.9768118000266556E-2</v>
      </c>
      <c r="B607" s="78">
        <f t="shared" ca="1" si="108"/>
        <v>3.2709384157225518E-2</v>
      </c>
      <c r="C607" s="71">
        <f t="shared" ca="1" si="109"/>
        <v>6.8250669162262954</v>
      </c>
      <c r="D607" s="79">
        <f t="shared" ca="1" si="110"/>
        <v>113.38350136667987</v>
      </c>
      <c r="E607" s="79">
        <f t="shared" ca="1" si="100"/>
        <v>28.590324119690262</v>
      </c>
      <c r="F607" s="61">
        <f t="shared" ca="1" si="101"/>
        <v>3.3000174504074158E-2</v>
      </c>
      <c r="G607" s="71">
        <f t="shared" ca="1" si="102"/>
        <v>1.3439576382702814</v>
      </c>
      <c r="H607" s="79">
        <f t="shared" ca="1" si="103"/>
        <v>20.687915276540561</v>
      </c>
      <c r="I607" s="79">
        <f t="shared" ca="1" si="104"/>
        <v>25.997459622330098</v>
      </c>
      <c r="J607" s="71">
        <f t="shared" ca="1" si="105"/>
        <v>1.1924736613158344</v>
      </c>
      <c r="K607" s="71">
        <f t="shared" ca="1" si="106"/>
        <v>1.6078494055664025</v>
      </c>
      <c r="L607" s="61">
        <f t="shared" ca="1" si="111"/>
        <v>3.2331769922117246E-3</v>
      </c>
    </row>
    <row r="608" spans="1:12">
      <c r="A608" s="78">
        <f t="shared" ca="1" si="107"/>
        <v>4.1169328390242191E-2</v>
      </c>
      <c r="B608" s="78">
        <f t="shared" ca="1" si="108"/>
        <v>2.7798908651839253E-2</v>
      </c>
      <c r="C608" s="71">
        <f t="shared" ca="1" si="109"/>
        <v>6.8598778645970704</v>
      </c>
      <c r="D608" s="79">
        <f t="shared" ca="1" si="110"/>
        <v>116.15261823804757</v>
      </c>
      <c r="E608" s="79">
        <f t="shared" ref="E608:E671" ca="1" si="112">1.65*9.81*D_50*B608</f>
        <v>24.298219884221787</v>
      </c>
      <c r="F608" s="61">
        <f t="shared" ref="F608:F671" ca="1" si="113">$B$8*D608^(1/6)</f>
        <v>3.3133152522342904E-2</v>
      </c>
      <c r="G608" s="71">
        <f t="shared" ref="G608:G671" ca="1" si="114">IF(ISERROR(G608),1,(A608*Q/SQRT(L608))^(3/5)*(Bnot+2*G608*SQRT(1+m^2))^(2/5)/(Bnot+m*G608))</f>
        <v>1.4503576730568444</v>
      </c>
      <c r="H608" s="79">
        <f t="shared" ref="H608:H671" ca="1" si="115">Bnot+2*m*G608</f>
        <v>20.900715346113689</v>
      </c>
      <c r="I608" s="79">
        <f t="shared" ref="I608:I671" ca="1" si="116">G608*(Bnot+m*G608)</f>
        <v>28.20997549481806</v>
      </c>
      <c r="J608" s="71">
        <f t="shared" ref="J608:J671" ca="1" si="117">IF(ISERROR(G608),1,I608/(Bnot+2*G608*SQRT(1+m^2)))</f>
        <v>1.2763406335062804</v>
      </c>
      <c r="K608" s="71">
        <f t="shared" ref="K608:K671" ca="1" si="118">Q/I608</f>
        <v>1.4817453495370214</v>
      </c>
      <c r="L608" s="61">
        <f t="shared" ca="1" si="111"/>
        <v>2.6878522290019894E-3</v>
      </c>
    </row>
    <row r="609" spans="1:12">
      <c r="A609" s="78">
        <f t="shared" ref="A609:A672" ca="1" si="119">NORMINV(RAND(),ntmn,ntstd)</f>
        <v>4.0975848121516813E-2</v>
      </c>
      <c r="B609" s="78">
        <f t="shared" ref="B609:B672" ca="1" si="120">NORMINV(RAND(),tmn,tstd)</f>
        <v>2.9223004209463842E-2</v>
      </c>
      <c r="C609" s="71">
        <f t="shared" ref="C609:C672" ca="1" si="121">NORMINV(RAND(),psimn,psistd)</f>
        <v>6.8018470793587831</v>
      </c>
      <c r="D609" s="79">
        <f t="shared" ref="D609:D672" ca="1" si="122">(2^C609)</f>
        <v>111.5732276610571</v>
      </c>
      <c r="E609" s="79">
        <f t="shared" ca="1" si="112"/>
        <v>25.542980512370267</v>
      </c>
      <c r="F609" s="61">
        <f t="shared" ca="1" si="113"/>
        <v>3.2911771453322032E-2</v>
      </c>
      <c r="G609" s="71">
        <f t="shared" ca="1" si="114"/>
        <v>1.4138146039684905</v>
      </c>
      <c r="H609" s="79">
        <f t="shared" ca="1" si="115"/>
        <v>20.82762920793698</v>
      </c>
      <c r="I609" s="79">
        <f t="shared" ca="1" si="116"/>
        <v>27.447534605827407</v>
      </c>
      <c r="J609" s="71">
        <f t="shared" ca="1" si="117"/>
        <v>1.2476792053614445</v>
      </c>
      <c r="K609" s="71">
        <f t="shared" ca="1" si="118"/>
        <v>1.52290544853254</v>
      </c>
      <c r="L609" s="61">
        <f t="shared" ca="1" si="111"/>
        <v>2.8991098204404504E-3</v>
      </c>
    </row>
    <row r="610" spans="1:12">
      <c r="A610" s="78">
        <f t="shared" ca="1" si="119"/>
        <v>3.6108922902074361E-2</v>
      </c>
      <c r="B610" s="78">
        <f t="shared" ca="1" si="120"/>
        <v>2.9873242285312823E-2</v>
      </c>
      <c r="C610" s="71">
        <f t="shared" ca="1" si="121"/>
        <v>6.7649581010597508</v>
      </c>
      <c r="D610" s="79">
        <f t="shared" ca="1" si="122"/>
        <v>108.75652132260068</v>
      </c>
      <c r="E610" s="79">
        <f t="shared" ca="1" si="112"/>
        <v>26.111334757565661</v>
      </c>
      <c r="F610" s="61">
        <f t="shared" ca="1" si="113"/>
        <v>3.2771813676916263E-2</v>
      </c>
      <c r="G610" s="71">
        <f t="shared" ca="1" si="114"/>
        <v>1.361722297160417</v>
      </c>
      <c r="H610" s="79">
        <f t="shared" ca="1" si="115"/>
        <v>20.723444594320835</v>
      </c>
      <c r="I610" s="79">
        <f t="shared" ca="1" si="116"/>
        <v>26.365288963471347</v>
      </c>
      <c r="J610" s="71">
        <f t="shared" ca="1" si="117"/>
        <v>1.2065647673412581</v>
      </c>
      <c r="K610" s="71">
        <f t="shared" ca="1" si="118"/>
        <v>1.5854178597440436</v>
      </c>
      <c r="L610" s="61">
        <f t="shared" ref="L610:L673" ca="1" si="123">E610/(9810*J610)*(A610/F610)^1.5</f>
        <v>2.5514115151661835E-3</v>
      </c>
    </row>
    <row r="611" spans="1:12">
      <c r="A611" s="78">
        <f t="shared" ca="1" si="119"/>
        <v>4.3361751927042773E-2</v>
      </c>
      <c r="B611" s="78">
        <f t="shared" ca="1" si="120"/>
        <v>2.6295620620221612E-2</v>
      </c>
      <c r="C611" s="71">
        <f t="shared" ca="1" si="121"/>
        <v>6.7261524316017081</v>
      </c>
      <c r="D611" s="79">
        <f t="shared" ca="1" si="122"/>
        <v>105.87017655169652</v>
      </c>
      <c r="E611" s="79">
        <f t="shared" ca="1" si="112"/>
        <v>22.984239411137722</v>
      </c>
      <c r="F611" s="61">
        <f t="shared" ca="1" si="113"/>
        <v>3.2625226237418259E-2</v>
      </c>
      <c r="G611" s="71">
        <f t="shared" ca="1" si="114"/>
        <v>1.485367765488194</v>
      </c>
      <c r="H611" s="79">
        <f t="shared" ca="1" si="115"/>
        <v>20.970735530976388</v>
      </c>
      <c r="I611" s="79">
        <f t="shared" ca="1" si="116"/>
        <v>28.942937177538887</v>
      </c>
      <c r="J611" s="71">
        <f t="shared" ca="1" si="117"/>
        <v>1.3036622415210546</v>
      </c>
      <c r="K611" s="71">
        <f t="shared" ca="1" si="118"/>
        <v>1.4442210803829132</v>
      </c>
      <c r="L611" s="61">
        <f t="shared" ca="1" si="123"/>
        <v>2.7537592891806613E-3</v>
      </c>
    </row>
    <row r="612" spans="1:12">
      <c r="A612" s="78">
        <f t="shared" ca="1" si="119"/>
        <v>3.9608851977095974E-2</v>
      </c>
      <c r="B612" s="78">
        <f t="shared" ca="1" si="120"/>
        <v>3.2878254987497177E-2</v>
      </c>
      <c r="C612" s="71">
        <f t="shared" ca="1" si="121"/>
        <v>6.7277453338445357</v>
      </c>
      <c r="D612" s="79">
        <f t="shared" ca="1" si="122"/>
        <v>105.98713403104567</v>
      </c>
      <c r="E612" s="79">
        <f t="shared" ca="1" si="112"/>
        <v>28.737929215176642</v>
      </c>
      <c r="F612" s="61">
        <f t="shared" ca="1" si="113"/>
        <v>3.2631230460590514E-2</v>
      </c>
      <c r="G612" s="71">
        <f t="shared" ca="1" si="114"/>
        <v>1.3307783258226136</v>
      </c>
      <c r="H612" s="79">
        <f t="shared" ca="1" si="115"/>
        <v>20.661556651645228</v>
      </c>
      <c r="I612" s="79">
        <f t="shared" ca="1" si="116"/>
        <v>25.724980817286283</v>
      </c>
      <c r="J612" s="71">
        <f t="shared" ca="1" si="117"/>
        <v>1.1819963964359226</v>
      </c>
      <c r="K612" s="71">
        <f t="shared" ca="1" si="118"/>
        <v>1.6248797344840726</v>
      </c>
      <c r="L612" s="61">
        <f t="shared" ca="1" si="123"/>
        <v>3.3144274535141442E-3</v>
      </c>
    </row>
    <row r="613" spans="1:12">
      <c r="A613" s="78">
        <f t="shared" ca="1" si="119"/>
        <v>3.5907659496755402E-2</v>
      </c>
      <c r="B613" s="78">
        <f t="shared" ca="1" si="120"/>
        <v>2.7410802634937951E-2</v>
      </c>
      <c r="C613" s="71">
        <f t="shared" ca="1" si="121"/>
        <v>6.8409737004288793</v>
      </c>
      <c r="D613" s="79">
        <f t="shared" ca="1" si="122"/>
        <v>114.6405559155959</v>
      </c>
      <c r="E613" s="79">
        <f t="shared" ca="1" si="112"/>
        <v>23.958987669922848</v>
      </c>
      <c r="F613" s="61">
        <f t="shared" ca="1" si="113"/>
        <v>3.306087216181558E-2</v>
      </c>
      <c r="G613" s="71">
        <f t="shared" ca="1" si="114"/>
        <v>1.4165836038789557</v>
      </c>
      <c r="H613" s="79">
        <f t="shared" ca="1" si="115"/>
        <v>20.83316720775791</v>
      </c>
      <c r="I613" s="79">
        <f t="shared" ca="1" si="116"/>
        <v>27.50521397659989</v>
      </c>
      <c r="J613" s="71">
        <f t="shared" ca="1" si="117"/>
        <v>1.2498561626686144</v>
      </c>
      <c r="K613" s="71">
        <f t="shared" ca="1" si="118"/>
        <v>1.5197118639237426</v>
      </c>
      <c r="L613" s="61">
        <f t="shared" ca="1" si="123"/>
        <v>2.2118140303844479E-3</v>
      </c>
    </row>
    <row r="614" spans="1:12">
      <c r="A614" s="78">
        <f t="shared" ca="1" si="119"/>
        <v>4.0505376440136923E-2</v>
      </c>
      <c r="B614" s="78">
        <f t="shared" ca="1" si="120"/>
        <v>3.0685196981233863E-2</v>
      </c>
      <c r="C614" s="71">
        <f t="shared" ca="1" si="121"/>
        <v>6.7732352146806143</v>
      </c>
      <c r="D614" s="79">
        <f t="shared" ca="1" si="122"/>
        <v>109.38227889113095</v>
      </c>
      <c r="E614" s="79">
        <f t="shared" ca="1" si="112"/>
        <v>26.821040810584062</v>
      </c>
      <c r="F614" s="61">
        <f t="shared" ca="1" si="113"/>
        <v>3.2803165388797677E-2</v>
      </c>
      <c r="G614" s="71">
        <f t="shared" ca="1" si="114"/>
        <v>1.3797417765767162</v>
      </c>
      <c r="H614" s="79">
        <f t="shared" ca="1" si="115"/>
        <v>20.759483553153434</v>
      </c>
      <c r="I614" s="79">
        <f t="shared" ca="1" si="116"/>
        <v>26.739039348411961</v>
      </c>
      <c r="J614" s="71">
        <f t="shared" ca="1" si="117"/>
        <v>1.2208213897336253</v>
      </c>
      <c r="K614" s="71">
        <f t="shared" ca="1" si="118"/>
        <v>1.5632573577286168</v>
      </c>
      <c r="L614" s="61">
        <f t="shared" ca="1" si="123"/>
        <v>3.0729101953049873E-3</v>
      </c>
    </row>
    <row r="615" spans="1:12">
      <c r="A615" s="78">
        <f t="shared" ca="1" si="119"/>
        <v>3.8827359592243274E-2</v>
      </c>
      <c r="B615" s="78">
        <f t="shared" ca="1" si="120"/>
        <v>3.2159664271168641E-2</v>
      </c>
      <c r="C615" s="71">
        <f t="shared" ca="1" si="121"/>
        <v>6.8063989630585402</v>
      </c>
      <c r="D615" s="79">
        <f t="shared" ca="1" si="122"/>
        <v>111.92581111033365</v>
      </c>
      <c r="E615" s="79">
        <f t="shared" ca="1" si="112"/>
        <v>28.109829909164642</v>
      </c>
      <c r="F615" s="61">
        <f t="shared" ca="1" si="113"/>
        <v>3.2929082798631062E-2</v>
      </c>
      <c r="G615" s="71">
        <f t="shared" ca="1" si="114"/>
        <v>1.3449203244061325</v>
      </c>
      <c r="H615" s="79">
        <f t="shared" ca="1" si="115"/>
        <v>20.689840648812265</v>
      </c>
      <c r="I615" s="79">
        <f t="shared" ca="1" si="116"/>
        <v>26.017376518311082</v>
      </c>
      <c r="J615" s="71">
        <f t="shared" ca="1" si="117"/>
        <v>1.1932381961389273</v>
      </c>
      <c r="K615" s="71">
        <f t="shared" ca="1" si="118"/>
        <v>1.606618560121966</v>
      </c>
      <c r="L615" s="61">
        <f t="shared" ca="1" si="123"/>
        <v>3.0746762917703333E-3</v>
      </c>
    </row>
    <row r="616" spans="1:12">
      <c r="A616" s="78">
        <f t="shared" ca="1" si="119"/>
        <v>3.9619259417385387E-2</v>
      </c>
      <c r="B616" s="78">
        <f t="shared" ca="1" si="120"/>
        <v>2.7968396314825995E-2</v>
      </c>
      <c r="C616" s="71">
        <f t="shared" ca="1" si="121"/>
        <v>6.7435491301590789</v>
      </c>
      <c r="D616" s="79">
        <f t="shared" ca="1" si="122"/>
        <v>107.15453732184623</v>
      </c>
      <c r="E616" s="79">
        <f t="shared" ca="1" si="112"/>
        <v>24.446364135296271</v>
      </c>
      <c r="F616" s="61">
        <f t="shared" ca="1" si="113"/>
        <v>3.2690860568678315E-2</v>
      </c>
      <c r="G616" s="71">
        <f t="shared" ca="1" si="114"/>
        <v>1.4236529178445274</v>
      </c>
      <c r="H616" s="79">
        <f t="shared" ca="1" si="115"/>
        <v>20.847305835689056</v>
      </c>
      <c r="I616" s="79">
        <f t="shared" ca="1" si="116"/>
        <v>27.652540151688733</v>
      </c>
      <c r="J616" s="71">
        <f t="shared" ca="1" si="117"/>
        <v>1.2554101158288491</v>
      </c>
      <c r="K616" s="71">
        <f t="shared" ca="1" si="118"/>
        <v>1.5116151995695515</v>
      </c>
      <c r="L616" s="61">
        <f t="shared" ca="1" si="123"/>
        <v>2.6483760096229379E-3</v>
      </c>
    </row>
    <row r="617" spans="1:12">
      <c r="A617" s="78">
        <f t="shared" ca="1" si="119"/>
        <v>4.0128173878467656E-2</v>
      </c>
      <c r="B617" s="78">
        <f t="shared" ca="1" si="120"/>
        <v>2.8705437040113638E-2</v>
      </c>
      <c r="C617" s="71">
        <f t="shared" ca="1" si="121"/>
        <v>6.8315629575630101</v>
      </c>
      <c r="D617" s="79">
        <f t="shared" ca="1" si="122"/>
        <v>113.89518582203713</v>
      </c>
      <c r="E617" s="79">
        <f t="shared" ca="1" si="112"/>
        <v>25.090590059089166</v>
      </c>
      <c r="F617" s="61">
        <f t="shared" ca="1" si="113"/>
        <v>3.3024948849904028E-2</v>
      </c>
      <c r="G617" s="71">
        <f t="shared" ca="1" si="114"/>
        <v>1.4211047948998106</v>
      </c>
      <c r="H617" s="79">
        <f t="shared" ca="1" si="115"/>
        <v>20.842209589799623</v>
      </c>
      <c r="I617" s="79">
        <f t="shared" ca="1" si="116"/>
        <v>27.599425146283824</v>
      </c>
      <c r="J617" s="71">
        <f t="shared" ca="1" si="117"/>
        <v>1.2534088416867704</v>
      </c>
      <c r="K617" s="71">
        <f t="shared" ca="1" si="118"/>
        <v>1.5145242981855451</v>
      </c>
      <c r="L617" s="61">
        <f t="shared" ca="1" si="123"/>
        <v>2.7331280416213223E-3</v>
      </c>
    </row>
    <row r="618" spans="1:12">
      <c r="A618" s="78">
        <f t="shared" ca="1" si="119"/>
        <v>3.9700465573340615E-2</v>
      </c>
      <c r="B618" s="78">
        <f t="shared" ca="1" si="120"/>
        <v>3.2051735108958743E-2</v>
      </c>
      <c r="C618" s="71">
        <f t="shared" ca="1" si="121"/>
        <v>6.7538398133644844</v>
      </c>
      <c r="D618" s="79">
        <f t="shared" ca="1" si="122"/>
        <v>107.92159859708539</v>
      </c>
      <c r="E618" s="79">
        <f t="shared" ca="1" si="112"/>
        <v>28.015492158422674</v>
      </c>
      <c r="F618" s="61">
        <f t="shared" ca="1" si="113"/>
        <v>3.2729747435139032E-2</v>
      </c>
      <c r="G618" s="71">
        <f t="shared" ca="1" si="114"/>
        <v>1.3478890508700105</v>
      </c>
      <c r="H618" s="79">
        <f t="shared" ca="1" si="115"/>
        <v>20.695778101740022</v>
      </c>
      <c r="I618" s="79">
        <f t="shared" ca="1" si="116"/>
        <v>26.078807809115446</v>
      </c>
      <c r="J618" s="71">
        <f t="shared" ca="1" si="117"/>
        <v>1.1955951977856925</v>
      </c>
      <c r="K618" s="71">
        <f t="shared" ca="1" si="118"/>
        <v>1.6028340062918616</v>
      </c>
      <c r="L618" s="61">
        <f t="shared" ca="1" si="123"/>
        <v>3.1909831113156061E-3</v>
      </c>
    </row>
    <row r="619" spans="1:12">
      <c r="A619" s="78">
        <f t="shared" ca="1" si="119"/>
        <v>3.9037990641777973E-2</v>
      </c>
      <c r="B619" s="78">
        <f t="shared" ca="1" si="120"/>
        <v>3.5677033059807038E-2</v>
      </c>
      <c r="C619" s="71">
        <f t="shared" ca="1" si="121"/>
        <v>6.7846066281399571</v>
      </c>
      <c r="D619" s="79">
        <f t="shared" ca="1" si="122"/>
        <v>110.24784366080499</v>
      </c>
      <c r="E619" s="79">
        <f t="shared" ca="1" si="112"/>
        <v>31.184259963618594</v>
      </c>
      <c r="F619" s="61">
        <f t="shared" ca="1" si="113"/>
        <v>3.284628647653174E-2</v>
      </c>
      <c r="G619" s="71">
        <f t="shared" ca="1" si="114"/>
        <v>1.2882338665742161</v>
      </c>
      <c r="H619" s="79">
        <f t="shared" ca="1" si="115"/>
        <v>20.576467733148434</v>
      </c>
      <c r="I619" s="79">
        <f t="shared" ca="1" si="116"/>
        <v>24.847756093324648</v>
      </c>
      <c r="J619" s="71">
        <f t="shared" ca="1" si="117"/>
        <v>1.1480377242591013</v>
      </c>
      <c r="K619" s="71">
        <f t="shared" ca="1" si="118"/>
        <v>1.6822444587352325</v>
      </c>
      <c r="L619" s="61">
        <f t="shared" ca="1" si="123"/>
        <v>3.5876663285193543E-3</v>
      </c>
    </row>
    <row r="620" spans="1:12">
      <c r="A620" s="78">
        <f t="shared" ca="1" si="119"/>
        <v>3.9783971902686177E-2</v>
      </c>
      <c r="B620" s="78">
        <f t="shared" ca="1" si="120"/>
        <v>3.0568889545928377E-2</v>
      </c>
      <c r="C620" s="71">
        <f t="shared" ca="1" si="121"/>
        <v>6.8738458079217848</v>
      </c>
      <c r="D620" s="79">
        <f t="shared" ca="1" si="122"/>
        <v>117.282650936357</v>
      </c>
      <c r="E620" s="79">
        <f t="shared" ca="1" si="112"/>
        <v>26.719379854299159</v>
      </c>
      <c r="F620" s="61">
        <f t="shared" ca="1" si="113"/>
        <v>3.318666066535831E-2</v>
      </c>
      <c r="G620" s="71">
        <f t="shared" ca="1" si="114"/>
        <v>1.3866833378935264</v>
      </c>
      <c r="H620" s="79">
        <f t="shared" ca="1" si="115"/>
        <v>20.773366675787052</v>
      </c>
      <c r="I620" s="79">
        <f t="shared" ca="1" si="116"/>
        <v>26.883190761675007</v>
      </c>
      <c r="J620" s="71">
        <f t="shared" ca="1" si="117"/>
        <v>1.2263036196442823</v>
      </c>
      <c r="K620" s="71">
        <f t="shared" ca="1" si="118"/>
        <v>1.5548749540397031</v>
      </c>
      <c r="L620" s="61">
        <f t="shared" ca="1" si="123"/>
        <v>2.9152528850814978E-3</v>
      </c>
    </row>
    <row r="621" spans="1:12">
      <c r="A621" s="78">
        <f t="shared" ca="1" si="119"/>
        <v>4.2286864842552112E-2</v>
      </c>
      <c r="B621" s="78">
        <f t="shared" ca="1" si="120"/>
        <v>2.9850322377573103E-2</v>
      </c>
      <c r="C621" s="71">
        <f t="shared" ca="1" si="121"/>
        <v>6.7243633406984777</v>
      </c>
      <c r="D621" s="79">
        <f t="shared" ca="1" si="122"/>
        <v>105.7389679676742</v>
      </c>
      <c r="E621" s="79">
        <f t="shared" ca="1" si="112"/>
        <v>26.091301130887697</v>
      </c>
      <c r="F621" s="61">
        <f t="shared" ca="1" si="113"/>
        <v>3.2618483825679404E-2</v>
      </c>
      <c r="G621" s="71">
        <f t="shared" ca="1" si="114"/>
        <v>1.4029076816202017</v>
      </c>
      <c r="H621" s="79">
        <f t="shared" ca="1" si="115"/>
        <v>20.805815363240402</v>
      </c>
      <c r="I621" s="79">
        <f t="shared" ca="1" si="116"/>
        <v>27.220488232312601</v>
      </c>
      <c r="J621" s="71">
        <f t="shared" ca="1" si="117"/>
        <v>1.2390959941035988</v>
      </c>
      <c r="K621" s="71">
        <f t="shared" ca="1" si="118"/>
        <v>1.5356080186093248</v>
      </c>
      <c r="L621" s="61">
        <f t="shared" ca="1" si="123"/>
        <v>3.1683587684797529E-3</v>
      </c>
    </row>
    <row r="622" spans="1:12">
      <c r="A622" s="78">
        <f t="shared" ca="1" si="119"/>
        <v>3.8693336864614583E-2</v>
      </c>
      <c r="B622" s="78">
        <f t="shared" ca="1" si="120"/>
        <v>3.0329460819216471E-2</v>
      </c>
      <c r="C622" s="71">
        <f t="shared" ca="1" si="121"/>
        <v>6.9073137029578122</v>
      </c>
      <c r="D622" s="79">
        <f t="shared" ca="1" si="122"/>
        <v>120.03519824109</v>
      </c>
      <c r="E622" s="79">
        <f t="shared" ca="1" si="112"/>
        <v>26.510102147713358</v>
      </c>
      <c r="F622" s="61">
        <f t="shared" ca="1" si="113"/>
        <v>3.3315220706912209E-2</v>
      </c>
      <c r="G622" s="71">
        <f t="shared" ca="1" si="114"/>
        <v>1.3865506971811907</v>
      </c>
      <c r="H622" s="79">
        <f t="shared" ca="1" si="115"/>
        <v>20.773101394362381</v>
      </c>
      <c r="I622" s="79">
        <f t="shared" ca="1" si="116"/>
        <v>26.880435385115081</v>
      </c>
      <c r="J622" s="71">
        <f t="shared" ca="1" si="117"/>
        <v>1.226198914952777</v>
      </c>
      <c r="K622" s="71">
        <f t="shared" ca="1" si="118"/>
        <v>1.5550343363540367</v>
      </c>
      <c r="L622" s="61">
        <f t="shared" ca="1" si="123"/>
        <v>2.7584918215942042E-3</v>
      </c>
    </row>
    <row r="623" spans="1:12">
      <c r="A623" s="78">
        <f t="shared" ca="1" si="119"/>
        <v>3.9706643807967526E-2</v>
      </c>
      <c r="B623" s="78">
        <f t="shared" ca="1" si="120"/>
        <v>2.8098171476691448E-2</v>
      </c>
      <c r="C623" s="71">
        <f t="shared" ca="1" si="121"/>
        <v>6.8067876399132734</v>
      </c>
      <c r="D623" s="79">
        <f t="shared" ca="1" si="122"/>
        <v>111.9559691351363</v>
      </c>
      <c r="E623" s="79">
        <f t="shared" ca="1" si="112"/>
        <v>24.55979684080317</v>
      </c>
      <c r="F623" s="61">
        <f t="shared" ca="1" si="113"/>
        <v>3.2930561403986119E-2</v>
      </c>
      <c r="G623" s="71">
        <f t="shared" ca="1" si="114"/>
        <v>1.4279900601642508</v>
      </c>
      <c r="H623" s="79">
        <f t="shared" ca="1" si="115"/>
        <v>20.855980120328503</v>
      </c>
      <c r="I623" s="79">
        <f t="shared" ca="1" si="116"/>
        <v>27.742976694884415</v>
      </c>
      <c r="J623" s="71">
        <f t="shared" ca="1" si="117"/>
        <v>1.2588148156054655</v>
      </c>
      <c r="K623" s="71">
        <f t="shared" ca="1" si="118"/>
        <v>1.5066876370085978</v>
      </c>
      <c r="L623" s="61">
        <f t="shared" ca="1" si="123"/>
        <v>2.6332372189430161E-3</v>
      </c>
    </row>
    <row r="624" spans="1:12">
      <c r="A624" s="78">
        <f t="shared" ca="1" si="119"/>
        <v>4.2410223474641844E-2</v>
      </c>
      <c r="B624" s="78">
        <f t="shared" ca="1" si="120"/>
        <v>3.1017484763651675E-2</v>
      </c>
      <c r="C624" s="71">
        <f t="shared" ca="1" si="121"/>
        <v>6.8326772585020334</v>
      </c>
      <c r="D624" s="79">
        <f t="shared" ca="1" si="122"/>
        <v>113.98318954695351</v>
      </c>
      <c r="E624" s="79">
        <f t="shared" ca="1" si="112"/>
        <v>27.111483924849779</v>
      </c>
      <c r="F624" s="61">
        <f t="shared" ca="1" si="113"/>
        <v>3.3029200395237726E-2</v>
      </c>
      <c r="G624" s="71">
        <f t="shared" ca="1" si="114"/>
        <v>1.3925241916042375</v>
      </c>
      <c r="H624" s="79">
        <f t="shared" ca="1" si="115"/>
        <v>20.785048383208476</v>
      </c>
      <c r="I624" s="79">
        <f t="shared" ca="1" si="116"/>
        <v>27.00455907307931</v>
      </c>
      <c r="J624" s="71">
        <f t="shared" ca="1" si="117"/>
        <v>1.2309123460114282</v>
      </c>
      <c r="K624" s="71">
        <f t="shared" ca="1" si="118"/>
        <v>1.5478867804092449</v>
      </c>
      <c r="L624" s="61">
        <f t="shared" ca="1" si="123"/>
        <v>3.2667500419919144E-3</v>
      </c>
    </row>
    <row r="625" spans="1:12">
      <c r="A625" s="78">
        <f t="shared" ca="1" si="119"/>
        <v>4.3455183156663788E-2</v>
      </c>
      <c r="B625" s="78">
        <f t="shared" ca="1" si="120"/>
        <v>2.5117290920293189E-2</v>
      </c>
      <c r="C625" s="71">
        <f t="shared" ca="1" si="121"/>
        <v>6.8233821505330932</v>
      </c>
      <c r="D625" s="79">
        <f t="shared" ca="1" si="122"/>
        <v>113.25117046313662</v>
      </c>
      <c r="E625" s="79">
        <f t="shared" ca="1" si="112"/>
        <v>21.954295591991585</v>
      </c>
      <c r="F625" s="61">
        <f t="shared" ca="1" si="113"/>
        <v>3.2993752246872218E-2</v>
      </c>
      <c r="G625" s="71">
        <f t="shared" ca="1" si="114"/>
        <v>1.5245447861595898</v>
      </c>
      <c r="H625" s="79">
        <f t="shared" ca="1" si="115"/>
        <v>21.049089572319179</v>
      </c>
      <c r="I625" s="79">
        <f t="shared" ca="1" si="116"/>
        <v>29.766042955879009</v>
      </c>
      <c r="J625" s="71">
        <f t="shared" ca="1" si="117"/>
        <v>1.3340784244757926</v>
      </c>
      <c r="K625" s="71">
        <f t="shared" ca="1" si="118"/>
        <v>1.4042847435904877</v>
      </c>
      <c r="L625" s="61">
        <f t="shared" ca="1" si="123"/>
        <v>2.5356187411123918E-3</v>
      </c>
    </row>
    <row r="626" spans="1:12">
      <c r="A626" s="78">
        <f t="shared" ca="1" si="119"/>
        <v>3.8678547549274397E-2</v>
      </c>
      <c r="B626" s="78">
        <f t="shared" ca="1" si="120"/>
        <v>2.5979827965668764E-2</v>
      </c>
      <c r="C626" s="71">
        <f t="shared" ca="1" si="121"/>
        <v>6.856974654790184</v>
      </c>
      <c r="D626" s="79">
        <f t="shared" ca="1" si="122"/>
        <v>115.91911334596246</v>
      </c>
      <c r="E626" s="79">
        <f t="shared" ca="1" si="112"/>
        <v>22.70821420978006</v>
      </c>
      <c r="F626" s="61">
        <f t="shared" ca="1" si="113"/>
        <v>3.3122041793080481E-2</v>
      </c>
      <c r="G626" s="71">
        <f t="shared" ca="1" si="114"/>
        <v>1.4718387162874542</v>
      </c>
      <c r="H626" s="79">
        <f t="shared" ca="1" si="115"/>
        <v>20.943677432574908</v>
      </c>
      <c r="I626" s="79">
        <f t="shared" ca="1" si="116"/>
        <v>28.659406099936877</v>
      </c>
      <c r="J626" s="71">
        <f t="shared" ca="1" si="117"/>
        <v>1.2931201059528183</v>
      </c>
      <c r="K626" s="71">
        <f t="shared" ca="1" si="118"/>
        <v>1.4585089395865765</v>
      </c>
      <c r="L626" s="61">
        <f t="shared" ca="1" si="123"/>
        <v>2.2589399968328287E-3</v>
      </c>
    </row>
    <row r="627" spans="1:12">
      <c r="A627" s="78">
        <f t="shared" ca="1" si="119"/>
        <v>4.0869972307995994E-2</v>
      </c>
      <c r="B627" s="78">
        <f t="shared" ca="1" si="120"/>
        <v>3.0392121494942942E-2</v>
      </c>
      <c r="C627" s="71">
        <f t="shared" ca="1" si="121"/>
        <v>6.8280487918417814</v>
      </c>
      <c r="D627" s="79">
        <f t="shared" ca="1" si="122"/>
        <v>113.61809366121668</v>
      </c>
      <c r="E627" s="79">
        <f t="shared" ca="1" si="112"/>
        <v>26.56487202720627</v>
      </c>
      <c r="F627" s="61">
        <f t="shared" ca="1" si="113"/>
        <v>3.3011544355132844E-2</v>
      </c>
      <c r="G627" s="71">
        <f t="shared" ca="1" si="114"/>
        <v>1.3931344568369441</v>
      </c>
      <c r="H627" s="79">
        <f t="shared" ca="1" si="115"/>
        <v>20.786268913673887</v>
      </c>
      <c r="I627" s="79">
        <f t="shared" ca="1" si="116"/>
        <v>27.01724383789136</v>
      </c>
      <c r="J627" s="71">
        <f t="shared" ca="1" si="117"/>
        <v>1.231393654847307</v>
      </c>
      <c r="K627" s="71">
        <f t="shared" ca="1" si="118"/>
        <v>1.5471600378931325</v>
      </c>
      <c r="L627" s="61">
        <f t="shared" ca="1" si="123"/>
        <v>3.029350755502798E-3</v>
      </c>
    </row>
    <row r="628" spans="1:12">
      <c r="A628" s="78">
        <f t="shared" ca="1" si="119"/>
        <v>3.994950980833871E-2</v>
      </c>
      <c r="B628" s="78">
        <f t="shared" ca="1" si="120"/>
        <v>2.9723841655841996E-2</v>
      </c>
      <c r="C628" s="71">
        <f t="shared" ca="1" si="121"/>
        <v>6.7825151772582517</v>
      </c>
      <c r="D628" s="79">
        <f t="shared" ca="1" si="122"/>
        <v>110.08813499644106</v>
      </c>
      <c r="E628" s="79">
        <f t="shared" ca="1" si="112"/>
        <v>25.980747999963466</v>
      </c>
      <c r="F628" s="61">
        <f t="shared" ca="1" si="113"/>
        <v>3.2838351316462983E-2</v>
      </c>
      <c r="G628" s="71">
        <f t="shared" ca="1" si="114"/>
        <v>1.394823237081547</v>
      </c>
      <c r="H628" s="79">
        <f t="shared" ca="1" si="115"/>
        <v>20.789646474163092</v>
      </c>
      <c r="I628" s="79">
        <f t="shared" ca="1" si="116"/>
        <v>27.052350130170488</v>
      </c>
      <c r="J628" s="71">
        <f t="shared" ca="1" si="117"/>
        <v>1.2327253577317063</v>
      </c>
      <c r="K628" s="71">
        <f t="shared" ca="1" si="118"/>
        <v>1.5451522621460529</v>
      </c>
      <c r="L628" s="61">
        <f t="shared" ca="1" si="123"/>
        <v>2.8827798539453435E-3</v>
      </c>
    </row>
    <row r="629" spans="1:12">
      <c r="A629" s="78">
        <f t="shared" ca="1" si="119"/>
        <v>3.9649206259423544E-2</v>
      </c>
      <c r="B629" s="78">
        <f t="shared" ca="1" si="120"/>
        <v>3.2360972489963225E-2</v>
      </c>
      <c r="C629" s="71">
        <f t="shared" ca="1" si="121"/>
        <v>6.7944330187858135</v>
      </c>
      <c r="D629" s="79">
        <f t="shared" ca="1" si="122"/>
        <v>111.00131970487702</v>
      </c>
      <c r="E629" s="79">
        <f t="shared" ca="1" si="112"/>
        <v>28.285787585274644</v>
      </c>
      <c r="F629" s="61">
        <f t="shared" ca="1" si="113"/>
        <v>3.2883594396714684E-2</v>
      </c>
      <c r="G629" s="71">
        <f t="shared" ca="1" si="114"/>
        <v>1.3461167321817493</v>
      </c>
      <c r="H629" s="79">
        <f t="shared" ca="1" si="115"/>
        <v>20.692233464363497</v>
      </c>
      <c r="I629" s="79">
        <f t="shared" ca="1" si="116"/>
        <v>26.042131435931157</v>
      </c>
      <c r="J629" s="71">
        <f t="shared" ca="1" si="117"/>
        <v>1.1941881976600137</v>
      </c>
      <c r="K629" s="71">
        <f t="shared" ca="1" si="118"/>
        <v>1.6050913537102884</v>
      </c>
      <c r="L629" s="61">
        <f t="shared" ca="1" si="123"/>
        <v>3.1967547255975269E-3</v>
      </c>
    </row>
    <row r="630" spans="1:12">
      <c r="A630" s="78">
        <f t="shared" ca="1" si="119"/>
        <v>3.7562067815267983E-2</v>
      </c>
      <c r="B630" s="78">
        <f t="shared" ca="1" si="120"/>
        <v>3.0575669933477226E-2</v>
      </c>
      <c r="C630" s="71">
        <f t="shared" ca="1" si="121"/>
        <v>6.7999801963155511</v>
      </c>
      <c r="D630" s="79">
        <f t="shared" ca="1" si="122"/>
        <v>111.42894252101583</v>
      </c>
      <c r="E630" s="79">
        <f t="shared" ca="1" si="112"/>
        <v>26.725306394424369</v>
      </c>
      <c r="F630" s="61">
        <f t="shared" ca="1" si="113"/>
        <v>3.2904674111066096E-2</v>
      </c>
      <c r="G630" s="71">
        <f t="shared" ca="1" si="114"/>
        <v>1.363149674394047</v>
      </c>
      <c r="H630" s="79">
        <f t="shared" ca="1" si="115"/>
        <v>20.726299348788093</v>
      </c>
      <c r="I630" s="79">
        <f t="shared" ca="1" si="116"/>
        <v>26.394871173893442</v>
      </c>
      <c r="J630" s="71">
        <f t="shared" ca="1" si="117"/>
        <v>1.2076954186350768</v>
      </c>
      <c r="K630" s="71">
        <f t="shared" ca="1" si="118"/>
        <v>1.5836409931541326</v>
      </c>
      <c r="L630" s="61">
        <f t="shared" ca="1" si="123"/>
        <v>2.7512757136407733E-3</v>
      </c>
    </row>
    <row r="631" spans="1:12">
      <c r="A631" s="78">
        <f t="shared" ca="1" si="119"/>
        <v>4.1869395966786058E-2</v>
      </c>
      <c r="B631" s="78">
        <f t="shared" ca="1" si="120"/>
        <v>3.1477179785025067E-2</v>
      </c>
      <c r="C631" s="71">
        <f t="shared" ca="1" si="121"/>
        <v>6.8185957265557642</v>
      </c>
      <c r="D631" s="79">
        <f t="shared" ca="1" si="122"/>
        <v>112.87606007088685</v>
      </c>
      <c r="E631" s="79">
        <f t="shared" ca="1" si="112"/>
        <v>27.513290011876641</v>
      </c>
      <c r="F631" s="61">
        <f t="shared" ca="1" si="113"/>
        <v>3.2975513415036871E-2</v>
      </c>
      <c r="G631" s="71">
        <f t="shared" ca="1" si="114"/>
        <v>1.3791443761814766</v>
      </c>
      <c r="H631" s="79">
        <f t="shared" ca="1" si="115"/>
        <v>20.758288752362954</v>
      </c>
      <c r="I631" s="79">
        <f t="shared" ca="1" si="116"/>
        <v>26.726637981619572</v>
      </c>
      <c r="J631" s="71">
        <f t="shared" ca="1" si="117"/>
        <v>1.2203493276984814</v>
      </c>
      <c r="K631" s="71">
        <f t="shared" ca="1" si="118"/>
        <v>1.5639827212366431</v>
      </c>
      <c r="L631" s="61">
        <f t="shared" ca="1" si="123"/>
        <v>3.2881153655014124E-3</v>
      </c>
    </row>
    <row r="632" spans="1:12">
      <c r="A632" s="78">
        <f t="shared" ca="1" si="119"/>
        <v>4.1874170996682135E-2</v>
      </c>
      <c r="B632" s="78">
        <f t="shared" ca="1" si="120"/>
        <v>3.1036498503580146E-2</v>
      </c>
      <c r="C632" s="71">
        <f t="shared" ca="1" si="121"/>
        <v>6.7687254016208271</v>
      </c>
      <c r="D632" s="79">
        <f t="shared" ca="1" si="122"/>
        <v>109.04088766877771</v>
      </c>
      <c r="E632" s="79">
        <f t="shared" ca="1" si="112"/>
        <v>27.128103283522798</v>
      </c>
      <c r="F632" s="61">
        <f t="shared" ca="1" si="113"/>
        <v>3.2786079586503071E-2</v>
      </c>
      <c r="G632" s="71">
        <f t="shared" ca="1" si="114"/>
        <v>1.3822648779963143</v>
      </c>
      <c r="H632" s="79">
        <f t="shared" ca="1" si="115"/>
        <v>20.76452975599263</v>
      </c>
      <c r="I632" s="79">
        <f t="shared" ca="1" si="116"/>
        <v>26.791423996875821</v>
      </c>
      <c r="J632" s="71">
        <f t="shared" ca="1" si="117"/>
        <v>1.2228146848014376</v>
      </c>
      <c r="K632" s="71">
        <f t="shared" ca="1" si="118"/>
        <v>1.5602007569614196</v>
      </c>
      <c r="L632" s="61">
        <f t="shared" ca="1" si="123"/>
        <v>3.264185847268015E-3</v>
      </c>
    </row>
    <row r="633" spans="1:12">
      <c r="A633" s="78">
        <f t="shared" ca="1" si="119"/>
        <v>3.7849746930772324E-2</v>
      </c>
      <c r="B633" s="78">
        <f t="shared" ca="1" si="120"/>
        <v>2.5684627242611377E-2</v>
      </c>
      <c r="C633" s="71">
        <f t="shared" ca="1" si="121"/>
        <v>6.8292578320973938</v>
      </c>
      <c r="D633" s="79">
        <f t="shared" ca="1" si="122"/>
        <v>113.71335040063877</v>
      </c>
      <c r="E633" s="79">
        <f t="shared" ca="1" si="112"/>
        <v>22.450187818576566</v>
      </c>
      <c r="F633" s="61">
        <f t="shared" ca="1" si="113"/>
        <v>3.3016155525243208E-2</v>
      </c>
      <c r="G633" s="71">
        <f t="shared" ca="1" si="114"/>
        <v>1.4693092760957089</v>
      </c>
      <c r="H633" s="79">
        <f t="shared" ca="1" si="115"/>
        <v>20.938618552191418</v>
      </c>
      <c r="I633" s="79">
        <f t="shared" ca="1" si="116"/>
        <v>28.606436718543655</v>
      </c>
      <c r="J633" s="71">
        <f t="shared" ca="1" si="117"/>
        <v>1.2911469027037126</v>
      </c>
      <c r="K633" s="71">
        <f t="shared" ca="1" si="118"/>
        <v>1.4612096015755722</v>
      </c>
      <c r="L633" s="61">
        <f t="shared" ca="1" si="123"/>
        <v>2.1756049144950151E-3</v>
      </c>
    </row>
    <row r="634" spans="1:12">
      <c r="A634" s="78">
        <f t="shared" ca="1" si="119"/>
        <v>4.0354626081645958E-2</v>
      </c>
      <c r="B634" s="78">
        <f t="shared" ca="1" si="120"/>
        <v>3.4317367474491975E-2</v>
      </c>
      <c r="C634" s="71">
        <f t="shared" ca="1" si="121"/>
        <v>6.7610251726958372</v>
      </c>
      <c r="D634" s="79">
        <f t="shared" ca="1" si="122"/>
        <v>108.46044411597819</v>
      </c>
      <c r="E634" s="79">
        <f t="shared" ca="1" si="112"/>
        <v>29.995815705796673</v>
      </c>
      <c r="F634" s="61">
        <f t="shared" ca="1" si="113"/>
        <v>3.2756927195256941E-2</v>
      </c>
      <c r="G634" s="71">
        <f t="shared" ca="1" si="114"/>
        <v>1.3157012214795365</v>
      </c>
      <c r="H634" s="79">
        <f t="shared" ca="1" si="115"/>
        <v>20.631402442959072</v>
      </c>
      <c r="I634" s="79">
        <f t="shared" ca="1" si="116"/>
        <v>25.413691690834401</v>
      </c>
      <c r="J634" s="71">
        <f t="shared" ca="1" si="117"/>
        <v>1.1699859407568656</v>
      </c>
      <c r="K634" s="71">
        <f t="shared" ca="1" si="118"/>
        <v>1.6447826828353087</v>
      </c>
      <c r="L634" s="61">
        <f t="shared" ca="1" si="123"/>
        <v>3.573520553890245E-3</v>
      </c>
    </row>
    <row r="635" spans="1:12">
      <c r="A635" s="78">
        <f t="shared" ca="1" si="119"/>
        <v>3.9624411020611157E-2</v>
      </c>
      <c r="B635" s="78">
        <f t="shared" ca="1" si="120"/>
        <v>3.2280752777417522E-2</v>
      </c>
      <c r="C635" s="71">
        <f t="shared" ca="1" si="121"/>
        <v>6.8004795450325606</v>
      </c>
      <c r="D635" s="79">
        <f t="shared" ca="1" si="122"/>
        <v>111.46751722215949</v>
      </c>
      <c r="E635" s="79">
        <f t="shared" ca="1" si="112"/>
        <v>28.215669860910108</v>
      </c>
      <c r="F635" s="61">
        <f t="shared" ca="1" si="113"/>
        <v>3.2906572338604299E-2</v>
      </c>
      <c r="G635" s="71">
        <f t="shared" ca="1" si="114"/>
        <v>1.3478890889801609</v>
      </c>
      <c r="H635" s="79">
        <f t="shared" ca="1" si="115"/>
        <v>20.695778177960321</v>
      </c>
      <c r="I635" s="79">
        <f t="shared" ca="1" si="116"/>
        <v>26.078808597834662</v>
      </c>
      <c r="J635" s="71">
        <f t="shared" ca="1" si="117"/>
        <v>1.1955952280365449</v>
      </c>
      <c r="K635" s="71">
        <f t="shared" ca="1" si="118"/>
        <v>1.6028339578162583</v>
      </c>
      <c r="L635" s="61">
        <f t="shared" ca="1" si="123"/>
        <v>3.1787578385443775E-3</v>
      </c>
    </row>
    <row r="636" spans="1:12">
      <c r="A636" s="78">
        <f t="shared" ca="1" si="119"/>
        <v>4.3852909594002815E-2</v>
      </c>
      <c r="B636" s="78">
        <f t="shared" ca="1" si="120"/>
        <v>2.9109929947467056E-2</v>
      </c>
      <c r="C636" s="71">
        <f t="shared" ca="1" si="121"/>
        <v>6.7739728840105151</v>
      </c>
      <c r="D636" s="79">
        <f t="shared" ca="1" si="122"/>
        <v>109.43822181878912</v>
      </c>
      <c r="E636" s="79">
        <f t="shared" ca="1" si="112"/>
        <v>25.444145579112476</v>
      </c>
      <c r="F636" s="61">
        <f t="shared" ca="1" si="113"/>
        <v>3.28059609576732E-2</v>
      </c>
      <c r="G636" s="71">
        <f t="shared" ca="1" si="114"/>
        <v>1.4330277480111722</v>
      </c>
      <c r="H636" s="79">
        <f t="shared" ca="1" si="115"/>
        <v>20.866055496022344</v>
      </c>
      <c r="I636" s="79">
        <f t="shared" ca="1" si="116"/>
        <v>27.848067990771067</v>
      </c>
      <c r="J636" s="71">
        <f t="shared" ca="1" si="117"/>
        <v>1.2627668371818825</v>
      </c>
      <c r="K636" s="71">
        <f t="shared" ca="1" si="118"/>
        <v>1.5010017935123054</v>
      </c>
      <c r="L636" s="61">
        <f t="shared" ca="1" si="123"/>
        <v>3.1744184258392033E-3</v>
      </c>
    </row>
    <row r="637" spans="1:12">
      <c r="A637" s="78">
        <f t="shared" ca="1" si="119"/>
        <v>4.3144607938923205E-2</v>
      </c>
      <c r="B637" s="78">
        <f t="shared" ca="1" si="120"/>
        <v>2.8711837009740563E-2</v>
      </c>
      <c r="C637" s="71">
        <f t="shared" ca="1" si="121"/>
        <v>6.7801538358509008</v>
      </c>
      <c r="D637" s="79">
        <f t="shared" ca="1" si="122"/>
        <v>109.90809483678542</v>
      </c>
      <c r="E637" s="79">
        <f t="shared" ca="1" si="112"/>
        <v>25.096184086940941</v>
      </c>
      <c r="F637" s="61">
        <f t="shared" ca="1" si="113"/>
        <v>3.2829394470542804E-2</v>
      </c>
      <c r="G637" s="71">
        <f t="shared" ca="1" si="114"/>
        <v>1.4369562314038375</v>
      </c>
      <c r="H637" s="79">
        <f t="shared" ca="1" si="115"/>
        <v>20.873912462807674</v>
      </c>
      <c r="I637" s="79">
        <f t="shared" ca="1" si="116"/>
        <v>27.930055376239395</v>
      </c>
      <c r="J637" s="71">
        <f t="shared" ca="1" si="117"/>
        <v>1.2658467518588796</v>
      </c>
      <c r="K637" s="71">
        <f t="shared" ca="1" si="118"/>
        <v>1.4965956721861717</v>
      </c>
      <c r="L637" s="61">
        <f t="shared" ca="1" si="123"/>
        <v>3.0447597802633459E-3</v>
      </c>
    </row>
    <row r="638" spans="1:12">
      <c r="A638" s="78">
        <f t="shared" ca="1" si="119"/>
        <v>4.2775899373030335E-2</v>
      </c>
      <c r="B638" s="78">
        <f t="shared" ca="1" si="120"/>
        <v>3.3031231438856709E-2</v>
      </c>
      <c r="C638" s="71">
        <f t="shared" ca="1" si="121"/>
        <v>6.803745074216641</v>
      </c>
      <c r="D638" s="79">
        <f t="shared" ca="1" si="122"/>
        <v>111.72010885610015</v>
      </c>
      <c r="E638" s="79">
        <f t="shared" ca="1" si="112"/>
        <v>28.871641494992918</v>
      </c>
      <c r="F638" s="61">
        <f t="shared" ca="1" si="113"/>
        <v>3.2918988642916834E-2</v>
      </c>
      <c r="G638" s="71">
        <f t="shared" ca="1" si="114"/>
        <v>1.3566805761054082</v>
      </c>
      <c r="H638" s="79">
        <f t="shared" ca="1" si="115"/>
        <v>20.713361152210815</v>
      </c>
      <c r="I638" s="79">
        <f t="shared" ca="1" si="116"/>
        <v>26.260832555479048</v>
      </c>
      <c r="J638" s="71">
        <f t="shared" ca="1" si="117"/>
        <v>1.2025692763193683</v>
      </c>
      <c r="K638" s="71">
        <f t="shared" ca="1" si="118"/>
        <v>1.5917240975392786</v>
      </c>
      <c r="L638" s="61">
        <f t="shared" ca="1" si="123"/>
        <v>3.6251114489862278E-3</v>
      </c>
    </row>
    <row r="639" spans="1:12">
      <c r="A639" s="78">
        <f t="shared" ca="1" si="119"/>
        <v>4.0738390533461885E-2</v>
      </c>
      <c r="B639" s="78">
        <f t="shared" ca="1" si="120"/>
        <v>2.7198954897457717E-2</v>
      </c>
      <c r="C639" s="71">
        <f t="shared" ca="1" si="121"/>
        <v>6.8312843212986651</v>
      </c>
      <c r="D639" s="79">
        <f t="shared" ca="1" si="122"/>
        <v>113.87319069223769</v>
      </c>
      <c r="E639" s="79">
        <f t="shared" ca="1" si="112"/>
        <v>23.773817706175763</v>
      </c>
      <c r="F639" s="61">
        <f t="shared" ca="1" si="113"/>
        <v>3.3023885816251E-2</v>
      </c>
      <c r="G639" s="71">
        <f t="shared" ca="1" si="114"/>
        <v>1.457257446310865</v>
      </c>
      <c r="H639" s="79">
        <f t="shared" ca="1" si="115"/>
        <v>20.914514892621732</v>
      </c>
      <c r="I639" s="79">
        <f t="shared" ca="1" si="116"/>
        <v>28.354233298424035</v>
      </c>
      <c r="J639" s="71">
        <f t="shared" ca="1" si="117"/>
        <v>1.2817357486974092</v>
      </c>
      <c r="K639" s="71">
        <f t="shared" ca="1" si="118"/>
        <v>1.4742066752453256</v>
      </c>
      <c r="L639" s="61">
        <f t="shared" ca="1" si="123"/>
        <v>2.5905678016404795E-3</v>
      </c>
    </row>
    <row r="640" spans="1:12">
      <c r="A640" s="78">
        <f t="shared" ca="1" si="119"/>
        <v>4.0405005542061494E-2</v>
      </c>
      <c r="B640" s="78">
        <f t="shared" ca="1" si="120"/>
        <v>2.987133411122829E-2</v>
      </c>
      <c r="C640" s="71">
        <f t="shared" ca="1" si="121"/>
        <v>6.8456163176086866</v>
      </c>
      <c r="D640" s="79">
        <f t="shared" ca="1" si="122"/>
        <v>115.01006539943445</v>
      </c>
      <c r="E640" s="79">
        <f t="shared" ca="1" si="112"/>
        <v>26.109666877935421</v>
      </c>
      <c r="F640" s="61">
        <f t="shared" ca="1" si="113"/>
        <v>3.3078608659242274E-2</v>
      </c>
      <c r="G640" s="71">
        <f t="shared" ca="1" si="114"/>
        <v>1.4014968942263888</v>
      </c>
      <c r="H640" s="79">
        <f t="shared" ca="1" si="115"/>
        <v>20.802993788452778</v>
      </c>
      <c r="I640" s="79">
        <f t="shared" ca="1" si="116"/>
        <v>27.191137640601216</v>
      </c>
      <c r="J640" s="71">
        <f t="shared" ca="1" si="117"/>
        <v>1.2379848039728021</v>
      </c>
      <c r="K640" s="71">
        <f t="shared" ca="1" si="118"/>
        <v>1.5372655808848963</v>
      </c>
      <c r="L640" s="61">
        <f t="shared" ca="1" si="123"/>
        <v>2.9023441913272464E-3</v>
      </c>
    </row>
    <row r="641" spans="1:12">
      <c r="A641" s="78">
        <f t="shared" ca="1" si="119"/>
        <v>4.0347393955908639E-2</v>
      </c>
      <c r="B641" s="78">
        <f t="shared" ca="1" si="120"/>
        <v>2.9887077602863625E-2</v>
      </c>
      <c r="C641" s="71">
        <f t="shared" ca="1" si="121"/>
        <v>6.7630075004568901</v>
      </c>
      <c r="D641" s="79">
        <f t="shared" ca="1" si="122"/>
        <v>108.60957606944345</v>
      </c>
      <c r="E641" s="79">
        <f t="shared" ca="1" si="112"/>
        <v>26.123427807412607</v>
      </c>
      <c r="F641" s="61">
        <f t="shared" ca="1" si="113"/>
        <v>3.2764429635732298E-2</v>
      </c>
      <c r="G641" s="71">
        <f t="shared" ca="1" si="114"/>
        <v>1.3925950827922307</v>
      </c>
      <c r="H641" s="79">
        <f t="shared" ca="1" si="115"/>
        <v>20.78519016558446</v>
      </c>
      <c r="I641" s="79">
        <f t="shared" ca="1" si="116"/>
        <v>27.006032554877251</v>
      </c>
      <c r="J641" s="71">
        <f t="shared" ca="1" si="117"/>
        <v>1.2309682591822697</v>
      </c>
      <c r="K641" s="71">
        <f t="shared" ca="1" si="118"/>
        <v>1.5478023258344542</v>
      </c>
      <c r="L641" s="61">
        <f t="shared" ca="1" si="123"/>
        <v>2.9561986586480508E-3</v>
      </c>
    </row>
    <row r="642" spans="1:12">
      <c r="A642" s="78">
        <f t="shared" ca="1" si="119"/>
        <v>3.7125198061199453E-2</v>
      </c>
      <c r="B642" s="78">
        <f t="shared" ca="1" si="120"/>
        <v>2.9929301904918038E-2</v>
      </c>
      <c r="C642" s="71">
        <f t="shared" ca="1" si="121"/>
        <v>6.7165828760707749</v>
      </c>
      <c r="D642" s="79">
        <f t="shared" ca="1" si="122"/>
        <v>105.17025188389553</v>
      </c>
      <c r="E642" s="79">
        <f t="shared" ca="1" si="112"/>
        <v>26.160334845333612</v>
      </c>
      <c r="F642" s="61">
        <f t="shared" ca="1" si="113"/>
        <v>3.2589178378772725E-2</v>
      </c>
      <c r="G642" s="71">
        <f t="shared" ca="1" si="114"/>
        <v>1.3637460508124135</v>
      </c>
      <c r="H642" s="79">
        <f t="shared" ca="1" si="115"/>
        <v>20.727492101624826</v>
      </c>
      <c r="I642" s="79">
        <f t="shared" ca="1" si="116"/>
        <v>26.407232205729898</v>
      </c>
      <c r="J642" s="71">
        <f t="shared" ca="1" si="117"/>
        <v>1.2081677506748756</v>
      </c>
      <c r="K642" s="71">
        <f t="shared" ca="1" si="118"/>
        <v>1.5828997024129678</v>
      </c>
      <c r="L642" s="61">
        <f t="shared" ca="1" si="123"/>
        <v>2.6837379282208668E-3</v>
      </c>
    </row>
    <row r="643" spans="1:12">
      <c r="A643" s="78">
        <f t="shared" ca="1" si="119"/>
        <v>3.9992294722726834E-2</v>
      </c>
      <c r="B643" s="78">
        <f t="shared" ca="1" si="120"/>
        <v>2.9298716459575425E-2</v>
      </c>
      <c r="C643" s="71">
        <f t="shared" ca="1" si="121"/>
        <v>6.8014900510218768</v>
      </c>
      <c r="D643" s="79">
        <f t="shared" ca="1" si="122"/>
        <v>111.54561969529176</v>
      </c>
      <c r="E643" s="79">
        <f t="shared" ca="1" si="112"/>
        <v>25.609158394537548</v>
      </c>
      <c r="F643" s="61">
        <f t="shared" ca="1" si="113"/>
        <v>3.2910414017831457E-2</v>
      </c>
      <c r="G643" s="71">
        <f t="shared" ca="1" si="114"/>
        <v>1.4052747340246092</v>
      </c>
      <c r="H643" s="79">
        <f t="shared" ca="1" si="115"/>
        <v>20.810549468049217</v>
      </c>
      <c r="I643" s="79">
        <f t="shared" ca="1" si="116"/>
        <v>27.2697422905309</v>
      </c>
      <c r="J643" s="71">
        <f t="shared" ca="1" si="117"/>
        <v>1.2409598755161326</v>
      </c>
      <c r="K643" s="71">
        <f t="shared" ca="1" si="118"/>
        <v>1.5328344343948772</v>
      </c>
      <c r="L643" s="61">
        <f t="shared" ca="1" si="123"/>
        <v>2.8179483397408516E-3</v>
      </c>
    </row>
    <row r="644" spans="1:12">
      <c r="A644" s="78">
        <f t="shared" ca="1" si="119"/>
        <v>3.7614063649732507E-2</v>
      </c>
      <c r="B644" s="78">
        <f t="shared" ca="1" si="120"/>
        <v>2.642436163775579E-2</v>
      </c>
      <c r="C644" s="71">
        <f t="shared" ca="1" si="121"/>
        <v>6.7443483592926281</v>
      </c>
      <c r="D644" s="79">
        <f t="shared" ca="1" si="122"/>
        <v>107.21391560473177</v>
      </c>
      <c r="E644" s="79">
        <f t="shared" ca="1" si="112"/>
        <v>23.096768201074838</v>
      </c>
      <c r="F644" s="61">
        <f t="shared" ca="1" si="113"/>
        <v>3.2693879073819369E-2</v>
      </c>
      <c r="G644" s="71">
        <f t="shared" ca="1" si="114"/>
        <v>1.4417988807534203</v>
      </c>
      <c r="H644" s="79">
        <f t="shared" ca="1" si="115"/>
        <v>20.883597761506842</v>
      </c>
      <c r="I644" s="79">
        <f t="shared" ca="1" si="116"/>
        <v>28.031163866103384</v>
      </c>
      <c r="J644" s="71">
        <f t="shared" ca="1" si="117"/>
        <v>1.2696410265734068</v>
      </c>
      <c r="K644" s="71">
        <f t="shared" ca="1" si="118"/>
        <v>1.4911974472293155</v>
      </c>
      <c r="L644" s="61">
        <f t="shared" ca="1" si="123"/>
        <v>2.2883737937797119E-3</v>
      </c>
    </row>
    <row r="645" spans="1:12">
      <c r="A645" s="78">
        <f t="shared" ca="1" si="119"/>
        <v>3.8521707717922883E-2</v>
      </c>
      <c r="B645" s="78">
        <f t="shared" ca="1" si="120"/>
        <v>3.1369379672287818E-2</v>
      </c>
      <c r="C645" s="71">
        <f t="shared" ca="1" si="121"/>
        <v>6.921687946465342</v>
      </c>
      <c r="D645" s="79">
        <f t="shared" ca="1" si="122"/>
        <v>121.23714272434925</v>
      </c>
      <c r="E645" s="79">
        <f t="shared" ca="1" si="112"/>
        <v>27.419065059536283</v>
      </c>
      <c r="F645" s="61">
        <f t="shared" ca="1" si="113"/>
        <v>3.3370589179479535E-2</v>
      </c>
      <c r="G645" s="71">
        <f t="shared" ca="1" si="114"/>
        <v>1.3676711471271019</v>
      </c>
      <c r="H645" s="79">
        <f t="shared" ca="1" si="115"/>
        <v>20.735342294254202</v>
      </c>
      <c r="I645" s="79">
        <f t="shared" ca="1" si="116"/>
        <v>26.488605014971796</v>
      </c>
      <c r="J645" s="71">
        <f t="shared" ca="1" si="117"/>
        <v>1.211275433150103</v>
      </c>
      <c r="K645" s="71">
        <f t="shared" ca="1" si="118"/>
        <v>1.5780370456040984</v>
      </c>
      <c r="L645" s="61">
        <f t="shared" ca="1" si="123"/>
        <v>2.8618918080170115E-3</v>
      </c>
    </row>
    <row r="646" spans="1:12">
      <c r="A646" s="78">
        <f t="shared" ca="1" si="119"/>
        <v>4.2468507152261449E-2</v>
      </c>
      <c r="B646" s="78">
        <f t="shared" ca="1" si="120"/>
        <v>3.220099349546289E-2</v>
      </c>
      <c r="C646" s="71">
        <f t="shared" ca="1" si="121"/>
        <v>6.7728299472708011</v>
      </c>
      <c r="D646" s="79">
        <f t="shared" ca="1" si="122"/>
        <v>109.35155663456712</v>
      </c>
      <c r="E646" s="79">
        <f t="shared" ca="1" si="112"/>
        <v>28.145954585572742</v>
      </c>
      <c r="F646" s="61">
        <f t="shared" ca="1" si="113"/>
        <v>3.2801629635422207E-2</v>
      </c>
      <c r="G646" s="71">
        <f t="shared" ca="1" si="114"/>
        <v>1.3658860938046216</v>
      </c>
      <c r="H646" s="79">
        <f t="shared" ca="1" si="115"/>
        <v>20.731772187609245</v>
      </c>
      <c r="I646" s="79">
        <f t="shared" ca="1" si="116"/>
        <v>26.451594509732036</v>
      </c>
      <c r="J646" s="71">
        <f t="shared" ca="1" si="117"/>
        <v>1.2098623394365022</v>
      </c>
      <c r="K646" s="71">
        <f t="shared" ca="1" si="118"/>
        <v>1.5802450012841758</v>
      </c>
      <c r="L646" s="61">
        <f t="shared" ca="1" si="123"/>
        <v>3.4935613838996695E-3</v>
      </c>
    </row>
    <row r="647" spans="1:12">
      <c r="A647" s="78">
        <f t="shared" ca="1" si="119"/>
        <v>3.9895084001507625E-2</v>
      </c>
      <c r="B647" s="78">
        <f t="shared" ca="1" si="120"/>
        <v>3.2618346188899167E-2</v>
      </c>
      <c r="C647" s="71">
        <f t="shared" ca="1" si="121"/>
        <v>6.7726281631516496</v>
      </c>
      <c r="D647" s="79">
        <f t="shared" ca="1" si="122"/>
        <v>109.33626312909384</v>
      </c>
      <c r="E647" s="79">
        <f t="shared" ca="1" si="112"/>
        <v>28.51075047167728</v>
      </c>
      <c r="F647" s="61">
        <f t="shared" ca="1" si="113"/>
        <v>3.2800865005036046E-2</v>
      </c>
      <c r="G647" s="71">
        <f t="shared" ca="1" si="114"/>
        <v>1.3413666453123243</v>
      </c>
      <c r="H647" s="79">
        <f t="shared" ca="1" si="115"/>
        <v>20.682733290624647</v>
      </c>
      <c r="I647" s="79">
        <f t="shared" ca="1" si="116"/>
        <v>25.943864092778274</v>
      </c>
      <c r="J647" s="71">
        <f t="shared" ca="1" si="117"/>
        <v>1.1904154502959337</v>
      </c>
      <c r="K647" s="71">
        <f t="shared" ca="1" si="118"/>
        <v>1.6111709439472215</v>
      </c>
      <c r="L647" s="61">
        <f t="shared" ca="1" si="123"/>
        <v>3.2748560691689293E-3</v>
      </c>
    </row>
    <row r="648" spans="1:12">
      <c r="A648" s="78">
        <f t="shared" ca="1" si="119"/>
        <v>3.8923498894595773E-2</v>
      </c>
      <c r="B648" s="78">
        <f t="shared" ca="1" si="120"/>
        <v>3.0438766836317247E-2</v>
      </c>
      <c r="C648" s="71">
        <f t="shared" ca="1" si="121"/>
        <v>6.7158155291119206</v>
      </c>
      <c r="D648" s="79">
        <f t="shared" ca="1" si="122"/>
        <v>105.11432834331563</v>
      </c>
      <c r="E648" s="79">
        <f t="shared" ca="1" si="112"/>
        <v>26.605643367386651</v>
      </c>
      <c r="F648" s="61">
        <f t="shared" ca="1" si="113"/>
        <v>3.2586289560989259E-2</v>
      </c>
      <c r="G648" s="71">
        <f t="shared" ca="1" si="114"/>
        <v>1.3674644403457157</v>
      </c>
      <c r="H648" s="79">
        <f t="shared" ca="1" si="115"/>
        <v>20.734928880691431</v>
      </c>
      <c r="I648" s="79">
        <f t="shared" ca="1" si="116"/>
        <v>26.484318921832905</v>
      </c>
      <c r="J648" s="71">
        <f t="shared" ca="1" si="117"/>
        <v>1.2111118172787174</v>
      </c>
      <c r="K648" s="71">
        <f t="shared" ca="1" si="118"/>
        <v>1.578292427431135</v>
      </c>
      <c r="L648" s="61">
        <f t="shared" ca="1" si="123"/>
        <v>2.9233846138518693E-3</v>
      </c>
    </row>
    <row r="649" spans="1:12">
      <c r="A649" s="78">
        <f t="shared" ca="1" si="119"/>
        <v>3.9181631133905222E-2</v>
      </c>
      <c r="B649" s="78">
        <f t="shared" ca="1" si="120"/>
        <v>2.9236340727606822E-2</v>
      </c>
      <c r="C649" s="71">
        <f t="shared" ca="1" si="121"/>
        <v>6.8224390583948038</v>
      </c>
      <c r="D649" s="79">
        <f t="shared" ca="1" si="122"/>
        <v>113.17716217769069</v>
      </c>
      <c r="E649" s="79">
        <f t="shared" ca="1" si="112"/>
        <v>25.554637576120019</v>
      </c>
      <c r="F649" s="61">
        <f t="shared" ca="1" si="113"/>
        <v>3.2990157764268495E-2</v>
      </c>
      <c r="G649" s="71">
        <f t="shared" ca="1" si="114"/>
        <v>1.402699648995537</v>
      </c>
      <c r="H649" s="79">
        <f t="shared" ca="1" si="115"/>
        <v>20.805399297991073</v>
      </c>
      <c r="I649" s="79">
        <f t="shared" ca="1" si="116"/>
        <v>27.216159987211867</v>
      </c>
      <c r="J649" s="71">
        <f t="shared" ca="1" si="117"/>
        <v>1.2389321536332476</v>
      </c>
      <c r="K649" s="71">
        <f t="shared" ca="1" si="118"/>
        <v>1.5358522296915025</v>
      </c>
      <c r="L649" s="61">
        <f t="shared" ca="1" si="123"/>
        <v>2.7214500865590419E-3</v>
      </c>
    </row>
    <row r="650" spans="1:12">
      <c r="A650" s="78">
        <f t="shared" ca="1" si="119"/>
        <v>3.9436922791462901E-2</v>
      </c>
      <c r="B650" s="78">
        <f t="shared" ca="1" si="120"/>
        <v>2.7789973416988169E-2</v>
      </c>
      <c r="C650" s="71">
        <f t="shared" ca="1" si="121"/>
        <v>6.7712983058853133</v>
      </c>
      <c r="D650" s="79">
        <f t="shared" ca="1" si="122"/>
        <v>109.23552484011833</v>
      </c>
      <c r="E650" s="79">
        <f t="shared" ca="1" si="112"/>
        <v>24.290409854560263</v>
      </c>
      <c r="F650" s="61">
        <f t="shared" ca="1" si="113"/>
        <v>3.2795826157962421E-2</v>
      </c>
      <c r="G650" s="71">
        <f t="shared" ca="1" si="114"/>
        <v>1.4288499653012829</v>
      </c>
      <c r="H650" s="79">
        <f t="shared" ca="1" si="115"/>
        <v>20.857699930602564</v>
      </c>
      <c r="I650" s="79">
        <f t="shared" ca="1" si="116"/>
        <v>27.760911598764569</v>
      </c>
      <c r="J650" s="71">
        <f t="shared" ca="1" si="117"/>
        <v>1.2594896022457411</v>
      </c>
      <c r="K650" s="71">
        <f t="shared" ca="1" si="118"/>
        <v>1.5057142432549011</v>
      </c>
      <c r="L650" s="61">
        <f t="shared" ca="1" si="123"/>
        <v>2.5923755434671607E-3</v>
      </c>
    </row>
    <row r="651" spans="1:12">
      <c r="A651" s="78">
        <f t="shared" ca="1" si="119"/>
        <v>4.0136868396626522E-2</v>
      </c>
      <c r="B651" s="78">
        <f t="shared" ca="1" si="120"/>
        <v>2.7440071871954113E-2</v>
      </c>
      <c r="C651" s="71">
        <f t="shared" ca="1" si="121"/>
        <v>6.9003950645655001</v>
      </c>
      <c r="D651" s="79">
        <f t="shared" ca="1" si="122"/>
        <v>119.4609313674495</v>
      </c>
      <c r="E651" s="79">
        <f t="shared" ca="1" si="112"/>
        <v>23.984571061190803</v>
      </c>
      <c r="F651" s="61">
        <f t="shared" ca="1" si="113"/>
        <v>3.3288603407517617E-2</v>
      </c>
      <c r="G651" s="71">
        <f t="shared" ca="1" si="114"/>
        <v>1.4547039312923777</v>
      </c>
      <c r="H651" s="79">
        <f t="shared" ca="1" si="115"/>
        <v>20.909407862584757</v>
      </c>
      <c r="I651" s="79">
        <f t="shared" ca="1" si="116"/>
        <v>28.300834290980298</v>
      </c>
      <c r="J651" s="71">
        <f t="shared" ca="1" si="117"/>
        <v>1.279739695825477</v>
      </c>
      <c r="K651" s="71">
        <f t="shared" ca="1" si="118"/>
        <v>1.4769882601419277</v>
      </c>
      <c r="L651" s="61">
        <f t="shared" ca="1" si="123"/>
        <v>2.5293747057964894E-3</v>
      </c>
    </row>
    <row r="652" spans="1:12">
      <c r="A652" s="78">
        <f t="shared" ca="1" si="119"/>
        <v>4.1455055236807502E-2</v>
      </c>
      <c r="B652" s="78">
        <f t="shared" ca="1" si="120"/>
        <v>2.61426144429465E-2</v>
      </c>
      <c r="C652" s="71">
        <f t="shared" ca="1" si="121"/>
        <v>6.974418034307635</v>
      </c>
      <c r="D652" s="79">
        <f t="shared" ca="1" si="122"/>
        <v>125.75030023438417</v>
      </c>
      <c r="E652" s="79">
        <f t="shared" ca="1" si="112"/>
        <v>22.850501148760689</v>
      </c>
      <c r="F652" s="61">
        <f t="shared" ca="1" si="113"/>
        <v>3.3574490495878073E-2</v>
      </c>
      <c r="G652" s="71">
        <f t="shared" ca="1" si="114"/>
        <v>1.5014503329051421</v>
      </c>
      <c r="H652" s="79">
        <f t="shared" ca="1" si="115"/>
        <v>21.002900665810284</v>
      </c>
      <c r="I652" s="79">
        <f t="shared" ca="1" si="116"/>
        <v>29.280459094473521</v>
      </c>
      <c r="J652" s="71">
        <f t="shared" ca="1" si="117"/>
        <v>1.3161683620145117</v>
      </c>
      <c r="K652" s="71">
        <f t="shared" ca="1" si="118"/>
        <v>1.4275732448433314</v>
      </c>
      <c r="L652" s="61">
        <f t="shared" ca="1" si="123"/>
        <v>2.42810451138133E-3</v>
      </c>
    </row>
    <row r="653" spans="1:12">
      <c r="A653" s="78">
        <f t="shared" ca="1" si="119"/>
        <v>4.0570989520574398E-2</v>
      </c>
      <c r="B653" s="78">
        <f t="shared" ca="1" si="120"/>
        <v>3.1917902481025447E-2</v>
      </c>
      <c r="C653" s="71">
        <f t="shared" ca="1" si="121"/>
        <v>6.7621437265883051</v>
      </c>
      <c r="D653" s="79">
        <f t="shared" ca="1" si="122"/>
        <v>108.54456854371826</v>
      </c>
      <c r="E653" s="79">
        <f t="shared" ca="1" si="112"/>
        <v>27.898512939492392</v>
      </c>
      <c r="F653" s="61">
        <f t="shared" ca="1" si="113"/>
        <v>3.2761160332409528E-2</v>
      </c>
      <c r="G653" s="71">
        <f t="shared" ca="1" si="114"/>
        <v>1.3570262701861497</v>
      </c>
      <c r="H653" s="79">
        <f t="shared" ca="1" si="115"/>
        <v>20.7140525403723</v>
      </c>
      <c r="I653" s="79">
        <f t="shared" ca="1" si="116"/>
        <v>26.267993161326029</v>
      </c>
      <c r="J653" s="71">
        <f t="shared" ca="1" si="117"/>
        <v>1.2028433261672626</v>
      </c>
      <c r="K653" s="71">
        <f t="shared" ca="1" si="118"/>
        <v>1.5912901965248532</v>
      </c>
      <c r="L653" s="61">
        <f t="shared" ca="1" si="123"/>
        <v>3.2582730193396539E-3</v>
      </c>
    </row>
    <row r="654" spans="1:12">
      <c r="A654" s="78">
        <f t="shared" ca="1" si="119"/>
        <v>3.8264765545037258E-2</v>
      </c>
      <c r="B654" s="78">
        <f t="shared" ca="1" si="120"/>
        <v>2.9184309883248275E-2</v>
      </c>
      <c r="C654" s="71">
        <f t="shared" ca="1" si="121"/>
        <v>6.8137392390810696</v>
      </c>
      <c r="D654" s="79">
        <f t="shared" ca="1" si="122"/>
        <v>112.49672865952792</v>
      </c>
      <c r="E654" s="79">
        <f t="shared" ca="1" si="112"/>
        <v>25.509158923960701</v>
      </c>
      <c r="F654" s="61">
        <f t="shared" ca="1" si="113"/>
        <v>3.2957017908648127E-2</v>
      </c>
      <c r="G654" s="71">
        <f t="shared" ca="1" si="114"/>
        <v>1.396067955286626</v>
      </c>
      <c r="H654" s="79">
        <f t="shared" ca="1" si="115"/>
        <v>20.792135910573251</v>
      </c>
      <c r="I654" s="79">
        <f t="shared" ca="1" si="116"/>
        <v>27.078228930937446</v>
      </c>
      <c r="J654" s="71">
        <f t="shared" ca="1" si="117"/>
        <v>1.2337066868059647</v>
      </c>
      <c r="K654" s="71">
        <f t="shared" ca="1" si="118"/>
        <v>1.543675552290003</v>
      </c>
      <c r="L654" s="61">
        <f t="shared" ca="1" si="123"/>
        <v>2.636889534050826E-3</v>
      </c>
    </row>
    <row r="655" spans="1:12">
      <c r="A655" s="78">
        <f t="shared" ca="1" si="119"/>
        <v>4.1470533779332498E-2</v>
      </c>
      <c r="B655" s="78">
        <f t="shared" ca="1" si="120"/>
        <v>2.869182811460556E-2</v>
      </c>
      <c r="C655" s="71">
        <f t="shared" ca="1" si="121"/>
        <v>6.8521528895847315</v>
      </c>
      <c r="D655" s="79">
        <f t="shared" ca="1" si="122"/>
        <v>115.53233600398772</v>
      </c>
      <c r="E655" s="79">
        <f t="shared" ca="1" si="112"/>
        <v>25.078694891961394</v>
      </c>
      <c r="F655" s="61">
        <f t="shared" ca="1" si="113"/>
        <v>3.3103596888290288E-2</v>
      </c>
      <c r="G655" s="71">
        <f t="shared" ca="1" si="114"/>
        <v>1.4330778538935176</v>
      </c>
      <c r="H655" s="79">
        <f t="shared" ca="1" si="115"/>
        <v>20.866155707787037</v>
      </c>
      <c r="I655" s="79">
        <f t="shared" ca="1" si="116"/>
        <v>27.84911350540337</v>
      </c>
      <c r="J655" s="71">
        <f t="shared" ca="1" si="117"/>
        <v>1.2628061307138412</v>
      </c>
      <c r="K655" s="71">
        <f t="shared" ca="1" si="118"/>
        <v>1.5009454427297959</v>
      </c>
      <c r="L655" s="61">
        <f t="shared" ca="1" si="123"/>
        <v>2.8385457842597813E-3</v>
      </c>
    </row>
    <row r="656" spans="1:12">
      <c r="A656" s="78">
        <f t="shared" ca="1" si="119"/>
        <v>4.006840554283244E-2</v>
      </c>
      <c r="B656" s="78">
        <f t="shared" ca="1" si="120"/>
        <v>2.8355911129551329E-2</v>
      </c>
      <c r="C656" s="71">
        <f t="shared" ca="1" si="121"/>
        <v>6.8103514456399736</v>
      </c>
      <c r="D656" s="79">
        <f t="shared" ca="1" si="122"/>
        <v>112.23286932451819</v>
      </c>
      <c r="E656" s="79">
        <f t="shared" ca="1" si="112"/>
        <v>24.785079596918056</v>
      </c>
      <c r="F656" s="61">
        <f t="shared" ca="1" si="113"/>
        <v>3.2944121937326314E-2</v>
      </c>
      <c r="G656" s="71">
        <f t="shared" ca="1" si="114"/>
        <v>1.425664832146978</v>
      </c>
      <c r="H656" s="79">
        <f t="shared" ca="1" si="115"/>
        <v>20.851329664293957</v>
      </c>
      <c r="I656" s="79">
        <f t="shared" ca="1" si="116"/>
        <v>27.694487192266276</v>
      </c>
      <c r="J656" s="71">
        <f t="shared" ca="1" si="117"/>
        <v>1.2569897476456722</v>
      </c>
      <c r="K656" s="71">
        <f t="shared" ca="1" si="118"/>
        <v>1.5093256542288569</v>
      </c>
      <c r="L656" s="61">
        <f t="shared" ca="1" si="123"/>
        <v>2.6960364599217974E-3</v>
      </c>
    </row>
    <row r="657" spans="1:12">
      <c r="A657" s="78">
        <f t="shared" ca="1" si="119"/>
        <v>4.2048671182641613E-2</v>
      </c>
      <c r="B657" s="78">
        <f t="shared" ca="1" si="120"/>
        <v>3.3205689779524421E-2</v>
      </c>
      <c r="C657" s="71">
        <f t="shared" ca="1" si="121"/>
        <v>6.7684099263478243</v>
      </c>
      <c r="D657" s="79">
        <f t="shared" ca="1" si="122"/>
        <v>109.0170462178822</v>
      </c>
      <c r="E657" s="79">
        <f t="shared" ca="1" si="112"/>
        <v>29.024130471278689</v>
      </c>
      <c r="F657" s="61">
        <f t="shared" ca="1" si="113"/>
        <v>3.2784884715256576E-2</v>
      </c>
      <c r="G657" s="71">
        <f t="shared" ca="1" si="114"/>
        <v>1.3456180255902481</v>
      </c>
      <c r="H657" s="79">
        <f t="shared" ca="1" si="115"/>
        <v>20.691236051180496</v>
      </c>
      <c r="I657" s="79">
        <f t="shared" ca="1" si="116"/>
        <v>26.031812331417864</v>
      </c>
      <c r="J657" s="71">
        <f t="shared" ca="1" si="117"/>
        <v>1.1937922221027732</v>
      </c>
      <c r="K657" s="71">
        <f t="shared" ca="1" si="118"/>
        <v>1.6057276177253117</v>
      </c>
      <c r="L657" s="61">
        <f t="shared" ca="1" si="123"/>
        <v>3.5998084139894707E-3</v>
      </c>
    </row>
    <row r="658" spans="1:12">
      <c r="A658" s="78">
        <f t="shared" ca="1" si="119"/>
        <v>3.9302951248057556E-2</v>
      </c>
      <c r="B658" s="78">
        <f t="shared" ca="1" si="120"/>
        <v>2.809992534412056E-2</v>
      </c>
      <c r="C658" s="71">
        <f t="shared" ca="1" si="121"/>
        <v>6.6423105042846355</v>
      </c>
      <c r="D658" s="79">
        <f t="shared" ca="1" si="122"/>
        <v>99.892918619122796</v>
      </c>
      <c r="E658" s="79">
        <f t="shared" ca="1" si="112"/>
        <v>24.561329845460801</v>
      </c>
      <c r="F658" s="61">
        <f t="shared" ca="1" si="113"/>
        <v>3.2310750279454917E-2</v>
      </c>
      <c r="G658" s="71">
        <f t="shared" ca="1" si="114"/>
        <v>1.4084426122993285</v>
      </c>
      <c r="H658" s="79">
        <f t="shared" ca="1" si="115"/>
        <v>20.816885224598657</v>
      </c>
      <c r="I658" s="79">
        <f t="shared" ca="1" si="116"/>
        <v>27.335677613528471</v>
      </c>
      <c r="J658" s="71">
        <f t="shared" ca="1" si="117"/>
        <v>1.2434533702014887</v>
      </c>
      <c r="K658" s="71">
        <f t="shared" ca="1" si="118"/>
        <v>1.5291371441735584</v>
      </c>
      <c r="L658" s="61">
        <f t="shared" ca="1" si="123"/>
        <v>2.7012858656722421E-3</v>
      </c>
    </row>
    <row r="659" spans="1:12">
      <c r="A659" s="78">
        <f t="shared" ca="1" si="119"/>
        <v>4.1987663325216973E-2</v>
      </c>
      <c r="B659" s="78">
        <f t="shared" ca="1" si="120"/>
        <v>3.0260479959214975E-2</v>
      </c>
      <c r="C659" s="71">
        <f t="shared" ca="1" si="121"/>
        <v>6.8212103300042077</v>
      </c>
      <c r="D659" s="79">
        <f t="shared" ca="1" si="122"/>
        <v>113.0808113997893</v>
      </c>
      <c r="E659" s="79">
        <f t="shared" ca="1" si="112"/>
        <v>26.449807978430989</v>
      </c>
      <c r="F659" s="61">
        <f t="shared" ca="1" si="113"/>
        <v>3.2985475200797698E-2</v>
      </c>
      <c r="G659" s="71">
        <f t="shared" ca="1" si="114"/>
        <v>1.4026646698767822</v>
      </c>
      <c r="H659" s="79">
        <f t="shared" ca="1" si="115"/>
        <v>20.805329339753563</v>
      </c>
      <c r="I659" s="79">
        <f t="shared" ca="1" si="116"/>
        <v>27.215432233902622</v>
      </c>
      <c r="J659" s="71">
        <f t="shared" ca="1" si="117"/>
        <v>1.2389046046173275</v>
      </c>
      <c r="K659" s="71">
        <f t="shared" ca="1" si="118"/>
        <v>1.5358932990940775</v>
      </c>
      <c r="L659" s="61">
        <f t="shared" ca="1" si="123"/>
        <v>3.1254610475933481E-3</v>
      </c>
    </row>
    <row r="660" spans="1:12">
      <c r="A660" s="78">
        <f t="shared" ca="1" si="119"/>
        <v>4.1290122489277048E-2</v>
      </c>
      <c r="B660" s="78">
        <f t="shared" ca="1" si="120"/>
        <v>3.241488304873457E-2</v>
      </c>
      <c r="C660" s="71">
        <f t="shared" ca="1" si="121"/>
        <v>6.796028669286347</v>
      </c>
      <c r="D660" s="79">
        <f t="shared" ca="1" si="122"/>
        <v>111.12415737413698</v>
      </c>
      <c r="E660" s="79">
        <f t="shared" ca="1" si="112"/>
        <v>28.332909241290473</v>
      </c>
      <c r="F660" s="61">
        <f t="shared" ca="1" si="113"/>
        <v>3.2889656611159453E-2</v>
      </c>
      <c r="G660" s="71">
        <f t="shared" ca="1" si="114"/>
        <v>1.3565829354095829</v>
      </c>
      <c r="H660" s="79">
        <f t="shared" ca="1" si="115"/>
        <v>20.713165870819164</v>
      </c>
      <c r="I660" s="79">
        <f t="shared" ca="1" si="116"/>
        <v>26.258810098016973</v>
      </c>
      <c r="J660" s="71">
        <f t="shared" ca="1" si="117"/>
        <v>1.2024918689508259</v>
      </c>
      <c r="K660" s="71">
        <f t="shared" ca="1" si="118"/>
        <v>1.5918466923661811</v>
      </c>
      <c r="L660" s="61">
        <f t="shared" ca="1" si="123"/>
        <v>3.3784715235145612E-3</v>
      </c>
    </row>
    <row r="661" spans="1:12">
      <c r="A661" s="78">
        <f t="shared" ca="1" si="119"/>
        <v>3.9127459960983366E-2</v>
      </c>
      <c r="B661" s="78">
        <f t="shared" ca="1" si="120"/>
        <v>3.2201752863762798E-2</v>
      </c>
      <c r="C661" s="71">
        <f t="shared" ca="1" si="121"/>
        <v>6.7523360172687443</v>
      </c>
      <c r="D661" s="79">
        <f t="shared" ca="1" si="122"/>
        <v>107.80916490828677</v>
      </c>
      <c r="E661" s="79">
        <f t="shared" ca="1" si="112"/>
        <v>28.146618327382008</v>
      </c>
      <c r="F661" s="61">
        <f t="shared" ca="1" si="113"/>
        <v>3.272406194259693E-2</v>
      </c>
      <c r="G661" s="71">
        <f t="shared" ca="1" si="114"/>
        <v>1.3411565805064978</v>
      </c>
      <c r="H661" s="79">
        <f t="shared" ca="1" si="115"/>
        <v>20.682313161012996</v>
      </c>
      <c r="I661" s="79">
        <f t="shared" ca="1" si="116"/>
        <v>25.939519422552845</v>
      </c>
      <c r="J661" s="71">
        <f t="shared" ca="1" si="117"/>
        <v>1.1902485471331679</v>
      </c>
      <c r="K661" s="71">
        <f t="shared" ca="1" si="118"/>
        <v>1.6114408027026677</v>
      </c>
      <c r="L661" s="61">
        <f t="shared" ca="1" si="123"/>
        <v>3.151673580066162E-3</v>
      </c>
    </row>
    <row r="662" spans="1:12">
      <c r="A662" s="78">
        <f t="shared" ca="1" si="119"/>
        <v>3.8061349242271475E-2</v>
      </c>
      <c r="B662" s="78">
        <f t="shared" ca="1" si="120"/>
        <v>2.7250274174068587E-2</v>
      </c>
      <c r="C662" s="71">
        <f t="shared" ca="1" si="121"/>
        <v>6.980038215031894</v>
      </c>
      <c r="D662" s="79">
        <f t="shared" ca="1" si="122"/>
        <v>126.24113008691347</v>
      </c>
      <c r="E662" s="79">
        <f t="shared" ca="1" si="112"/>
        <v>23.818674397602301</v>
      </c>
      <c r="F662" s="61">
        <f t="shared" ca="1" si="113"/>
        <v>3.3596296441118029E-2</v>
      </c>
      <c r="G662" s="71">
        <f t="shared" ca="1" si="114"/>
        <v>1.4512493394489232</v>
      </c>
      <c r="H662" s="79">
        <f t="shared" ca="1" si="115"/>
        <v>20.902498678897846</v>
      </c>
      <c r="I662" s="79">
        <f t="shared" ca="1" si="116"/>
        <v>28.228612755331557</v>
      </c>
      <c r="J662" s="71">
        <f t="shared" ca="1" si="117"/>
        <v>1.2770381446851236</v>
      </c>
      <c r="K662" s="71">
        <f t="shared" ca="1" si="118"/>
        <v>1.4807670629193495</v>
      </c>
      <c r="L662" s="61">
        <f t="shared" ca="1" si="123"/>
        <v>2.2926294823609446E-3</v>
      </c>
    </row>
    <row r="663" spans="1:12">
      <c r="A663" s="78">
        <f t="shared" ca="1" si="119"/>
        <v>3.4086546917341712E-2</v>
      </c>
      <c r="B663" s="78">
        <f t="shared" ca="1" si="120"/>
        <v>3.3251194947080648E-2</v>
      </c>
      <c r="C663" s="71">
        <f t="shared" ca="1" si="121"/>
        <v>6.8876713120049935</v>
      </c>
      <c r="D663" s="79">
        <f t="shared" ca="1" si="122"/>
        <v>118.41198601250338</v>
      </c>
      <c r="E663" s="79">
        <f t="shared" ca="1" si="112"/>
        <v>29.063905218589728</v>
      </c>
      <c r="F663" s="61">
        <f t="shared" ca="1" si="113"/>
        <v>3.3239708249532665E-2</v>
      </c>
      <c r="G663" s="71">
        <f t="shared" ca="1" si="114"/>
        <v>1.2991074764265091</v>
      </c>
      <c r="H663" s="79">
        <f t="shared" ca="1" si="115"/>
        <v>20.59821495285302</v>
      </c>
      <c r="I663" s="79">
        <f t="shared" ca="1" si="116"/>
        <v>25.071614810984418</v>
      </c>
      <c r="J663" s="71">
        <f t="shared" ca="1" si="117"/>
        <v>1.1567369410638781</v>
      </c>
      <c r="K663" s="71">
        <f t="shared" ca="1" si="118"/>
        <v>1.6672240824985278</v>
      </c>
      <c r="L663" s="61">
        <f t="shared" ca="1" si="123"/>
        <v>2.659739254467748E-3</v>
      </c>
    </row>
    <row r="664" spans="1:12">
      <c r="A664" s="78">
        <f t="shared" ca="1" si="119"/>
        <v>3.7274727554466994E-2</v>
      </c>
      <c r="B664" s="78">
        <f t="shared" ca="1" si="120"/>
        <v>3.0126960875454963E-2</v>
      </c>
      <c r="C664" s="71">
        <f t="shared" ca="1" si="121"/>
        <v>6.8034250014020028</v>
      </c>
      <c r="D664" s="79">
        <f t="shared" ca="1" si="122"/>
        <v>111.69532565360859</v>
      </c>
      <c r="E664" s="79">
        <f t="shared" ca="1" si="112"/>
        <v>26.333102819369792</v>
      </c>
      <c r="F664" s="61">
        <f t="shared" ca="1" si="113"/>
        <v>3.2917771444288105E-2</v>
      </c>
      <c r="G664" s="71">
        <f t="shared" ca="1" si="114"/>
        <v>1.3696182397036698</v>
      </c>
      <c r="H664" s="79">
        <f t="shared" ca="1" si="115"/>
        <v>20.739236479407339</v>
      </c>
      <c r="I664" s="79">
        <f t="shared" ca="1" si="116"/>
        <v>26.528982437195037</v>
      </c>
      <c r="J664" s="71">
        <f t="shared" ca="1" si="117"/>
        <v>1.2128163896347695</v>
      </c>
      <c r="K664" s="71">
        <f t="shared" ca="1" si="118"/>
        <v>1.5756352547240631</v>
      </c>
      <c r="L664" s="61">
        <f t="shared" ca="1" si="123"/>
        <v>2.6669449344987029E-3</v>
      </c>
    </row>
    <row r="665" spans="1:12">
      <c r="A665" s="78">
        <f t="shared" ca="1" si="119"/>
        <v>3.8103602767404883E-2</v>
      </c>
      <c r="B665" s="78">
        <f t="shared" ca="1" si="120"/>
        <v>3.127627791408439E-2</v>
      </c>
      <c r="C665" s="71">
        <f t="shared" ca="1" si="121"/>
        <v>6.8250416441831456</v>
      </c>
      <c r="D665" s="79">
        <f t="shared" ca="1" si="122"/>
        <v>113.38151521745175</v>
      </c>
      <c r="E665" s="79">
        <f t="shared" ca="1" si="112"/>
        <v>27.337687512641654</v>
      </c>
      <c r="F665" s="61">
        <f t="shared" ca="1" si="113"/>
        <v>3.300007815885532E-2</v>
      </c>
      <c r="G665" s="71">
        <f t="shared" ca="1" si="114"/>
        <v>1.3569307515031344</v>
      </c>
      <c r="H665" s="79">
        <f t="shared" ca="1" si="115"/>
        <v>20.713861503006267</v>
      </c>
      <c r="I665" s="79">
        <f t="shared" ca="1" si="116"/>
        <v>26.266014591431279</v>
      </c>
      <c r="J665" s="71">
        <f t="shared" ca="1" si="117"/>
        <v>1.2027676048515237</v>
      </c>
      <c r="K665" s="71">
        <f t="shared" ca="1" si="118"/>
        <v>1.5914100654477039</v>
      </c>
      <c r="L665" s="61">
        <f t="shared" ca="1" si="123"/>
        <v>2.8746677310952759E-3</v>
      </c>
    </row>
    <row r="666" spans="1:12">
      <c r="A666" s="78">
        <f t="shared" ca="1" si="119"/>
        <v>4.3125998100820934E-2</v>
      </c>
      <c r="B666" s="78">
        <f t="shared" ca="1" si="120"/>
        <v>3.134553976362172E-2</v>
      </c>
      <c r="C666" s="71">
        <f t="shared" ca="1" si="121"/>
        <v>6.747689302441211</v>
      </c>
      <c r="D666" s="79">
        <f t="shared" ca="1" si="122"/>
        <v>107.46248557649889</v>
      </c>
      <c r="E666" s="79">
        <f t="shared" ca="1" si="112"/>
        <v>27.398227286728599</v>
      </c>
      <c r="F666" s="61">
        <f t="shared" ca="1" si="113"/>
        <v>3.2706500067844604E-2</v>
      </c>
      <c r="G666" s="71">
        <f t="shared" ca="1" si="114"/>
        <v>1.3829307338509029</v>
      </c>
      <c r="H666" s="79">
        <f t="shared" ca="1" si="115"/>
        <v>20.765861467701807</v>
      </c>
      <c r="I666" s="79">
        <f t="shared" ca="1" si="116"/>
        <v>26.805250623945646</v>
      </c>
      <c r="J666" s="71">
        <f t="shared" ca="1" si="117"/>
        <v>1.2233406031552614</v>
      </c>
      <c r="K666" s="71">
        <f t="shared" ca="1" si="118"/>
        <v>1.5593959775425212</v>
      </c>
      <c r="L666" s="61">
        <f t="shared" ca="1" si="123"/>
        <v>3.4567159738569777E-3</v>
      </c>
    </row>
    <row r="667" spans="1:12">
      <c r="A667" s="78">
        <f t="shared" ca="1" si="119"/>
        <v>3.6913831499389323E-2</v>
      </c>
      <c r="B667" s="78">
        <f t="shared" ca="1" si="120"/>
        <v>2.9493012442986001E-2</v>
      </c>
      <c r="C667" s="71">
        <f t="shared" ca="1" si="121"/>
        <v>6.7422750499642499</v>
      </c>
      <c r="D667" s="79">
        <f t="shared" ca="1" si="122"/>
        <v>107.05994823405604</v>
      </c>
      <c r="E667" s="79">
        <f t="shared" ca="1" si="112"/>
        <v>25.778986879053214</v>
      </c>
      <c r="F667" s="61">
        <f t="shared" ca="1" si="113"/>
        <v>3.2686049236214272E-2</v>
      </c>
      <c r="G667" s="71">
        <f t="shared" ca="1" si="114"/>
        <v>1.3728802756516734</v>
      </c>
      <c r="H667" s="79">
        <f t="shared" ca="1" si="115"/>
        <v>20.745760551303349</v>
      </c>
      <c r="I667" s="79">
        <f t="shared" ca="1" si="116"/>
        <v>26.596645213003537</v>
      </c>
      <c r="J667" s="71">
        <f t="shared" ca="1" si="117"/>
        <v>1.2153970491509978</v>
      </c>
      <c r="K667" s="71">
        <f t="shared" ca="1" si="118"/>
        <v>1.5716267847030305</v>
      </c>
      <c r="L667" s="61">
        <f t="shared" ca="1" si="123"/>
        <v>2.5948885089213786E-3</v>
      </c>
    </row>
    <row r="668" spans="1:12">
      <c r="A668" s="78">
        <f t="shared" ca="1" si="119"/>
        <v>4.1139630254010462E-2</v>
      </c>
      <c r="B668" s="78">
        <f t="shared" ca="1" si="120"/>
        <v>2.418162553478093E-2</v>
      </c>
      <c r="C668" s="71">
        <f t="shared" ca="1" si="121"/>
        <v>6.7409352081888194</v>
      </c>
      <c r="D668" s="79">
        <f t="shared" ca="1" si="122"/>
        <v>106.96056700712258</v>
      </c>
      <c r="E668" s="79">
        <f t="shared" ca="1" si="112"/>
        <v>21.136457612811501</v>
      </c>
      <c r="F668" s="61">
        <f t="shared" ca="1" si="113"/>
        <v>3.2680990330965706E-2</v>
      </c>
      <c r="G668" s="71">
        <f t="shared" ca="1" si="114"/>
        <v>1.5222438290099114</v>
      </c>
      <c r="H668" s="79">
        <f t="shared" ca="1" si="115"/>
        <v>21.044487658019822</v>
      </c>
      <c r="I668" s="79">
        <f t="shared" ca="1" si="116"/>
        <v>29.717615197137164</v>
      </c>
      <c r="J668" s="71">
        <f t="shared" ca="1" si="117"/>
        <v>1.3322965609225375</v>
      </c>
      <c r="K668" s="71">
        <f t="shared" ca="1" si="118"/>
        <v>1.4065731628433895</v>
      </c>
      <c r="L668" s="61">
        <f t="shared" ca="1" si="123"/>
        <v>2.2840733798515809E-3</v>
      </c>
    </row>
    <row r="669" spans="1:12">
      <c r="A669" s="78">
        <f t="shared" ca="1" si="119"/>
        <v>4.1708578309620402E-2</v>
      </c>
      <c r="B669" s="78">
        <f t="shared" ca="1" si="120"/>
        <v>2.8071583456283862E-2</v>
      </c>
      <c r="C669" s="71">
        <f t="shared" ca="1" si="121"/>
        <v>6.8027994007817627</v>
      </c>
      <c r="D669" s="79">
        <f t="shared" ca="1" si="122"/>
        <v>111.64690134022852</v>
      </c>
      <c r="E669" s="79">
        <f t="shared" ca="1" si="112"/>
        <v>24.53655702321749</v>
      </c>
      <c r="F669" s="61">
        <f t="shared" ca="1" si="113"/>
        <v>3.2915392489911953E-2</v>
      </c>
      <c r="G669" s="71">
        <f t="shared" ca="1" si="114"/>
        <v>1.4425824563775445</v>
      </c>
      <c r="H669" s="79">
        <f t="shared" ca="1" si="115"/>
        <v>20.885164912755087</v>
      </c>
      <c r="I669" s="79">
        <f t="shared" ca="1" si="116"/>
        <v>28.047528358244069</v>
      </c>
      <c r="J669" s="71">
        <f t="shared" ca="1" si="117"/>
        <v>1.2702547248035914</v>
      </c>
      <c r="K669" s="71">
        <f t="shared" ca="1" si="118"/>
        <v>1.4903273994805903</v>
      </c>
      <c r="L669" s="61">
        <f t="shared" ca="1" si="123"/>
        <v>2.808622164445817E-3</v>
      </c>
    </row>
    <row r="670" spans="1:12">
      <c r="A670" s="78">
        <f t="shared" ca="1" si="119"/>
        <v>4.0644266408978079E-2</v>
      </c>
      <c r="B670" s="78">
        <f t="shared" ca="1" si="120"/>
        <v>2.796417741806673E-2</v>
      </c>
      <c r="C670" s="71">
        <f t="shared" ca="1" si="121"/>
        <v>6.8256216056055674</v>
      </c>
      <c r="D670" s="79">
        <f t="shared" ca="1" si="122"/>
        <v>113.42710359326354</v>
      </c>
      <c r="E670" s="79">
        <f t="shared" ca="1" si="112"/>
        <v>24.442676519987003</v>
      </c>
      <c r="F670" s="61">
        <f t="shared" ca="1" si="113"/>
        <v>3.3002289230598093E-2</v>
      </c>
      <c r="G670" s="71">
        <f t="shared" ca="1" si="114"/>
        <v>1.4395539027048998</v>
      </c>
      <c r="H670" s="79">
        <f t="shared" ca="1" si="115"/>
        <v>20.879107805409799</v>
      </c>
      <c r="I670" s="79">
        <f t="shared" ca="1" si="116"/>
        <v>27.984285687481105</v>
      </c>
      <c r="J670" s="71">
        <f t="shared" ca="1" si="117"/>
        <v>1.267882380260849</v>
      </c>
      <c r="K670" s="71">
        <f t="shared" ca="1" si="118"/>
        <v>1.4936954427498363</v>
      </c>
      <c r="L670" s="61">
        <f t="shared" ca="1" si="123"/>
        <v>2.6858615450796055E-3</v>
      </c>
    </row>
    <row r="671" spans="1:12">
      <c r="A671" s="78">
        <f t="shared" ca="1" si="119"/>
        <v>4.2551586763348012E-2</v>
      </c>
      <c r="B671" s="78">
        <f t="shared" ca="1" si="120"/>
        <v>2.6778653851235946E-2</v>
      </c>
      <c r="C671" s="71">
        <f t="shared" ca="1" si="121"/>
        <v>6.7442361204021708</v>
      </c>
      <c r="D671" s="79">
        <f t="shared" ca="1" si="122"/>
        <v>107.20557489342009</v>
      </c>
      <c r="E671" s="79">
        <f t="shared" ca="1" si="112"/>
        <v>23.406444750403651</v>
      </c>
      <c r="F671" s="61">
        <f t="shared" ca="1" si="113"/>
        <v>3.2693455156449683E-2</v>
      </c>
      <c r="G671" s="71">
        <f t="shared" ca="1" si="114"/>
        <v>1.4705763672765662</v>
      </c>
      <c r="H671" s="79">
        <f t="shared" ca="1" si="115"/>
        <v>20.941152734553132</v>
      </c>
      <c r="I671" s="79">
        <f t="shared" ca="1" si="116"/>
        <v>28.632969462970536</v>
      </c>
      <c r="J671" s="71">
        <f t="shared" ca="1" si="117"/>
        <v>1.2921354410827985</v>
      </c>
      <c r="K671" s="71">
        <f t="shared" ca="1" si="118"/>
        <v>1.4598555715311912</v>
      </c>
      <c r="L671" s="61">
        <f t="shared" ca="1" si="123"/>
        <v>2.741831839527112E-3</v>
      </c>
    </row>
    <row r="672" spans="1:12">
      <c r="A672" s="78">
        <f t="shared" ca="1" si="119"/>
        <v>3.9743571131989924E-2</v>
      </c>
      <c r="B672" s="78">
        <f t="shared" ca="1" si="120"/>
        <v>2.7983523488405368E-2</v>
      </c>
      <c r="C672" s="71">
        <f t="shared" ca="1" si="121"/>
        <v>6.8969683778941464</v>
      </c>
      <c r="D672" s="79">
        <f t="shared" ca="1" si="122"/>
        <v>119.17752468446902</v>
      </c>
      <c r="E672" s="79">
        <f t="shared" ref="E672:E735" ca="1" si="124">1.65*9.81*D_50*B672</f>
        <v>24.459586359033967</v>
      </c>
      <c r="F672" s="61">
        <f t="shared" ref="F672:F735" ca="1" si="125">$B$8*D672^(1/6)</f>
        <v>3.3275428176995414E-2</v>
      </c>
      <c r="G672" s="71">
        <f t="shared" ref="G672:G735" ca="1" si="126">IF(ISERROR(G672),1,(A672*Q/SQRT(L672))^(3/5)*(Bnot+2*G672*SQRT(1+m^2))^(2/5)/(Bnot+m*G672))</f>
        <v>1.4398285102423589</v>
      </c>
      <c r="H672" s="79">
        <f t="shared" ref="H672:H735" ca="1" si="127">Bnot+2*m*G672</f>
        <v>20.879657020484718</v>
      </c>
      <c r="I672" s="79">
        <f t="shared" ref="I672:I735" ca="1" si="128">G672*(Bnot+m*G672)</f>
        <v>27.990019323269188</v>
      </c>
      <c r="J672" s="71">
        <f t="shared" ref="J672:J735" ca="1" si="129">IF(ISERROR(G672),1,I672/(Bnot+2*G672*SQRT(1+m^2)))</f>
        <v>1.2680975291069663</v>
      </c>
      <c r="K672" s="71">
        <f t="shared" ref="K672:K735" ca="1" si="130">Q/I672</f>
        <v>1.4933894656246285</v>
      </c>
      <c r="L672" s="61">
        <f t="shared" ca="1" si="123"/>
        <v>2.566506080165197E-3</v>
      </c>
    </row>
    <row r="673" spans="1:12">
      <c r="A673" s="78">
        <f t="shared" ref="A673:A736" ca="1" si="131">NORMINV(RAND(),ntmn,ntstd)</f>
        <v>4.1000914590211074E-2</v>
      </c>
      <c r="B673" s="78">
        <f t="shared" ref="B673:B736" ca="1" si="132">NORMINV(RAND(),tmn,tstd)</f>
        <v>2.9182383712423987E-2</v>
      </c>
      <c r="C673" s="71">
        <f t="shared" ref="C673:C736" ca="1" si="133">NORMINV(RAND(),psimn,psistd)</f>
        <v>6.7373401241207009</v>
      </c>
      <c r="D673" s="79">
        <f t="shared" ref="D673:D736" ca="1" si="134">(2^C673)</f>
        <v>106.69436139542691</v>
      </c>
      <c r="E673" s="79">
        <f t="shared" ca="1" si="124"/>
        <v>25.507475313902145</v>
      </c>
      <c r="F673" s="61">
        <f t="shared" ca="1" si="125"/>
        <v>3.2667420067265696E-2</v>
      </c>
      <c r="G673" s="71">
        <f t="shared" ca="1" si="126"/>
        <v>1.4083389501413923</v>
      </c>
      <c r="H673" s="79">
        <f t="shared" ca="1" si="127"/>
        <v>20.816677900282784</v>
      </c>
      <c r="I673" s="79">
        <f t="shared" ca="1" si="128"/>
        <v>27.333519701030419</v>
      </c>
      <c r="J673" s="71">
        <f t="shared" ca="1" si="129"/>
        <v>1.2433717935482191</v>
      </c>
      <c r="K673" s="71">
        <f t="shared" ca="1" si="130"/>
        <v>1.5292578656975604</v>
      </c>
      <c r="L673" s="61">
        <f t="shared" ca="1" si="123"/>
        <v>2.9404616366838568E-3</v>
      </c>
    </row>
    <row r="674" spans="1:12">
      <c r="A674" s="78">
        <f t="shared" ca="1" si="131"/>
        <v>4.0968587291422873E-2</v>
      </c>
      <c r="B674" s="78">
        <f t="shared" ca="1" si="132"/>
        <v>2.9622481841191328E-2</v>
      </c>
      <c r="C674" s="71">
        <f t="shared" ca="1" si="133"/>
        <v>6.8422953698163216</v>
      </c>
      <c r="D674" s="79">
        <f t="shared" ca="1" si="134"/>
        <v>114.74562755818269</v>
      </c>
      <c r="E674" s="79">
        <f t="shared" ca="1" si="124"/>
        <v>25.892152325411942</v>
      </c>
      <c r="F674" s="61">
        <f t="shared" ca="1" si="125"/>
        <v>3.3065920454238416E-2</v>
      </c>
      <c r="G674" s="71">
        <f t="shared" ca="1" si="126"/>
        <v>1.4099650646686415</v>
      </c>
      <c r="H674" s="79">
        <f t="shared" ca="1" si="127"/>
        <v>20.819930129337283</v>
      </c>
      <c r="I674" s="79">
        <f t="shared" ca="1" si="128"/>
        <v>27.36737264762159</v>
      </c>
      <c r="J674" s="71">
        <f t="shared" ca="1" si="129"/>
        <v>1.2446513219345996</v>
      </c>
      <c r="K674" s="71">
        <f t="shared" ca="1" si="130"/>
        <v>1.5273662012868707</v>
      </c>
      <c r="L674" s="61">
        <f t="shared" ref="L674:L737" ca="1" si="135">E674/(9810*J674)*(A674/F674)^1.5</f>
        <v>2.9245361843518009E-3</v>
      </c>
    </row>
    <row r="675" spans="1:12">
      <c r="A675" s="78">
        <f t="shared" ca="1" si="131"/>
        <v>4.0651072240300318E-2</v>
      </c>
      <c r="B675" s="78">
        <f t="shared" ca="1" si="132"/>
        <v>2.8321904268083134E-2</v>
      </c>
      <c r="C675" s="71">
        <f t="shared" ca="1" si="133"/>
        <v>6.7453697075035199</v>
      </c>
      <c r="D675" s="79">
        <f t="shared" ca="1" si="134"/>
        <v>107.28984399421698</v>
      </c>
      <c r="E675" s="79">
        <f t="shared" ca="1" si="124"/>
        <v>24.755355185507689</v>
      </c>
      <c r="F675" s="61">
        <f t="shared" ca="1" si="125"/>
        <v>3.2697736877443186E-2</v>
      </c>
      <c r="G675" s="71">
        <f t="shared" ca="1" si="126"/>
        <v>1.4240085589128095</v>
      </c>
      <c r="H675" s="79">
        <f t="shared" ca="1" si="127"/>
        <v>20.84801711782562</v>
      </c>
      <c r="I675" s="79">
        <f t="shared" ca="1" si="128"/>
        <v>27.65995443628751</v>
      </c>
      <c r="J675" s="71">
        <f t="shared" ca="1" si="129"/>
        <v>1.255689376044105</v>
      </c>
      <c r="K675" s="71">
        <f t="shared" ca="1" si="130"/>
        <v>1.5112100092674754</v>
      </c>
      <c r="L675" s="61">
        <f t="shared" ca="1" si="135"/>
        <v>2.7857965782891237E-3</v>
      </c>
    </row>
    <row r="676" spans="1:12">
      <c r="A676" s="78">
        <f t="shared" ca="1" si="131"/>
        <v>4.1833096580207604E-2</v>
      </c>
      <c r="B676" s="78">
        <f t="shared" ca="1" si="132"/>
        <v>3.1621943042815848E-2</v>
      </c>
      <c r="C676" s="71">
        <f t="shared" ca="1" si="133"/>
        <v>6.8198069489965887</v>
      </c>
      <c r="D676" s="79">
        <f t="shared" ca="1" si="134"/>
        <v>112.97086557056194</v>
      </c>
      <c r="E676" s="79">
        <f t="shared" ca="1" si="124"/>
        <v>27.639823377377088</v>
      </c>
      <c r="F676" s="61">
        <f t="shared" ca="1" si="125"/>
        <v>3.298012786637184E-2</v>
      </c>
      <c r="G676" s="71">
        <f t="shared" ca="1" si="126"/>
        <v>1.3764257509335782</v>
      </c>
      <c r="H676" s="79">
        <f t="shared" ca="1" si="127"/>
        <v>20.752851501867156</v>
      </c>
      <c r="I676" s="79">
        <f t="shared" ca="1" si="128"/>
        <v>26.670211364637471</v>
      </c>
      <c r="J676" s="71">
        <f t="shared" ca="1" si="129"/>
        <v>1.2182005785817442</v>
      </c>
      <c r="K676" s="71">
        <f t="shared" ca="1" si="130"/>
        <v>1.5672916659154563</v>
      </c>
      <c r="L676" s="61">
        <f t="shared" ca="1" si="135"/>
        <v>3.3040679624023041E-3</v>
      </c>
    </row>
    <row r="677" spans="1:12">
      <c r="A677" s="78">
        <f t="shared" ca="1" si="131"/>
        <v>3.9963805448012361E-2</v>
      </c>
      <c r="B677" s="78">
        <f t="shared" ca="1" si="132"/>
        <v>2.9105836491448302E-2</v>
      </c>
      <c r="C677" s="71">
        <f t="shared" ca="1" si="133"/>
        <v>6.7223780180146493</v>
      </c>
      <c r="D677" s="79">
        <f t="shared" ca="1" si="134"/>
        <v>105.5935584457665</v>
      </c>
      <c r="E677" s="79">
        <f t="shared" ca="1" si="124"/>
        <v>25.440567607916705</v>
      </c>
      <c r="F677" s="61">
        <f t="shared" ca="1" si="125"/>
        <v>3.2611003521073212E-2</v>
      </c>
      <c r="G677" s="71">
        <f t="shared" ca="1" si="126"/>
        <v>1.4009863676250074</v>
      </c>
      <c r="H677" s="79">
        <f t="shared" ca="1" si="127"/>
        <v>20.801972735250015</v>
      </c>
      <c r="I677" s="79">
        <f t="shared" ca="1" si="128"/>
        <v>27.180517419521248</v>
      </c>
      <c r="J677" s="71">
        <f t="shared" ca="1" si="129"/>
        <v>1.2375826388534579</v>
      </c>
      <c r="K677" s="71">
        <f t="shared" ca="1" si="130"/>
        <v>1.5378662353932575</v>
      </c>
      <c r="L677" s="61">
        <f t="shared" ca="1" si="135"/>
        <v>2.8427429430372578E-3</v>
      </c>
    </row>
    <row r="678" spans="1:12">
      <c r="A678" s="78">
        <f t="shared" ca="1" si="131"/>
        <v>4.3749902584473886E-2</v>
      </c>
      <c r="B678" s="78">
        <f t="shared" ca="1" si="132"/>
        <v>2.6273916312812118E-2</v>
      </c>
      <c r="C678" s="71">
        <f t="shared" ca="1" si="133"/>
        <v>6.8168107223034662</v>
      </c>
      <c r="D678" s="79">
        <f t="shared" ca="1" si="134"/>
        <v>112.73648819490565</v>
      </c>
      <c r="E678" s="79">
        <f t="shared" ca="1" si="124"/>
        <v>22.965268305456</v>
      </c>
      <c r="F678" s="61">
        <f t="shared" ca="1" si="125"/>
        <v>3.296871417686844E-2</v>
      </c>
      <c r="G678" s="71">
        <f t="shared" ca="1" si="126"/>
        <v>1.4981550162989874</v>
      </c>
      <c r="H678" s="79">
        <f t="shared" ca="1" si="127"/>
        <v>20.996310032597975</v>
      </c>
      <c r="I678" s="79">
        <f t="shared" ca="1" si="128"/>
        <v>29.211258746243594</v>
      </c>
      <c r="J678" s="71">
        <f t="shared" ca="1" si="129"/>
        <v>1.3136081318974782</v>
      </c>
      <c r="K678" s="71">
        <f t="shared" ca="1" si="130"/>
        <v>1.4309551109424632</v>
      </c>
      <c r="L678" s="61">
        <f t="shared" ca="1" si="135"/>
        <v>2.7242647401242354E-3</v>
      </c>
    </row>
    <row r="679" spans="1:12">
      <c r="A679" s="78">
        <f t="shared" ca="1" si="131"/>
        <v>3.9229023298003693E-2</v>
      </c>
      <c r="B679" s="78">
        <f t="shared" ca="1" si="132"/>
        <v>3.096169100606122E-2</v>
      </c>
      <c r="C679" s="71">
        <f t="shared" ca="1" si="133"/>
        <v>6.7646048827171672</v>
      </c>
      <c r="D679" s="79">
        <f t="shared" ca="1" si="134"/>
        <v>108.72989747285405</v>
      </c>
      <c r="E679" s="79">
        <f t="shared" ca="1" si="124"/>
        <v>27.062716219358933</v>
      </c>
      <c r="F679" s="61">
        <f t="shared" ca="1" si="125"/>
        <v>3.2770476437789485E-2</v>
      </c>
      <c r="G679" s="71">
        <f t="shared" ca="1" si="126"/>
        <v>1.3648503338712934</v>
      </c>
      <c r="H679" s="79">
        <f t="shared" ca="1" si="127"/>
        <v>20.729700667742588</v>
      </c>
      <c r="I679" s="79">
        <f t="shared" ca="1" si="128"/>
        <v>26.430122443551859</v>
      </c>
      <c r="J679" s="71">
        <f t="shared" ca="1" si="129"/>
        <v>1.2090422398680114</v>
      </c>
      <c r="K679" s="71">
        <f t="shared" ca="1" si="130"/>
        <v>1.5815288063562458</v>
      </c>
      <c r="L679" s="61">
        <f t="shared" ca="1" si="135"/>
        <v>2.9884638874892386E-3</v>
      </c>
    </row>
    <row r="680" spans="1:12">
      <c r="A680" s="78">
        <f t="shared" ca="1" si="131"/>
        <v>3.9002566121939884E-2</v>
      </c>
      <c r="B680" s="78">
        <f t="shared" ca="1" si="132"/>
        <v>3.1141727166686121E-2</v>
      </c>
      <c r="C680" s="71">
        <f t="shared" ca="1" si="133"/>
        <v>6.7640539279200906</v>
      </c>
      <c r="D680" s="79">
        <f t="shared" ca="1" si="134"/>
        <v>108.68838223944414</v>
      </c>
      <c r="E680" s="79">
        <f t="shared" ca="1" si="124"/>
        <v>27.2200806063125</v>
      </c>
      <c r="F680" s="61">
        <f t="shared" ca="1" si="125"/>
        <v>3.2768390702862235E-2</v>
      </c>
      <c r="G680" s="71">
        <f t="shared" ca="1" si="126"/>
        <v>1.3599398855801665</v>
      </c>
      <c r="H680" s="79">
        <f t="shared" ca="1" si="127"/>
        <v>20.719879771160333</v>
      </c>
      <c r="I680" s="79">
        <f t="shared" ca="1" si="128"/>
        <v>26.328354432834796</v>
      </c>
      <c r="J680" s="71">
        <f t="shared" ca="1" si="129"/>
        <v>1.2051525620785093</v>
      </c>
      <c r="K680" s="71">
        <f t="shared" ca="1" si="130"/>
        <v>1.5876419510620876</v>
      </c>
      <c r="L680" s="61">
        <f t="shared" ca="1" si="135"/>
        <v>2.989754127564657E-3</v>
      </c>
    </row>
    <row r="681" spans="1:12">
      <c r="A681" s="78">
        <f t="shared" ca="1" si="131"/>
        <v>3.8464645181709931E-2</v>
      </c>
      <c r="B681" s="78">
        <f t="shared" ca="1" si="132"/>
        <v>2.8901099763231557E-2</v>
      </c>
      <c r="C681" s="71">
        <f t="shared" ca="1" si="133"/>
        <v>6.8722723937077426</v>
      </c>
      <c r="D681" s="79">
        <f t="shared" ca="1" si="134"/>
        <v>117.15481130691985</v>
      </c>
      <c r="E681" s="79">
        <f t="shared" ca="1" si="124"/>
        <v>25.26161317114757</v>
      </c>
      <c r="F681" s="61">
        <f t="shared" ca="1" si="125"/>
        <v>3.3180628942692872E-2</v>
      </c>
      <c r="G681" s="71">
        <f t="shared" ca="1" si="126"/>
        <v>1.4089929131806134</v>
      </c>
      <c r="H681" s="79">
        <f t="shared" ca="1" si="127"/>
        <v>20.817985826361227</v>
      </c>
      <c r="I681" s="79">
        <f t="shared" ca="1" si="128"/>
        <v>27.34713346664423</v>
      </c>
      <c r="J681" s="71">
        <f t="shared" ca="1" si="129"/>
        <v>1.2438864079179177</v>
      </c>
      <c r="K681" s="71">
        <f t="shared" ca="1" si="130"/>
        <v>1.5284965808567899</v>
      </c>
      <c r="L681" s="61">
        <f t="shared" ca="1" si="135"/>
        <v>2.5839078779634505E-3</v>
      </c>
    </row>
    <row r="682" spans="1:12">
      <c r="A682" s="78">
        <f t="shared" ca="1" si="131"/>
        <v>4.0338070665712066E-2</v>
      </c>
      <c r="B682" s="78">
        <f t="shared" ca="1" si="132"/>
        <v>3.0625298001744961E-2</v>
      </c>
      <c r="C682" s="71">
        <f t="shared" ca="1" si="133"/>
        <v>6.7990995755946697</v>
      </c>
      <c r="D682" s="79">
        <f t="shared" ca="1" si="134"/>
        <v>111.36094707446318</v>
      </c>
      <c r="E682" s="79">
        <f t="shared" ca="1" si="124"/>
        <v>26.768684849683218</v>
      </c>
      <c r="F682" s="61">
        <f t="shared" ca="1" si="125"/>
        <v>3.2901326780419224E-2</v>
      </c>
      <c r="G682" s="71">
        <f t="shared" ca="1" si="126"/>
        <v>1.3822132603870356</v>
      </c>
      <c r="H682" s="79">
        <f t="shared" ca="1" si="127"/>
        <v>20.764426520774073</v>
      </c>
      <c r="I682" s="79">
        <f t="shared" ca="1" si="128"/>
        <v>26.790352184156401</v>
      </c>
      <c r="J682" s="71">
        <f t="shared" ca="1" si="129"/>
        <v>1.2227739131587472</v>
      </c>
      <c r="K682" s="71">
        <f t="shared" ca="1" si="130"/>
        <v>1.5602631765595147</v>
      </c>
      <c r="L682" s="61">
        <f t="shared" ca="1" si="135"/>
        <v>3.0294544619577052E-3</v>
      </c>
    </row>
    <row r="683" spans="1:12">
      <c r="A683" s="78">
        <f t="shared" ca="1" si="131"/>
        <v>4.4435601509994101E-2</v>
      </c>
      <c r="B683" s="78">
        <f t="shared" ca="1" si="132"/>
        <v>2.7757114361292089E-2</v>
      </c>
      <c r="C683" s="71">
        <f t="shared" ca="1" si="133"/>
        <v>6.9090622641468684</v>
      </c>
      <c r="D683" s="79">
        <f t="shared" ca="1" si="134"/>
        <v>120.18077033232079</v>
      </c>
      <c r="E683" s="79">
        <f t="shared" ca="1" si="124"/>
        <v>24.261688706888936</v>
      </c>
      <c r="F683" s="61">
        <f t="shared" ca="1" si="125"/>
        <v>3.3321951118208619E-2</v>
      </c>
      <c r="G683" s="71">
        <f t="shared" ca="1" si="126"/>
        <v>1.4792168690243561</v>
      </c>
      <c r="H683" s="79">
        <f t="shared" ca="1" si="127"/>
        <v>20.958433738048711</v>
      </c>
      <c r="I683" s="79">
        <f t="shared" ca="1" si="128"/>
        <v>28.813986188044627</v>
      </c>
      <c r="J683" s="71">
        <f t="shared" ca="1" si="129"/>
        <v>1.2988717894154018</v>
      </c>
      <c r="K683" s="71">
        <f t="shared" ca="1" si="130"/>
        <v>1.4506843908096085</v>
      </c>
      <c r="L683" s="61">
        <f t="shared" ca="1" si="135"/>
        <v>2.9321534529091744E-3</v>
      </c>
    </row>
    <row r="684" spans="1:12">
      <c r="A684" s="78">
        <f t="shared" ca="1" si="131"/>
        <v>4.0919231129528756E-2</v>
      </c>
      <c r="B684" s="78">
        <f t="shared" ca="1" si="132"/>
        <v>2.7285109702793027E-2</v>
      </c>
      <c r="C684" s="71">
        <f t="shared" ca="1" si="133"/>
        <v>6.8682994351291269</v>
      </c>
      <c r="D684" s="79">
        <f t="shared" ca="1" si="134"/>
        <v>116.83262893498571</v>
      </c>
      <c r="E684" s="79">
        <f t="shared" ca="1" si="124"/>
        <v>23.849123123030001</v>
      </c>
      <c r="F684" s="61">
        <f t="shared" ca="1" si="125"/>
        <v>3.316540338530452E-2</v>
      </c>
      <c r="G684" s="71">
        <f t="shared" ca="1" si="126"/>
        <v>1.4605101356794044</v>
      </c>
      <c r="H684" s="79">
        <f t="shared" ca="1" si="127"/>
        <v>20.92102027135881</v>
      </c>
      <c r="I684" s="79">
        <f t="shared" ca="1" si="128"/>
        <v>28.422272298651549</v>
      </c>
      <c r="J684" s="71">
        <f t="shared" ca="1" si="129"/>
        <v>1.2842773046130922</v>
      </c>
      <c r="K684" s="71">
        <f t="shared" ca="1" si="130"/>
        <v>1.4706776277695128</v>
      </c>
      <c r="L684" s="61">
        <f t="shared" ca="1" si="135"/>
        <v>2.594226382324402E-3</v>
      </c>
    </row>
    <row r="685" spans="1:12">
      <c r="A685" s="78">
        <f t="shared" ca="1" si="131"/>
        <v>4.1847058876877341E-2</v>
      </c>
      <c r="B685" s="78">
        <f t="shared" ca="1" si="132"/>
        <v>3.0962862511419383E-2</v>
      </c>
      <c r="C685" s="71">
        <f t="shared" ca="1" si="133"/>
        <v>6.7984019358958925</v>
      </c>
      <c r="D685" s="79">
        <f t="shared" ca="1" si="134"/>
        <v>111.3071096145129</v>
      </c>
      <c r="E685" s="79">
        <f t="shared" ca="1" si="124"/>
        <v>27.063740198218849</v>
      </c>
      <c r="F685" s="61">
        <f t="shared" ca="1" si="125"/>
        <v>3.2898675221343439E-2</v>
      </c>
      <c r="G685" s="71">
        <f t="shared" ca="1" si="126"/>
        <v>1.3863471702572829</v>
      </c>
      <c r="H685" s="79">
        <f t="shared" ca="1" si="127"/>
        <v>20.772694340514565</v>
      </c>
      <c r="I685" s="79">
        <f t="shared" ca="1" si="128"/>
        <v>26.876207541111469</v>
      </c>
      <c r="J685" s="71">
        <f t="shared" ca="1" si="129"/>
        <v>1.2260382498467148</v>
      </c>
      <c r="K685" s="71">
        <f t="shared" ca="1" si="130"/>
        <v>1.5552789557849707</v>
      </c>
      <c r="L685" s="61">
        <f t="shared" ca="1" si="135"/>
        <v>3.2280821920316737E-3</v>
      </c>
    </row>
    <row r="686" spans="1:12">
      <c r="A686" s="78">
        <f t="shared" ca="1" si="131"/>
        <v>3.6343955576882171E-2</v>
      </c>
      <c r="B686" s="78">
        <f t="shared" ca="1" si="132"/>
        <v>2.9725998515606981E-2</v>
      </c>
      <c r="C686" s="71">
        <f t="shared" ca="1" si="133"/>
        <v>6.8364498061618431</v>
      </c>
      <c r="D686" s="79">
        <f t="shared" ca="1" si="134"/>
        <v>114.28163773762677</v>
      </c>
      <c r="E686" s="79">
        <f t="shared" ca="1" si="124"/>
        <v>25.982633248535105</v>
      </c>
      <c r="F686" s="61">
        <f t="shared" ca="1" si="125"/>
        <v>3.3043598377912438E-2</v>
      </c>
      <c r="G686" s="71">
        <f t="shared" ca="1" si="126"/>
        <v>1.3732579043667748</v>
      </c>
      <c r="H686" s="79">
        <f t="shared" ca="1" si="127"/>
        <v>20.746515808733548</v>
      </c>
      <c r="I686" s="79">
        <f t="shared" ca="1" si="128"/>
        <v>26.604479550507769</v>
      </c>
      <c r="J686" s="71">
        <f t="shared" ca="1" si="129"/>
        <v>1.2156957207772068</v>
      </c>
      <c r="K686" s="71">
        <f t="shared" ca="1" si="130"/>
        <v>1.5711639808869033</v>
      </c>
      <c r="L686" s="61">
        <f t="shared" ca="1" si="135"/>
        <v>2.5130813940184194E-3</v>
      </c>
    </row>
    <row r="687" spans="1:12">
      <c r="A687" s="78">
        <f t="shared" ca="1" si="131"/>
        <v>3.9292024711975265E-2</v>
      </c>
      <c r="B687" s="78">
        <f t="shared" ca="1" si="132"/>
        <v>2.587637460915294E-2</v>
      </c>
      <c r="C687" s="71">
        <f t="shared" ca="1" si="133"/>
        <v>6.8608083200062771</v>
      </c>
      <c r="D687" s="79">
        <f t="shared" ca="1" si="134"/>
        <v>116.22755416517771</v>
      </c>
      <c r="E687" s="79">
        <f t="shared" ca="1" si="124"/>
        <v>22.617788630996916</v>
      </c>
      <c r="F687" s="61">
        <f t="shared" ca="1" si="125"/>
        <v>3.3136714210373619E-2</v>
      </c>
      <c r="G687" s="71">
        <f t="shared" ca="1" si="126"/>
        <v>1.4793884890730695</v>
      </c>
      <c r="H687" s="79">
        <f t="shared" ca="1" si="127"/>
        <v>20.95877697814614</v>
      </c>
      <c r="I687" s="79">
        <f t="shared" ca="1" si="128"/>
        <v>28.817583104917151</v>
      </c>
      <c r="J687" s="71">
        <f t="shared" ca="1" si="129"/>
        <v>1.2990055064853285</v>
      </c>
      <c r="K687" s="71">
        <f t="shared" ca="1" si="130"/>
        <v>1.4505033211084122</v>
      </c>
      <c r="L687" s="61">
        <f t="shared" ca="1" si="135"/>
        <v>2.2917254686008726E-3</v>
      </c>
    </row>
    <row r="688" spans="1:12">
      <c r="A688" s="78">
        <f t="shared" ca="1" si="131"/>
        <v>4.125972524220288E-2</v>
      </c>
      <c r="B688" s="78">
        <f t="shared" ca="1" si="132"/>
        <v>2.8825526434467414E-2</v>
      </c>
      <c r="C688" s="71">
        <f t="shared" ca="1" si="133"/>
        <v>6.8178185342786932</v>
      </c>
      <c r="D688" s="79">
        <f t="shared" ca="1" si="134"/>
        <v>112.81526913834392</v>
      </c>
      <c r="E688" s="79">
        <f t="shared" ca="1" si="124"/>
        <v>25.195556716101365</v>
      </c>
      <c r="F688" s="61">
        <f t="shared" ca="1" si="125"/>
        <v>3.2972552848972367E-2</v>
      </c>
      <c r="G688" s="71">
        <f t="shared" ca="1" si="126"/>
        <v>1.4253867071552953</v>
      </c>
      <c r="H688" s="79">
        <f t="shared" ca="1" si="127"/>
        <v>20.850773414310591</v>
      </c>
      <c r="I688" s="79">
        <f t="shared" ca="1" si="128"/>
        <v>27.688687993730326</v>
      </c>
      <c r="J688" s="71">
        <f t="shared" ca="1" si="129"/>
        <v>1.2567714076640406</v>
      </c>
      <c r="K688" s="71">
        <f t="shared" ca="1" si="130"/>
        <v>1.5096417717395985</v>
      </c>
      <c r="L688" s="61">
        <f t="shared" ca="1" si="135"/>
        <v>2.8606142496252233E-3</v>
      </c>
    </row>
    <row r="689" spans="1:12">
      <c r="A689" s="78">
        <f t="shared" ca="1" si="131"/>
        <v>4.0120682041398223E-2</v>
      </c>
      <c r="B689" s="78">
        <f t="shared" ca="1" si="132"/>
        <v>2.9034031746132328E-2</v>
      </c>
      <c r="C689" s="71">
        <f t="shared" ca="1" si="133"/>
        <v>6.7851018858510832</v>
      </c>
      <c r="D689" s="79">
        <f t="shared" ca="1" si="134"/>
        <v>110.28569675251303</v>
      </c>
      <c r="E689" s="79">
        <f t="shared" ca="1" si="124"/>
        <v>25.377805162373626</v>
      </c>
      <c r="F689" s="61">
        <f t="shared" ca="1" si="125"/>
        <v>3.2848165811338176E-2</v>
      </c>
      <c r="G689" s="71">
        <f t="shared" ca="1" si="126"/>
        <v>1.4097929274864178</v>
      </c>
      <c r="H689" s="79">
        <f t="shared" ca="1" si="127"/>
        <v>20.819585854972836</v>
      </c>
      <c r="I689" s="79">
        <f t="shared" ca="1" si="128"/>
        <v>27.363788793146245</v>
      </c>
      <c r="J689" s="71">
        <f t="shared" ca="1" si="129"/>
        <v>1.2445158876083515</v>
      </c>
      <c r="K689" s="71">
        <f t="shared" ca="1" si="130"/>
        <v>1.5275662415019648</v>
      </c>
      <c r="L689" s="61">
        <f t="shared" ca="1" si="135"/>
        <v>2.8058883166558308E-3</v>
      </c>
    </row>
    <row r="690" spans="1:12">
      <c r="A690" s="78">
        <f t="shared" ca="1" si="131"/>
        <v>4.4521829860654928E-2</v>
      </c>
      <c r="B690" s="78">
        <f t="shared" ca="1" si="132"/>
        <v>2.6447960059299645E-2</v>
      </c>
      <c r="C690" s="71">
        <f t="shared" ca="1" si="133"/>
        <v>6.7189390115300505</v>
      </c>
      <c r="D690" s="79">
        <f t="shared" ca="1" si="134"/>
        <v>105.34215086893509</v>
      </c>
      <c r="E690" s="79">
        <f t="shared" ca="1" si="124"/>
        <v>23.117394896992096</v>
      </c>
      <c r="F690" s="61">
        <f t="shared" ca="1" si="125"/>
        <v>3.2598050081567721E-2</v>
      </c>
      <c r="G690" s="71">
        <f t="shared" ca="1" si="126"/>
        <v>1.4891190793000024</v>
      </c>
      <c r="H690" s="79">
        <f t="shared" ca="1" si="127"/>
        <v>20.978238158600004</v>
      </c>
      <c r="I690" s="79">
        <f t="shared" ca="1" si="128"/>
        <v>29.021619059735333</v>
      </c>
      <c r="J690" s="71">
        <f t="shared" ca="1" si="129"/>
        <v>1.3065818348188649</v>
      </c>
      <c r="K690" s="71">
        <f t="shared" ca="1" si="130"/>
        <v>1.4403055843977162</v>
      </c>
      <c r="L690" s="61">
        <f t="shared" ca="1" si="135"/>
        <v>2.8787592269677973E-3</v>
      </c>
    </row>
    <row r="691" spans="1:12">
      <c r="A691" s="78">
        <f t="shared" ca="1" si="131"/>
        <v>3.9800834512196258E-2</v>
      </c>
      <c r="B691" s="78">
        <f t="shared" ca="1" si="132"/>
        <v>2.8193092213948633E-2</v>
      </c>
      <c r="C691" s="71">
        <f t="shared" ca="1" si="133"/>
        <v>6.804155118941229</v>
      </c>
      <c r="D691" s="79">
        <f t="shared" ca="1" si="134"/>
        <v>111.75186660857686</v>
      </c>
      <c r="E691" s="79">
        <f t="shared" ca="1" si="124"/>
        <v>24.642764304538293</v>
      </c>
      <c r="F691" s="61">
        <f t="shared" ca="1" si="125"/>
        <v>3.2920548059721499E-2</v>
      </c>
      <c r="G691" s="71">
        <f t="shared" ca="1" si="126"/>
        <v>1.4264475195537865</v>
      </c>
      <c r="H691" s="79">
        <f t="shared" ca="1" si="127"/>
        <v>20.852895039107572</v>
      </c>
      <c r="I691" s="79">
        <f t="shared" ca="1" si="128"/>
        <v>27.710807878009305</v>
      </c>
      <c r="J691" s="71">
        <f t="shared" ca="1" si="129"/>
        <v>1.2576041446576416</v>
      </c>
      <c r="K691" s="71">
        <f t="shared" ca="1" si="130"/>
        <v>1.5084367148015041</v>
      </c>
      <c r="L691" s="61">
        <f t="shared" ca="1" si="135"/>
        <v>2.65530331690652E-3</v>
      </c>
    </row>
    <row r="692" spans="1:12">
      <c r="A692" s="78">
        <f t="shared" ca="1" si="131"/>
        <v>3.8807742178273451E-2</v>
      </c>
      <c r="B692" s="78">
        <f t="shared" ca="1" si="132"/>
        <v>3.1667297470462381E-2</v>
      </c>
      <c r="C692" s="71">
        <f t="shared" ca="1" si="133"/>
        <v>6.8709045691254005</v>
      </c>
      <c r="D692" s="79">
        <f t="shared" ca="1" si="134"/>
        <v>117.0437890293025</v>
      </c>
      <c r="E692" s="79">
        <f t="shared" ca="1" si="124"/>
        <v>27.679466367304521</v>
      </c>
      <c r="F692" s="61">
        <f t="shared" ca="1" si="125"/>
        <v>3.3175386243785791E-2</v>
      </c>
      <c r="G692" s="71">
        <f t="shared" ca="1" si="126"/>
        <v>1.3595372065937548</v>
      </c>
      <c r="H692" s="79">
        <f t="shared" ca="1" si="127"/>
        <v>20.71907441318751</v>
      </c>
      <c r="I692" s="79">
        <f t="shared" ca="1" si="128"/>
        <v>26.320011134800332</v>
      </c>
      <c r="J692" s="71">
        <f t="shared" ca="1" si="129"/>
        <v>1.2048334694056122</v>
      </c>
      <c r="K692" s="71">
        <f t="shared" ca="1" si="130"/>
        <v>1.5881452247841954</v>
      </c>
      <c r="L692" s="61">
        <f t="shared" ca="1" si="135"/>
        <v>2.962888205096088E-3</v>
      </c>
    </row>
    <row r="693" spans="1:12">
      <c r="A693" s="78">
        <f t="shared" ca="1" si="131"/>
        <v>3.7247110446809104E-2</v>
      </c>
      <c r="B693" s="78">
        <f t="shared" ca="1" si="132"/>
        <v>2.9984106969215288E-2</v>
      </c>
      <c r="C693" s="71">
        <f t="shared" ca="1" si="133"/>
        <v>6.8022682945515518</v>
      </c>
      <c r="D693" s="79">
        <f t="shared" ca="1" si="134"/>
        <v>111.60580779653625</v>
      </c>
      <c r="E693" s="79">
        <f t="shared" ca="1" si="124"/>
        <v>26.208238362688974</v>
      </c>
      <c r="F693" s="61">
        <f t="shared" ca="1" si="125"/>
        <v>3.2913373001704251E-2</v>
      </c>
      <c r="G693" s="71">
        <f t="shared" ca="1" si="126"/>
        <v>1.371966546083671</v>
      </c>
      <c r="H693" s="79">
        <f t="shared" ca="1" si="127"/>
        <v>20.743933092167342</v>
      </c>
      <c r="I693" s="79">
        <f t="shared" ca="1" si="128"/>
        <v>26.577690033078834</v>
      </c>
      <c r="J693" s="71">
        <f t="shared" ca="1" si="129"/>
        <v>1.2146743014448524</v>
      </c>
      <c r="K693" s="71">
        <f t="shared" ca="1" si="130"/>
        <v>1.5727476672342606</v>
      </c>
      <c r="L693" s="61">
        <f t="shared" ca="1" si="135"/>
        <v>2.6478249613087436E-3</v>
      </c>
    </row>
    <row r="694" spans="1:12">
      <c r="A694" s="78">
        <f t="shared" ca="1" si="131"/>
        <v>4.1500783257406727E-2</v>
      </c>
      <c r="B694" s="78">
        <f t="shared" ca="1" si="132"/>
        <v>2.7773867386514755E-2</v>
      </c>
      <c r="C694" s="71">
        <f t="shared" ca="1" si="133"/>
        <v>6.8205206826524858</v>
      </c>
      <c r="D694" s="79">
        <f t="shared" ca="1" si="134"/>
        <v>113.02676862346497</v>
      </c>
      <c r="E694" s="79">
        <f t="shared" ca="1" si="124"/>
        <v>24.276332040398337</v>
      </c>
      <c r="F694" s="61">
        <f t="shared" ca="1" si="125"/>
        <v>3.2982847313544665E-2</v>
      </c>
      <c r="G694" s="71">
        <f t="shared" ca="1" si="126"/>
        <v>1.4492235063078129</v>
      </c>
      <c r="H694" s="79">
        <f t="shared" ca="1" si="127"/>
        <v>20.898447012615627</v>
      </c>
      <c r="I694" s="79">
        <f t="shared" ca="1" si="128"/>
        <v>28.186271884775746</v>
      </c>
      <c r="J694" s="71">
        <f t="shared" ca="1" si="129"/>
        <v>1.2754532989553069</v>
      </c>
      <c r="K694" s="71">
        <f t="shared" ca="1" si="130"/>
        <v>1.4829914424609463</v>
      </c>
      <c r="L694" s="61">
        <f t="shared" ca="1" si="135"/>
        <v>2.7384305030284314E-3</v>
      </c>
    </row>
    <row r="695" spans="1:12">
      <c r="A695" s="78">
        <f t="shared" ca="1" si="131"/>
        <v>3.9814785982912562E-2</v>
      </c>
      <c r="B695" s="78">
        <f t="shared" ca="1" si="132"/>
        <v>2.9285400288825935E-2</v>
      </c>
      <c r="C695" s="71">
        <f t="shared" ca="1" si="133"/>
        <v>6.8502429656718071</v>
      </c>
      <c r="D695" s="79">
        <f t="shared" ca="1" si="134"/>
        <v>115.37948874972979</v>
      </c>
      <c r="E695" s="79">
        <f t="shared" ca="1" si="124"/>
        <v>25.597519115854372</v>
      </c>
      <c r="F695" s="61">
        <f t="shared" ca="1" si="125"/>
        <v>3.3096293615029193E-2</v>
      </c>
      <c r="G695" s="71">
        <f t="shared" ca="1" si="126"/>
        <v>1.4091210674273811</v>
      </c>
      <c r="H695" s="79">
        <f t="shared" ca="1" si="127"/>
        <v>20.818242134854763</v>
      </c>
      <c r="I695" s="79">
        <f t="shared" ca="1" si="128"/>
        <v>27.349801396360544</v>
      </c>
      <c r="J695" s="71">
        <f t="shared" ca="1" si="129"/>
        <v>1.2439872490336428</v>
      </c>
      <c r="K695" s="71">
        <f t="shared" ca="1" si="130"/>
        <v>1.5283474784413738</v>
      </c>
      <c r="L695" s="61">
        <f t="shared" ca="1" si="135"/>
        <v>2.7676455972693208E-3</v>
      </c>
    </row>
    <row r="696" spans="1:12">
      <c r="A696" s="78">
        <f t="shared" ca="1" si="131"/>
        <v>3.9326310984143242E-2</v>
      </c>
      <c r="B696" s="78">
        <f t="shared" ca="1" si="132"/>
        <v>3.1759281874277012E-2</v>
      </c>
      <c r="C696" s="71">
        <f t="shared" ca="1" si="133"/>
        <v>6.8266455694464252</v>
      </c>
      <c r="D696" s="79">
        <f t="shared" ca="1" si="134"/>
        <v>113.50763792422302</v>
      </c>
      <c r="E696" s="79">
        <f t="shared" ca="1" si="124"/>
        <v>27.759867267131181</v>
      </c>
      <c r="F696" s="61">
        <f t="shared" ca="1" si="125"/>
        <v>3.3006193399382239E-2</v>
      </c>
      <c r="G696" s="71">
        <f t="shared" ca="1" si="126"/>
        <v>1.3573465146380037</v>
      </c>
      <c r="H696" s="79">
        <f t="shared" ca="1" si="127"/>
        <v>20.714693029276006</v>
      </c>
      <c r="I696" s="79">
        <f t="shared" ca="1" si="128"/>
        <v>26.274626824284002</v>
      </c>
      <c r="J696" s="71">
        <f t="shared" ca="1" si="129"/>
        <v>1.2030971886274335</v>
      </c>
      <c r="K696" s="71">
        <f t="shared" ca="1" si="130"/>
        <v>1.5908884369526748</v>
      </c>
      <c r="L696" s="61">
        <f t="shared" ca="1" si="135"/>
        <v>3.0589988912751486E-3</v>
      </c>
    </row>
    <row r="697" spans="1:12">
      <c r="A697" s="78">
        <f t="shared" ca="1" si="131"/>
        <v>3.9949126517805182E-2</v>
      </c>
      <c r="B697" s="78">
        <f t="shared" ca="1" si="132"/>
        <v>3.2280954262259062E-2</v>
      </c>
      <c r="C697" s="71">
        <f t="shared" ca="1" si="133"/>
        <v>6.9144641821937105</v>
      </c>
      <c r="D697" s="79">
        <f t="shared" ca="1" si="134"/>
        <v>120.63160962423726</v>
      </c>
      <c r="E697" s="79">
        <f t="shared" ca="1" si="124"/>
        <v>28.215845972967038</v>
      </c>
      <c r="F697" s="61">
        <f t="shared" ca="1" si="125"/>
        <v>3.3342752306414439E-2</v>
      </c>
      <c r="G697" s="71">
        <f t="shared" ca="1" si="126"/>
        <v>1.3611249111372856</v>
      </c>
      <c r="H697" s="79">
        <f t="shared" ca="1" si="127"/>
        <v>20.72224982227457</v>
      </c>
      <c r="I697" s="79">
        <f t="shared" ca="1" si="128"/>
        <v>26.352909424189622</v>
      </c>
      <c r="J697" s="71">
        <f t="shared" ca="1" si="129"/>
        <v>1.2060914984111049</v>
      </c>
      <c r="K697" s="71">
        <f t="shared" ca="1" si="130"/>
        <v>1.5861626254303185</v>
      </c>
      <c r="L697" s="61">
        <f t="shared" ca="1" si="135"/>
        <v>3.12753785504492E-3</v>
      </c>
    </row>
    <row r="698" spans="1:12">
      <c r="A698" s="78">
        <f t="shared" ca="1" si="131"/>
        <v>4.1241231276034358E-2</v>
      </c>
      <c r="B698" s="78">
        <f t="shared" ca="1" si="132"/>
        <v>3.3248816741926646E-2</v>
      </c>
      <c r="C698" s="71">
        <f t="shared" ca="1" si="133"/>
        <v>6.7485754170755499</v>
      </c>
      <c r="D698" s="79">
        <f t="shared" ca="1" si="134"/>
        <v>107.52851015417457</v>
      </c>
      <c r="E698" s="79">
        <f t="shared" ca="1" si="124"/>
        <v>29.061826498432563</v>
      </c>
      <c r="F698" s="61">
        <f t="shared" ca="1" si="125"/>
        <v>3.2709848337457693E-2</v>
      </c>
      <c r="G698" s="71">
        <f t="shared" ca="1" si="126"/>
        <v>1.3376744791059805</v>
      </c>
      <c r="H698" s="79">
        <f t="shared" ca="1" si="127"/>
        <v>20.675348958211963</v>
      </c>
      <c r="I698" s="79">
        <f t="shared" ca="1" si="128"/>
        <v>25.867513635959106</v>
      </c>
      <c r="J698" s="71">
        <f t="shared" ca="1" si="129"/>
        <v>1.1874811707969939</v>
      </c>
      <c r="K698" s="71">
        <f t="shared" ca="1" si="130"/>
        <v>1.6159264700992648</v>
      </c>
      <c r="L698" s="61">
        <f t="shared" ca="1" si="135"/>
        <v>3.5318870379535201E-3</v>
      </c>
    </row>
    <row r="699" spans="1:12">
      <c r="A699" s="78">
        <f t="shared" ca="1" si="131"/>
        <v>4.0952131035996757E-2</v>
      </c>
      <c r="B699" s="78">
        <f t="shared" ca="1" si="132"/>
        <v>3.2930761184299877E-2</v>
      </c>
      <c r="C699" s="71">
        <f t="shared" ca="1" si="133"/>
        <v>6.8388082113541868</v>
      </c>
      <c r="D699" s="79">
        <f t="shared" ca="1" si="134"/>
        <v>114.46860921626094</v>
      </c>
      <c r="E699" s="79">
        <f t="shared" ca="1" si="124"/>
        <v>28.783823359122174</v>
      </c>
      <c r="F699" s="61">
        <f t="shared" ca="1" si="125"/>
        <v>3.3052602453493944E-2</v>
      </c>
      <c r="G699" s="71">
        <f t="shared" ca="1" si="126"/>
        <v>1.349651799931961</v>
      </c>
      <c r="H699" s="79">
        <f t="shared" ca="1" si="127"/>
        <v>20.699303599863921</v>
      </c>
      <c r="I699" s="79">
        <f t="shared" ca="1" si="128"/>
        <v>26.115292379834884</v>
      </c>
      <c r="J699" s="71">
        <f t="shared" ca="1" si="129"/>
        <v>1.1969942451070723</v>
      </c>
      <c r="K699" s="71">
        <f t="shared" ca="1" si="130"/>
        <v>1.6005947546762362</v>
      </c>
      <c r="L699" s="61">
        <f t="shared" ca="1" si="135"/>
        <v>3.3805991672654478E-3</v>
      </c>
    </row>
    <row r="700" spans="1:12">
      <c r="A700" s="78">
        <f t="shared" ca="1" si="131"/>
        <v>4.0557060374687266E-2</v>
      </c>
      <c r="B700" s="78">
        <f t="shared" ca="1" si="132"/>
        <v>3.0301981405623395E-2</v>
      </c>
      <c r="C700" s="71">
        <f t="shared" ca="1" si="133"/>
        <v>6.7808362025721038</v>
      </c>
      <c r="D700" s="79">
        <f t="shared" ca="1" si="134"/>
        <v>109.96009152575154</v>
      </c>
      <c r="E700" s="79">
        <f t="shared" ca="1" si="124"/>
        <v>26.486083189194645</v>
      </c>
      <c r="F700" s="61">
        <f t="shared" ca="1" si="125"/>
        <v>3.2831982516828367E-2</v>
      </c>
      <c r="G700" s="71">
        <f t="shared" ca="1" si="126"/>
        <v>1.3879772521016258</v>
      </c>
      <c r="H700" s="79">
        <f t="shared" ca="1" si="127"/>
        <v>20.775954504203252</v>
      </c>
      <c r="I700" s="79">
        <f t="shared" ca="1" si="128"/>
        <v>26.910071390180843</v>
      </c>
      <c r="J700" s="71">
        <f t="shared" ca="1" si="129"/>
        <v>1.2273249133367514</v>
      </c>
      <c r="K700" s="71">
        <f t="shared" ca="1" si="130"/>
        <v>1.5533217803075881</v>
      </c>
      <c r="L700" s="61">
        <f t="shared" ca="1" si="135"/>
        <v>3.0202522987847428E-3</v>
      </c>
    </row>
    <row r="701" spans="1:12">
      <c r="A701" s="78">
        <f t="shared" ca="1" si="131"/>
        <v>4.1163702601790392E-2</v>
      </c>
      <c r="B701" s="78">
        <f t="shared" ca="1" si="132"/>
        <v>2.7864835025442975E-2</v>
      </c>
      <c r="C701" s="71">
        <f t="shared" ca="1" si="133"/>
        <v>6.8307242638642238</v>
      </c>
      <c r="D701" s="79">
        <f t="shared" ca="1" si="134"/>
        <v>113.82899344477775</v>
      </c>
      <c r="E701" s="79">
        <f t="shared" ca="1" si="124"/>
        <v>24.355844215523963</v>
      </c>
      <c r="F701" s="61">
        <f t="shared" ca="1" si="125"/>
        <v>3.3021749227675597E-2</v>
      </c>
      <c r="G701" s="71">
        <f t="shared" ca="1" si="126"/>
        <v>1.4459214697010185</v>
      </c>
      <c r="H701" s="79">
        <f t="shared" ca="1" si="127"/>
        <v>20.891842939402036</v>
      </c>
      <c r="I701" s="79">
        <f t="shared" ca="1" si="128"/>
        <v>28.117275351160689</v>
      </c>
      <c r="J701" s="71">
        <f t="shared" ca="1" si="129"/>
        <v>1.2728690904330409</v>
      </c>
      <c r="K701" s="71">
        <f t="shared" ca="1" si="130"/>
        <v>1.4866305315132351</v>
      </c>
      <c r="L701" s="61">
        <f t="shared" ca="1" si="135"/>
        <v>2.7147008257563366E-3</v>
      </c>
    </row>
    <row r="702" spans="1:12">
      <c r="A702" s="78">
        <f t="shared" ca="1" si="131"/>
        <v>3.8524995080145182E-2</v>
      </c>
      <c r="B702" s="78">
        <f t="shared" ca="1" si="132"/>
        <v>2.9103815256971807E-2</v>
      </c>
      <c r="C702" s="71">
        <f t="shared" ca="1" si="133"/>
        <v>6.8151202441509966</v>
      </c>
      <c r="D702" s="79">
        <f t="shared" ca="1" si="134"/>
        <v>112.60446655953314</v>
      </c>
      <c r="E702" s="79">
        <f t="shared" ca="1" si="124"/>
        <v>25.438800905476601</v>
      </c>
      <c r="F702" s="61">
        <f t="shared" ca="1" si="125"/>
        <v>3.2962276289474762E-2</v>
      </c>
      <c r="G702" s="71">
        <f t="shared" ca="1" si="126"/>
        <v>1.3997290532172193</v>
      </c>
      <c r="H702" s="79">
        <f t="shared" ca="1" si="127"/>
        <v>20.799458106434439</v>
      </c>
      <c r="I702" s="79">
        <f t="shared" ca="1" si="128"/>
        <v>27.154364380330318</v>
      </c>
      <c r="J702" s="71">
        <f t="shared" ca="1" si="129"/>
        <v>1.2365920705651172</v>
      </c>
      <c r="K702" s="71">
        <f t="shared" ca="1" si="130"/>
        <v>1.5393473923579839</v>
      </c>
      <c r="L702" s="61">
        <f t="shared" ca="1" si="135"/>
        <v>2.6496546128389892E-3</v>
      </c>
    </row>
    <row r="703" spans="1:12">
      <c r="A703" s="78">
        <f t="shared" ca="1" si="131"/>
        <v>3.7491725928574832E-2</v>
      </c>
      <c r="B703" s="78">
        <f t="shared" ca="1" si="132"/>
        <v>2.8967005861969982E-2</v>
      </c>
      <c r="C703" s="71">
        <f t="shared" ca="1" si="133"/>
        <v>6.7185195385690433</v>
      </c>
      <c r="D703" s="79">
        <f t="shared" ca="1" si="134"/>
        <v>105.31152640616696</v>
      </c>
      <c r="E703" s="79">
        <f t="shared" ca="1" si="124"/>
        <v>25.31921978077796</v>
      </c>
      <c r="F703" s="61">
        <f t="shared" ca="1" si="125"/>
        <v>3.2596470437349603E-2</v>
      </c>
      <c r="G703" s="71">
        <f t="shared" ca="1" si="126"/>
        <v>1.3851164374748368</v>
      </c>
      <c r="H703" s="79">
        <f t="shared" ca="1" si="127"/>
        <v>20.770232874949674</v>
      </c>
      <c r="I703" s="79">
        <f t="shared" ca="1" si="128"/>
        <v>26.850643419910043</v>
      </c>
      <c r="J703" s="71">
        <f t="shared" ca="1" si="129"/>
        <v>1.2250666043453471</v>
      </c>
      <c r="K703" s="71">
        <f t="shared" ca="1" si="130"/>
        <v>1.5567597150765051</v>
      </c>
      <c r="L703" s="61">
        <f t="shared" ca="1" si="135"/>
        <v>2.5987762859395105E-3</v>
      </c>
    </row>
    <row r="704" spans="1:12">
      <c r="A704" s="78">
        <f t="shared" ca="1" si="131"/>
        <v>3.9821411120334244E-2</v>
      </c>
      <c r="B704" s="78">
        <f t="shared" ca="1" si="132"/>
        <v>3.3557389884094492E-2</v>
      </c>
      <c r="C704" s="71">
        <f t="shared" ca="1" si="133"/>
        <v>6.764452167394337</v>
      </c>
      <c r="D704" s="79">
        <f t="shared" ca="1" si="134"/>
        <v>108.71838856617967</v>
      </c>
      <c r="E704" s="79">
        <f t="shared" ca="1" si="124"/>
        <v>29.331541333380354</v>
      </c>
      <c r="F704" s="61">
        <f t="shared" ca="1" si="125"/>
        <v>3.2769898294153117E-2</v>
      </c>
      <c r="G704" s="71">
        <f t="shared" ca="1" si="126"/>
        <v>1.3245567122049733</v>
      </c>
      <c r="H704" s="79">
        <f t="shared" ca="1" si="127"/>
        <v>20.649113424409947</v>
      </c>
      <c r="I704" s="79">
        <f t="shared" ca="1" si="128"/>
        <v>25.596471303536767</v>
      </c>
      <c r="J704" s="71">
        <f t="shared" ca="1" si="129"/>
        <v>1.1770434197104918</v>
      </c>
      <c r="K704" s="71">
        <f t="shared" ca="1" si="130"/>
        <v>1.6330375974216542</v>
      </c>
      <c r="L704" s="61">
        <f t="shared" ca="1" si="135"/>
        <v>3.4027945017516344E-3</v>
      </c>
    </row>
    <row r="705" spans="1:12">
      <c r="A705" s="78">
        <f t="shared" ca="1" si="131"/>
        <v>3.7694255184417151E-2</v>
      </c>
      <c r="B705" s="78">
        <f t="shared" ca="1" si="132"/>
        <v>2.6348129627796563E-2</v>
      </c>
      <c r="C705" s="71">
        <f t="shared" ca="1" si="133"/>
        <v>6.8310043082227585</v>
      </c>
      <c r="D705" s="79">
        <f t="shared" ca="1" si="134"/>
        <v>113.85109115816712</v>
      </c>
      <c r="E705" s="79">
        <f t="shared" ca="1" si="124"/>
        <v>23.030136011897767</v>
      </c>
      <c r="F705" s="61">
        <f t="shared" ca="1" si="125"/>
        <v>3.3022817564354302E-2</v>
      </c>
      <c r="G705" s="71">
        <f t="shared" ca="1" si="126"/>
        <v>1.4530265510524873</v>
      </c>
      <c r="H705" s="79">
        <f t="shared" ca="1" si="127"/>
        <v>20.906053102104973</v>
      </c>
      <c r="I705" s="79">
        <f t="shared" ca="1" si="128"/>
        <v>28.26576407700826</v>
      </c>
      <c r="J705" s="71">
        <f t="shared" ca="1" si="129"/>
        <v>1.2784281185876385</v>
      </c>
      <c r="K705" s="71">
        <f t="shared" ca="1" si="130"/>
        <v>1.4788208054846343</v>
      </c>
      <c r="L705" s="61">
        <f t="shared" ca="1" si="135"/>
        <v>2.2394570767850044E-3</v>
      </c>
    </row>
    <row r="706" spans="1:12">
      <c r="A706" s="78">
        <f t="shared" ca="1" si="131"/>
        <v>4.0582199593579699E-2</v>
      </c>
      <c r="B706" s="78">
        <f t="shared" ca="1" si="132"/>
        <v>2.8901688683992063E-2</v>
      </c>
      <c r="C706" s="71">
        <f t="shared" ca="1" si="133"/>
        <v>6.7116948827901721</v>
      </c>
      <c r="D706" s="79">
        <f t="shared" ca="1" si="134"/>
        <v>104.8145276385125</v>
      </c>
      <c r="E706" s="79">
        <f t="shared" ca="1" si="124"/>
        <v>25.262127929705624</v>
      </c>
      <c r="F706" s="61">
        <f t="shared" ca="1" si="125"/>
        <v>3.2570781014454084E-2</v>
      </c>
      <c r="G706" s="71">
        <f t="shared" ca="1" si="126"/>
        <v>1.4083876350299136</v>
      </c>
      <c r="H706" s="79">
        <f t="shared" ca="1" si="127"/>
        <v>20.816775270059829</v>
      </c>
      <c r="I706" s="79">
        <f t="shared" ca="1" si="128"/>
        <v>27.334533161043598</v>
      </c>
      <c r="J706" s="71">
        <f t="shared" ca="1" si="129"/>
        <v>1.243410106138086</v>
      </c>
      <c r="K706" s="71">
        <f t="shared" ca="1" si="130"/>
        <v>1.5292011666609391</v>
      </c>
      <c r="L706" s="61">
        <f t="shared" ca="1" si="135"/>
        <v>2.880365793172677E-3</v>
      </c>
    </row>
    <row r="707" spans="1:12">
      <c r="A707" s="78">
        <f t="shared" ca="1" si="131"/>
        <v>3.8963150738488737E-2</v>
      </c>
      <c r="B707" s="78">
        <f t="shared" ca="1" si="132"/>
        <v>2.7731595696102829E-2</v>
      </c>
      <c r="C707" s="71">
        <f t="shared" ca="1" si="133"/>
        <v>6.7314216041231969</v>
      </c>
      <c r="D707" s="79">
        <f t="shared" ca="1" si="134"/>
        <v>106.25755445801444</v>
      </c>
      <c r="E707" s="79">
        <f t="shared" ca="1" si="124"/>
        <v>24.239383581688294</v>
      </c>
      <c r="F707" s="61">
        <f t="shared" ca="1" si="125"/>
        <v>3.2645091867729438E-2</v>
      </c>
      <c r="G707" s="71">
        <f t="shared" ca="1" si="126"/>
        <v>1.4225181254504715</v>
      </c>
      <c r="H707" s="79">
        <f t="shared" ca="1" si="127"/>
        <v>20.845036250900943</v>
      </c>
      <c r="I707" s="79">
        <f t="shared" ca="1" si="128"/>
        <v>27.628884075343613</v>
      </c>
      <c r="J707" s="71">
        <f t="shared" ca="1" si="129"/>
        <v>1.2545189484591113</v>
      </c>
      <c r="K707" s="71">
        <f t="shared" ca="1" si="130"/>
        <v>1.5129094568572488</v>
      </c>
      <c r="L707" s="61">
        <f t="shared" ca="1" si="135"/>
        <v>2.5682044782790541E-3</v>
      </c>
    </row>
    <row r="708" spans="1:12">
      <c r="A708" s="78">
        <f t="shared" ca="1" si="131"/>
        <v>3.9331401277356286E-2</v>
      </c>
      <c r="B708" s="78">
        <f t="shared" ca="1" si="132"/>
        <v>2.9325659845399296E-2</v>
      </c>
      <c r="C708" s="71">
        <f t="shared" ca="1" si="133"/>
        <v>6.7693604243597161</v>
      </c>
      <c r="D708" s="79">
        <f t="shared" ca="1" si="134"/>
        <v>109.08889413074967</v>
      </c>
      <c r="E708" s="79">
        <f t="shared" ca="1" si="124"/>
        <v>25.632708826728006</v>
      </c>
      <c r="F708" s="61">
        <f t="shared" ca="1" si="125"/>
        <v>3.2788484884592926E-2</v>
      </c>
      <c r="G708" s="71">
        <f t="shared" ca="1" si="126"/>
        <v>1.3967728181672519</v>
      </c>
      <c r="H708" s="79">
        <f t="shared" ca="1" si="127"/>
        <v>20.793545636334503</v>
      </c>
      <c r="I708" s="79">
        <f t="shared" ca="1" si="128"/>
        <v>27.092885032581421</v>
      </c>
      <c r="J708" s="71">
        <f t="shared" ca="1" si="129"/>
        <v>1.2342623198767519</v>
      </c>
      <c r="K708" s="71">
        <f t="shared" ca="1" si="130"/>
        <v>1.5428404892920065</v>
      </c>
      <c r="L708" s="61">
        <f t="shared" ca="1" si="135"/>
        <v>2.7812826833305757E-3</v>
      </c>
    </row>
    <row r="709" spans="1:12">
      <c r="A709" s="78">
        <f t="shared" ca="1" si="131"/>
        <v>3.8777708111468273E-2</v>
      </c>
      <c r="B709" s="78">
        <f t="shared" ca="1" si="132"/>
        <v>3.3914230938374916E-2</v>
      </c>
      <c r="C709" s="71">
        <f t="shared" ca="1" si="133"/>
        <v>6.883396061783162</v>
      </c>
      <c r="D709" s="79">
        <f t="shared" ca="1" si="134"/>
        <v>118.0616059917152</v>
      </c>
      <c r="E709" s="79">
        <f t="shared" ca="1" si="124"/>
        <v>29.643445750536298</v>
      </c>
      <c r="F709" s="61">
        <f t="shared" ca="1" si="125"/>
        <v>3.3223295334987954E-2</v>
      </c>
      <c r="G709" s="71">
        <f t="shared" ca="1" si="126"/>
        <v>1.3227930751489396</v>
      </c>
      <c r="H709" s="79">
        <f t="shared" ca="1" si="127"/>
        <v>20.645586150297881</v>
      </c>
      <c r="I709" s="79">
        <f t="shared" ca="1" si="128"/>
        <v>25.560056872342901</v>
      </c>
      <c r="J709" s="71">
        <f t="shared" ca="1" si="129"/>
        <v>1.1756385916029597</v>
      </c>
      <c r="K709" s="71">
        <f t="shared" ca="1" si="130"/>
        <v>1.6353641233572302</v>
      </c>
      <c r="L709" s="61">
        <f t="shared" ca="1" si="135"/>
        <v>3.2411190918811101E-3</v>
      </c>
    </row>
    <row r="710" spans="1:12">
      <c r="A710" s="78">
        <f t="shared" ca="1" si="131"/>
        <v>4.192449987400531E-2</v>
      </c>
      <c r="B710" s="78">
        <f t="shared" ca="1" si="132"/>
        <v>3.0470117033564462E-2</v>
      </c>
      <c r="C710" s="71">
        <f t="shared" ca="1" si="133"/>
        <v>6.9147994002840862</v>
      </c>
      <c r="D710" s="79">
        <f t="shared" ca="1" si="134"/>
        <v>120.65964229574314</v>
      </c>
      <c r="E710" s="79">
        <f t="shared" ca="1" si="124"/>
        <v>26.633045665644719</v>
      </c>
      <c r="F710" s="61">
        <f t="shared" ca="1" si="125"/>
        <v>3.3344043559920739E-2</v>
      </c>
      <c r="G710" s="71">
        <f t="shared" ca="1" si="126"/>
        <v>1.4075928637352046</v>
      </c>
      <c r="H710" s="79">
        <f t="shared" ca="1" si="127"/>
        <v>20.815185727470411</v>
      </c>
      <c r="I710" s="79">
        <f t="shared" ca="1" si="128"/>
        <v>27.317989217271958</v>
      </c>
      <c r="J710" s="71">
        <f t="shared" ca="1" si="129"/>
        <v>1.2427846275246219</v>
      </c>
      <c r="K710" s="71">
        <f t="shared" ca="1" si="130"/>
        <v>1.5301272603758005</v>
      </c>
      <c r="L710" s="61">
        <f t="shared" ca="1" si="135"/>
        <v>3.0798558664794549E-3</v>
      </c>
    </row>
    <row r="711" spans="1:12">
      <c r="A711" s="78">
        <f t="shared" ca="1" si="131"/>
        <v>4.1947507487240361E-2</v>
      </c>
      <c r="B711" s="78">
        <f t="shared" ca="1" si="132"/>
        <v>2.6921180307900906E-2</v>
      </c>
      <c r="C711" s="71">
        <f t="shared" ca="1" si="133"/>
        <v>6.771842731874453</v>
      </c>
      <c r="D711" s="79">
        <f t="shared" ca="1" si="134"/>
        <v>109.27675453837622</v>
      </c>
      <c r="E711" s="79">
        <f t="shared" ca="1" si="124"/>
        <v>23.53102299290725</v>
      </c>
      <c r="F711" s="61">
        <f t="shared" ca="1" si="125"/>
        <v>3.2797888901772834E-2</v>
      </c>
      <c r="G711" s="71">
        <f t="shared" ca="1" si="126"/>
        <v>1.4659692067923542</v>
      </c>
      <c r="H711" s="79">
        <f t="shared" ca="1" si="127"/>
        <v>20.93193841358471</v>
      </c>
      <c r="I711" s="79">
        <f t="shared" ca="1" si="128"/>
        <v>28.536511437525782</v>
      </c>
      <c r="J711" s="71">
        <f t="shared" ca="1" si="129"/>
        <v>1.2885402638912056</v>
      </c>
      <c r="K711" s="71">
        <f t="shared" ca="1" si="130"/>
        <v>1.4647901195460284</v>
      </c>
      <c r="L711" s="61">
        <f t="shared" ca="1" si="135"/>
        <v>2.692552696673177E-3</v>
      </c>
    </row>
    <row r="712" spans="1:12">
      <c r="A712" s="78">
        <f t="shared" ca="1" si="131"/>
        <v>3.8569609022187062E-2</v>
      </c>
      <c r="B712" s="78">
        <f t="shared" ca="1" si="132"/>
        <v>3.0820327523550472E-2</v>
      </c>
      <c r="C712" s="71">
        <f t="shared" ca="1" si="133"/>
        <v>6.8120471386866015</v>
      </c>
      <c r="D712" s="79">
        <f t="shared" ca="1" si="134"/>
        <v>112.36486144888342</v>
      </c>
      <c r="E712" s="79">
        <f t="shared" ca="1" si="124"/>
        <v>26.939154498837283</v>
      </c>
      <c r="F712" s="61">
        <f t="shared" ca="1" si="125"/>
        <v>3.2950576129988779E-2</v>
      </c>
      <c r="G712" s="71">
        <f t="shared" ca="1" si="126"/>
        <v>1.367271083388782</v>
      </c>
      <c r="H712" s="79">
        <f t="shared" ca="1" si="127"/>
        <v>20.734542166777565</v>
      </c>
      <c r="I712" s="79">
        <f t="shared" ca="1" si="128"/>
        <v>26.480309716469211</v>
      </c>
      <c r="J712" s="71">
        <f t="shared" ca="1" si="129"/>
        <v>1.2109587638925348</v>
      </c>
      <c r="K712" s="71">
        <f t="shared" ca="1" si="130"/>
        <v>1.5785313860586316</v>
      </c>
      <c r="L712" s="61">
        <f t="shared" ca="1" si="135"/>
        <v>2.8718313690328026E-3</v>
      </c>
    </row>
    <row r="713" spans="1:12">
      <c r="A713" s="78">
        <f t="shared" ca="1" si="131"/>
        <v>3.6642802809016758E-2</v>
      </c>
      <c r="B713" s="78">
        <f t="shared" ca="1" si="132"/>
        <v>2.9871897829643196E-2</v>
      </c>
      <c r="C713" s="71">
        <f t="shared" ca="1" si="133"/>
        <v>6.8425261416400343</v>
      </c>
      <c r="D713" s="79">
        <f t="shared" ca="1" si="134"/>
        <v>114.76398360360928</v>
      </c>
      <c r="E713" s="79">
        <f t="shared" ca="1" si="124"/>
        <v>26.110159607854055</v>
      </c>
      <c r="F713" s="61">
        <f t="shared" ca="1" si="125"/>
        <v>3.3066801997030076E-2</v>
      </c>
      <c r="G713" s="71">
        <f t="shared" ca="1" si="126"/>
        <v>1.3734008799612096</v>
      </c>
      <c r="H713" s="79">
        <f t="shared" ca="1" si="127"/>
        <v>20.74680175992242</v>
      </c>
      <c r="I713" s="79">
        <f t="shared" ca="1" si="128"/>
        <v>26.60744581638</v>
      </c>
      <c r="J713" s="71">
        <f t="shared" ca="1" si="129"/>
        <v>1.2158087978890575</v>
      </c>
      <c r="K713" s="71">
        <f t="shared" ca="1" si="130"/>
        <v>1.5709888235219933</v>
      </c>
      <c r="L713" s="61">
        <f t="shared" ca="1" si="135"/>
        <v>2.5537005701029396E-3</v>
      </c>
    </row>
    <row r="714" spans="1:12">
      <c r="A714" s="78">
        <f t="shared" ca="1" si="131"/>
        <v>3.9211014106715535E-2</v>
      </c>
      <c r="B714" s="78">
        <f t="shared" ca="1" si="132"/>
        <v>2.9326576384576059E-2</v>
      </c>
      <c r="C714" s="71">
        <f t="shared" ca="1" si="133"/>
        <v>6.8169324560841291</v>
      </c>
      <c r="D714" s="79">
        <f t="shared" ca="1" si="134"/>
        <v>112.74600123651089</v>
      </c>
      <c r="E714" s="79">
        <f t="shared" ca="1" si="124"/>
        <v>25.633509947042779</v>
      </c>
      <c r="F714" s="61">
        <f t="shared" ca="1" si="125"/>
        <v>3.2969177826996321E-2</v>
      </c>
      <c r="G714" s="71">
        <f t="shared" ca="1" si="126"/>
        <v>1.4005978044777319</v>
      </c>
      <c r="H714" s="79">
        <f t="shared" ca="1" si="127"/>
        <v>20.801195608955464</v>
      </c>
      <c r="I714" s="79">
        <f t="shared" ca="1" si="128"/>
        <v>27.172434690507018</v>
      </c>
      <c r="J714" s="71">
        <f t="shared" ca="1" si="129"/>
        <v>1.2372765303811646</v>
      </c>
      <c r="K714" s="71">
        <f t="shared" ca="1" si="130"/>
        <v>1.5383236900226418</v>
      </c>
      <c r="L714" s="61">
        <f t="shared" ca="1" si="135"/>
        <v>2.7391904652533583E-3</v>
      </c>
    </row>
    <row r="715" spans="1:12">
      <c r="A715" s="78">
        <f t="shared" ca="1" si="131"/>
        <v>3.8065214056037758E-2</v>
      </c>
      <c r="B715" s="78">
        <f t="shared" ca="1" si="132"/>
        <v>2.793210420414733E-2</v>
      </c>
      <c r="C715" s="71">
        <f t="shared" ca="1" si="133"/>
        <v>6.8588205026212563</v>
      </c>
      <c r="D715" s="79">
        <f t="shared" ca="1" si="134"/>
        <v>116.06752030447086</v>
      </c>
      <c r="E715" s="79">
        <f t="shared" ca="1" si="124"/>
        <v>24.41464225382326</v>
      </c>
      <c r="F715" s="61">
        <f t="shared" ca="1" si="125"/>
        <v>3.3129105513677058E-2</v>
      </c>
      <c r="G715" s="71">
        <f t="shared" ca="1" si="126"/>
        <v>1.4243903326503415</v>
      </c>
      <c r="H715" s="79">
        <f t="shared" ca="1" si="127"/>
        <v>20.848780665300684</v>
      </c>
      <c r="I715" s="79">
        <f t="shared" ca="1" si="128"/>
        <v>27.667913807453896</v>
      </c>
      <c r="J715" s="71">
        <f t="shared" ca="1" si="129"/>
        <v>1.2559891408245678</v>
      </c>
      <c r="K715" s="71">
        <f t="shared" ca="1" si="130"/>
        <v>1.5107752717062042</v>
      </c>
      <c r="L715" s="61">
        <f t="shared" ca="1" si="135"/>
        <v>2.4404691519511884E-3</v>
      </c>
    </row>
    <row r="716" spans="1:12">
      <c r="A716" s="78">
        <f t="shared" ca="1" si="131"/>
        <v>3.9844611937106034E-2</v>
      </c>
      <c r="B716" s="78">
        <f t="shared" ca="1" si="132"/>
        <v>2.9593728975622621E-2</v>
      </c>
      <c r="C716" s="71">
        <f t="shared" ca="1" si="133"/>
        <v>6.9783743553944726</v>
      </c>
      <c r="D716" s="79">
        <f t="shared" ca="1" si="134"/>
        <v>126.09562016439195</v>
      </c>
      <c r="E716" s="79">
        <f t="shared" ca="1" si="124"/>
        <v>25.867020279451438</v>
      </c>
      <c r="F716" s="61">
        <f t="shared" ca="1" si="125"/>
        <v>3.3589839295756138E-2</v>
      </c>
      <c r="G716" s="71">
        <f t="shared" ca="1" si="126"/>
        <v>1.416124308162803</v>
      </c>
      <c r="H716" s="79">
        <f t="shared" ca="1" si="127"/>
        <v>20.832248616325607</v>
      </c>
      <c r="I716" s="79">
        <f t="shared" ca="1" si="128"/>
        <v>27.495645603100034</v>
      </c>
      <c r="J716" s="71">
        <f t="shared" ca="1" si="129"/>
        <v>1.249495128413888</v>
      </c>
      <c r="K716" s="71">
        <f t="shared" ca="1" si="130"/>
        <v>1.5202407175079098</v>
      </c>
      <c r="L716" s="61">
        <f t="shared" ca="1" si="135"/>
        <v>2.7263734384130856E-3</v>
      </c>
    </row>
    <row r="717" spans="1:12">
      <c r="A717" s="78">
        <f t="shared" ca="1" si="131"/>
        <v>4.1182518465598006E-2</v>
      </c>
      <c r="B717" s="78">
        <f t="shared" ca="1" si="132"/>
        <v>2.7631177430653572E-2</v>
      </c>
      <c r="C717" s="71">
        <f t="shared" ca="1" si="133"/>
        <v>6.8152931520390458</v>
      </c>
      <c r="D717" s="79">
        <f t="shared" ca="1" si="134"/>
        <v>112.61796308288025</v>
      </c>
      <c r="E717" s="79">
        <f t="shared" ca="1" si="124"/>
        <v>24.151610887988795</v>
      </c>
      <c r="F717" s="61">
        <f t="shared" ca="1" si="125"/>
        <v>3.2962934720898923E-2</v>
      </c>
      <c r="G717" s="71">
        <f t="shared" ca="1" si="126"/>
        <v>1.4494609426202507</v>
      </c>
      <c r="H717" s="79">
        <f t="shared" ca="1" si="127"/>
        <v>20.898921885240501</v>
      </c>
      <c r="I717" s="79">
        <f t="shared" ca="1" si="128"/>
        <v>28.191233991346103</v>
      </c>
      <c r="J717" s="71">
        <f t="shared" ca="1" si="129"/>
        <v>1.2756390729579661</v>
      </c>
      <c r="K717" s="71">
        <f t="shared" ca="1" si="130"/>
        <v>1.4827304123271579</v>
      </c>
      <c r="L717" s="61">
        <f t="shared" ca="1" si="135"/>
        <v>2.6951306906461336E-3</v>
      </c>
    </row>
    <row r="718" spans="1:12">
      <c r="A718" s="78">
        <f t="shared" ca="1" si="131"/>
        <v>3.7426436539869996E-2</v>
      </c>
      <c r="B718" s="78">
        <f t="shared" ca="1" si="132"/>
        <v>2.635597112114843E-2</v>
      </c>
      <c r="C718" s="71">
        <f t="shared" ca="1" si="133"/>
        <v>6.8144768305902161</v>
      </c>
      <c r="D718" s="79">
        <f t="shared" ca="1" si="134"/>
        <v>112.55425838301321</v>
      </c>
      <c r="E718" s="79">
        <f t="shared" ca="1" si="124"/>
        <v>23.036990033833327</v>
      </c>
      <c r="F718" s="61">
        <f t="shared" ca="1" si="125"/>
        <v>3.2959826292909611E-2</v>
      </c>
      <c r="G718" s="71">
        <f t="shared" ca="1" si="126"/>
        <v>1.4490371843898464</v>
      </c>
      <c r="H718" s="79">
        <f t="shared" ca="1" si="127"/>
        <v>20.898074368779692</v>
      </c>
      <c r="I718" s="79">
        <f t="shared" ca="1" si="128"/>
        <v>28.182378080761691</v>
      </c>
      <c r="J718" s="71">
        <f t="shared" ca="1" si="129"/>
        <v>1.2753075133458411</v>
      </c>
      <c r="K718" s="71">
        <f t="shared" ca="1" si="130"/>
        <v>1.4831963392235585</v>
      </c>
      <c r="L718" s="61">
        <f t="shared" ca="1" si="135"/>
        <v>2.2280870568146807E-3</v>
      </c>
    </row>
    <row r="719" spans="1:12">
      <c r="A719" s="78">
        <f t="shared" ca="1" si="131"/>
        <v>4.0196394205639439E-2</v>
      </c>
      <c r="B719" s="78">
        <f t="shared" ca="1" si="132"/>
        <v>2.7968416618897426E-2</v>
      </c>
      <c r="C719" s="71">
        <f t="shared" ca="1" si="133"/>
        <v>6.7088158704491638</v>
      </c>
      <c r="D719" s="79">
        <f t="shared" ca="1" si="134"/>
        <v>104.60557050279454</v>
      </c>
      <c r="E719" s="79">
        <f t="shared" ca="1" si="124"/>
        <v>24.44638188249629</v>
      </c>
      <c r="F719" s="61">
        <f t="shared" ca="1" si="125"/>
        <v>3.2559949886426361E-2</v>
      </c>
      <c r="G719" s="71">
        <f t="shared" ca="1" si="126"/>
        <v>1.424362403830244</v>
      </c>
      <c r="H719" s="79">
        <f t="shared" ca="1" si="127"/>
        <v>20.848724807660489</v>
      </c>
      <c r="I719" s="79">
        <f t="shared" ca="1" si="128"/>
        <v>27.667331526389464</v>
      </c>
      <c r="J719" s="71">
        <f t="shared" ca="1" si="129"/>
        <v>1.2559672119522904</v>
      </c>
      <c r="K719" s="71">
        <f t="shared" ca="1" si="130"/>
        <v>1.5108070671770644</v>
      </c>
      <c r="L719" s="61">
        <f t="shared" ca="1" si="135"/>
        <v>2.7215877139247862E-3</v>
      </c>
    </row>
    <row r="720" spans="1:12">
      <c r="A720" s="78">
        <f t="shared" ca="1" si="131"/>
        <v>3.7964944105019598E-2</v>
      </c>
      <c r="B720" s="78">
        <f t="shared" ca="1" si="132"/>
        <v>3.1480732335498904E-2</v>
      </c>
      <c r="C720" s="71">
        <f t="shared" ca="1" si="133"/>
        <v>6.849023234735073</v>
      </c>
      <c r="D720" s="79">
        <f t="shared" ca="1" si="134"/>
        <v>115.28198203240807</v>
      </c>
      <c r="E720" s="79">
        <f t="shared" ca="1" si="124"/>
        <v>27.516395193221861</v>
      </c>
      <c r="F720" s="61">
        <f t="shared" ca="1" si="125"/>
        <v>3.309163038313119E-2</v>
      </c>
      <c r="G720" s="71">
        <f t="shared" ca="1" si="126"/>
        <v>1.3546058974848276</v>
      </c>
      <c r="H720" s="79">
        <f t="shared" ca="1" si="127"/>
        <v>20.709211794969654</v>
      </c>
      <c r="I720" s="79">
        <f t="shared" ca="1" si="128"/>
        <v>26.217863292227573</v>
      </c>
      <c r="J720" s="71">
        <f t="shared" ca="1" si="129"/>
        <v>1.2009242839179708</v>
      </c>
      <c r="K720" s="71">
        <f t="shared" ca="1" si="130"/>
        <v>1.5943328231630467</v>
      </c>
      <c r="L720" s="61">
        <f t="shared" ca="1" si="135"/>
        <v>2.870144776058348E-3</v>
      </c>
    </row>
    <row r="721" spans="1:12">
      <c r="A721" s="78">
        <f t="shared" ca="1" si="131"/>
        <v>3.8054626974329549E-2</v>
      </c>
      <c r="B721" s="78">
        <f t="shared" ca="1" si="132"/>
        <v>2.7819862842956872E-2</v>
      </c>
      <c r="C721" s="71">
        <f t="shared" ca="1" si="133"/>
        <v>6.859074072750321</v>
      </c>
      <c r="D721" s="79">
        <f t="shared" ca="1" si="134"/>
        <v>116.08792228954793</v>
      </c>
      <c r="E721" s="79">
        <f t="shared" ca="1" si="124"/>
        <v>24.316535335006154</v>
      </c>
      <c r="F721" s="61">
        <f t="shared" ca="1" si="125"/>
        <v>3.3130075997663058E-2</v>
      </c>
      <c r="G721" s="71">
        <f t="shared" ca="1" si="126"/>
        <v>1.426682515431462</v>
      </c>
      <c r="H721" s="79">
        <f t="shared" ca="1" si="127"/>
        <v>20.853365030862925</v>
      </c>
      <c r="I721" s="79">
        <f t="shared" ca="1" si="128"/>
        <v>27.715708277604161</v>
      </c>
      <c r="J721" s="71">
        <f t="shared" ca="1" si="129"/>
        <v>1.2577885993941182</v>
      </c>
      <c r="K721" s="71">
        <f t="shared" ca="1" si="130"/>
        <v>1.5081700089106771</v>
      </c>
      <c r="L721" s="61">
        <f t="shared" ca="1" si="135"/>
        <v>2.4260658810558661E-3</v>
      </c>
    </row>
    <row r="722" spans="1:12">
      <c r="A722" s="78">
        <f t="shared" ca="1" si="131"/>
        <v>3.9839988815748607E-2</v>
      </c>
      <c r="B722" s="78">
        <f t="shared" ca="1" si="132"/>
        <v>2.6562765710149136E-2</v>
      </c>
      <c r="C722" s="71">
        <f t="shared" ca="1" si="133"/>
        <v>6.7719183794599713</v>
      </c>
      <c r="D722" s="79">
        <f t="shared" ca="1" si="134"/>
        <v>109.28248460545952</v>
      </c>
      <c r="E722" s="79">
        <f t="shared" ca="1" si="124"/>
        <v>23.217743187035762</v>
      </c>
      <c r="F722" s="61">
        <f t="shared" ca="1" si="125"/>
        <v>3.2798175528754109E-2</v>
      </c>
      <c r="G722" s="71">
        <f t="shared" ca="1" si="126"/>
        <v>1.4585812746342621</v>
      </c>
      <c r="H722" s="79">
        <f t="shared" ca="1" si="127"/>
        <v>20.917162549268525</v>
      </c>
      <c r="I722" s="79">
        <f t="shared" ca="1" si="128"/>
        <v>28.381922278130428</v>
      </c>
      <c r="J722" s="71">
        <f t="shared" ca="1" si="129"/>
        <v>1.282770288908784</v>
      </c>
      <c r="K722" s="71">
        <f t="shared" ca="1" si="130"/>
        <v>1.4727684612190208</v>
      </c>
      <c r="L722" s="61">
        <f t="shared" ca="1" si="135"/>
        <v>2.470053650594588E-3</v>
      </c>
    </row>
    <row r="723" spans="1:12">
      <c r="A723" s="78">
        <f t="shared" ca="1" si="131"/>
        <v>4.0155601410113352E-2</v>
      </c>
      <c r="B723" s="78">
        <f t="shared" ca="1" si="132"/>
        <v>2.8839440120295795E-2</v>
      </c>
      <c r="C723" s="71">
        <f t="shared" ca="1" si="133"/>
        <v>6.870688979142936</v>
      </c>
      <c r="D723" s="79">
        <f t="shared" ca="1" si="134"/>
        <v>117.02629982859538</v>
      </c>
      <c r="E723" s="79">
        <f t="shared" ca="1" si="124"/>
        <v>25.207718265387065</v>
      </c>
      <c r="F723" s="61">
        <f t="shared" ca="1" si="125"/>
        <v>3.3174559990180617E-2</v>
      </c>
      <c r="G723" s="71">
        <f t="shared" ca="1" si="126"/>
        <v>1.4225398734272769</v>
      </c>
      <c r="H723" s="79">
        <f t="shared" ca="1" si="127"/>
        <v>20.845079746854555</v>
      </c>
      <c r="I723" s="79">
        <f t="shared" ca="1" si="128"/>
        <v>27.629337413181478</v>
      </c>
      <c r="J723" s="71">
        <f t="shared" ca="1" si="129"/>
        <v>1.2545360287731453</v>
      </c>
      <c r="K723" s="71">
        <f t="shared" ca="1" si="130"/>
        <v>1.5128846332760026</v>
      </c>
      <c r="L723" s="61">
        <f t="shared" ca="1" si="135"/>
        <v>2.727676334531116E-3</v>
      </c>
    </row>
    <row r="724" spans="1:12">
      <c r="A724" s="78">
        <f t="shared" ca="1" si="131"/>
        <v>3.944219921188738E-2</v>
      </c>
      <c r="B724" s="78">
        <f t="shared" ca="1" si="132"/>
        <v>3.2451165849283543E-2</v>
      </c>
      <c r="C724" s="71">
        <f t="shared" ca="1" si="133"/>
        <v>6.8820555097809626</v>
      </c>
      <c r="D724" s="79">
        <f t="shared" ca="1" si="134"/>
        <v>117.95195411837392</v>
      </c>
      <c r="E724" s="79">
        <f t="shared" ca="1" si="124"/>
        <v>28.364622985049113</v>
      </c>
      <c r="F724" s="61">
        <f t="shared" ca="1" si="125"/>
        <v>3.3218150553253528E-2</v>
      </c>
      <c r="G724" s="71">
        <f t="shared" ca="1" si="126"/>
        <v>1.3515270112648261</v>
      </c>
      <c r="H724" s="79">
        <f t="shared" ca="1" si="127"/>
        <v>20.703054022529653</v>
      </c>
      <c r="I724" s="79">
        <f t="shared" ca="1" si="128"/>
        <v>26.154111464945302</v>
      </c>
      <c r="J724" s="71">
        <f t="shared" ca="1" si="129"/>
        <v>1.1984821616101256</v>
      </c>
      <c r="K724" s="71">
        <f t="shared" ca="1" si="130"/>
        <v>1.5982190813870731</v>
      </c>
      <c r="L724" s="61">
        <f t="shared" ca="1" si="135"/>
        <v>3.1214396556314872E-3</v>
      </c>
    </row>
    <row r="725" spans="1:12">
      <c r="A725" s="78">
        <f t="shared" ca="1" si="131"/>
        <v>3.8926498381467681E-2</v>
      </c>
      <c r="B725" s="78">
        <f t="shared" ca="1" si="132"/>
        <v>2.6769426075093253E-2</v>
      </c>
      <c r="C725" s="71">
        <f t="shared" ca="1" si="133"/>
        <v>6.8105631466355625</v>
      </c>
      <c r="D725" s="79">
        <f t="shared" ca="1" si="134"/>
        <v>112.2493395783433</v>
      </c>
      <c r="E725" s="79">
        <f t="shared" ca="1" si="124"/>
        <v>23.398379018882832</v>
      </c>
      <c r="F725" s="61">
        <f t="shared" ca="1" si="125"/>
        <v>3.2944927650303296E-2</v>
      </c>
      <c r="G725" s="71">
        <f t="shared" ca="1" si="126"/>
        <v>1.4510588559400779</v>
      </c>
      <c r="H725" s="79">
        <f t="shared" ca="1" si="127"/>
        <v>20.902117711880155</v>
      </c>
      <c r="I725" s="79">
        <f t="shared" ca="1" si="128"/>
        <v>28.224631210323533</v>
      </c>
      <c r="J725" s="71">
        <f t="shared" ca="1" si="129"/>
        <v>1.2768891451883146</v>
      </c>
      <c r="K725" s="71">
        <f t="shared" ca="1" si="130"/>
        <v>1.4809759492875532</v>
      </c>
      <c r="L725" s="61">
        <f t="shared" ca="1" si="135"/>
        <v>2.3991021503063704E-3</v>
      </c>
    </row>
    <row r="726" spans="1:12">
      <c r="A726" s="78">
        <f t="shared" ca="1" si="131"/>
        <v>4.0433229707366181E-2</v>
      </c>
      <c r="B726" s="78">
        <f t="shared" ca="1" si="132"/>
        <v>2.7873465754016842E-2</v>
      </c>
      <c r="C726" s="71">
        <f t="shared" ca="1" si="133"/>
        <v>6.8319468559049561</v>
      </c>
      <c r="D726" s="79">
        <f t="shared" ca="1" si="134"/>
        <v>113.92549714198208</v>
      </c>
      <c r="E726" s="79">
        <f t="shared" ca="1" si="124"/>
        <v>24.363388085079254</v>
      </c>
      <c r="F726" s="61">
        <f t="shared" ca="1" si="125"/>
        <v>3.3026413528149563E-2</v>
      </c>
      <c r="G726" s="71">
        <f t="shared" ca="1" si="126"/>
        <v>1.4405796450595547</v>
      </c>
      <c r="H726" s="79">
        <f t="shared" ca="1" si="127"/>
        <v>20.881159290119108</v>
      </c>
      <c r="I726" s="79">
        <f t="shared" ca="1" si="128"/>
        <v>28.005703324831895</v>
      </c>
      <c r="J726" s="71">
        <f t="shared" ca="1" si="129"/>
        <v>1.2686859839457154</v>
      </c>
      <c r="K726" s="71">
        <f t="shared" ca="1" si="130"/>
        <v>1.4925531244536563</v>
      </c>
      <c r="L726" s="61">
        <f t="shared" ca="1" si="135"/>
        <v>2.6517346393096779E-3</v>
      </c>
    </row>
    <row r="727" spans="1:12">
      <c r="A727" s="78">
        <f t="shared" ca="1" si="131"/>
        <v>3.9478828103452303E-2</v>
      </c>
      <c r="B727" s="78">
        <f t="shared" ca="1" si="132"/>
        <v>3.4474549274916659E-2</v>
      </c>
      <c r="C727" s="71">
        <f t="shared" ca="1" si="133"/>
        <v>6.8820051048778392</v>
      </c>
      <c r="D727" s="79">
        <f t="shared" ca="1" si="134"/>
        <v>117.94783318304533</v>
      </c>
      <c r="E727" s="79">
        <f t="shared" ca="1" si="124"/>
        <v>30.133203759275677</v>
      </c>
      <c r="F727" s="61">
        <f t="shared" ca="1" si="125"/>
        <v>3.3217957124434747E-2</v>
      </c>
      <c r="G727" s="71">
        <f t="shared" ca="1" si="126"/>
        <v>1.3186351896518231</v>
      </c>
      <c r="H727" s="79">
        <f t="shared" ca="1" si="127"/>
        <v>20.637270379303647</v>
      </c>
      <c r="I727" s="79">
        <f t="shared" ca="1" si="128"/>
        <v>25.474232177120914</v>
      </c>
      <c r="J727" s="71">
        <f t="shared" ca="1" si="129"/>
        <v>1.1723252011015655</v>
      </c>
      <c r="K727" s="71">
        <f t="shared" ca="1" si="130"/>
        <v>1.6408737939329017</v>
      </c>
      <c r="L727" s="61">
        <f t="shared" ca="1" si="135"/>
        <v>3.3948078549836721E-3</v>
      </c>
    </row>
    <row r="728" spans="1:12">
      <c r="A728" s="78">
        <f t="shared" ca="1" si="131"/>
        <v>3.7947770523108285E-2</v>
      </c>
      <c r="B728" s="78">
        <f t="shared" ca="1" si="132"/>
        <v>3.5342437845089482E-2</v>
      </c>
      <c r="C728" s="71">
        <f t="shared" ca="1" si="133"/>
        <v>6.7313910402167609</v>
      </c>
      <c r="D728" s="79">
        <f t="shared" ca="1" si="134"/>
        <v>106.25530338522387</v>
      </c>
      <c r="E728" s="79">
        <f t="shared" ca="1" si="124"/>
        <v>30.891799989695205</v>
      </c>
      <c r="F728" s="61">
        <f t="shared" ca="1" si="125"/>
        <v>3.2644976602000636E-2</v>
      </c>
      <c r="G728" s="71">
        <f t="shared" ca="1" si="126"/>
        <v>1.2808636906455255</v>
      </c>
      <c r="H728" s="79">
        <f t="shared" ca="1" si="127"/>
        <v>20.56172738129105</v>
      </c>
      <c r="I728" s="79">
        <f t="shared" ca="1" si="128"/>
        <v>24.696158225633535</v>
      </c>
      <c r="J728" s="71">
        <f t="shared" ca="1" si="129"/>
        <v>1.1421335077762256</v>
      </c>
      <c r="K728" s="71">
        <f t="shared" ca="1" si="130"/>
        <v>1.6925709504328257</v>
      </c>
      <c r="L728" s="61">
        <f t="shared" ca="1" si="135"/>
        <v>3.4555102849094551E-3</v>
      </c>
    </row>
    <row r="729" spans="1:12">
      <c r="A729" s="78">
        <f t="shared" ca="1" si="131"/>
        <v>4.3342623623455423E-2</v>
      </c>
      <c r="B729" s="78">
        <f t="shared" ca="1" si="132"/>
        <v>3.2178946838979788E-2</v>
      </c>
      <c r="C729" s="71">
        <f t="shared" ca="1" si="133"/>
        <v>6.8678398306908086</v>
      </c>
      <c r="D729" s="79">
        <f t="shared" ca="1" si="134"/>
        <v>116.79541508105474</v>
      </c>
      <c r="E729" s="79">
        <f t="shared" ca="1" si="124"/>
        <v>28.126684242493901</v>
      </c>
      <c r="F729" s="61">
        <f t="shared" ca="1" si="125"/>
        <v>3.3163642495499614E-2</v>
      </c>
      <c r="G729" s="71">
        <f t="shared" ca="1" si="126"/>
        <v>1.3812796586934453</v>
      </c>
      <c r="H729" s="79">
        <f t="shared" ca="1" si="127"/>
        <v>20.762559317386891</v>
      </c>
      <c r="I729" s="79">
        <f t="shared" ca="1" si="128"/>
        <v>26.770967352002295</v>
      </c>
      <c r="J729" s="71">
        <f t="shared" ca="1" si="129"/>
        <v>1.2220364293842534</v>
      </c>
      <c r="K729" s="71">
        <f t="shared" ca="1" si="130"/>
        <v>1.5613929616508098</v>
      </c>
      <c r="L729" s="61">
        <f t="shared" ca="1" si="135"/>
        <v>3.5054585435451099E-3</v>
      </c>
    </row>
    <row r="730" spans="1:12">
      <c r="A730" s="78">
        <f t="shared" ca="1" si="131"/>
        <v>4.346528566953678E-2</v>
      </c>
      <c r="B730" s="78">
        <f t="shared" ca="1" si="132"/>
        <v>3.1787657611979561E-2</v>
      </c>
      <c r="C730" s="71">
        <f t="shared" ca="1" si="133"/>
        <v>6.825436514916186</v>
      </c>
      <c r="D730" s="79">
        <f t="shared" ca="1" si="134"/>
        <v>113.41255238630121</v>
      </c>
      <c r="E730" s="79">
        <f t="shared" ca="1" si="124"/>
        <v>27.784669676560583</v>
      </c>
      <c r="F730" s="61">
        <f t="shared" ca="1" si="125"/>
        <v>3.3001583566200837E-2</v>
      </c>
      <c r="G730" s="71">
        <f t="shared" ca="1" si="126"/>
        <v>1.3848475910528348</v>
      </c>
      <c r="H730" s="79">
        <f t="shared" ca="1" si="127"/>
        <v>20.769695182105671</v>
      </c>
      <c r="I730" s="79">
        <f t="shared" ca="1" si="128"/>
        <v>26.845059489395869</v>
      </c>
      <c r="J730" s="71">
        <f t="shared" ca="1" si="129"/>
        <v>1.2248543313530553</v>
      </c>
      <c r="K730" s="71">
        <f t="shared" ca="1" si="130"/>
        <v>1.5570835302678885</v>
      </c>
      <c r="L730" s="61">
        <f t="shared" ca="1" si="135"/>
        <v>3.4951307424129878E-3</v>
      </c>
    </row>
    <row r="731" spans="1:12">
      <c r="A731" s="78">
        <f t="shared" ca="1" si="131"/>
        <v>4.2730587957810463E-2</v>
      </c>
      <c r="B731" s="78">
        <f t="shared" ca="1" si="132"/>
        <v>3.0624474646395432E-2</v>
      </c>
      <c r="C731" s="71">
        <f t="shared" ca="1" si="133"/>
        <v>6.77389850660433</v>
      </c>
      <c r="D731" s="79">
        <f t="shared" ca="1" si="134"/>
        <v>109.43257993257659</v>
      </c>
      <c r="E731" s="79">
        <f t="shared" ca="1" si="124"/>
        <v>26.767965178649501</v>
      </c>
      <c r="F731" s="61">
        <f t="shared" ca="1" si="125"/>
        <v>3.2805679076456512E-2</v>
      </c>
      <c r="G731" s="71">
        <f t="shared" ca="1" si="126"/>
        <v>1.3961411627909133</v>
      </c>
      <c r="H731" s="79">
        <f t="shared" ca="1" si="127"/>
        <v>20.792282325581827</v>
      </c>
      <c r="I731" s="79">
        <f t="shared" ca="1" si="128"/>
        <v>27.079751076675599</v>
      </c>
      <c r="J731" s="71">
        <f t="shared" ca="1" si="129"/>
        <v>1.2337643977984196</v>
      </c>
      <c r="K731" s="71">
        <f t="shared" ca="1" si="130"/>
        <v>1.543588782690225</v>
      </c>
      <c r="L731" s="61">
        <f t="shared" ca="1" si="135"/>
        <v>3.2877506495073306E-3</v>
      </c>
    </row>
    <row r="732" spans="1:12">
      <c r="A732" s="78">
        <f t="shared" ca="1" si="131"/>
        <v>4.189862363159963E-2</v>
      </c>
      <c r="B732" s="78">
        <f t="shared" ca="1" si="132"/>
        <v>3.1673657373797487E-2</v>
      </c>
      <c r="C732" s="71">
        <f t="shared" ca="1" si="133"/>
        <v>6.8359647309875253</v>
      </c>
      <c r="D732" s="79">
        <f t="shared" ca="1" si="134"/>
        <v>114.24321945422238</v>
      </c>
      <c r="E732" s="79">
        <f t="shared" ca="1" si="124"/>
        <v>27.68502537437254</v>
      </c>
      <c r="F732" s="61">
        <f t="shared" ca="1" si="125"/>
        <v>3.3041746729932958E-2</v>
      </c>
      <c r="G732" s="71">
        <f t="shared" ca="1" si="126"/>
        <v>1.3775252446473272</v>
      </c>
      <c r="H732" s="79">
        <f t="shared" ca="1" si="127"/>
        <v>20.755050489294653</v>
      </c>
      <c r="I732" s="79">
        <f t="shared" ca="1" si="128"/>
        <v>26.693030203292569</v>
      </c>
      <c r="J732" s="71">
        <f t="shared" ca="1" si="129"/>
        <v>1.2190696977222275</v>
      </c>
      <c r="K732" s="71">
        <f t="shared" ca="1" si="130"/>
        <v>1.565951848915377</v>
      </c>
      <c r="L732" s="61">
        <f t="shared" ca="1" si="135"/>
        <v>3.3056169014332513E-3</v>
      </c>
    </row>
    <row r="733" spans="1:12">
      <c r="A733" s="78">
        <f t="shared" ca="1" si="131"/>
        <v>3.4668911582240287E-2</v>
      </c>
      <c r="B733" s="78">
        <f t="shared" ca="1" si="132"/>
        <v>3.0186010102564585E-2</v>
      </c>
      <c r="C733" s="71">
        <f t="shared" ca="1" si="133"/>
        <v>6.8674764748619932</v>
      </c>
      <c r="D733" s="79">
        <f t="shared" ca="1" si="134"/>
        <v>116.76600280066287</v>
      </c>
      <c r="E733" s="79">
        <f t="shared" ca="1" si="124"/>
        <v>26.384716036358725</v>
      </c>
      <c r="F733" s="61">
        <f t="shared" ca="1" si="125"/>
        <v>3.3162250430700202E-2</v>
      </c>
      <c r="G733" s="71">
        <f t="shared" ca="1" si="126"/>
        <v>1.3544812113411464</v>
      </c>
      <c r="H733" s="79">
        <f t="shared" ca="1" si="127"/>
        <v>20.708962422682294</v>
      </c>
      <c r="I733" s="79">
        <f t="shared" ca="1" si="128"/>
        <v>26.215281156016815</v>
      </c>
      <c r="J733" s="71">
        <f t="shared" ca="1" si="129"/>
        <v>1.2008254058839658</v>
      </c>
      <c r="K733" s="71">
        <f t="shared" ca="1" si="130"/>
        <v>1.5944898607507876</v>
      </c>
      <c r="L733" s="61">
        <f t="shared" ca="1" si="135"/>
        <v>2.3941307706705907E-3</v>
      </c>
    </row>
    <row r="734" spans="1:12">
      <c r="A734" s="78">
        <f t="shared" ca="1" si="131"/>
        <v>4.1557836197733448E-2</v>
      </c>
      <c r="B734" s="78">
        <f t="shared" ca="1" si="132"/>
        <v>2.8913920295631536E-2</v>
      </c>
      <c r="C734" s="71">
        <f t="shared" ca="1" si="133"/>
        <v>6.7413321267377784</v>
      </c>
      <c r="D734" s="79">
        <f t="shared" ca="1" si="134"/>
        <v>106.98999836476011</v>
      </c>
      <c r="E734" s="79">
        <f t="shared" ca="1" si="124"/>
        <v>25.272819226722948</v>
      </c>
      <c r="F734" s="61">
        <f t="shared" ca="1" si="125"/>
        <v>3.2682488913860726E-2</v>
      </c>
      <c r="G734" s="71">
        <f t="shared" ca="1" si="126"/>
        <v>1.4179884455600116</v>
      </c>
      <c r="H734" s="79">
        <f t="shared" ca="1" si="127"/>
        <v>20.835976891120023</v>
      </c>
      <c r="I734" s="79">
        <f t="shared" ca="1" si="128"/>
        <v>27.534483251821907</v>
      </c>
      <c r="J734" s="71">
        <f t="shared" ca="1" si="129"/>
        <v>1.2509603077788529</v>
      </c>
      <c r="K734" s="71">
        <f t="shared" ca="1" si="130"/>
        <v>1.5180964036154252</v>
      </c>
      <c r="L734" s="61">
        <f t="shared" ca="1" si="135"/>
        <v>2.9528940189116784E-3</v>
      </c>
    </row>
    <row r="735" spans="1:12">
      <c r="A735" s="78">
        <f t="shared" ca="1" si="131"/>
        <v>3.7265141338780228E-2</v>
      </c>
      <c r="B735" s="78">
        <f t="shared" ca="1" si="132"/>
        <v>2.8488799139447823E-2</v>
      </c>
      <c r="C735" s="71">
        <f t="shared" ca="1" si="133"/>
        <v>6.8966336513361517</v>
      </c>
      <c r="D735" s="79">
        <f t="shared" ca="1" si="134"/>
        <v>119.149876945964</v>
      </c>
      <c r="E735" s="79">
        <f t="shared" ca="1" si="124"/>
        <v>24.901233152616296</v>
      </c>
      <c r="F735" s="61">
        <f t="shared" ca="1" si="125"/>
        <v>3.3274141470071336E-2</v>
      </c>
      <c r="G735" s="71">
        <f t="shared" ca="1" si="126"/>
        <v>1.4105838684218313</v>
      </c>
      <c r="H735" s="79">
        <f t="shared" ca="1" si="127"/>
        <v>20.821167736843663</v>
      </c>
      <c r="I735" s="79">
        <f t="shared" ca="1" si="128"/>
        <v>27.38025648144486</v>
      </c>
      <c r="J735" s="71">
        <f t="shared" ca="1" si="129"/>
        <v>1.2451381579194392</v>
      </c>
      <c r="K735" s="71">
        <f t="shared" ca="1" si="130"/>
        <v>1.5266474961009644</v>
      </c>
      <c r="L735" s="61">
        <f t="shared" ca="1" si="135"/>
        <v>2.4161738281875977E-3</v>
      </c>
    </row>
    <row r="736" spans="1:12">
      <c r="A736" s="78">
        <f t="shared" ca="1" si="131"/>
        <v>4.0843383753801941E-2</v>
      </c>
      <c r="B736" s="78">
        <f t="shared" ca="1" si="132"/>
        <v>3.0615110615447576E-2</v>
      </c>
      <c r="C736" s="71">
        <f t="shared" ca="1" si="133"/>
        <v>6.8698233984611194</v>
      </c>
      <c r="D736" s="79">
        <f t="shared" ca="1" si="134"/>
        <v>116.95610805544382</v>
      </c>
      <c r="E736" s="79">
        <f t="shared" ref="E736:E799" ca="1" si="136">1.65*9.81*D_50*B736</f>
        <v>26.759780350754877</v>
      </c>
      <c r="F736" s="61">
        <f t="shared" ref="F736:F799" ca="1" si="137">$B$8*D736^(1/6)</f>
        <v>3.3171242839317508E-2</v>
      </c>
      <c r="G736" s="71">
        <f t="shared" ref="G736:G799" ca="1" si="138">IF(ISERROR(G736),1,(A736*Q/SQRT(L736))^(3/5)*(Bnot+2*G736*SQRT(1+m^2))^(2/5)/(Bnot+m*G736))</f>
        <v>1.3929081855697347</v>
      </c>
      <c r="H736" s="79">
        <f t="shared" ref="H736:H799" ca="1" si="139">Bnot+2*m*G736</f>
        <v>20.785816371139468</v>
      </c>
      <c r="I736" s="79">
        <f t="shared" ref="I736:I799" ca="1" si="140">G736*(Bnot+m*G736)</f>
        <v>27.012540553682395</v>
      </c>
      <c r="J736" s="71">
        <f t="shared" ref="J736:J799" ca="1" si="141">IF(ISERROR(G736),1,I736/(Bnot+2*G736*SQRT(1+m^2)))</f>
        <v>1.2312152022992884</v>
      </c>
      <c r="K736" s="71">
        <f t="shared" ref="K736:K799" ca="1" si="142">Q/I736</f>
        <v>1.5474294214174442</v>
      </c>
      <c r="L736" s="61">
        <f t="shared" ca="1" si="135"/>
        <v>3.0270495118142511E-3</v>
      </c>
    </row>
    <row r="737" spans="1:12">
      <c r="A737" s="78">
        <f t="shared" ref="A737:A800" ca="1" si="143">NORMINV(RAND(),ntmn,ntstd)</f>
        <v>3.9801732769404102E-2</v>
      </c>
      <c r="B737" s="78">
        <f t="shared" ref="B737:B800" ca="1" si="144">NORMINV(RAND(),tmn,tstd)</f>
        <v>2.8550916502977142E-2</v>
      </c>
      <c r="C737" s="71">
        <f t="shared" ref="C737:C800" ca="1" si="145">NORMINV(RAND(),psimn,psistd)</f>
        <v>6.8519011309535944</v>
      </c>
      <c r="D737" s="79">
        <f t="shared" ref="D737:D800" ca="1" si="146">(2^C737)</f>
        <v>115.51217670196809</v>
      </c>
      <c r="E737" s="79">
        <f t="shared" ca="1" si="136"/>
        <v>24.955528138673731</v>
      </c>
      <c r="F737" s="61">
        <f t="shared" ca="1" si="137"/>
        <v>3.3102634107429078E-2</v>
      </c>
      <c r="G737" s="71">
        <f t="shared" ca="1" si="138"/>
        <v>1.4239200934416627</v>
      </c>
      <c r="H737" s="79">
        <f t="shared" ca="1" si="139"/>
        <v>20.847840186883325</v>
      </c>
      <c r="I737" s="79">
        <f t="shared" ca="1" si="140"/>
        <v>27.658110114456843</v>
      </c>
      <c r="J737" s="71">
        <f t="shared" ca="1" si="141"/>
        <v>1.2556199115677358</v>
      </c>
      <c r="K737" s="71">
        <f t="shared" ca="1" si="142"/>
        <v>1.5113107810700057</v>
      </c>
      <c r="L737" s="61">
        <f t="shared" ca="1" si="135"/>
        <v>2.6711526191727721E-3</v>
      </c>
    </row>
    <row r="738" spans="1:12">
      <c r="A738" s="78">
        <f t="shared" ca="1" si="143"/>
        <v>3.7484472400226607E-2</v>
      </c>
      <c r="B738" s="78">
        <f t="shared" ca="1" si="144"/>
        <v>3.0958549336665295E-2</v>
      </c>
      <c r="C738" s="71">
        <f t="shared" ca="1" si="145"/>
        <v>6.6866761588537216</v>
      </c>
      <c r="D738" s="79">
        <f t="shared" ca="1" si="146"/>
        <v>103.01253983879</v>
      </c>
      <c r="E738" s="79">
        <f t="shared" ca="1" si="136"/>
        <v>27.059970177248367</v>
      </c>
      <c r="F738" s="61">
        <f t="shared" ca="1" si="137"/>
        <v>3.2476778369408044E-2</v>
      </c>
      <c r="G738" s="71">
        <f t="shared" ca="1" si="138"/>
        <v>1.3447647648960814</v>
      </c>
      <c r="H738" s="79">
        <f t="shared" ca="1" si="139"/>
        <v>20.689529529792164</v>
      </c>
      <c r="I738" s="79">
        <f t="shared" ca="1" si="140"/>
        <v>26.014158041035479</v>
      </c>
      <c r="J738" s="71">
        <f t="shared" ca="1" si="141"/>
        <v>1.1931146628820151</v>
      </c>
      <c r="K738" s="71">
        <f t="shared" ca="1" si="142"/>
        <v>1.606817331318718</v>
      </c>
      <c r="L738" s="61">
        <f t="shared" ref="L738:L801" ca="1" si="147">E738/(9810*J738)*(A738/F738)^1.5</f>
        <v>2.866776360061839E-3</v>
      </c>
    </row>
    <row r="739" spans="1:12">
      <c r="A739" s="78">
        <f t="shared" ca="1" si="143"/>
        <v>3.7570931139420033E-2</v>
      </c>
      <c r="B739" s="78">
        <f t="shared" ca="1" si="144"/>
        <v>3.472056420579317E-2</v>
      </c>
      <c r="C739" s="71">
        <f t="shared" ca="1" si="145"/>
        <v>6.9381736920336481</v>
      </c>
      <c r="D739" s="79">
        <f t="shared" ca="1" si="146"/>
        <v>122.63047103430779</v>
      </c>
      <c r="E739" s="79">
        <f t="shared" ca="1" si="136"/>
        <v>30.348238275921837</v>
      </c>
      <c r="F739" s="61">
        <f t="shared" ca="1" si="137"/>
        <v>3.3434204292388414E-2</v>
      </c>
      <c r="G739" s="71">
        <f t="shared" ca="1" si="138"/>
        <v>1.3066978975391572</v>
      </c>
      <c r="H739" s="79">
        <f t="shared" ca="1" si="139"/>
        <v>20.613395795078315</v>
      </c>
      <c r="I739" s="79">
        <f t="shared" ca="1" si="140"/>
        <v>25.228021551138081</v>
      </c>
      <c r="J739" s="71">
        <f t="shared" ca="1" si="141"/>
        <v>1.1628013500317453</v>
      </c>
      <c r="K739" s="71">
        <f t="shared" ca="1" si="142"/>
        <v>1.6568877553584587</v>
      </c>
      <c r="L739" s="61">
        <f t="shared" ca="1" si="147"/>
        <v>3.1692054976848734E-3</v>
      </c>
    </row>
    <row r="740" spans="1:12">
      <c r="A740" s="78">
        <f t="shared" ca="1" si="143"/>
        <v>3.8327744678722422E-2</v>
      </c>
      <c r="B740" s="78">
        <f t="shared" ca="1" si="144"/>
        <v>3.0520934979310747E-2</v>
      </c>
      <c r="C740" s="71">
        <f t="shared" ca="1" si="145"/>
        <v>6.8091666597215896</v>
      </c>
      <c r="D740" s="79">
        <f t="shared" ca="1" si="146"/>
        <v>112.14073804659887</v>
      </c>
      <c r="E740" s="79">
        <f t="shared" ca="1" si="136"/>
        <v>26.67746415830112</v>
      </c>
      <c r="F740" s="61">
        <f t="shared" ca="1" si="137"/>
        <v>3.2939613123427303E-2</v>
      </c>
      <c r="G740" s="71">
        <f t="shared" ca="1" si="138"/>
        <v>1.3707027941142695</v>
      </c>
      <c r="H740" s="79">
        <f t="shared" ca="1" si="139"/>
        <v>20.741405588228538</v>
      </c>
      <c r="I740" s="79">
        <f t="shared" ca="1" si="140"/>
        <v>26.551476443849516</v>
      </c>
      <c r="J740" s="71">
        <f t="shared" ca="1" si="141"/>
        <v>1.2136745351348772</v>
      </c>
      <c r="K740" s="71">
        <f t="shared" ca="1" si="142"/>
        <v>1.5743004005218966</v>
      </c>
      <c r="L740" s="61">
        <f t="shared" ca="1" si="147"/>
        <v>2.8123246533538087E-3</v>
      </c>
    </row>
    <row r="741" spans="1:12">
      <c r="A741" s="78">
        <f t="shared" ca="1" si="143"/>
        <v>3.5840051866340587E-2</v>
      </c>
      <c r="B741" s="78">
        <f t="shared" ca="1" si="144"/>
        <v>3.2789012387522701E-2</v>
      </c>
      <c r="C741" s="71">
        <f t="shared" ca="1" si="145"/>
        <v>6.7774402764617152</v>
      </c>
      <c r="D741" s="79">
        <f t="shared" ca="1" si="146"/>
        <v>109.70156342939597</v>
      </c>
      <c r="E741" s="79">
        <f t="shared" ca="1" si="136"/>
        <v>28.659924846574352</v>
      </c>
      <c r="F741" s="61">
        <f t="shared" ca="1" si="137"/>
        <v>3.2819104637127339E-2</v>
      </c>
      <c r="G741" s="71">
        <f t="shared" ca="1" si="138"/>
        <v>1.3098154562154187</v>
      </c>
      <c r="H741" s="79">
        <f t="shared" ca="1" si="139"/>
        <v>20.619630912430836</v>
      </c>
      <c r="I741" s="79">
        <f t="shared" ca="1" si="140"/>
        <v>25.292294741218342</v>
      </c>
      <c r="J741" s="71">
        <f t="shared" ca="1" si="141"/>
        <v>1.1652902031892722</v>
      </c>
      <c r="K741" s="71">
        <f t="shared" ca="1" si="142"/>
        <v>1.6526772452908112</v>
      </c>
      <c r="L741" s="61">
        <f t="shared" ca="1" si="147"/>
        <v>2.8611115856194132E-3</v>
      </c>
    </row>
    <row r="742" spans="1:12">
      <c r="A742" s="78">
        <f t="shared" ca="1" si="143"/>
        <v>3.9550179914649757E-2</v>
      </c>
      <c r="B742" s="78">
        <f t="shared" ca="1" si="144"/>
        <v>3.0760176467546883E-2</v>
      </c>
      <c r="C742" s="71">
        <f t="shared" ca="1" si="145"/>
        <v>6.794084830934592</v>
      </c>
      <c r="D742" s="79">
        <f t="shared" ca="1" si="146"/>
        <v>110.97453327645422</v>
      </c>
      <c r="E742" s="79">
        <f t="shared" ca="1" si="136"/>
        <v>26.886578205165168</v>
      </c>
      <c r="F742" s="61">
        <f t="shared" ca="1" si="137"/>
        <v>3.2882271705793074E-2</v>
      </c>
      <c r="G742" s="71">
        <f t="shared" ca="1" si="138"/>
        <v>1.3736709793992663</v>
      </c>
      <c r="H742" s="79">
        <f t="shared" ca="1" si="139"/>
        <v>20.747341958798533</v>
      </c>
      <c r="I742" s="79">
        <f t="shared" ca="1" si="140"/>
        <v>26.613049588830531</v>
      </c>
      <c r="J742" s="71">
        <f t="shared" ca="1" si="141"/>
        <v>1.2160224089104592</v>
      </c>
      <c r="K742" s="71">
        <f t="shared" ca="1" si="142"/>
        <v>1.5706580285163341</v>
      </c>
      <c r="L742" s="61">
        <f t="shared" ca="1" si="147"/>
        <v>2.9730685528658908E-3</v>
      </c>
    </row>
    <row r="743" spans="1:12">
      <c r="A743" s="78">
        <f t="shared" ca="1" si="143"/>
        <v>4.0819140961390984E-2</v>
      </c>
      <c r="B743" s="78">
        <f t="shared" ca="1" si="144"/>
        <v>3.1805591661656966E-2</v>
      </c>
      <c r="C743" s="71">
        <f t="shared" ca="1" si="145"/>
        <v>6.6398583861616389</v>
      </c>
      <c r="D743" s="79">
        <f t="shared" ca="1" si="146"/>
        <v>99.723276955742548</v>
      </c>
      <c r="E743" s="79">
        <f t="shared" ca="1" si="136"/>
        <v>27.800345309296162</v>
      </c>
      <c r="F743" s="61">
        <f t="shared" ca="1" si="137"/>
        <v>3.2301598593080356E-2</v>
      </c>
      <c r="G743" s="71">
        <f t="shared" ca="1" si="138"/>
        <v>1.3489111159947353</v>
      </c>
      <c r="H743" s="79">
        <f t="shared" ca="1" si="139"/>
        <v>20.69782223198947</v>
      </c>
      <c r="I743" s="79">
        <f t="shared" ca="1" si="140"/>
        <v>26.099961286759399</v>
      </c>
      <c r="J743" s="71">
        <f t="shared" ca="1" si="141"/>
        <v>1.1964064270489199</v>
      </c>
      <c r="K743" s="71">
        <f t="shared" ca="1" si="142"/>
        <v>1.6015349425520138</v>
      </c>
      <c r="L743" s="61">
        <f t="shared" ca="1" si="147"/>
        <v>3.3648229139022845E-3</v>
      </c>
    </row>
    <row r="744" spans="1:12">
      <c r="A744" s="78">
        <f t="shared" ca="1" si="143"/>
        <v>3.6038484207936192E-2</v>
      </c>
      <c r="B744" s="78">
        <f t="shared" ca="1" si="144"/>
        <v>3.3077676692408846E-2</v>
      </c>
      <c r="C744" s="71">
        <f t="shared" ca="1" si="145"/>
        <v>6.8947526866114179</v>
      </c>
      <c r="D744" s="79">
        <f t="shared" ca="1" si="146"/>
        <v>118.99463230134589</v>
      </c>
      <c r="E744" s="79">
        <f t="shared" ca="1" si="136"/>
        <v>28.912237944210489</v>
      </c>
      <c r="F744" s="61">
        <f t="shared" ca="1" si="137"/>
        <v>3.3266911865637086E-2</v>
      </c>
      <c r="G744" s="71">
        <f t="shared" ca="1" si="138"/>
        <v>1.3175417108806249</v>
      </c>
      <c r="H744" s="79">
        <f t="shared" ca="1" si="139"/>
        <v>20.635083421761252</v>
      </c>
      <c r="I744" s="79">
        <f t="shared" ca="1" si="140"/>
        <v>25.451666955761493</v>
      </c>
      <c r="J744" s="71">
        <f t="shared" ca="1" si="141"/>
        <v>1.1714534839355299</v>
      </c>
      <c r="K744" s="71">
        <f t="shared" ca="1" si="142"/>
        <v>1.6423285780320072</v>
      </c>
      <c r="L744" s="61">
        <f t="shared" ca="1" si="147"/>
        <v>2.8367345386558387E-3</v>
      </c>
    </row>
    <row r="745" spans="1:12">
      <c r="A745" s="78">
        <f t="shared" ca="1" si="143"/>
        <v>3.9347876496192861E-2</v>
      </c>
      <c r="B745" s="78">
        <f t="shared" ca="1" si="144"/>
        <v>3.1289640341391027E-2</v>
      </c>
      <c r="C745" s="71">
        <f t="shared" ca="1" si="145"/>
        <v>6.810446177970805</v>
      </c>
      <c r="D745" s="79">
        <f t="shared" ca="1" si="146"/>
        <v>112.24023916366141</v>
      </c>
      <c r="E745" s="79">
        <f t="shared" ca="1" si="136"/>
        <v>27.349367222839994</v>
      </c>
      <c r="F745" s="61">
        <f t="shared" ca="1" si="137"/>
        <v>3.2944482476738909E-2</v>
      </c>
      <c r="G745" s="71">
        <f t="shared" ca="1" si="138"/>
        <v>1.3642460004689059</v>
      </c>
      <c r="H745" s="79">
        <f t="shared" ca="1" si="139"/>
        <v>20.728492000937813</v>
      </c>
      <c r="I745" s="79">
        <f t="shared" ca="1" si="140"/>
        <v>26.417595158235713</v>
      </c>
      <c r="J745" s="71">
        <f t="shared" ca="1" si="141"/>
        <v>1.2085636813132139</v>
      </c>
      <c r="K745" s="71">
        <f t="shared" ca="1" si="142"/>
        <v>1.5822787710095105</v>
      </c>
      <c r="L745" s="61">
        <f t="shared" ca="1" si="147"/>
        <v>3.0110408745767747E-3</v>
      </c>
    </row>
    <row r="746" spans="1:12">
      <c r="A746" s="78">
        <f t="shared" ca="1" si="143"/>
        <v>3.8127771017824996E-2</v>
      </c>
      <c r="B746" s="78">
        <f t="shared" ca="1" si="144"/>
        <v>3.2243878000521031E-2</v>
      </c>
      <c r="C746" s="71">
        <f t="shared" ca="1" si="145"/>
        <v>6.7742172449946487</v>
      </c>
      <c r="D746" s="79">
        <f t="shared" ca="1" si="146"/>
        <v>109.45675982976641</v>
      </c>
      <c r="E746" s="79">
        <f t="shared" ca="1" si="136"/>
        <v>28.183438687793416</v>
      </c>
      <c r="F746" s="61">
        <f t="shared" ca="1" si="137"/>
        <v>3.2806887072783057E-2</v>
      </c>
      <c r="G746" s="71">
        <f t="shared" ca="1" si="138"/>
        <v>1.3354161567378788</v>
      </c>
      <c r="H746" s="79">
        <f t="shared" ca="1" si="139"/>
        <v>20.670832313475756</v>
      </c>
      <c r="I746" s="79">
        <f t="shared" ca="1" si="140"/>
        <v>25.820827132958385</v>
      </c>
      <c r="J746" s="71">
        <f t="shared" ca="1" si="141"/>
        <v>1.1856856416516324</v>
      </c>
      <c r="K746" s="71">
        <f t="shared" ca="1" si="142"/>
        <v>1.6188482183301314</v>
      </c>
      <c r="L746" s="61">
        <f t="shared" ca="1" si="147"/>
        <v>3.0357779501952883E-3</v>
      </c>
    </row>
    <row r="747" spans="1:12">
      <c r="A747" s="78">
        <f t="shared" ca="1" si="143"/>
        <v>4.0575773638201716E-2</v>
      </c>
      <c r="B747" s="78">
        <f t="shared" ca="1" si="144"/>
        <v>2.6293001603129605E-2</v>
      </c>
      <c r="C747" s="71">
        <f t="shared" ca="1" si="145"/>
        <v>6.8449116947006514</v>
      </c>
      <c r="D747" s="79">
        <f t="shared" ca="1" si="146"/>
        <v>114.95390734960131</v>
      </c>
      <c r="E747" s="79">
        <f t="shared" ca="1" si="136"/>
        <v>22.981950204249095</v>
      </c>
      <c r="F747" s="61">
        <f t="shared" ca="1" si="137"/>
        <v>3.3075916129388455E-2</v>
      </c>
      <c r="G747" s="71">
        <f t="shared" ca="1" si="138"/>
        <v>1.4777908283069476</v>
      </c>
      <c r="H747" s="79">
        <f t="shared" ca="1" si="139"/>
        <v>20.955581656613894</v>
      </c>
      <c r="I747" s="79">
        <f t="shared" ca="1" si="140"/>
        <v>28.784100641753191</v>
      </c>
      <c r="J747" s="71">
        <f t="shared" ca="1" si="141"/>
        <v>1.2977605718814416</v>
      </c>
      <c r="K747" s="71">
        <f t="shared" ca="1" si="142"/>
        <v>1.452190586749353</v>
      </c>
      <c r="L747" s="61">
        <f t="shared" ca="1" si="147"/>
        <v>2.4527635694980439E-3</v>
      </c>
    </row>
    <row r="748" spans="1:12">
      <c r="A748" s="78">
        <f t="shared" ca="1" si="143"/>
        <v>4.0019811717070426E-2</v>
      </c>
      <c r="B748" s="78">
        <f t="shared" ca="1" si="144"/>
        <v>2.8804850954549242E-2</v>
      </c>
      <c r="C748" s="71">
        <f t="shared" ca="1" si="145"/>
        <v>6.8873238814637183</v>
      </c>
      <c r="D748" s="79">
        <f t="shared" ca="1" si="146"/>
        <v>118.38347341215814</v>
      </c>
      <c r="E748" s="79">
        <f t="shared" ca="1" si="136"/>
        <v>25.177484878693807</v>
      </c>
      <c r="F748" s="61">
        <f t="shared" ca="1" si="137"/>
        <v>3.3238374142445418E-2</v>
      </c>
      <c r="G748" s="71">
        <f t="shared" ca="1" si="138"/>
        <v>1.4239318506636356</v>
      </c>
      <c r="H748" s="79">
        <f t="shared" ca="1" si="139"/>
        <v>20.84786370132727</v>
      </c>
      <c r="I748" s="79">
        <f t="shared" ca="1" si="140"/>
        <v>27.658355227279806</v>
      </c>
      <c r="J748" s="71">
        <f t="shared" ca="1" si="141"/>
        <v>1.2556291435729416</v>
      </c>
      <c r="K748" s="71">
        <f t="shared" ca="1" si="142"/>
        <v>1.5112973875891254</v>
      </c>
      <c r="L748" s="61">
        <f t="shared" ca="1" si="147"/>
        <v>2.7004419917391201E-3</v>
      </c>
    </row>
    <row r="749" spans="1:12">
      <c r="A749" s="78">
        <f t="shared" ca="1" si="143"/>
        <v>4.1841818350898993E-2</v>
      </c>
      <c r="B749" s="78">
        <f t="shared" ca="1" si="144"/>
        <v>2.7324150192961368E-2</v>
      </c>
      <c r="C749" s="71">
        <f t="shared" ca="1" si="145"/>
        <v>6.9071272471209948</v>
      </c>
      <c r="D749" s="79">
        <f t="shared" ca="1" si="146"/>
        <v>120.01968573396169</v>
      </c>
      <c r="E749" s="79">
        <f t="shared" ca="1" si="136"/>
        <v>23.883247283311935</v>
      </c>
      <c r="F749" s="61">
        <f t="shared" ca="1" si="137"/>
        <v>3.3314503097359935E-2</v>
      </c>
      <c r="G749" s="71">
        <f t="shared" ca="1" si="138"/>
        <v>1.4703646519720877</v>
      </c>
      <c r="H749" s="79">
        <f t="shared" ca="1" si="139"/>
        <v>20.940729303944174</v>
      </c>
      <c r="I749" s="79">
        <f t="shared" ca="1" si="140"/>
        <v>28.628535945266574</v>
      </c>
      <c r="J749" s="71">
        <f t="shared" ca="1" si="141"/>
        <v>1.2919702806822013</v>
      </c>
      <c r="K749" s="71">
        <f t="shared" ca="1" si="142"/>
        <v>1.4600816499982838</v>
      </c>
      <c r="L749" s="61">
        <f t="shared" ca="1" si="147"/>
        <v>2.6523916921174749E-3</v>
      </c>
    </row>
    <row r="750" spans="1:12">
      <c r="A750" s="78">
        <f t="shared" ca="1" si="143"/>
        <v>4.0321462310320737E-2</v>
      </c>
      <c r="B750" s="78">
        <f t="shared" ca="1" si="144"/>
        <v>3.3699665434161093E-2</v>
      </c>
      <c r="C750" s="71">
        <f t="shared" ca="1" si="145"/>
        <v>6.8486497154932167</v>
      </c>
      <c r="D750" s="79">
        <f t="shared" ca="1" si="146"/>
        <v>115.25213895151758</v>
      </c>
      <c r="E750" s="79">
        <f t="shared" ca="1" si="136"/>
        <v>29.455900265702617</v>
      </c>
      <c r="F750" s="61">
        <f t="shared" ca="1" si="137"/>
        <v>3.3090202489077888E-2</v>
      </c>
      <c r="G750" s="71">
        <f t="shared" ca="1" si="138"/>
        <v>1.3336159145240261</v>
      </c>
      <c r="H750" s="79">
        <f t="shared" ca="1" si="139"/>
        <v>20.667231829048053</v>
      </c>
      <c r="I750" s="79">
        <f t="shared" ca="1" si="140"/>
        <v>25.783617868904223</v>
      </c>
      <c r="J750" s="71">
        <f t="shared" ca="1" si="141"/>
        <v>1.1842539001826189</v>
      </c>
      <c r="K750" s="71">
        <f t="shared" ca="1" si="142"/>
        <v>1.6211844362777339</v>
      </c>
      <c r="L750" s="61">
        <f t="shared" ca="1" si="147"/>
        <v>3.4104661506947657E-3</v>
      </c>
    </row>
    <row r="751" spans="1:12">
      <c r="A751" s="78">
        <f t="shared" ca="1" si="143"/>
        <v>4.5976763924909986E-2</v>
      </c>
      <c r="B751" s="78">
        <f t="shared" ca="1" si="144"/>
        <v>2.9683619492531649E-2</v>
      </c>
      <c r="C751" s="71">
        <f t="shared" ca="1" si="145"/>
        <v>6.8763382363125531</v>
      </c>
      <c r="D751" s="79">
        <f t="shared" ca="1" si="146"/>
        <v>117.48544588180077</v>
      </c>
      <c r="E751" s="79">
        <f t="shared" ca="1" si="136"/>
        <v>25.945590973456628</v>
      </c>
      <c r="F751" s="61">
        <f t="shared" ca="1" si="137"/>
        <v>3.3196217696057594E-2</v>
      </c>
      <c r="G751" s="71">
        <f t="shared" ca="1" si="138"/>
        <v>1.4459049957912216</v>
      </c>
      <c r="H751" s="79">
        <f t="shared" ca="1" si="139"/>
        <v>20.891809991582441</v>
      </c>
      <c r="I751" s="79">
        <f t="shared" ca="1" si="140"/>
        <v>28.116931181096</v>
      </c>
      <c r="J751" s="71">
        <f t="shared" ca="1" si="141"/>
        <v>1.2728561947748578</v>
      </c>
      <c r="K751" s="71">
        <f t="shared" ca="1" si="142"/>
        <v>1.4866487288663852</v>
      </c>
      <c r="L751" s="61">
        <f t="shared" ca="1" si="147"/>
        <v>3.3868028273873751E-3</v>
      </c>
    </row>
    <row r="752" spans="1:12">
      <c r="A752" s="78">
        <f t="shared" ca="1" si="143"/>
        <v>4.0470533913665896E-2</v>
      </c>
      <c r="B752" s="78">
        <f t="shared" ca="1" si="144"/>
        <v>2.9537912532864401E-2</v>
      </c>
      <c r="C752" s="71">
        <f t="shared" ca="1" si="145"/>
        <v>6.8078122445600382</v>
      </c>
      <c r="D752" s="79">
        <f t="shared" ca="1" si="146"/>
        <v>112.03550870964251</v>
      </c>
      <c r="E752" s="79">
        <f t="shared" ca="1" si="136"/>
        <v>25.818232745513317</v>
      </c>
      <c r="F752" s="61">
        <f t="shared" ca="1" si="137"/>
        <v>3.293445952547127E-2</v>
      </c>
      <c r="G752" s="71">
        <f t="shared" ca="1" si="138"/>
        <v>1.4046461657954035</v>
      </c>
      <c r="H752" s="79">
        <f t="shared" ca="1" si="139"/>
        <v>20.809292331590807</v>
      </c>
      <c r="I752" s="79">
        <f t="shared" ca="1" si="140"/>
        <v>27.256661835400987</v>
      </c>
      <c r="J752" s="71">
        <f t="shared" ca="1" si="141"/>
        <v>1.2404649848345752</v>
      </c>
      <c r="K752" s="71">
        <f t="shared" ca="1" si="142"/>
        <v>1.5335700406903865</v>
      </c>
      <c r="L752" s="61">
        <f t="shared" ca="1" si="147"/>
        <v>2.8900515150342568E-3</v>
      </c>
    </row>
    <row r="753" spans="1:12">
      <c r="A753" s="78">
        <f t="shared" ca="1" si="143"/>
        <v>3.8374981752066752E-2</v>
      </c>
      <c r="B753" s="78">
        <f t="shared" ca="1" si="144"/>
        <v>2.8115137225889472E-2</v>
      </c>
      <c r="C753" s="71">
        <f t="shared" ca="1" si="145"/>
        <v>6.7765658623915641</v>
      </c>
      <c r="D753" s="79">
        <f t="shared" ca="1" si="146"/>
        <v>109.63509371549227</v>
      </c>
      <c r="E753" s="79">
        <f t="shared" ca="1" si="136"/>
        <v>24.574626110170435</v>
      </c>
      <c r="F753" s="61">
        <f t="shared" ca="1" si="137"/>
        <v>3.2815789540884613E-2</v>
      </c>
      <c r="G753" s="71">
        <f t="shared" ca="1" si="138"/>
        <v>1.4146700656839934</v>
      </c>
      <c r="H753" s="79">
        <f t="shared" ca="1" si="139"/>
        <v>20.829340131367985</v>
      </c>
      <c r="I753" s="79">
        <f t="shared" ca="1" si="140"/>
        <v>27.465352577054237</v>
      </c>
      <c r="J753" s="71">
        <f t="shared" ca="1" si="141"/>
        <v>1.2483518510085392</v>
      </c>
      <c r="K753" s="71">
        <f t="shared" ca="1" si="142"/>
        <v>1.5219174733959744</v>
      </c>
      <c r="L753" s="61">
        <f t="shared" ca="1" si="147"/>
        <v>2.5376334384833114E-3</v>
      </c>
    </row>
    <row r="754" spans="1:12">
      <c r="A754" s="78">
        <f t="shared" ca="1" si="143"/>
        <v>3.7458002121959488E-2</v>
      </c>
      <c r="B754" s="78">
        <f t="shared" ca="1" si="144"/>
        <v>3.033639756995743E-2</v>
      </c>
      <c r="C754" s="71">
        <f t="shared" ca="1" si="145"/>
        <v>6.7590440712919619</v>
      </c>
      <c r="D754" s="79">
        <f t="shared" ca="1" si="146"/>
        <v>108.31160900560978</v>
      </c>
      <c r="E754" s="79">
        <f t="shared" ca="1" si="136"/>
        <v>26.516165360370259</v>
      </c>
      <c r="F754" s="61">
        <f t="shared" ca="1" si="137"/>
        <v>3.2749431112453486E-2</v>
      </c>
      <c r="G754" s="71">
        <f t="shared" ca="1" si="138"/>
        <v>1.3628052110259092</v>
      </c>
      <c r="H754" s="79">
        <f t="shared" ca="1" si="139"/>
        <v>20.725610422051819</v>
      </c>
      <c r="I754" s="79">
        <f t="shared" ca="1" si="140"/>
        <v>26.387731841665737</v>
      </c>
      <c r="J754" s="71">
        <f t="shared" ca="1" si="141"/>
        <v>1.2074225841506181</v>
      </c>
      <c r="K754" s="71">
        <f t="shared" ca="1" si="142"/>
        <v>1.5840694551093844</v>
      </c>
      <c r="L754" s="61">
        <f t="shared" ca="1" si="147"/>
        <v>2.7383798530362029E-3</v>
      </c>
    </row>
    <row r="755" spans="1:12">
      <c r="A755" s="78">
        <f t="shared" ca="1" si="143"/>
        <v>4.2204409200813579E-2</v>
      </c>
      <c r="B755" s="78">
        <f t="shared" ca="1" si="144"/>
        <v>2.990877659530829E-2</v>
      </c>
      <c r="C755" s="71">
        <f t="shared" ca="1" si="145"/>
        <v>6.8331323365757664</v>
      </c>
      <c r="D755" s="79">
        <f t="shared" ca="1" si="146"/>
        <v>114.01914962913231</v>
      </c>
      <c r="E755" s="79">
        <f t="shared" ca="1" si="136"/>
        <v>26.142394267437709</v>
      </c>
      <c r="F755" s="61">
        <f t="shared" ca="1" si="137"/>
        <v>3.3030936874486654E-2</v>
      </c>
      <c r="G755" s="71">
        <f t="shared" ca="1" si="138"/>
        <v>1.4120785052167921</v>
      </c>
      <c r="H755" s="79">
        <f t="shared" ca="1" si="139"/>
        <v>20.824157010433584</v>
      </c>
      <c r="I755" s="79">
        <f t="shared" ca="1" si="140"/>
        <v>27.411378798797546</v>
      </c>
      <c r="J755" s="71">
        <f t="shared" ca="1" si="141"/>
        <v>1.2463138684434563</v>
      </c>
      <c r="K755" s="71">
        <f t="shared" ca="1" si="142"/>
        <v>1.5249141718414265</v>
      </c>
      <c r="L755" s="61">
        <f t="shared" ca="1" si="147"/>
        <v>3.0881922225223239E-3</v>
      </c>
    </row>
    <row r="756" spans="1:12">
      <c r="A756" s="78">
        <f t="shared" ca="1" si="143"/>
        <v>3.9864579378473486E-2</v>
      </c>
      <c r="B756" s="78">
        <f t="shared" ca="1" si="144"/>
        <v>2.5691125972806622E-2</v>
      </c>
      <c r="C756" s="71">
        <f t="shared" ca="1" si="145"/>
        <v>6.8376964486865992</v>
      </c>
      <c r="D756" s="79">
        <f t="shared" ca="1" si="146"/>
        <v>114.38043195056001</v>
      </c>
      <c r="E756" s="79">
        <f t="shared" ca="1" si="136"/>
        <v>22.455868170177055</v>
      </c>
      <c r="F756" s="61">
        <f t="shared" ca="1" si="137"/>
        <v>3.30483575866833E-2</v>
      </c>
      <c r="G756" s="71">
        <f t="shared" ca="1" si="138"/>
        <v>1.4856960503585435</v>
      </c>
      <c r="H756" s="79">
        <f t="shared" ca="1" si="139"/>
        <v>20.971392100717086</v>
      </c>
      <c r="I756" s="79">
        <f t="shared" ca="1" si="140"/>
        <v>28.94982166050476</v>
      </c>
      <c r="J756" s="71">
        <f t="shared" ca="1" si="141"/>
        <v>1.3039178016919535</v>
      </c>
      <c r="K756" s="71">
        <f t="shared" ca="1" si="142"/>
        <v>1.4438776338655754</v>
      </c>
      <c r="L756" s="61">
        <f t="shared" ca="1" si="147"/>
        <v>2.3257690432008067E-3</v>
      </c>
    </row>
    <row r="757" spans="1:12">
      <c r="A757" s="78">
        <f t="shared" ca="1" si="143"/>
        <v>4.0864104377820377E-2</v>
      </c>
      <c r="B757" s="78">
        <f t="shared" ca="1" si="144"/>
        <v>2.6161173317307166E-2</v>
      </c>
      <c r="C757" s="71">
        <f t="shared" ca="1" si="145"/>
        <v>6.7658295605380943</v>
      </c>
      <c r="D757" s="79">
        <f t="shared" ca="1" si="146"/>
        <v>108.82223550986429</v>
      </c>
      <c r="E757" s="79">
        <f t="shared" ca="1" si="136"/>
        <v>22.86672292263199</v>
      </c>
      <c r="F757" s="61">
        <f t="shared" ca="1" si="137"/>
        <v>3.2775113143596497E-2</v>
      </c>
      <c r="G757" s="71">
        <f t="shared" ca="1" si="138"/>
        <v>1.4746918950479229</v>
      </c>
      <c r="H757" s="79">
        <f t="shared" ca="1" si="139"/>
        <v>20.949383790095844</v>
      </c>
      <c r="I757" s="79">
        <f t="shared" ca="1" si="140"/>
        <v>28.719170296182643</v>
      </c>
      <c r="J757" s="71">
        <f t="shared" ca="1" si="141"/>
        <v>1.2953450203051928</v>
      </c>
      <c r="K757" s="71">
        <f t="shared" ca="1" si="142"/>
        <v>1.455473802652163</v>
      </c>
      <c r="L757" s="61">
        <f t="shared" ca="1" si="147"/>
        <v>2.5052215570699849E-3</v>
      </c>
    </row>
    <row r="758" spans="1:12">
      <c r="A758" s="78">
        <f t="shared" ca="1" si="143"/>
        <v>3.8656485055537627E-2</v>
      </c>
      <c r="B758" s="78">
        <f t="shared" ca="1" si="144"/>
        <v>2.9810779447264107E-2</v>
      </c>
      <c r="C758" s="71">
        <f t="shared" ca="1" si="145"/>
        <v>6.7796675289636301</v>
      </c>
      <c r="D758" s="79">
        <f t="shared" ca="1" si="146"/>
        <v>109.87105301254797</v>
      </c>
      <c r="E758" s="79">
        <f t="shared" ca="1" si="136"/>
        <v>26.056737802249582</v>
      </c>
      <c r="F758" s="61">
        <f t="shared" ca="1" si="137"/>
        <v>3.2827550154670128E-2</v>
      </c>
      <c r="G758" s="71">
        <f t="shared" ca="1" si="138"/>
        <v>1.3835176979897053</v>
      </c>
      <c r="H758" s="79">
        <f t="shared" ca="1" si="139"/>
        <v>20.767035395979409</v>
      </c>
      <c r="I758" s="79">
        <f t="shared" ca="1" si="140"/>
        <v>26.817439784465428</v>
      </c>
      <c r="J758" s="71">
        <f t="shared" ca="1" si="141"/>
        <v>1.2238041684120942</v>
      </c>
      <c r="K758" s="71">
        <f t="shared" ca="1" si="142"/>
        <v>1.5586871951965204</v>
      </c>
      <c r="L758" s="61">
        <f t="shared" ca="1" si="147"/>
        <v>2.7734155116895566E-3</v>
      </c>
    </row>
    <row r="759" spans="1:12">
      <c r="A759" s="78">
        <f t="shared" ca="1" si="143"/>
        <v>4.1086297979210394E-2</v>
      </c>
      <c r="B759" s="78">
        <f t="shared" ca="1" si="144"/>
        <v>2.9204742555107494E-2</v>
      </c>
      <c r="C759" s="71">
        <f t="shared" ca="1" si="145"/>
        <v>6.8323336620961816</v>
      </c>
      <c r="D759" s="79">
        <f t="shared" ca="1" si="146"/>
        <v>113.9560462146586</v>
      </c>
      <c r="E759" s="79">
        <f t="shared" ca="1" si="136"/>
        <v>25.52701852988536</v>
      </c>
      <c r="F759" s="61">
        <f t="shared" ca="1" si="137"/>
        <v>3.3027889366342912E-2</v>
      </c>
      <c r="G759" s="71">
        <f t="shared" ca="1" si="138"/>
        <v>1.4180195948174124</v>
      </c>
      <c r="H759" s="79">
        <f t="shared" ca="1" si="139"/>
        <v>20.836039189634825</v>
      </c>
      <c r="I759" s="79">
        <f t="shared" ca="1" si="140"/>
        <v>27.535132277999562</v>
      </c>
      <c r="J759" s="71">
        <f t="shared" ca="1" si="141"/>
        <v>1.250984787269388</v>
      </c>
      <c r="K759" s="71">
        <f t="shared" ca="1" si="142"/>
        <v>1.5180606208090743</v>
      </c>
      <c r="L759" s="61">
        <f t="shared" ca="1" si="147"/>
        <v>2.8860466277053996E-3</v>
      </c>
    </row>
    <row r="760" spans="1:12">
      <c r="A760" s="78">
        <f t="shared" ca="1" si="143"/>
        <v>4.0172957671870041E-2</v>
      </c>
      <c r="B760" s="78">
        <f t="shared" ca="1" si="144"/>
        <v>2.5047577382674872E-2</v>
      </c>
      <c r="C760" s="71">
        <f t="shared" ca="1" si="145"/>
        <v>6.9642417002253669</v>
      </c>
      <c r="D760" s="79">
        <f t="shared" ca="1" si="146"/>
        <v>124.86641667227943</v>
      </c>
      <c r="E760" s="79">
        <f t="shared" ca="1" si="136"/>
        <v>21.893361010452008</v>
      </c>
      <c r="F760" s="61">
        <f t="shared" ca="1" si="137"/>
        <v>3.3535042972627591E-2</v>
      </c>
      <c r="G760" s="71">
        <f t="shared" ca="1" si="138"/>
        <v>1.5170463626845105</v>
      </c>
      <c r="H760" s="79">
        <f t="shared" ca="1" si="139"/>
        <v>21.034092725369021</v>
      </c>
      <c r="I760" s="79">
        <f t="shared" ca="1" si="140"/>
        <v>29.608264194855494</v>
      </c>
      <c r="J760" s="71">
        <f t="shared" ca="1" si="141"/>
        <v>1.3282695565655389</v>
      </c>
      <c r="K760" s="71">
        <f t="shared" ca="1" si="142"/>
        <v>1.4117680025046131</v>
      </c>
      <c r="L760" s="61">
        <f t="shared" ca="1" si="147"/>
        <v>2.2029752710149651E-3</v>
      </c>
    </row>
    <row r="761" spans="1:12">
      <c r="A761" s="78">
        <f t="shared" ca="1" si="143"/>
        <v>4.1220108536726245E-2</v>
      </c>
      <c r="B761" s="78">
        <f t="shared" ca="1" si="144"/>
        <v>2.7397846549340875E-2</v>
      </c>
      <c r="C761" s="71">
        <f t="shared" ca="1" si="145"/>
        <v>6.6793268867033255</v>
      </c>
      <c r="D761" s="79">
        <f t="shared" ca="1" si="146"/>
        <v>102.48911517825286</v>
      </c>
      <c r="E761" s="79">
        <f t="shared" ca="1" si="136"/>
        <v>23.947663131228925</v>
      </c>
      <c r="F761" s="61">
        <f t="shared" ca="1" si="137"/>
        <v>3.2449216597604739E-2</v>
      </c>
      <c r="G761" s="71">
        <f t="shared" ca="1" si="138"/>
        <v>1.4408175820700364</v>
      </c>
      <c r="H761" s="79">
        <f t="shared" ca="1" si="139"/>
        <v>20.881635164140071</v>
      </c>
      <c r="I761" s="79">
        <f t="shared" ca="1" si="140"/>
        <v>28.010671782062801</v>
      </c>
      <c r="J761" s="71">
        <f t="shared" ca="1" si="141"/>
        <v>1.2688723758502045</v>
      </c>
      <c r="K761" s="71">
        <f t="shared" ca="1" si="142"/>
        <v>1.4922883794157151</v>
      </c>
      <c r="L761" s="61">
        <f t="shared" ca="1" si="147"/>
        <v>2.7544415585568781E-3</v>
      </c>
    </row>
    <row r="762" spans="1:12">
      <c r="A762" s="78">
        <f t="shared" ca="1" si="143"/>
        <v>4.4697263645642193E-2</v>
      </c>
      <c r="B762" s="78">
        <f t="shared" ca="1" si="144"/>
        <v>3.0545274389374336E-2</v>
      </c>
      <c r="C762" s="71">
        <f t="shared" ca="1" si="145"/>
        <v>6.8905748600350982</v>
      </c>
      <c r="D762" s="79">
        <f t="shared" ca="1" si="146"/>
        <v>118.65054030827079</v>
      </c>
      <c r="E762" s="79">
        <f t="shared" ca="1" si="136"/>
        <v>26.698738530794813</v>
      </c>
      <c r="F762" s="61">
        <f t="shared" ca="1" si="137"/>
        <v>3.3250859749009383E-2</v>
      </c>
      <c r="G762" s="71">
        <f t="shared" ca="1" si="138"/>
        <v>1.4222810088663622</v>
      </c>
      <c r="H762" s="79">
        <f t="shared" ca="1" si="139"/>
        <v>20.844562017732724</v>
      </c>
      <c r="I762" s="79">
        <f t="shared" ca="1" si="140"/>
        <v>27.62394142777644</v>
      </c>
      <c r="J762" s="71">
        <f t="shared" ca="1" si="141"/>
        <v>1.2543327196531278</v>
      </c>
      <c r="K762" s="71">
        <f t="shared" ca="1" si="142"/>
        <v>1.5131801560355627</v>
      </c>
      <c r="L762" s="61">
        <f t="shared" ca="1" si="147"/>
        <v>3.381629861471279E-3</v>
      </c>
    </row>
    <row r="763" spans="1:12">
      <c r="A763" s="78">
        <f t="shared" ca="1" si="143"/>
        <v>3.8637520540479947E-2</v>
      </c>
      <c r="B763" s="78">
        <f t="shared" ca="1" si="144"/>
        <v>2.485771610114286E-2</v>
      </c>
      <c r="C763" s="71">
        <f t="shared" ca="1" si="145"/>
        <v>6.9166541613017429</v>
      </c>
      <c r="D763" s="79">
        <f t="shared" ca="1" si="146"/>
        <v>120.81486478840979</v>
      </c>
      <c r="E763" s="79">
        <f t="shared" ca="1" si="136"/>
        <v>21.72740877024204</v>
      </c>
      <c r="F763" s="61">
        <f t="shared" ca="1" si="137"/>
        <v>3.3351188966802468E-2</v>
      </c>
      <c r="G763" s="71">
        <f t="shared" ca="1" si="138"/>
        <v>1.5046395002618866</v>
      </c>
      <c r="H763" s="79">
        <f t="shared" ca="1" si="139"/>
        <v>21.009279000523772</v>
      </c>
      <c r="I763" s="79">
        <f t="shared" ca="1" si="140"/>
        <v>29.347451030462302</v>
      </c>
      <c r="J763" s="71">
        <f t="shared" ca="1" si="141"/>
        <v>1.3186450088919959</v>
      </c>
      <c r="K763" s="71">
        <f t="shared" ca="1" si="142"/>
        <v>1.4243144986122338</v>
      </c>
      <c r="L763" s="61">
        <f t="shared" ca="1" si="147"/>
        <v>2.0943917775123181E-3</v>
      </c>
    </row>
    <row r="764" spans="1:12">
      <c r="A764" s="78">
        <f t="shared" ca="1" si="143"/>
        <v>3.9730911080122763E-2</v>
      </c>
      <c r="B764" s="78">
        <f t="shared" ca="1" si="144"/>
        <v>2.9255210698565615E-2</v>
      </c>
      <c r="C764" s="71">
        <f t="shared" ca="1" si="145"/>
        <v>6.9507061746405334</v>
      </c>
      <c r="D764" s="79">
        <f t="shared" ca="1" si="146"/>
        <v>123.70038451638789</v>
      </c>
      <c r="E764" s="79">
        <f t="shared" ca="1" si="136"/>
        <v>25.571131270505944</v>
      </c>
      <c r="F764" s="61">
        <f t="shared" ca="1" si="137"/>
        <v>3.3482645698250046E-2</v>
      </c>
      <c r="G764" s="71">
        <f t="shared" ca="1" si="138"/>
        <v>1.4191871132755585</v>
      </c>
      <c r="H764" s="79">
        <f t="shared" ca="1" si="139"/>
        <v>20.838374226551117</v>
      </c>
      <c r="I764" s="79">
        <f t="shared" ca="1" si="140"/>
        <v>27.559460101447467</v>
      </c>
      <c r="J764" s="71">
        <f t="shared" ca="1" si="141"/>
        <v>1.2519022356467919</v>
      </c>
      <c r="K764" s="71">
        <f t="shared" ca="1" si="142"/>
        <v>1.5167205687677674</v>
      </c>
      <c r="L764" s="61">
        <f t="shared" ca="1" si="147"/>
        <v>2.6913715328230436E-3</v>
      </c>
    </row>
    <row r="765" spans="1:12">
      <c r="A765" s="78">
        <f t="shared" ca="1" si="143"/>
        <v>4.1167052210497226E-2</v>
      </c>
      <c r="B765" s="78">
        <f t="shared" ca="1" si="144"/>
        <v>3.232531824452578E-2</v>
      </c>
      <c r="C765" s="71">
        <f t="shared" ca="1" si="145"/>
        <v>6.8545743351837274</v>
      </c>
      <c r="D765" s="79">
        <f t="shared" ca="1" si="146"/>
        <v>115.72641040168885</v>
      </c>
      <c r="E765" s="79">
        <f t="shared" ca="1" si="136"/>
        <v>28.254623243310892</v>
      </c>
      <c r="F765" s="61">
        <f t="shared" ca="1" si="137"/>
        <v>3.311285846349056E-2</v>
      </c>
      <c r="G765" s="71">
        <f t="shared" ca="1" si="138"/>
        <v>1.3629512594519146</v>
      </c>
      <c r="H765" s="79">
        <f t="shared" ca="1" si="139"/>
        <v>20.72590251890383</v>
      </c>
      <c r="I765" s="79">
        <f t="shared" ca="1" si="140"/>
        <v>26.390758805776024</v>
      </c>
      <c r="J765" s="71">
        <f t="shared" ca="1" si="141"/>
        <v>1.2075382644149844</v>
      </c>
      <c r="K765" s="71">
        <f t="shared" ca="1" si="142"/>
        <v>1.5838877656996897</v>
      </c>
      <c r="L765" s="61">
        <f t="shared" ca="1" si="147"/>
        <v>3.3063532973804316E-3</v>
      </c>
    </row>
    <row r="766" spans="1:12">
      <c r="A766" s="78">
        <f t="shared" ca="1" si="143"/>
        <v>3.7456232248479417E-2</v>
      </c>
      <c r="B766" s="78">
        <f t="shared" ca="1" si="144"/>
        <v>3.131626401122941E-2</v>
      </c>
      <c r="C766" s="71">
        <f t="shared" ca="1" si="145"/>
        <v>6.8842203569482594</v>
      </c>
      <c r="D766" s="79">
        <f t="shared" ca="1" si="146"/>
        <v>118.12908069366581</v>
      </c>
      <c r="E766" s="79">
        <f t="shared" ca="1" si="136"/>
        <v>27.372638200559297</v>
      </c>
      <c r="F766" s="61">
        <f t="shared" ca="1" si="137"/>
        <v>3.3226459217502141E-2</v>
      </c>
      <c r="G766" s="71">
        <f t="shared" ca="1" si="138"/>
        <v>1.3571609947055188</v>
      </c>
      <c r="H766" s="79">
        <f t="shared" ca="1" si="139"/>
        <v>20.714321989411037</v>
      </c>
      <c r="I766" s="79">
        <f t="shared" ca="1" si="140"/>
        <v>26.270783870249414</v>
      </c>
      <c r="J766" s="71">
        <f t="shared" ca="1" si="141"/>
        <v>1.2029501256855601</v>
      </c>
      <c r="K766" s="71">
        <f t="shared" ca="1" si="142"/>
        <v>1.5911211559749758</v>
      </c>
      <c r="L766" s="61">
        <f t="shared" ca="1" si="147"/>
        <v>2.7762595602609311E-3</v>
      </c>
    </row>
    <row r="767" spans="1:12">
      <c r="A767" s="78">
        <f t="shared" ca="1" si="143"/>
        <v>4.2066633652481498E-2</v>
      </c>
      <c r="B767" s="78">
        <f t="shared" ca="1" si="144"/>
        <v>3.0210337963781805E-2</v>
      </c>
      <c r="C767" s="71">
        <f t="shared" ca="1" si="145"/>
        <v>6.7863990397894982</v>
      </c>
      <c r="D767" s="79">
        <f t="shared" ca="1" si="146"/>
        <v>110.38490126487156</v>
      </c>
      <c r="E767" s="79">
        <f t="shared" ca="1" si="136"/>
        <v>26.405980314340724</v>
      </c>
      <c r="F767" s="61">
        <f t="shared" ca="1" si="137"/>
        <v>3.2853088579624677E-2</v>
      </c>
      <c r="G767" s="71">
        <f t="shared" ca="1" si="138"/>
        <v>1.400696572660145</v>
      </c>
      <c r="H767" s="79">
        <f t="shared" ca="1" si="139"/>
        <v>20.80139314532029</v>
      </c>
      <c r="I767" s="79">
        <f t="shared" ca="1" si="140"/>
        <v>27.174489196544489</v>
      </c>
      <c r="J767" s="71">
        <f t="shared" ca="1" si="141"/>
        <v>1.2373543411556196</v>
      </c>
      <c r="K767" s="71">
        <f t="shared" ca="1" si="142"/>
        <v>1.5382073862612031</v>
      </c>
      <c r="L767" s="61">
        <f t="shared" ca="1" si="147"/>
        <v>3.1519660680107931E-3</v>
      </c>
    </row>
    <row r="768" spans="1:12">
      <c r="A768" s="78">
        <f t="shared" ca="1" si="143"/>
        <v>3.791518073974396E-2</v>
      </c>
      <c r="B768" s="78">
        <f t="shared" ca="1" si="144"/>
        <v>2.5154112001662777E-2</v>
      </c>
      <c r="C768" s="71">
        <f t="shared" ca="1" si="145"/>
        <v>6.8413468766960017</v>
      </c>
      <c r="D768" s="79">
        <f t="shared" ca="1" si="146"/>
        <v>114.67021337403031</v>
      </c>
      <c r="E768" s="79">
        <f t="shared" ca="1" si="136"/>
        <v>21.986479831405383</v>
      </c>
      <c r="F768" s="61">
        <f t="shared" ca="1" si="137"/>
        <v>3.3062297480225121E-2</v>
      </c>
      <c r="G768" s="71">
        <f t="shared" ca="1" si="138"/>
        <v>1.4836879841069808</v>
      </c>
      <c r="H768" s="79">
        <f t="shared" ca="1" si="139"/>
        <v>20.967375968213961</v>
      </c>
      <c r="I768" s="79">
        <f t="shared" ca="1" si="140"/>
        <v>28.907713748109092</v>
      </c>
      <c r="J768" s="71">
        <f t="shared" ca="1" si="141"/>
        <v>1.3023543982009478</v>
      </c>
      <c r="K768" s="71">
        <f t="shared" ca="1" si="142"/>
        <v>1.4459808328057149</v>
      </c>
      <c r="L768" s="61">
        <f t="shared" ca="1" si="147"/>
        <v>2.1133803519166831E-3</v>
      </c>
    </row>
    <row r="769" spans="1:12">
      <c r="A769" s="78">
        <f t="shared" ca="1" si="143"/>
        <v>4.0378926361247597E-2</v>
      </c>
      <c r="B769" s="78">
        <f t="shared" ca="1" si="144"/>
        <v>2.724490727360885E-2</v>
      </c>
      <c r="C769" s="71">
        <f t="shared" ca="1" si="145"/>
        <v>6.8503811118180638</v>
      </c>
      <c r="D769" s="79">
        <f t="shared" ca="1" si="146"/>
        <v>115.39053751224439</v>
      </c>
      <c r="E769" s="79">
        <f t="shared" ca="1" si="136"/>
        <v>23.813983345550557</v>
      </c>
      <c r="F769" s="61">
        <f t="shared" ca="1" si="137"/>
        <v>3.3096821811884482E-2</v>
      </c>
      <c r="G769" s="71">
        <f t="shared" ca="1" si="138"/>
        <v>1.4555795343646121</v>
      </c>
      <c r="H769" s="79">
        <f t="shared" ca="1" si="139"/>
        <v>20.911159068729223</v>
      </c>
      <c r="I769" s="79">
        <f t="shared" ca="1" si="140"/>
        <v>28.319143399424121</v>
      </c>
      <c r="J769" s="71">
        <f t="shared" ca="1" si="141"/>
        <v>1.2804242249631168</v>
      </c>
      <c r="K769" s="71">
        <f t="shared" ca="1" si="142"/>
        <v>1.4760333464341302</v>
      </c>
      <c r="L769" s="61">
        <f t="shared" ca="1" si="147"/>
        <v>2.5548291883388734E-3</v>
      </c>
    </row>
    <row r="770" spans="1:12">
      <c r="A770" s="78">
        <f t="shared" ca="1" si="143"/>
        <v>3.9682742325673787E-2</v>
      </c>
      <c r="B770" s="78">
        <f t="shared" ca="1" si="144"/>
        <v>3.0288003105366355E-2</v>
      </c>
      <c r="C770" s="71">
        <f t="shared" ca="1" si="145"/>
        <v>6.7479684181029036</v>
      </c>
      <c r="D770" s="79">
        <f t="shared" ca="1" si="146"/>
        <v>107.48327816508734</v>
      </c>
      <c r="E770" s="79">
        <f t="shared" ca="1" si="136"/>
        <v>26.473865162310673</v>
      </c>
      <c r="F770" s="61">
        <f t="shared" ca="1" si="137"/>
        <v>3.2707554696315422E-2</v>
      </c>
      <c r="G770" s="71">
        <f t="shared" ca="1" si="138"/>
        <v>1.3788317938790002</v>
      </c>
      <c r="H770" s="79">
        <f t="shared" ca="1" si="139"/>
        <v>20.757663587758</v>
      </c>
      <c r="I770" s="79">
        <f t="shared" ca="1" si="140"/>
        <v>26.720149405633588</v>
      </c>
      <c r="J770" s="71">
        <f t="shared" ca="1" si="141"/>
        <v>1.2201023110882443</v>
      </c>
      <c r="K770" s="71">
        <f t="shared" ca="1" si="142"/>
        <v>1.5643625103079335</v>
      </c>
      <c r="L770" s="61">
        <f t="shared" ca="1" si="147"/>
        <v>2.9558507159637417E-3</v>
      </c>
    </row>
    <row r="771" spans="1:12">
      <c r="A771" s="78">
        <f t="shared" ca="1" si="143"/>
        <v>3.9810496325071415E-2</v>
      </c>
      <c r="B771" s="78">
        <f t="shared" ca="1" si="144"/>
        <v>3.2809946872295347E-2</v>
      </c>
      <c r="C771" s="71">
        <f t="shared" ca="1" si="145"/>
        <v>6.7268435796305752</v>
      </c>
      <c r="D771" s="79">
        <f t="shared" ca="1" si="146"/>
        <v>105.92090764296132</v>
      </c>
      <c r="E771" s="79">
        <f t="shared" ca="1" si="136"/>
        <v>28.678223072614063</v>
      </c>
      <c r="F771" s="61">
        <f t="shared" ca="1" si="137"/>
        <v>3.2627831287965099E-2</v>
      </c>
      <c r="G771" s="71">
        <f t="shared" ca="1" si="138"/>
        <v>1.3332166422697187</v>
      </c>
      <c r="H771" s="79">
        <f t="shared" ca="1" si="139"/>
        <v>20.666433284539437</v>
      </c>
      <c r="I771" s="79">
        <f t="shared" ca="1" si="140"/>
        <v>25.775366176079878</v>
      </c>
      <c r="J771" s="71">
        <f t="shared" ca="1" si="141"/>
        <v>1.1839363065975865</v>
      </c>
      <c r="K771" s="71">
        <f t="shared" ca="1" si="142"/>
        <v>1.6217034401936583</v>
      </c>
      <c r="L771" s="61">
        <f t="shared" ca="1" si="147"/>
        <v>3.3278900439937076E-3</v>
      </c>
    </row>
    <row r="772" spans="1:12">
      <c r="A772" s="78">
        <f t="shared" ca="1" si="143"/>
        <v>4.162120288301991E-2</v>
      </c>
      <c r="B772" s="78">
        <f t="shared" ca="1" si="144"/>
        <v>3.1726032727420229E-2</v>
      </c>
      <c r="C772" s="71">
        <f t="shared" ca="1" si="145"/>
        <v>6.762915459115284</v>
      </c>
      <c r="D772" s="79">
        <f t="shared" ca="1" si="146"/>
        <v>108.6026471954025</v>
      </c>
      <c r="E772" s="79">
        <f t="shared" ca="1" si="136"/>
        <v>27.730805152088923</v>
      </c>
      <c r="F772" s="61">
        <f t="shared" ca="1" si="137"/>
        <v>3.2764081252331524E-2</v>
      </c>
      <c r="G772" s="71">
        <f t="shared" ca="1" si="138"/>
        <v>1.367604820711003</v>
      </c>
      <c r="H772" s="79">
        <f t="shared" ca="1" si="139"/>
        <v>20.735209641422006</v>
      </c>
      <c r="I772" s="79">
        <f t="shared" ca="1" si="140"/>
        <v>26.487229718430026</v>
      </c>
      <c r="J772" s="71">
        <f t="shared" ca="1" si="141"/>
        <v>1.2112229339274585</v>
      </c>
      <c r="K772" s="71">
        <f t="shared" ca="1" si="142"/>
        <v>1.5781189820283554</v>
      </c>
      <c r="L772" s="61">
        <f t="shared" ca="1" si="147"/>
        <v>3.3415220889672563E-3</v>
      </c>
    </row>
    <row r="773" spans="1:12">
      <c r="A773" s="78">
        <f t="shared" ca="1" si="143"/>
        <v>4.0321834063243168E-2</v>
      </c>
      <c r="B773" s="78">
        <f t="shared" ca="1" si="144"/>
        <v>2.6799444738281566E-2</v>
      </c>
      <c r="C773" s="71">
        <f t="shared" ca="1" si="145"/>
        <v>6.8508623598531235</v>
      </c>
      <c r="D773" s="79">
        <f t="shared" ca="1" si="146"/>
        <v>115.42903541434634</v>
      </c>
      <c r="E773" s="79">
        <f t="shared" ca="1" si="136"/>
        <v>23.424617461834504</v>
      </c>
      <c r="F773" s="61">
        <f t="shared" ca="1" si="137"/>
        <v>3.3098661912388576E-2</v>
      </c>
      <c r="G773" s="71">
        <f t="shared" ca="1" si="138"/>
        <v>1.4650521071885132</v>
      </c>
      <c r="H773" s="79">
        <f t="shared" ca="1" si="139"/>
        <v>20.930104214377025</v>
      </c>
      <c r="I773" s="79">
        <f t="shared" ca="1" si="140"/>
        <v>28.51731560617074</v>
      </c>
      <c r="J773" s="71">
        <f t="shared" ca="1" si="141"/>
        <v>1.2878243331095631</v>
      </c>
      <c r="K773" s="71">
        <f t="shared" ca="1" si="142"/>
        <v>1.4657761122142603</v>
      </c>
      <c r="L773" s="61">
        <f t="shared" ca="1" si="147"/>
        <v>2.4931111159005033E-3</v>
      </c>
    </row>
    <row r="774" spans="1:12">
      <c r="A774" s="78">
        <f t="shared" ca="1" si="143"/>
        <v>4.0382648850891038E-2</v>
      </c>
      <c r="B774" s="78">
        <f t="shared" ca="1" si="144"/>
        <v>3.0721198128606065E-2</v>
      </c>
      <c r="C774" s="71">
        <f t="shared" ca="1" si="145"/>
        <v>6.8518057014351017</v>
      </c>
      <c r="D774" s="79">
        <f t="shared" ca="1" si="146"/>
        <v>115.50453620517432</v>
      </c>
      <c r="E774" s="79">
        <f t="shared" ca="1" si="136"/>
        <v>26.852508369468829</v>
      </c>
      <c r="F774" s="61">
        <f t="shared" ca="1" si="137"/>
        <v>3.3102269171096807E-2</v>
      </c>
      <c r="G774" s="71">
        <f t="shared" ca="1" si="138"/>
        <v>1.385935970975698</v>
      </c>
      <c r="H774" s="79">
        <f t="shared" ca="1" si="139"/>
        <v>20.771871941951396</v>
      </c>
      <c r="I774" s="79">
        <f t="shared" ca="1" si="140"/>
        <v>26.867665993206913</v>
      </c>
      <c r="J774" s="71">
        <f t="shared" ca="1" si="141"/>
        <v>1.225713632993807</v>
      </c>
      <c r="K774" s="71">
        <f t="shared" ca="1" si="142"/>
        <v>1.5557733973084413</v>
      </c>
      <c r="L774" s="61">
        <f t="shared" ca="1" si="147"/>
        <v>3.0090706993454557E-3</v>
      </c>
    </row>
    <row r="775" spans="1:12">
      <c r="A775" s="78">
        <f t="shared" ca="1" si="143"/>
        <v>4.3590167036336655E-2</v>
      </c>
      <c r="B775" s="78">
        <f t="shared" ca="1" si="144"/>
        <v>2.801670163355947E-2</v>
      </c>
      <c r="C775" s="71">
        <f t="shared" ca="1" si="145"/>
        <v>6.854015681047839</v>
      </c>
      <c r="D775" s="79">
        <f t="shared" ca="1" si="146"/>
        <v>115.68160639239362</v>
      </c>
      <c r="E775" s="79">
        <f t="shared" ca="1" si="136"/>
        <v>24.488586413546958</v>
      </c>
      <c r="F775" s="61">
        <f t="shared" ca="1" si="137"/>
        <v>3.3110721486295631E-2</v>
      </c>
      <c r="G775" s="71">
        <f t="shared" ca="1" si="138"/>
        <v>1.4621181310143128</v>
      </c>
      <c r="H775" s="79">
        <f t="shared" ca="1" si="139"/>
        <v>20.924236262028625</v>
      </c>
      <c r="I775" s="79">
        <f t="shared" ca="1" si="140"/>
        <v>28.455915787298419</v>
      </c>
      <c r="J775" s="71">
        <f t="shared" ca="1" si="141"/>
        <v>1.2855333176644363</v>
      </c>
      <c r="K775" s="71">
        <f t="shared" ca="1" si="142"/>
        <v>1.4689388425396537</v>
      </c>
      <c r="L775" s="61">
        <f t="shared" ca="1" si="147"/>
        <v>2.9331968220419231E-3</v>
      </c>
    </row>
    <row r="776" spans="1:12">
      <c r="A776" s="78">
        <f t="shared" ca="1" si="143"/>
        <v>4.3079829985090849E-2</v>
      </c>
      <c r="B776" s="78">
        <f t="shared" ca="1" si="144"/>
        <v>3.4340709871732183E-2</v>
      </c>
      <c r="C776" s="71">
        <f t="shared" ca="1" si="145"/>
        <v>6.8454993227893972</v>
      </c>
      <c r="D776" s="79">
        <f t="shared" ca="1" si="146"/>
        <v>115.00073907899701</v>
      </c>
      <c r="E776" s="79">
        <f t="shared" ca="1" si="136"/>
        <v>30.016218618294818</v>
      </c>
      <c r="F776" s="61">
        <f t="shared" ca="1" si="137"/>
        <v>3.3078161579346697E-2</v>
      </c>
      <c r="G776" s="71">
        <f t="shared" ca="1" si="138"/>
        <v>1.3411304760851104</v>
      </c>
      <c r="H776" s="79">
        <f t="shared" ca="1" si="139"/>
        <v>20.682260952170221</v>
      </c>
      <c r="I776" s="79">
        <f t="shared" ca="1" si="140"/>
        <v>25.938979523416261</v>
      </c>
      <c r="J776" s="71">
        <f t="shared" ca="1" si="141"/>
        <v>1.190227805988102</v>
      </c>
      <c r="K776" s="71">
        <f t="shared" ca="1" si="142"/>
        <v>1.6114743435556242</v>
      </c>
      <c r="L776" s="61">
        <f t="shared" ca="1" si="147"/>
        <v>3.8208131958399785E-3</v>
      </c>
    </row>
    <row r="777" spans="1:12">
      <c r="A777" s="78">
        <f t="shared" ca="1" si="143"/>
        <v>4.0708830129119258E-2</v>
      </c>
      <c r="B777" s="78">
        <f t="shared" ca="1" si="144"/>
        <v>2.7066275595136871E-2</v>
      </c>
      <c r="C777" s="71">
        <f t="shared" ca="1" si="145"/>
        <v>6.7383627064102507</v>
      </c>
      <c r="D777" s="79">
        <f t="shared" ca="1" si="146"/>
        <v>106.77001316990273</v>
      </c>
      <c r="E777" s="79">
        <f t="shared" ca="1" si="136"/>
        <v>23.657846575716878</v>
      </c>
      <c r="F777" s="61">
        <f t="shared" ca="1" si="137"/>
        <v>3.2671279406611672E-2</v>
      </c>
      <c r="G777" s="71">
        <f t="shared" ca="1" si="138"/>
        <v>1.450369082432861</v>
      </c>
      <c r="H777" s="79">
        <f t="shared" ca="1" si="139"/>
        <v>20.900738164865722</v>
      </c>
      <c r="I777" s="79">
        <f t="shared" ca="1" si="140"/>
        <v>28.210213959068636</v>
      </c>
      <c r="J777" s="71">
        <f t="shared" ca="1" si="141"/>
        <v>1.2763495591074647</v>
      </c>
      <c r="K777" s="71">
        <f t="shared" ca="1" si="142"/>
        <v>1.4817328241696197</v>
      </c>
      <c r="L777" s="61">
        <f t="shared" ca="1" si="147"/>
        <v>2.6279693230993788E-3</v>
      </c>
    </row>
    <row r="778" spans="1:12">
      <c r="A778" s="78">
        <f t="shared" ca="1" si="143"/>
        <v>4.2731714534874093E-2</v>
      </c>
      <c r="B778" s="78">
        <f t="shared" ca="1" si="144"/>
        <v>2.9668428088286316E-2</v>
      </c>
      <c r="C778" s="71">
        <f t="shared" ca="1" si="145"/>
        <v>6.7502692095409484</v>
      </c>
      <c r="D778" s="79">
        <f t="shared" ca="1" si="146"/>
        <v>107.65482786665817</v>
      </c>
      <c r="E778" s="79">
        <f t="shared" ca="1" si="136"/>
        <v>25.932312607556504</v>
      </c>
      <c r="F778" s="61">
        <f t="shared" ca="1" si="137"/>
        <v>3.2716249449495555E-2</v>
      </c>
      <c r="G778" s="71">
        <f t="shared" ca="1" si="138"/>
        <v>1.4120290965399016</v>
      </c>
      <c r="H778" s="79">
        <f t="shared" ca="1" si="139"/>
        <v>20.824058193079804</v>
      </c>
      <c r="I778" s="79">
        <f t="shared" ca="1" si="140"/>
        <v>27.410349907193517</v>
      </c>
      <c r="J778" s="71">
        <f t="shared" ca="1" si="141"/>
        <v>1.2462750065890833</v>
      </c>
      <c r="K778" s="71">
        <f t="shared" ca="1" si="142"/>
        <v>1.5249714119493998</v>
      </c>
      <c r="L778" s="61">
        <f t="shared" ca="1" si="147"/>
        <v>3.166201619785803E-3</v>
      </c>
    </row>
    <row r="779" spans="1:12">
      <c r="A779" s="78">
        <f t="shared" ca="1" si="143"/>
        <v>3.9280349915810225E-2</v>
      </c>
      <c r="B779" s="78">
        <f t="shared" ca="1" si="144"/>
        <v>3.1306018705124707E-2</v>
      </c>
      <c r="C779" s="71">
        <f t="shared" ca="1" si="145"/>
        <v>6.8012705336365027</v>
      </c>
      <c r="D779" s="79">
        <f t="shared" ca="1" si="146"/>
        <v>111.52864844405575</v>
      </c>
      <c r="E779" s="79">
        <f t="shared" ca="1" si="136"/>
        <v>27.363683075607053</v>
      </c>
      <c r="F779" s="61">
        <f t="shared" ca="1" si="137"/>
        <v>3.2909579432070249E-2</v>
      </c>
      <c r="G779" s="71">
        <f t="shared" ca="1" si="138"/>
        <v>1.3625849006740962</v>
      </c>
      <c r="H779" s="79">
        <f t="shared" ca="1" si="139"/>
        <v>20.725169801348194</v>
      </c>
      <c r="I779" s="79">
        <f t="shared" ca="1" si="140"/>
        <v>26.38316582367877</v>
      </c>
      <c r="J779" s="71">
        <f t="shared" ca="1" si="141"/>
        <v>1.2072480788207487</v>
      </c>
      <c r="K779" s="71">
        <f t="shared" ca="1" si="142"/>
        <v>1.5843436030138844</v>
      </c>
      <c r="L779" s="61">
        <f t="shared" ca="1" si="147"/>
        <v>3.0129265533909429E-3</v>
      </c>
    </row>
    <row r="780" spans="1:12">
      <c r="A780" s="78">
        <f t="shared" ca="1" si="143"/>
        <v>3.9040039123559439E-2</v>
      </c>
      <c r="B780" s="78">
        <f t="shared" ca="1" si="144"/>
        <v>2.9112461322004304E-2</v>
      </c>
      <c r="C780" s="71">
        <f t="shared" ca="1" si="145"/>
        <v>6.7293832145402259</v>
      </c>
      <c r="D780" s="79">
        <f t="shared" ca="1" si="146"/>
        <v>106.10752874602842</v>
      </c>
      <c r="E780" s="79">
        <f t="shared" ca="1" si="136"/>
        <v>25.446358180185623</v>
      </c>
      <c r="F780" s="61">
        <f t="shared" ca="1" si="137"/>
        <v>3.2637405376016275E-2</v>
      </c>
      <c r="G780" s="71">
        <f t="shared" ca="1" si="138"/>
        <v>1.3948556219089325</v>
      </c>
      <c r="H780" s="79">
        <f t="shared" ca="1" si="139"/>
        <v>20.789711243817866</v>
      </c>
      <c r="I780" s="79">
        <f t="shared" ca="1" si="140"/>
        <v>27.053023400331739</v>
      </c>
      <c r="J780" s="71">
        <f t="shared" ca="1" si="141"/>
        <v>1.2327508919541583</v>
      </c>
      <c r="K780" s="71">
        <f t="shared" ca="1" si="142"/>
        <v>1.5451138078521538</v>
      </c>
      <c r="L780" s="61">
        <f t="shared" ca="1" si="147"/>
        <v>2.7527909441843208E-3</v>
      </c>
    </row>
    <row r="781" spans="1:12">
      <c r="A781" s="78">
        <f t="shared" ca="1" si="143"/>
        <v>4.1721173913835181E-2</v>
      </c>
      <c r="B781" s="78">
        <f t="shared" ca="1" si="144"/>
        <v>3.0555727726615859E-2</v>
      </c>
      <c r="C781" s="71">
        <f t="shared" ca="1" si="145"/>
        <v>6.8819878483471468</v>
      </c>
      <c r="D781" s="79">
        <f t="shared" ca="1" si="146"/>
        <v>117.94642238022645</v>
      </c>
      <c r="E781" s="79">
        <f t="shared" ca="1" si="136"/>
        <v>26.707875489730849</v>
      </c>
      <c r="F781" s="61">
        <f t="shared" ca="1" si="137"/>
        <v>3.3217890902755995E-2</v>
      </c>
      <c r="G781" s="71">
        <f t="shared" ca="1" si="138"/>
        <v>1.4013087544291933</v>
      </c>
      <c r="H781" s="79">
        <f t="shared" ca="1" si="139"/>
        <v>20.802617508858386</v>
      </c>
      <c r="I781" s="79">
        <f t="shared" ca="1" si="140"/>
        <v>27.187223804965381</v>
      </c>
      <c r="J781" s="71">
        <f t="shared" ca="1" si="141"/>
        <v>1.2378366010537571</v>
      </c>
      <c r="K781" s="71">
        <f t="shared" ca="1" si="142"/>
        <v>1.5374868835399733</v>
      </c>
      <c r="L781" s="61">
        <f t="shared" ca="1" si="147"/>
        <v>3.0958771124055644E-3</v>
      </c>
    </row>
    <row r="782" spans="1:12">
      <c r="A782" s="78">
        <f t="shared" ca="1" si="143"/>
        <v>4.0134184672530111E-2</v>
      </c>
      <c r="B782" s="78">
        <f t="shared" ca="1" si="144"/>
        <v>2.8552034951400979E-2</v>
      </c>
      <c r="C782" s="71">
        <f t="shared" ca="1" si="145"/>
        <v>6.8012999927119564</v>
      </c>
      <c r="D782" s="79">
        <f t="shared" ca="1" si="146"/>
        <v>111.53092582376608</v>
      </c>
      <c r="E782" s="79">
        <f t="shared" ca="1" si="136"/>
        <v>24.956505742006001</v>
      </c>
      <c r="F782" s="61">
        <f t="shared" ca="1" si="137"/>
        <v>3.2909691431650415E-2</v>
      </c>
      <c r="G782" s="71">
        <f t="shared" ca="1" si="138"/>
        <v>1.4212173261078453</v>
      </c>
      <c r="H782" s="79">
        <f t="shared" ca="1" si="139"/>
        <v>20.84243465221569</v>
      </c>
      <c r="I782" s="79">
        <f t="shared" ca="1" si="140"/>
        <v>27.601770557970351</v>
      </c>
      <c r="J782" s="71">
        <f t="shared" ca="1" si="141"/>
        <v>1.253497237945848</v>
      </c>
      <c r="K782" s="71">
        <f t="shared" ca="1" si="142"/>
        <v>1.5143956041591591</v>
      </c>
      <c r="L782" s="61">
        <f t="shared" ca="1" si="147"/>
        <v>2.7332373130838244E-3</v>
      </c>
    </row>
    <row r="783" spans="1:12">
      <c r="A783" s="78">
        <f t="shared" ca="1" si="143"/>
        <v>4.0783506385370885E-2</v>
      </c>
      <c r="B783" s="78">
        <f t="shared" ca="1" si="144"/>
        <v>3.5489038936695305E-2</v>
      </c>
      <c r="C783" s="71">
        <f t="shared" ca="1" si="145"/>
        <v>6.8389445803509163</v>
      </c>
      <c r="D783" s="79">
        <f t="shared" ca="1" si="146"/>
        <v>114.47942973392637</v>
      </c>
      <c r="E783" s="79">
        <f t="shared" ca="1" si="136"/>
        <v>31.019939752436198</v>
      </c>
      <c r="F783" s="61">
        <f t="shared" ca="1" si="137"/>
        <v>3.3053123167113549E-2</v>
      </c>
      <c r="G783" s="71">
        <f t="shared" ca="1" si="138"/>
        <v>1.3077364660114128</v>
      </c>
      <c r="H783" s="79">
        <f t="shared" ca="1" si="139"/>
        <v>20.615472932022826</v>
      </c>
      <c r="I783" s="79">
        <f t="shared" ca="1" si="140"/>
        <v>25.24943105274145</v>
      </c>
      <c r="J783" s="71">
        <f t="shared" ca="1" si="141"/>
        <v>1.1636305997595779</v>
      </c>
      <c r="K783" s="71">
        <f t="shared" ca="1" si="142"/>
        <v>1.655482846828803</v>
      </c>
      <c r="L783" s="61">
        <f t="shared" ca="1" si="147"/>
        <v>3.7244735898029802E-3</v>
      </c>
    </row>
    <row r="784" spans="1:12">
      <c r="A784" s="78">
        <f t="shared" ca="1" si="143"/>
        <v>3.9418065017975644E-2</v>
      </c>
      <c r="B784" s="78">
        <f t="shared" ca="1" si="144"/>
        <v>3.0084410220319591E-2</v>
      </c>
      <c r="C784" s="71">
        <f t="shared" ca="1" si="145"/>
        <v>6.8593629847334645</v>
      </c>
      <c r="D784" s="79">
        <f t="shared" ca="1" si="146"/>
        <v>116.11117221373556</v>
      </c>
      <c r="E784" s="79">
        <f t="shared" ca="1" si="136"/>
        <v>26.295910525684963</v>
      </c>
      <c r="F784" s="61">
        <f t="shared" ca="1" si="137"/>
        <v>3.3131181779483744E-2</v>
      </c>
      <c r="G784" s="71">
        <f t="shared" ca="1" si="138"/>
        <v>1.3917162730268648</v>
      </c>
      <c r="H784" s="79">
        <f t="shared" ca="1" si="139"/>
        <v>20.783432546053731</v>
      </c>
      <c r="I784" s="79">
        <f t="shared" ca="1" si="140"/>
        <v>26.987767099091357</v>
      </c>
      <c r="J784" s="71">
        <f t="shared" ca="1" si="141"/>
        <v>1.2302750860800005</v>
      </c>
      <c r="K784" s="71">
        <f t="shared" ca="1" si="142"/>
        <v>1.5488498861918572</v>
      </c>
      <c r="L784" s="61">
        <f t="shared" ca="1" si="147"/>
        <v>2.8275125285009139E-3</v>
      </c>
    </row>
    <row r="785" spans="1:12">
      <c r="A785" s="78">
        <f t="shared" ca="1" si="143"/>
        <v>3.7718488792426605E-2</v>
      </c>
      <c r="B785" s="78">
        <f t="shared" ca="1" si="144"/>
        <v>3.1578141002570233E-2</v>
      </c>
      <c r="C785" s="71">
        <f t="shared" ca="1" si="145"/>
        <v>6.7934577057219006</v>
      </c>
      <c r="D785" s="79">
        <f t="shared" ca="1" si="146"/>
        <v>110.92630423158217</v>
      </c>
      <c r="E785" s="79">
        <f t="shared" ca="1" si="136"/>
        <v>27.601537284257564</v>
      </c>
      <c r="F785" s="61">
        <f t="shared" ca="1" si="137"/>
        <v>3.2879889525905051E-2</v>
      </c>
      <c r="G785" s="71">
        <f t="shared" ca="1" si="138"/>
        <v>1.3457564554757429</v>
      </c>
      <c r="H785" s="79">
        <f t="shared" ca="1" si="139"/>
        <v>20.691512910951484</v>
      </c>
      <c r="I785" s="79">
        <f t="shared" ca="1" si="140"/>
        <v>26.034676636018009</v>
      </c>
      <c r="J785" s="71">
        <f t="shared" ca="1" si="141"/>
        <v>1.1939021389815674</v>
      </c>
      <c r="K785" s="71">
        <f t="shared" ca="1" si="142"/>
        <v>1.6055509574553828</v>
      </c>
      <c r="L785" s="61">
        <f t="shared" ca="1" si="147"/>
        <v>2.8955524436619232E-3</v>
      </c>
    </row>
    <row r="786" spans="1:12">
      <c r="A786" s="78">
        <f t="shared" ca="1" si="143"/>
        <v>4.3253719525362257E-2</v>
      </c>
      <c r="B786" s="78">
        <f t="shared" ca="1" si="144"/>
        <v>3.1965543475213666E-2</v>
      </c>
      <c r="C786" s="71">
        <f t="shared" ca="1" si="145"/>
        <v>6.8298537597336102</v>
      </c>
      <c r="D786" s="79">
        <f t="shared" ca="1" si="146"/>
        <v>113.76033117190079</v>
      </c>
      <c r="E786" s="79">
        <f t="shared" ca="1" si="136"/>
        <v>27.940154550923481</v>
      </c>
      <c r="F786" s="61">
        <f t="shared" ca="1" si="137"/>
        <v>3.3018428576285494E-2</v>
      </c>
      <c r="G786" s="71">
        <f t="shared" ca="1" si="138"/>
        <v>1.3807373185981744</v>
      </c>
      <c r="H786" s="79">
        <f t="shared" ca="1" si="139"/>
        <v>20.761474637196351</v>
      </c>
      <c r="I786" s="79">
        <f t="shared" ca="1" si="140"/>
        <v>26.759707277736815</v>
      </c>
      <c r="J786" s="71">
        <f t="shared" ca="1" si="141"/>
        <v>1.2216079713692725</v>
      </c>
      <c r="K786" s="71">
        <f t="shared" ca="1" si="142"/>
        <v>1.5620499718536236</v>
      </c>
      <c r="L786" s="61">
        <f t="shared" ca="1" si="147"/>
        <v>3.4956547107246319E-3</v>
      </c>
    </row>
    <row r="787" spans="1:12">
      <c r="A787" s="78">
        <f t="shared" ca="1" si="143"/>
        <v>4.2928943088944474E-2</v>
      </c>
      <c r="B787" s="78">
        <f t="shared" ca="1" si="144"/>
        <v>3.0572618809872287E-2</v>
      </c>
      <c r="C787" s="71">
        <f t="shared" ca="1" si="145"/>
        <v>6.7652440348028078</v>
      </c>
      <c r="D787" s="79">
        <f t="shared" ca="1" si="146"/>
        <v>108.77807836700963</v>
      </c>
      <c r="E787" s="79">
        <f t="shared" ca="1" si="136"/>
        <v>26.722639495763875</v>
      </c>
      <c r="F787" s="61">
        <f t="shared" ca="1" si="137"/>
        <v>3.2772896225185706E-2</v>
      </c>
      <c r="G787" s="71">
        <f t="shared" ca="1" si="138"/>
        <v>1.3975758886308882</v>
      </c>
      <c r="H787" s="79">
        <f t="shared" ca="1" si="139"/>
        <v>20.795151777261776</v>
      </c>
      <c r="I787" s="79">
        <f t="shared" ca="1" si="140"/>
        <v>27.109584359838408</v>
      </c>
      <c r="J787" s="71">
        <f t="shared" ca="1" si="141"/>
        <v>1.23489530071675</v>
      </c>
      <c r="K787" s="71">
        <f t="shared" ca="1" si="142"/>
        <v>1.541890109607315</v>
      </c>
      <c r="L787" s="61">
        <f t="shared" ca="1" si="147"/>
        <v>3.3069929395845984E-3</v>
      </c>
    </row>
    <row r="788" spans="1:12">
      <c r="A788" s="78">
        <f t="shared" ca="1" si="143"/>
        <v>3.6524889267902823E-2</v>
      </c>
      <c r="B788" s="78">
        <f t="shared" ca="1" si="144"/>
        <v>2.9299373095203304E-2</v>
      </c>
      <c r="C788" s="71">
        <f t="shared" ca="1" si="145"/>
        <v>6.8322697251133899</v>
      </c>
      <c r="D788" s="79">
        <f t="shared" ca="1" si="146"/>
        <v>113.95099605221118</v>
      </c>
      <c r="E788" s="79">
        <f t="shared" ca="1" si="136"/>
        <v>25.609732340697445</v>
      </c>
      <c r="F788" s="61">
        <f t="shared" ca="1" si="137"/>
        <v>3.3027645413678468E-2</v>
      </c>
      <c r="G788" s="71">
        <f t="shared" ca="1" si="138"/>
        <v>1.3824161536021282</v>
      </c>
      <c r="H788" s="79">
        <f t="shared" ca="1" si="139"/>
        <v>20.764832307204255</v>
      </c>
      <c r="I788" s="79">
        <f t="shared" ca="1" si="140"/>
        <v>26.794565186578414</v>
      </c>
      <c r="J788" s="71">
        <f t="shared" ca="1" si="141"/>
        <v>1.2229341724297298</v>
      </c>
      <c r="K788" s="71">
        <f t="shared" ca="1" si="142"/>
        <v>1.5600178509684461</v>
      </c>
      <c r="L788" s="61">
        <f t="shared" ca="1" si="147"/>
        <v>2.4825607990927837E-3</v>
      </c>
    </row>
    <row r="789" spans="1:12">
      <c r="A789" s="78">
        <f t="shared" ca="1" si="143"/>
        <v>3.6992092808959945E-2</v>
      </c>
      <c r="B789" s="78">
        <f t="shared" ca="1" si="144"/>
        <v>2.7793973855732047E-2</v>
      </c>
      <c r="C789" s="71">
        <f t="shared" ca="1" si="145"/>
        <v>6.8700329226410988</v>
      </c>
      <c r="D789" s="79">
        <f t="shared" ca="1" si="146"/>
        <v>116.97309495252121</v>
      </c>
      <c r="E789" s="79">
        <f t="shared" ca="1" si="136"/>
        <v>24.293906522053565</v>
      </c>
      <c r="F789" s="61">
        <f t="shared" ca="1" si="137"/>
        <v>3.3172045765019482E-2</v>
      </c>
      <c r="G789" s="71">
        <f t="shared" ca="1" si="138"/>
        <v>1.4200825054220791</v>
      </c>
      <c r="H789" s="79">
        <f t="shared" ca="1" si="139"/>
        <v>20.84016501084416</v>
      </c>
      <c r="I789" s="79">
        <f t="shared" ca="1" si="140"/>
        <v>27.578119419803276</v>
      </c>
      <c r="J789" s="71">
        <f t="shared" ca="1" si="141"/>
        <v>1.2526057417121739</v>
      </c>
      <c r="K789" s="71">
        <f t="shared" ca="1" si="142"/>
        <v>1.5156943576792363</v>
      </c>
      <c r="L789" s="61">
        <f t="shared" ca="1" si="147"/>
        <v>2.3281926818584145E-3</v>
      </c>
    </row>
    <row r="790" spans="1:12">
      <c r="A790" s="78">
        <f t="shared" ca="1" si="143"/>
        <v>3.8296927572935832E-2</v>
      </c>
      <c r="B790" s="78">
        <f t="shared" ca="1" si="144"/>
        <v>3.0015769354913301E-2</v>
      </c>
      <c r="C790" s="71">
        <f t="shared" ca="1" si="145"/>
        <v>6.9262418831965249</v>
      </c>
      <c r="D790" s="79">
        <f t="shared" ca="1" si="146"/>
        <v>121.62043826112476</v>
      </c>
      <c r="E790" s="79">
        <f t="shared" ca="1" si="136"/>
        <v>26.235913535818423</v>
      </c>
      <c r="F790" s="61">
        <f t="shared" ca="1" si="137"/>
        <v>3.3388149778326312E-2</v>
      </c>
      <c r="G790" s="71">
        <f t="shared" ca="1" si="138"/>
        <v>1.3914023740922954</v>
      </c>
      <c r="H790" s="79">
        <f t="shared" ca="1" si="139"/>
        <v>20.782804748184592</v>
      </c>
      <c r="I790" s="79">
        <f t="shared" ca="1" si="140"/>
        <v>26.981243300290991</v>
      </c>
      <c r="J790" s="71">
        <f t="shared" ca="1" si="141"/>
        <v>1.2300274730351379</v>
      </c>
      <c r="K790" s="71">
        <f t="shared" ca="1" si="142"/>
        <v>1.5492243828344703</v>
      </c>
      <c r="L790" s="61">
        <f t="shared" ca="1" si="147"/>
        <v>2.670974504381357E-3</v>
      </c>
    </row>
    <row r="791" spans="1:12">
      <c r="A791" s="78">
        <f t="shared" ca="1" si="143"/>
        <v>3.4270627015347777E-2</v>
      </c>
      <c r="B791" s="78">
        <f t="shared" ca="1" si="144"/>
        <v>3.0055908593127432E-2</v>
      </c>
      <c r="C791" s="71">
        <f t="shared" ca="1" si="145"/>
        <v>6.6833754278743847</v>
      </c>
      <c r="D791" s="79">
        <f t="shared" ca="1" si="146"/>
        <v>102.77712763623981</v>
      </c>
      <c r="E791" s="79">
        <f t="shared" ca="1" si="136"/>
        <v>26.270998079903485</v>
      </c>
      <c r="F791" s="61">
        <f t="shared" ca="1" si="137"/>
        <v>3.2464396834609291E-2</v>
      </c>
      <c r="G791" s="71">
        <f t="shared" ca="1" si="138"/>
        <v>1.3360733078159734</v>
      </c>
      <c r="H791" s="79">
        <f t="shared" ca="1" si="139"/>
        <v>20.672146615631945</v>
      </c>
      <c r="I791" s="79">
        <f t="shared" ca="1" si="140"/>
        <v>25.834411424545838</v>
      </c>
      <c r="J791" s="71">
        <f t="shared" ca="1" si="141"/>
        <v>1.1862081844839083</v>
      </c>
      <c r="K791" s="71">
        <f t="shared" ca="1" si="142"/>
        <v>1.6179969929674847</v>
      </c>
      <c r="L791" s="61">
        <f t="shared" ca="1" si="147"/>
        <v>2.4486049156870011E-3</v>
      </c>
    </row>
    <row r="792" spans="1:12">
      <c r="A792" s="78">
        <f t="shared" ca="1" si="143"/>
        <v>3.7024103370684618E-2</v>
      </c>
      <c r="B792" s="78">
        <f t="shared" ca="1" si="144"/>
        <v>2.468032984399338E-2</v>
      </c>
      <c r="C792" s="71">
        <f t="shared" ca="1" si="145"/>
        <v>6.7364533144797898</v>
      </c>
      <c r="D792" s="79">
        <f t="shared" ca="1" si="146"/>
        <v>106.62879763359976</v>
      </c>
      <c r="E792" s="79">
        <f t="shared" ca="1" si="136"/>
        <v>21.572360587069134</v>
      </c>
      <c r="F792" s="61">
        <f t="shared" ca="1" si="137"/>
        <v>3.266407351811787E-2</v>
      </c>
      <c r="G792" s="71">
        <f t="shared" ca="1" si="138"/>
        <v>1.4770027976719993</v>
      </c>
      <c r="H792" s="79">
        <f t="shared" ca="1" si="139"/>
        <v>20.954005595344</v>
      </c>
      <c r="I792" s="79">
        <f t="shared" ca="1" si="140"/>
        <v>28.767587622426902</v>
      </c>
      <c r="J792" s="71">
        <f t="shared" ca="1" si="141"/>
        <v>1.2971464179343388</v>
      </c>
      <c r="K792" s="71">
        <f t="shared" ca="1" si="142"/>
        <v>1.4530241655512737</v>
      </c>
      <c r="L792" s="61">
        <f t="shared" ca="1" si="147"/>
        <v>2.0457896215640586E-3</v>
      </c>
    </row>
    <row r="793" spans="1:12">
      <c r="A793" s="78">
        <f t="shared" ca="1" si="143"/>
        <v>3.9548600377261343E-2</v>
      </c>
      <c r="B793" s="78">
        <f t="shared" ca="1" si="144"/>
        <v>3.2731421340247757E-2</v>
      </c>
      <c r="C793" s="71">
        <f t="shared" ca="1" si="145"/>
        <v>6.768772550956955</v>
      </c>
      <c r="D793" s="79">
        <f t="shared" ca="1" si="146"/>
        <v>109.04445133908258</v>
      </c>
      <c r="E793" s="79">
        <f t="shared" ca="1" si="136"/>
        <v>28.609586182291693</v>
      </c>
      <c r="F793" s="61">
        <f t="shared" ca="1" si="137"/>
        <v>3.2786258169646997E-2</v>
      </c>
      <c r="G793" s="71">
        <f t="shared" ca="1" si="138"/>
        <v>1.3366993315215292</v>
      </c>
      <c r="H793" s="79">
        <f t="shared" ca="1" si="139"/>
        <v>20.673398663043059</v>
      </c>
      <c r="I793" s="79">
        <f t="shared" ca="1" si="140"/>
        <v>25.847353070277631</v>
      </c>
      <c r="J793" s="71">
        <f t="shared" ca="1" si="141"/>
        <v>1.18670592988558</v>
      </c>
      <c r="K793" s="71">
        <f t="shared" ca="1" si="142"/>
        <v>1.6171868696321801</v>
      </c>
      <c r="L793" s="61">
        <f t="shared" ca="1" si="147"/>
        <v>3.2558047494606083E-3</v>
      </c>
    </row>
    <row r="794" spans="1:12">
      <c r="A794" s="78">
        <f t="shared" ca="1" si="143"/>
        <v>3.9153362980891837E-2</v>
      </c>
      <c r="B794" s="78">
        <f t="shared" ca="1" si="144"/>
        <v>2.8425315906330323E-2</v>
      </c>
      <c r="C794" s="71">
        <f t="shared" ca="1" si="145"/>
        <v>6.8499908673178593</v>
      </c>
      <c r="D794" s="79">
        <f t="shared" ca="1" si="146"/>
        <v>115.35932895353649</v>
      </c>
      <c r="E794" s="79">
        <f t="shared" ca="1" si="136"/>
        <v>24.84574429956205</v>
      </c>
      <c r="F794" s="61">
        <f t="shared" ca="1" si="137"/>
        <v>3.3095329747705612E-2</v>
      </c>
      <c r="G794" s="71">
        <f t="shared" ca="1" si="138"/>
        <v>1.4215149936477018</v>
      </c>
      <c r="H794" s="79">
        <f t="shared" ca="1" si="139"/>
        <v>20.843029987295402</v>
      </c>
      <c r="I794" s="79">
        <f t="shared" ca="1" si="140"/>
        <v>27.607974762823858</v>
      </c>
      <c r="J794" s="71">
        <f t="shared" ca="1" si="141"/>
        <v>1.2537310569464033</v>
      </c>
      <c r="K794" s="71">
        <f t="shared" ca="1" si="142"/>
        <v>1.5140552814575421</v>
      </c>
      <c r="L794" s="61">
        <f t="shared" ca="1" si="147"/>
        <v>2.5994541218753837E-3</v>
      </c>
    </row>
    <row r="795" spans="1:12">
      <c r="A795" s="78">
        <f t="shared" ca="1" si="143"/>
        <v>4.2454799381784654E-2</v>
      </c>
      <c r="B795" s="78">
        <f t="shared" ca="1" si="144"/>
        <v>2.6426425663346267E-2</v>
      </c>
      <c r="C795" s="71">
        <f t="shared" ca="1" si="145"/>
        <v>6.8095705086028353</v>
      </c>
      <c r="D795" s="79">
        <f t="shared" ca="1" si="146"/>
        <v>112.1721336288654</v>
      </c>
      <c r="E795" s="79">
        <f t="shared" ca="1" si="136"/>
        <v>23.098572305986732</v>
      </c>
      <c r="F795" s="61">
        <f t="shared" ca="1" si="137"/>
        <v>3.2941149938883758E-2</v>
      </c>
      <c r="G795" s="71">
        <f t="shared" ca="1" si="138"/>
        <v>1.4847171250123847</v>
      </c>
      <c r="H795" s="79">
        <f t="shared" ca="1" si="139"/>
        <v>20.969434250024769</v>
      </c>
      <c r="I795" s="79">
        <f t="shared" ca="1" si="140"/>
        <v>28.929293191527965</v>
      </c>
      <c r="J795" s="71">
        <f t="shared" ca="1" si="141"/>
        <v>1.3031557024560825</v>
      </c>
      <c r="K795" s="71">
        <f t="shared" ca="1" si="142"/>
        <v>1.4449022215392826</v>
      </c>
      <c r="L795" s="61">
        <f t="shared" ca="1" si="147"/>
        <v>2.6436373378589087E-3</v>
      </c>
    </row>
    <row r="796" spans="1:12">
      <c r="A796" s="78">
        <f t="shared" ca="1" si="143"/>
        <v>3.7965198298566934E-2</v>
      </c>
      <c r="B796" s="78">
        <f t="shared" ca="1" si="144"/>
        <v>2.6780205842456217E-2</v>
      </c>
      <c r="C796" s="71">
        <f t="shared" ca="1" si="145"/>
        <v>6.683557091429229</v>
      </c>
      <c r="D796" s="79">
        <f t="shared" ca="1" si="146"/>
        <v>102.79007010391072</v>
      </c>
      <c r="E796" s="79">
        <f t="shared" ca="1" si="136"/>
        <v>23.407801300921545</v>
      </c>
      <c r="F796" s="61">
        <f t="shared" ca="1" si="137"/>
        <v>3.2465078158965599E-2</v>
      </c>
      <c r="G796" s="71">
        <f t="shared" ca="1" si="138"/>
        <v>1.4304845758745577</v>
      </c>
      <c r="H796" s="79">
        <f t="shared" ca="1" si="139"/>
        <v>20.860969151749117</v>
      </c>
      <c r="I796" s="79">
        <f t="shared" ca="1" si="140"/>
        <v>27.795008487557052</v>
      </c>
      <c r="J796" s="71">
        <f t="shared" ca="1" si="141"/>
        <v>1.2607720918704168</v>
      </c>
      <c r="K796" s="71">
        <f t="shared" ca="1" si="142"/>
        <v>1.5038671428617314</v>
      </c>
      <c r="L796" s="61">
        <f t="shared" ca="1" si="147"/>
        <v>2.3933645707155883E-3</v>
      </c>
    </row>
    <row r="797" spans="1:12">
      <c r="A797" s="78">
        <f t="shared" ca="1" si="143"/>
        <v>4.0495401546335033E-2</v>
      </c>
      <c r="B797" s="78">
        <f t="shared" ca="1" si="144"/>
        <v>2.8078997052572715E-2</v>
      </c>
      <c r="C797" s="71">
        <f t="shared" ca="1" si="145"/>
        <v>6.7547807907696598</v>
      </c>
      <c r="D797" s="79">
        <f t="shared" ca="1" si="146"/>
        <v>107.99201189164137</v>
      </c>
      <c r="E797" s="79">
        <f t="shared" ca="1" si="136"/>
        <v>24.543037032739281</v>
      </c>
      <c r="F797" s="61">
        <f t="shared" ca="1" si="137"/>
        <v>3.2733305547556185E-2</v>
      </c>
      <c r="G797" s="71">
        <f t="shared" ca="1" si="138"/>
        <v>1.4288709715858954</v>
      </c>
      <c r="H797" s="79">
        <f t="shared" ca="1" si="139"/>
        <v>20.857741943171792</v>
      </c>
      <c r="I797" s="79">
        <f t="shared" ca="1" si="140"/>
        <v>27.761349741986937</v>
      </c>
      <c r="J797" s="71">
        <f t="shared" ca="1" si="141"/>
        <v>1.2595060853195128</v>
      </c>
      <c r="K797" s="71">
        <f t="shared" ca="1" si="142"/>
        <v>1.5056904793350399</v>
      </c>
      <c r="L797" s="61">
        <f t="shared" ca="1" si="147"/>
        <v>2.7332716268924388E-3</v>
      </c>
    </row>
    <row r="798" spans="1:12">
      <c r="A798" s="78">
        <f t="shared" ca="1" si="143"/>
        <v>4.0756825288740833E-2</v>
      </c>
      <c r="B798" s="78">
        <f t="shared" ca="1" si="144"/>
        <v>3.0724759801208451E-2</v>
      </c>
      <c r="C798" s="71">
        <f t="shared" ca="1" si="145"/>
        <v>6.7546802633563283</v>
      </c>
      <c r="D798" s="79">
        <f t="shared" ca="1" si="146"/>
        <v>107.98448723876125</v>
      </c>
      <c r="E798" s="79">
        <f t="shared" ca="1" si="136"/>
        <v>26.855621524202068</v>
      </c>
      <c r="F798" s="61">
        <f t="shared" ca="1" si="137"/>
        <v>3.2732925405376E-2</v>
      </c>
      <c r="G798" s="71">
        <f t="shared" ca="1" si="138"/>
        <v>1.3789455279074365</v>
      </c>
      <c r="H798" s="79">
        <f t="shared" ca="1" si="139"/>
        <v>20.757891055814873</v>
      </c>
      <c r="I798" s="79">
        <f t="shared" ca="1" si="140"/>
        <v>26.722510271269776</v>
      </c>
      <c r="J798" s="71">
        <f t="shared" ca="1" si="141"/>
        <v>1.220192190114189</v>
      </c>
      <c r="K798" s="71">
        <f t="shared" ca="1" si="142"/>
        <v>1.5642243028694991</v>
      </c>
      <c r="L798" s="61">
        <f t="shared" ca="1" si="147"/>
        <v>3.1171754691066995E-3</v>
      </c>
    </row>
    <row r="799" spans="1:12">
      <c r="A799" s="78">
        <f t="shared" ca="1" si="143"/>
        <v>4.3148447676859922E-2</v>
      </c>
      <c r="B799" s="78">
        <f t="shared" ca="1" si="144"/>
        <v>2.7496529206470714E-2</v>
      </c>
      <c r="C799" s="71">
        <f t="shared" ca="1" si="145"/>
        <v>6.8095554869219335</v>
      </c>
      <c r="D799" s="79">
        <f t="shared" ca="1" si="146"/>
        <v>112.17096567224439</v>
      </c>
      <c r="E799" s="79">
        <f t="shared" ca="1" si="136"/>
        <v>24.033918780029062</v>
      </c>
      <c r="F799" s="61">
        <f t="shared" ca="1" si="137"/>
        <v>3.294109277376344E-2</v>
      </c>
      <c r="G799" s="71">
        <f t="shared" ca="1" si="138"/>
        <v>1.4656744350960038</v>
      </c>
      <c r="H799" s="79">
        <f t="shared" ca="1" si="139"/>
        <v>20.931348870192007</v>
      </c>
      <c r="I799" s="79">
        <f t="shared" ca="1" si="140"/>
        <v>28.530341381422062</v>
      </c>
      <c r="J799" s="71">
        <f t="shared" ca="1" si="141"/>
        <v>1.2883101613450407</v>
      </c>
      <c r="K799" s="71">
        <f t="shared" ca="1" si="142"/>
        <v>1.4651068993944343</v>
      </c>
      <c r="L799" s="61">
        <f t="shared" ca="1" si="147"/>
        <v>2.8508601301075348E-3</v>
      </c>
    </row>
    <row r="800" spans="1:12">
      <c r="A800" s="78">
        <f t="shared" ca="1" si="143"/>
        <v>3.6100838946121129E-2</v>
      </c>
      <c r="B800" s="78">
        <f t="shared" ca="1" si="144"/>
        <v>2.9652820993910804E-2</v>
      </c>
      <c r="C800" s="71">
        <f t="shared" ca="1" si="145"/>
        <v>6.801481868909292</v>
      </c>
      <c r="D800" s="79">
        <f t="shared" ca="1" si="146"/>
        <v>111.54498707633574</v>
      </c>
      <c r="E800" s="79">
        <f t="shared" ref="E800:E863" ca="1" si="148">1.65*9.81*D_50*B800</f>
        <v>25.918670898968607</v>
      </c>
      <c r="F800" s="61">
        <f t="shared" ref="F800:F863" ca="1" si="149">$B$8*D800^(1/6)</f>
        <v>3.2910382909780461E-2</v>
      </c>
      <c r="G800" s="71">
        <f t="shared" ref="G800:G863" ca="1" si="150">IF(ISERROR(G800),1,(A800*Q/SQRT(L800))^(3/5)*(Bnot+2*G800*SQRT(1+m^2))^(2/5)/(Bnot+m*G800))</f>
        <v>1.369349746575286</v>
      </c>
      <c r="H800" s="79">
        <f t="shared" ref="H800:H863" ca="1" si="151">Bnot+2*m*G800</f>
        <v>20.738699493150573</v>
      </c>
      <c r="I800" s="79">
        <f t="shared" ref="I800:I863" ca="1" si="152">G800*(Bnot+m*G800)</f>
        <v>26.523414166800947</v>
      </c>
      <c r="J800" s="71">
        <f t="shared" ref="J800:J863" ca="1" si="153">IF(ISERROR(G800),1,I800/(Bnot+2*G800*SQRT(1+m^2)))</f>
        <v>1.2126039259102035</v>
      </c>
      <c r="K800" s="71">
        <f t="shared" ref="K800:K863" ca="1" si="154">Q/I800</f>
        <v>1.5759660403116798</v>
      </c>
      <c r="L800" s="61">
        <f t="shared" ca="1" si="147"/>
        <v>2.5032330771710474E-3</v>
      </c>
    </row>
    <row r="801" spans="1:12">
      <c r="A801" s="78">
        <f t="shared" ref="A801:A864" ca="1" si="155">NORMINV(RAND(),ntmn,ntstd)</f>
        <v>3.8692795827173963E-2</v>
      </c>
      <c r="B801" s="78">
        <f t="shared" ref="B801:B864" ca="1" si="156">NORMINV(RAND(),tmn,tstd)</f>
        <v>2.8806759112279673E-2</v>
      </c>
      <c r="C801" s="71">
        <f t="shared" ref="C801:C864" ca="1" si="157">NORMINV(RAND(),psimn,psistd)</f>
        <v>6.7789648320403399</v>
      </c>
      <c r="D801" s="79">
        <f t="shared" ref="D801:D864" ca="1" si="158">(2^C801)</f>
        <v>109.81755088679907</v>
      </c>
      <c r="E801" s="79">
        <f t="shared" ca="1" si="148"/>
        <v>25.179152744029402</v>
      </c>
      <c r="F801" s="61">
        <f t="shared" ca="1" si="149"/>
        <v>3.2824885363942097E-2</v>
      </c>
      <c r="G801" s="71">
        <f t="shared" ca="1" si="150"/>
        <v>1.4032679085049007</v>
      </c>
      <c r="H801" s="79">
        <f t="shared" ca="1" si="151"/>
        <v>20.806535817009802</v>
      </c>
      <c r="I801" s="79">
        <f t="shared" ca="1" si="152"/>
        <v>27.227983176127932</v>
      </c>
      <c r="J801" s="71">
        <f t="shared" ca="1" si="153"/>
        <v>1.2393796869270848</v>
      </c>
      <c r="K801" s="71">
        <f t="shared" ca="1" si="154"/>
        <v>1.5351853176054568</v>
      </c>
      <c r="L801" s="61">
        <f t="shared" ca="1" si="147"/>
        <v>2.6503795477802791E-3</v>
      </c>
    </row>
    <row r="802" spans="1:12">
      <c r="A802" s="78">
        <f t="shared" ca="1" si="155"/>
        <v>3.9121068621670543E-2</v>
      </c>
      <c r="B802" s="78">
        <f t="shared" ca="1" si="156"/>
        <v>2.7440564357651263E-2</v>
      </c>
      <c r="C802" s="71">
        <f t="shared" ca="1" si="157"/>
        <v>6.7598682357121183</v>
      </c>
      <c r="D802" s="79">
        <f t="shared" ca="1" si="158"/>
        <v>108.37350155690621</v>
      </c>
      <c r="E802" s="79">
        <f t="shared" ca="1" si="148"/>
        <v>23.985001528656596</v>
      </c>
      <c r="F802" s="61">
        <f t="shared" ca="1" si="149"/>
        <v>3.2752549373774358E-2</v>
      </c>
      <c r="G802" s="71">
        <f t="shared" ca="1" si="150"/>
        <v>1.4327448265729503</v>
      </c>
      <c r="H802" s="79">
        <f t="shared" ca="1" si="151"/>
        <v>20.8654896531459</v>
      </c>
      <c r="I802" s="79">
        <f t="shared" ca="1" si="152"/>
        <v>27.842164616384657</v>
      </c>
      <c r="J802" s="71">
        <f t="shared" ca="1" si="153"/>
        <v>1.2625449621679712</v>
      </c>
      <c r="K802" s="71">
        <f t="shared" ca="1" si="154"/>
        <v>1.5013200509345952</v>
      </c>
      <c r="L802" s="61">
        <f t="shared" ref="L802:L865" ca="1" si="159">E802/(9810*J802)*(A802/F802)^1.5</f>
        <v>2.5279721715588568E-3</v>
      </c>
    </row>
    <row r="803" spans="1:12">
      <c r="A803" s="78">
        <f t="shared" ca="1" si="155"/>
        <v>3.9690108439206152E-2</v>
      </c>
      <c r="B803" s="78">
        <f t="shared" ca="1" si="156"/>
        <v>2.5957922278979237E-2</v>
      </c>
      <c r="C803" s="71">
        <f t="shared" ca="1" si="157"/>
        <v>6.84644116070558</v>
      </c>
      <c r="D803" s="79">
        <f t="shared" ca="1" si="158"/>
        <v>115.07583978696503</v>
      </c>
      <c r="E803" s="79">
        <f t="shared" ca="1" si="148"/>
        <v>22.689067084309659</v>
      </c>
      <c r="F803" s="61">
        <f t="shared" ca="1" si="149"/>
        <v>3.308176085718291E-2</v>
      </c>
      <c r="G803" s="71">
        <f t="shared" ca="1" si="150"/>
        <v>1.4790283232602981</v>
      </c>
      <c r="H803" s="79">
        <f t="shared" ca="1" si="151"/>
        <v>20.958056646520596</v>
      </c>
      <c r="I803" s="79">
        <f t="shared" ca="1" si="152"/>
        <v>28.810034599691534</v>
      </c>
      <c r="J803" s="71">
        <f t="shared" ca="1" si="153"/>
        <v>1.2987248810575653</v>
      </c>
      <c r="K803" s="71">
        <f t="shared" ca="1" si="154"/>
        <v>1.4508833668824384</v>
      </c>
      <c r="L803" s="61">
        <f t="shared" ca="1" si="159"/>
        <v>2.34029698077355E-3</v>
      </c>
    </row>
    <row r="804" spans="1:12">
      <c r="A804" s="78">
        <f t="shared" ca="1" si="155"/>
        <v>3.9737778531467552E-2</v>
      </c>
      <c r="B804" s="78">
        <f t="shared" ca="1" si="156"/>
        <v>2.718615221912175E-2</v>
      </c>
      <c r="C804" s="71">
        <f t="shared" ca="1" si="157"/>
        <v>6.8373944543610028</v>
      </c>
      <c r="D804" s="79">
        <f t="shared" ca="1" si="158"/>
        <v>114.35649159908021</v>
      </c>
      <c r="E804" s="79">
        <f t="shared" ca="1" si="148"/>
        <v>23.762627256319966</v>
      </c>
      <c r="F804" s="61">
        <f t="shared" ca="1" si="149"/>
        <v>3.3047204623873713E-2</v>
      </c>
      <c r="G804" s="71">
        <f t="shared" ca="1" si="150"/>
        <v>1.4507696849282137</v>
      </c>
      <c r="H804" s="79">
        <f t="shared" ca="1" si="151"/>
        <v>20.901539369856426</v>
      </c>
      <c r="I804" s="79">
        <f t="shared" ca="1" si="152"/>
        <v>28.218587007414556</v>
      </c>
      <c r="J804" s="71">
        <f t="shared" ca="1" si="153"/>
        <v>1.2766629430106478</v>
      </c>
      <c r="K804" s="71">
        <f t="shared" ca="1" si="154"/>
        <v>1.4812931628722894</v>
      </c>
      <c r="L804" s="61">
        <f t="shared" ca="1" si="159"/>
        <v>2.501799370639996E-3</v>
      </c>
    </row>
    <row r="805" spans="1:12">
      <c r="A805" s="78">
        <f t="shared" ca="1" si="155"/>
        <v>4.3773697458806972E-2</v>
      </c>
      <c r="B805" s="78">
        <f t="shared" ca="1" si="156"/>
        <v>3.0164611801306956E-2</v>
      </c>
      <c r="C805" s="71">
        <f t="shared" ca="1" si="157"/>
        <v>6.7729753522098228</v>
      </c>
      <c r="D805" s="79">
        <f t="shared" ca="1" si="158"/>
        <v>109.36257840789442</v>
      </c>
      <c r="E805" s="79">
        <f t="shared" ca="1" si="148"/>
        <v>26.366012401780168</v>
      </c>
      <c r="F805" s="61">
        <f t="shared" ca="1" si="149"/>
        <v>3.2802180636486274E-2</v>
      </c>
      <c r="G805" s="71">
        <f t="shared" ca="1" si="150"/>
        <v>1.4116828974630704</v>
      </c>
      <c r="H805" s="79">
        <f t="shared" ca="1" si="151"/>
        <v>20.82336579492614</v>
      </c>
      <c r="I805" s="79">
        <f t="shared" ca="1" si="152"/>
        <v>27.403140757324998</v>
      </c>
      <c r="J805" s="71">
        <f t="shared" ca="1" si="153"/>
        <v>1.2460026998654066</v>
      </c>
      <c r="K805" s="71">
        <f t="shared" ca="1" si="154"/>
        <v>1.5253725976219221</v>
      </c>
      <c r="L805" s="61">
        <f t="shared" ca="1" si="159"/>
        <v>3.3252341759429757E-3</v>
      </c>
    </row>
    <row r="806" spans="1:12">
      <c r="A806" s="78">
        <f t="shared" ca="1" si="155"/>
        <v>4.0326726393479617E-2</v>
      </c>
      <c r="B806" s="78">
        <f t="shared" ca="1" si="156"/>
        <v>3.2693259802513273E-2</v>
      </c>
      <c r="C806" s="71">
        <f t="shared" ca="1" si="157"/>
        <v>6.7767031164777833</v>
      </c>
      <c r="D806" s="79">
        <f t="shared" ca="1" si="158"/>
        <v>109.64552459659204</v>
      </c>
      <c r="E806" s="79">
        <f t="shared" ca="1" si="148"/>
        <v>28.576230288842577</v>
      </c>
      <c r="F806" s="61">
        <f t="shared" ca="1" si="149"/>
        <v>3.2816309879185337E-2</v>
      </c>
      <c r="G806" s="71">
        <f t="shared" ca="1" si="150"/>
        <v>1.3434542997861012</v>
      </c>
      <c r="H806" s="79">
        <f t="shared" ca="1" si="151"/>
        <v>20.686908599572202</v>
      </c>
      <c r="I806" s="79">
        <f t="shared" ca="1" si="152"/>
        <v>25.987046851763587</v>
      </c>
      <c r="J806" s="71">
        <f t="shared" ca="1" si="153"/>
        <v>1.1920738836573024</v>
      </c>
      <c r="K806" s="71">
        <f t="shared" ca="1" si="154"/>
        <v>1.6084936560293799</v>
      </c>
      <c r="L806" s="61">
        <f t="shared" ca="1" si="159"/>
        <v>3.3287991606941454E-3</v>
      </c>
    </row>
    <row r="807" spans="1:12">
      <c r="A807" s="78">
        <f t="shared" ca="1" si="155"/>
        <v>4.1117901391862846E-2</v>
      </c>
      <c r="B807" s="78">
        <f t="shared" ca="1" si="156"/>
        <v>2.9005793203159106E-2</v>
      </c>
      <c r="C807" s="71">
        <f t="shared" ca="1" si="157"/>
        <v>6.7867714654961446</v>
      </c>
      <c r="D807" s="79">
        <f t="shared" ca="1" si="158"/>
        <v>110.41340034496687</v>
      </c>
      <c r="E807" s="79">
        <f t="shared" ca="1" si="148"/>
        <v>25.353122670878481</v>
      </c>
      <c r="F807" s="61">
        <f t="shared" ca="1" si="149"/>
        <v>3.2854502091327335E-2</v>
      </c>
      <c r="G807" s="71">
        <f t="shared" ca="1" si="150"/>
        <v>1.41762660507303</v>
      </c>
      <c r="H807" s="79">
        <f t="shared" ca="1" si="151"/>
        <v>20.83525321014606</v>
      </c>
      <c r="I807" s="79">
        <f t="shared" ca="1" si="152"/>
        <v>27.526944082725421</v>
      </c>
      <c r="J807" s="71">
        <f t="shared" ca="1" si="153"/>
        <v>1.2506759376974581</v>
      </c>
      <c r="K807" s="71">
        <f t="shared" ca="1" si="154"/>
        <v>1.5185121848026586</v>
      </c>
      <c r="L807" s="61">
        <f t="shared" ca="1" si="159"/>
        <v>2.8931552051315798E-3</v>
      </c>
    </row>
    <row r="808" spans="1:12">
      <c r="A808" s="78">
        <f t="shared" ca="1" si="155"/>
        <v>4.223354763914481E-2</v>
      </c>
      <c r="B808" s="78">
        <f t="shared" ca="1" si="156"/>
        <v>2.790055497262493E-2</v>
      </c>
      <c r="C808" s="71">
        <f t="shared" ca="1" si="157"/>
        <v>6.8549475252733583</v>
      </c>
      <c r="D808" s="79">
        <f t="shared" ca="1" si="158"/>
        <v>115.75634987923848</v>
      </c>
      <c r="E808" s="79">
        <f t="shared" ca="1" si="148"/>
        <v>24.387065985477243</v>
      </c>
      <c r="F808" s="61">
        <f t="shared" ca="1" si="149"/>
        <v>3.3114286076008706E-2</v>
      </c>
      <c r="G808" s="71">
        <f t="shared" ca="1" si="150"/>
        <v>1.4552638165477458</v>
      </c>
      <c r="H808" s="79">
        <f t="shared" ca="1" si="151"/>
        <v>20.910527633095491</v>
      </c>
      <c r="I808" s="79">
        <f t="shared" ca="1" si="152"/>
        <v>28.312541473612537</v>
      </c>
      <c r="J808" s="71">
        <f t="shared" ca="1" si="153"/>
        <v>1.2801774127084662</v>
      </c>
      <c r="K808" s="71">
        <f t="shared" ca="1" si="154"/>
        <v>1.4763775282751588</v>
      </c>
      <c r="L808" s="61">
        <f t="shared" ca="1" si="159"/>
        <v>2.7969431367070221E-3</v>
      </c>
    </row>
    <row r="809" spans="1:12">
      <c r="A809" s="78">
        <f t="shared" ca="1" si="155"/>
        <v>4.0924758511890161E-2</v>
      </c>
      <c r="B809" s="78">
        <f t="shared" ca="1" si="156"/>
        <v>3.2677955426095508E-2</v>
      </c>
      <c r="C809" s="71">
        <f t="shared" ca="1" si="157"/>
        <v>6.8908072277272865</v>
      </c>
      <c r="D809" s="79">
        <f t="shared" ca="1" si="158"/>
        <v>118.66965229790938</v>
      </c>
      <c r="E809" s="79">
        <f t="shared" ca="1" si="148"/>
        <v>28.562853177242722</v>
      </c>
      <c r="F809" s="61">
        <f t="shared" ca="1" si="149"/>
        <v>3.3251752352670104E-2</v>
      </c>
      <c r="G809" s="71">
        <f t="shared" ca="1" si="150"/>
        <v>1.3587513502327617</v>
      </c>
      <c r="H809" s="79">
        <f t="shared" ca="1" si="151"/>
        <v>20.717502700465523</v>
      </c>
      <c r="I809" s="79">
        <f t="shared" ca="1" si="152"/>
        <v>26.303729535949063</v>
      </c>
      <c r="J809" s="71">
        <f t="shared" ca="1" si="153"/>
        <v>1.2042106845348246</v>
      </c>
      <c r="K809" s="71">
        <f t="shared" ca="1" si="154"/>
        <v>1.5891282619399019</v>
      </c>
      <c r="L809" s="61">
        <f t="shared" ca="1" si="159"/>
        <v>3.3013189584512621E-3</v>
      </c>
    </row>
    <row r="810" spans="1:12">
      <c r="A810" s="78">
        <f t="shared" ca="1" si="155"/>
        <v>3.8468802081466809E-2</v>
      </c>
      <c r="B810" s="78">
        <f t="shared" ca="1" si="156"/>
        <v>3.0516586076953272E-2</v>
      </c>
      <c r="C810" s="71">
        <f t="shared" ca="1" si="157"/>
        <v>6.8223412403273551</v>
      </c>
      <c r="D810" s="79">
        <f t="shared" ca="1" si="158"/>
        <v>113.16948876392942</v>
      </c>
      <c r="E810" s="79">
        <f t="shared" ca="1" si="148"/>
        <v>26.673662908868621</v>
      </c>
      <c r="F810" s="61">
        <f t="shared" ca="1" si="149"/>
        <v>3.298978496484882E-2</v>
      </c>
      <c r="G810" s="71">
        <f t="shared" ca="1" si="150"/>
        <v>1.3730994005753041</v>
      </c>
      <c r="H810" s="79">
        <f t="shared" ca="1" si="151"/>
        <v>20.746198801150609</v>
      </c>
      <c r="I810" s="79">
        <f t="shared" ca="1" si="152"/>
        <v>26.601191174215732</v>
      </c>
      <c r="J810" s="71">
        <f t="shared" ca="1" si="153"/>
        <v>1.2155703599615331</v>
      </c>
      <c r="K810" s="71">
        <f t="shared" ca="1" si="154"/>
        <v>1.5713582044595176</v>
      </c>
      <c r="L810" s="61">
        <f t="shared" ca="1" si="159"/>
        <v>2.816613885701614E-3</v>
      </c>
    </row>
    <row r="811" spans="1:12">
      <c r="A811" s="78">
        <f t="shared" ca="1" si="155"/>
        <v>4.0690879347075722E-2</v>
      </c>
      <c r="B811" s="78">
        <f t="shared" ca="1" si="156"/>
        <v>3.2776063881221715E-2</v>
      </c>
      <c r="C811" s="71">
        <f t="shared" ca="1" si="157"/>
        <v>6.7806409464673356</v>
      </c>
      <c r="D811" s="79">
        <f t="shared" ca="1" si="158"/>
        <v>109.94521040001486</v>
      </c>
      <c r="E811" s="79">
        <f t="shared" ca="1" si="148"/>
        <v>28.648606932723343</v>
      </c>
      <c r="F811" s="61">
        <f t="shared" ca="1" si="149"/>
        <v>3.2831241938427659E-2</v>
      </c>
      <c r="G811" s="71">
        <f t="shared" ca="1" si="150"/>
        <v>1.3449164639725717</v>
      </c>
      <c r="H811" s="79">
        <f t="shared" ca="1" si="151"/>
        <v>20.689832927945144</v>
      </c>
      <c r="I811" s="79">
        <f t="shared" ca="1" si="152"/>
        <v>26.017296646570774</v>
      </c>
      <c r="J811" s="71">
        <f t="shared" ca="1" si="153"/>
        <v>1.1932351305164892</v>
      </c>
      <c r="K811" s="71">
        <f t="shared" ca="1" si="154"/>
        <v>1.6066234923569382</v>
      </c>
      <c r="L811" s="61">
        <f t="shared" ca="1" si="159"/>
        <v>3.3769382237712779E-3</v>
      </c>
    </row>
    <row r="812" spans="1:12">
      <c r="A812" s="78">
        <f t="shared" ca="1" si="155"/>
        <v>3.9054959036573501E-2</v>
      </c>
      <c r="B812" s="78">
        <f t="shared" ca="1" si="156"/>
        <v>2.7897863686988524E-2</v>
      </c>
      <c r="C812" s="71">
        <f t="shared" ca="1" si="157"/>
        <v>6.811529251496224</v>
      </c>
      <c r="D812" s="79">
        <f t="shared" ca="1" si="158"/>
        <v>112.32453284354057</v>
      </c>
      <c r="E812" s="79">
        <f t="shared" ca="1" si="148"/>
        <v>24.384713610749742</v>
      </c>
      <c r="F812" s="61">
        <f t="shared" ca="1" si="149"/>
        <v>3.2948604799672807E-2</v>
      </c>
      <c r="G812" s="71">
        <f t="shared" ca="1" si="150"/>
        <v>1.4278148977923399</v>
      </c>
      <c r="H812" s="79">
        <f t="shared" ca="1" si="151"/>
        <v>20.855629795584679</v>
      </c>
      <c r="I812" s="79">
        <f t="shared" ca="1" si="152"/>
        <v>27.739323542619871</v>
      </c>
      <c r="J812" s="71">
        <f t="shared" ca="1" si="153"/>
        <v>1.2586773517730325</v>
      </c>
      <c r="K812" s="71">
        <f t="shared" ca="1" si="154"/>
        <v>1.5068860614346529</v>
      </c>
      <c r="L812" s="61">
        <f t="shared" ca="1" si="159"/>
        <v>2.5485488961824111E-3</v>
      </c>
    </row>
    <row r="813" spans="1:12">
      <c r="A813" s="78">
        <f t="shared" ca="1" si="155"/>
        <v>4.1622887131117718E-2</v>
      </c>
      <c r="B813" s="78">
        <f t="shared" ca="1" si="156"/>
        <v>3.0350062368565328E-2</v>
      </c>
      <c r="C813" s="71">
        <f t="shared" ca="1" si="157"/>
        <v>6.7870019167983235</v>
      </c>
      <c r="D813" s="79">
        <f t="shared" ca="1" si="158"/>
        <v>110.43103882261967</v>
      </c>
      <c r="E813" s="79">
        <f t="shared" ca="1" si="148"/>
        <v>26.528109364554261</v>
      </c>
      <c r="F813" s="61">
        <f t="shared" ca="1" si="149"/>
        <v>3.2855376781099031E-2</v>
      </c>
      <c r="G813" s="71">
        <f t="shared" ca="1" si="150"/>
        <v>1.3950777350238488</v>
      </c>
      <c r="H813" s="79">
        <f t="shared" ca="1" si="151"/>
        <v>20.790155470047697</v>
      </c>
      <c r="I813" s="79">
        <f t="shared" ca="1" si="152"/>
        <v>27.057641117188552</v>
      </c>
      <c r="J813" s="71">
        <f t="shared" ca="1" si="153"/>
        <v>1.2329260166509191</v>
      </c>
      <c r="K813" s="71">
        <f t="shared" ca="1" si="154"/>
        <v>1.5448501153134986</v>
      </c>
      <c r="L813" s="61">
        <f t="shared" ca="1" si="159"/>
        <v>3.1274393697023526E-3</v>
      </c>
    </row>
    <row r="814" spans="1:12">
      <c r="A814" s="78">
        <f t="shared" ca="1" si="155"/>
        <v>3.934970263508801E-2</v>
      </c>
      <c r="B814" s="78">
        <f t="shared" ca="1" si="156"/>
        <v>3.0460321581529577E-2</v>
      </c>
      <c r="C814" s="71">
        <f t="shared" ca="1" si="157"/>
        <v>6.738739916125648</v>
      </c>
      <c r="D814" s="79">
        <f t="shared" ca="1" si="158"/>
        <v>106.79793310498604</v>
      </c>
      <c r="E814" s="79">
        <f t="shared" ca="1" si="148"/>
        <v>26.624483745089137</v>
      </c>
      <c r="F814" s="61">
        <f t="shared" ca="1" si="149"/>
        <v>3.2672703153162501E-2</v>
      </c>
      <c r="G814" s="71">
        <f t="shared" ca="1" si="150"/>
        <v>1.3723560505327173</v>
      </c>
      <c r="H814" s="79">
        <f t="shared" ca="1" si="151"/>
        <v>20.744712101065435</v>
      </c>
      <c r="I814" s="79">
        <f t="shared" ca="1" si="152"/>
        <v>26.585770039022666</v>
      </c>
      <c r="J814" s="71">
        <f t="shared" ca="1" si="153"/>
        <v>1.2149824057311529</v>
      </c>
      <c r="K814" s="71">
        <f t="shared" ca="1" si="154"/>
        <v>1.5722696742898867</v>
      </c>
      <c r="L814" s="61">
        <f t="shared" ca="1" si="159"/>
        <v>2.9524107690588894E-3</v>
      </c>
    </row>
    <row r="815" spans="1:12">
      <c r="A815" s="78">
        <f t="shared" ca="1" si="155"/>
        <v>3.8638880210005458E-2</v>
      </c>
      <c r="B815" s="78">
        <f t="shared" ca="1" si="156"/>
        <v>2.5219195711394374E-2</v>
      </c>
      <c r="C815" s="71">
        <f t="shared" ca="1" si="157"/>
        <v>6.8897687167342401</v>
      </c>
      <c r="D815" s="79">
        <f t="shared" ca="1" si="158"/>
        <v>118.58425975887948</v>
      </c>
      <c r="E815" s="79">
        <f t="shared" ca="1" si="148"/>
        <v>22.043367614654191</v>
      </c>
      <c r="F815" s="61">
        <f t="shared" ca="1" si="149"/>
        <v>3.3247763263040457E-2</v>
      </c>
      <c r="G815" s="71">
        <f t="shared" ca="1" si="150"/>
        <v>1.4929632261699095</v>
      </c>
      <c r="H815" s="79">
        <f t="shared" ca="1" si="151"/>
        <v>20.985926452339818</v>
      </c>
      <c r="I815" s="79">
        <f t="shared" ca="1" si="152"/>
        <v>29.102277265754037</v>
      </c>
      <c r="J815" s="71">
        <f t="shared" ca="1" si="153"/>
        <v>1.3095721003449716</v>
      </c>
      <c r="K815" s="71">
        <f t="shared" ca="1" si="154"/>
        <v>1.4363137158750097</v>
      </c>
      <c r="L815" s="61">
        <f t="shared" ca="1" si="159"/>
        <v>2.1496743233810913E-3</v>
      </c>
    </row>
    <row r="816" spans="1:12">
      <c r="A816" s="78">
        <f t="shared" ca="1" si="155"/>
        <v>3.894987319706017E-2</v>
      </c>
      <c r="B816" s="78">
        <f t="shared" ca="1" si="156"/>
        <v>3.0796033452220886E-2</v>
      </c>
      <c r="C816" s="71">
        <f t="shared" ca="1" si="157"/>
        <v>6.7587360843206215</v>
      </c>
      <c r="D816" s="79">
        <f t="shared" ca="1" si="158"/>
        <v>108.28848907864781</v>
      </c>
      <c r="E816" s="79">
        <f t="shared" ca="1" si="148"/>
        <v>26.917919755616161</v>
      </c>
      <c r="F816" s="61">
        <f t="shared" ca="1" si="149"/>
        <v>3.2748265906781648E-2</v>
      </c>
      <c r="G816" s="71">
        <f t="shared" ca="1" si="150"/>
        <v>1.3652842543581536</v>
      </c>
      <c r="H816" s="79">
        <f t="shared" ca="1" si="151"/>
        <v>20.730568508716306</v>
      </c>
      <c r="I816" s="79">
        <f t="shared" ca="1" si="152"/>
        <v>26.439117673645065</v>
      </c>
      <c r="J816" s="71">
        <f t="shared" ca="1" si="153"/>
        <v>1.2093858265706359</v>
      </c>
      <c r="K816" s="71">
        <f t="shared" ca="1" si="154"/>
        <v>1.580990731837731</v>
      </c>
      <c r="L816" s="61">
        <f t="shared" ca="1" si="159"/>
        <v>2.9429590713354998E-3</v>
      </c>
    </row>
    <row r="817" spans="1:12">
      <c r="A817" s="78">
        <f t="shared" ca="1" si="155"/>
        <v>4.2243915950386367E-2</v>
      </c>
      <c r="B817" s="78">
        <f t="shared" ca="1" si="156"/>
        <v>2.8962956424836796E-2</v>
      </c>
      <c r="C817" s="71">
        <f t="shared" ca="1" si="157"/>
        <v>6.8271232689719588</v>
      </c>
      <c r="D817" s="79">
        <f t="shared" ca="1" si="158"/>
        <v>113.54522835131465</v>
      </c>
      <c r="E817" s="79">
        <f t="shared" ca="1" si="148"/>
        <v>25.315680285213521</v>
      </c>
      <c r="F817" s="61">
        <f t="shared" ca="1" si="149"/>
        <v>3.300801492986833E-2</v>
      </c>
      <c r="G817" s="71">
        <f t="shared" ca="1" si="150"/>
        <v>1.4304359324883191</v>
      </c>
      <c r="H817" s="79">
        <f t="shared" ca="1" si="151"/>
        <v>20.860871864976637</v>
      </c>
      <c r="I817" s="79">
        <f t="shared" ca="1" si="152"/>
        <v>27.793993741743471</v>
      </c>
      <c r="J817" s="71">
        <f t="shared" ca="1" si="153"/>
        <v>1.2607339313044919</v>
      </c>
      <c r="K817" s="71">
        <f t="shared" ca="1" si="154"/>
        <v>1.5039220483532409</v>
      </c>
      <c r="L817" s="61">
        <f t="shared" ca="1" si="159"/>
        <v>2.9635639113296838E-3</v>
      </c>
    </row>
    <row r="818" spans="1:12">
      <c r="A818" s="78">
        <f t="shared" ca="1" si="155"/>
        <v>3.8991737824960841E-2</v>
      </c>
      <c r="B818" s="78">
        <f t="shared" ca="1" si="156"/>
        <v>2.800058707709091E-2</v>
      </c>
      <c r="C818" s="71">
        <f t="shared" ca="1" si="157"/>
        <v>6.7040455038203177</v>
      </c>
      <c r="D818" s="79">
        <f t="shared" ca="1" si="158"/>
        <v>104.26025647769177</v>
      </c>
      <c r="E818" s="79">
        <f t="shared" ca="1" si="148"/>
        <v>24.474501147059925</v>
      </c>
      <c r="F818" s="61">
        <f t="shared" ca="1" si="149"/>
        <v>3.2542011224980454E-2</v>
      </c>
      <c r="G818" s="71">
        <f t="shared" ca="1" si="150"/>
        <v>1.4143741239653751</v>
      </c>
      <c r="H818" s="79">
        <f t="shared" ca="1" si="151"/>
        <v>20.828748247930751</v>
      </c>
      <c r="I818" s="79">
        <f t="shared" ca="1" si="152"/>
        <v>27.459188393919572</v>
      </c>
      <c r="J818" s="71">
        <f t="shared" ca="1" si="153"/>
        <v>1.248119162596522</v>
      </c>
      <c r="K818" s="71">
        <f t="shared" ca="1" si="154"/>
        <v>1.5222591214406025</v>
      </c>
      <c r="L818" s="61">
        <f t="shared" ca="1" si="159"/>
        <v>2.6216885170155246E-3</v>
      </c>
    </row>
    <row r="819" spans="1:12">
      <c r="A819" s="78">
        <f t="shared" ca="1" si="155"/>
        <v>3.8402402617879049E-2</v>
      </c>
      <c r="B819" s="78">
        <f t="shared" ca="1" si="156"/>
        <v>3.0023969066851636E-2</v>
      </c>
      <c r="C819" s="71">
        <f t="shared" ca="1" si="157"/>
        <v>6.8565313272085255</v>
      </c>
      <c r="D819" s="79">
        <f t="shared" ca="1" si="158"/>
        <v>115.88349788762264</v>
      </c>
      <c r="E819" s="79">
        <f t="shared" ca="1" si="148"/>
        <v>26.243080666232075</v>
      </c>
      <c r="F819" s="61">
        <f t="shared" ca="1" si="149"/>
        <v>3.3120345484175029E-2</v>
      </c>
      <c r="G819" s="71">
        <f t="shared" ca="1" si="150"/>
        <v>1.3851574841856398</v>
      </c>
      <c r="H819" s="79">
        <f t="shared" ca="1" si="151"/>
        <v>20.770314968371281</v>
      </c>
      <c r="I819" s="79">
        <f t="shared" ca="1" si="152"/>
        <v>26.851495971337009</v>
      </c>
      <c r="J819" s="71">
        <f t="shared" ca="1" si="153"/>
        <v>1.2250990128693042</v>
      </c>
      <c r="K819" s="71">
        <f t="shared" ca="1" si="154"/>
        <v>1.5567102870030023</v>
      </c>
      <c r="L819" s="61">
        <f t="shared" ca="1" si="159"/>
        <v>2.7262766588837277E-3</v>
      </c>
    </row>
    <row r="820" spans="1:12">
      <c r="A820" s="78">
        <f t="shared" ca="1" si="155"/>
        <v>3.6362606779568013E-2</v>
      </c>
      <c r="B820" s="78">
        <f t="shared" ca="1" si="156"/>
        <v>3.0934631712619939E-2</v>
      </c>
      <c r="C820" s="71">
        <f t="shared" ca="1" si="157"/>
        <v>6.8065676250716782</v>
      </c>
      <c r="D820" s="79">
        <f t="shared" ca="1" si="158"/>
        <v>111.93889685305912</v>
      </c>
      <c r="E820" s="79">
        <f t="shared" ca="1" si="148"/>
        <v>27.039064475681421</v>
      </c>
      <c r="F820" s="61">
        <f t="shared" ca="1" si="149"/>
        <v>3.2929724414882379E-2</v>
      </c>
      <c r="G820" s="71">
        <f t="shared" ca="1" si="150"/>
        <v>1.3482744721488817</v>
      </c>
      <c r="H820" s="79">
        <f t="shared" ca="1" si="151"/>
        <v>20.696548944297763</v>
      </c>
      <c r="I820" s="79">
        <f t="shared" ca="1" si="152"/>
        <v>26.086784550928215</v>
      </c>
      <c r="J820" s="71">
        <f t="shared" ca="1" si="153"/>
        <v>1.1959011267582691</v>
      </c>
      <c r="K820" s="71">
        <f t="shared" ca="1" si="154"/>
        <v>1.6023438963278698</v>
      </c>
      <c r="L820" s="61">
        <f t="shared" ca="1" si="159"/>
        <v>2.6744085316721669E-3</v>
      </c>
    </row>
    <row r="821" spans="1:12">
      <c r="A821" s="78">
        <f t="shared" ca="1" si="155"/>
        <v>3.7924937886769892E-2</v>
      </c>
      <c r="B821" s="78">
        <f t="shared" ca="1" si="156"/>
        <v>3.0607807945347631E-2</v>
      </c>
      <c r="C821" s="71">
        <f t="shared" ca="1" si="157"/>
        <v>6.8641716338037009</v>
      </c>
      <c r="D821" s="79">
        <f t="shared" ca="1" si="158"/>
        <v>116.49882823081597</v>
      </c>
      <c r="E821" s="79">
        <f t="shared" ca="1" si="148"/>
        <v>26.753397298597946</v>
      </c>
      <c r="F821" s="61">
        <f t="shared" ca="1" si="149"/>
        <v>3.3149591824754167E-2</v>
      </c>
      <c r="G821" s="71">
        <f t="shared" ca="1" si="150"/>
        <v>1.3714928609983168</v>
      </c>
      <c r="H821" s="79">
        <f t="shared" ca="1" si="151"/>
        <v>20.742985721996632</v>
      </c>
      <c r="I821" s="79">
        <f t="shared" ca="1" si="152"/>
        <v>26.567864165739049</v>
      </c>
      <c r="J821" s="71">
        <f t="shared" ca="1" si="153"/>
        <v>1.2142995857974019</v>
      </c>
      <c r="K821" s="71">
        <f t="shared" ca="1" si="154"/>
        <v>1.5733293327321267</v>
      </c>
      <c r="L821" s="61">
        <f t="shared" ca="1" si="159"/>
        <v>2.7482366321713051E-3</v>
      </c>
    </row>
    <row r="822" spans="1:12">
      <c r="A822" s="78">
        <f t="shared" ca="1" si="155"/>
        <v>3.9431647686823917E-2</v>
      </c>
      <c r="B822" s="78">
        <f t="shared" ca="1" si="156"/>
        <v>3.5032150596525299E-2</v>
      </c>
      <c r="C822" s="71">
        <f t="shared" ca="1" si="157"/>
        <v>6.7674539135761771</v>
      </c>
      <c r="D822" s="79">
        <f t="shared" ca="1" si="158"/>
        <v>108.94482917856323</v>
      </c>
      <c r="E822" s="79">
        <f t="shared" ca="1" si="148"/>
        <v>30.620586904055461</v>
      </c>
      <c r="F822" s="61">
        <f t="shared" ca="1" si="149"/>
        <v>3.278126405659499E-2</v>
      </c>
      <c r="G822" s="71">
        <f t="shared" ca="1" si="150"/>
        <v>1.2990209926844321</v>
      </c>
      <c r="H822" s="79">
        <f t="shared" ca="1" si="151"/>
        <v>20.598041985368866</v>
      </c>
      <c r="I822" s="79">
        <f t="shared" ca="1" si="152"/>
        <v>25.069833407754626</v>
      </c>
      <c r="J822" s="71">
        <f t="shared" ca="1" si="153"/>
        <v>1.1566678058093478</v>
      </c>
      <c r="K822" s="71">
        <f t="shared" ca="1" si="154"/>
        <v>1.6673425515093523</v>
      </c>
      <c r="L822" s="61">
        <f t="shared" ca="1" si="159"/>
        <v>3.5601205052103418E-3</v>
      </c>
    </row>
    <row r="823" spans="1:12">
      <c r="A823" s="78">
        <f t="shared" ca="1" si="155"/>
        <v>4.2030516858477036E-2</v>
      </c>
      <c r="B823" s="78">
        <f t="shared" ca="1" si="156"/>
        <v>3.1545865344324145E-2</v>
      </c>
      <c r="C823" s="71">
        <f t="shared" ca="1" si="157"/>
        <v>6.9117655710337234</v>
      </c>
      <c r="D823" s="79">
        <f t="shared" ca="1" si="158"/>
        <v>120.40617491792418</v>
      </c>
      <c r="E823" s="79">
        <f t="shared" ca="1" si="148"/>
        <v>27.573326067378748</v>
      </c>
      <c r="F823" s="61">
        <f t="shared" ca="1" si="149"/>
        <v>3.3332359130606871E-2</v>
      </c>
      <c r="G823" s="71">
        <f t="shared" ca="1" si="150"/>
        <v>1.3881515872093872</v>
      </c>
      <c r="H823" s="79">
        <f t="shared" ca="1" si="151"/>
        <v>20.776303174418775</v>
      </c>
      <c r="I823" s="79">
        <f t="shared" ca="1" si="152"/>
        <v>26.913693398840909</v>
      </c>
      <c r="J823" s="71">
        <f t="shared" ca="1" si="153"/>
        <v>1.2274625026203538</v>
      </c>
      <c r="K823" s="71">
        <f t="shared" ca="1" si="154"/>
        <v>1.5531127363515331</v>
      </c>
      <c r="L823" s="61">
        <f t="shared" ca="1" si="159"/>
        <v>3.2423502926493754E-3</v>
      </c>
    </row>
    <row r="824" spans="1:12">
      <c r="A824" s="78">
        <f t="shared" ca="1" si="155"/>
        <v>3.8366890120072362E-2</v>
      </c>
      <c r="B824" s="78">
        <f t="shared" ca="1" si="156"/>
        <v>3.0615904667010769E-2</v>
      </c>
      <c r="C824" s="71">
        <f t="shared" ca="1" si="157"/>
        <v>6.6771429858113223</v>
      </c>
      <c r="D824" s="79">
        <f t="shared" ca="1" si="158"/>
        <v>102.33408813569537</v>
      </c>
      <c r="E824" s="79">
        <f t="shared" ca="1" si="148"/>
        <v>26.760474408198768</v>
      </c>
      <c r="F824" s="61">
        <f t="shared" ca="1" si="149"/>
        <v>3.2441030883565598E-2</v>
      </c>
      <c r="G824" s="71">
        <f t="shared" ca="1" si="150"/>
        <v>1.3564614295591422</v>
      </c>
      <c r="H824" s="79">
        <f t="shared" ca="1" si="151"/>
        <v>20.712922859118283</v>
      </c>
      <c r="I824" s="79">
        <f t="shared" ca="1" si="152"/>
        <v>26.256293341946193</v>
      </c>
      <c r="J824" s="71">
        <f t="shared" ca="1" si="153"/>
        <v>1.2023955403044644</v>
      </c>
      <c r="K824" s="71">
        <f t="shared" ca="1" si="154"/>
        <v>1.5919992763495556</v>
      </c>
      <c r="L824" s="61">
        <f t="shared" ca="1" si="159"/>
        <v>2.9178997849634157E-3</v>
      </c>
    </row>
    <row r="825" spans="1:12">
      <c r="A825" s="78">
        <f t="shared" ca="1" si="155"/>
        <v>3.6188658122034784E-2</v>
      </c>
      <c r="B825" s="78">
        <f t="shared" ca="1" si="156"/>
        <v>2.8109195683628928E-2</v>
      </c>
      <c r="C825" s="71">
        <f t="shared" ca="1" si="157"/>
        <v>6.8156135695646416</v>
      </c>
      <c r="D825" s="79">
        <f t="shared" ca="1" si="158"/>
        <v>112.64297791657205</v>
      </c>
      <c r="E825" s="79">
        <f t="shared" ca="1" si="148"/>
        <v>24.569432780385217</v>
      </c>
      <c r="F825" s="61">
        <f t="shared" ca="1" si="149"/>
        <v>3.2964154902245038E-2</v>
      </c>
      <c r="G825" s="71">
        <f t="shared" ca="1" si="150"/>
        <v>1.401782600270699</v>
      </c>
      <c r="H825" s="79">
        <f t="shared" ca="1" si="151"/>
        <v>20.803565200541399</v>
      </c>
      <c r="I825" s="79">
        <f t="shared" ca="1" si="152"/>
        <v>27.197081263294265</v>
      </c>
      <c r="J825" s="71">
        <f t="shared" ca="1" si="153"/>
        <v>1.2382098549527636</v>
      </c>
      <c r="K825" s="71">
        <f t="shared" ca="1" si="154"/>
        <v>1.536929628416198</v>
      </c>
      <c r="L825" s="61">
        <f t="shared" ca="1" si="159"/>
        <v>2.3266318386089015E-3</v>
      </c>
    </row>
    <row r="826" spans="1:12">
      <c r="A826" s="78">
        <f t="shared" ca="1" si="155"/>
        <v>3.9695796521020225E-2</v>
      </c>
      <c r="B826" s="78">
        <f t="shared" ca="1" si="156"/>
        <v>2.689954041676024E-2</v>
      </c>
      <c r="C826" s="71">
        <f t="shared" ca="1" si="157"/>
        <v>6.7800309223740971</v>
      </c>
      <c r="D826" s="79">
        <f t="shared" ca="1" si="158"/>
        <v>109.89873138142804</v>
      </c>
      <c r="E826" s="79">
        <f t="shared" ca="1" si="148"/>
        <v>23.512108191618037</v>
      </c>
      <c r="F826" s="61">
        <f t="shared" ca="1" si="149"/>
        <v>3.2828928312154886E-2</v>
      </c>
      <c r="G826" s="71">
        <f t="shared" ca="1" si="150"/>
        <v>1.4508495216427575</v>
      </c>
      <c r="H826" s="79">
        <f t="shared" ca="1" si="151"/>
        <v>20.901699043285515</v>
      </c>
      <c r="I826" s="79">
        <f t="shared" ca="1" si="152"/>
        <v>28.220255724020657</v>
      </c>
      <c r="J826" s="71">
        <f t="shared" ca="1" si="153"/>
        <v>1.2767253956876268</v>
      </c>
      <c r="K826" s="71">
        <f t="shared" ca="1" si="154"/>
        <v>1.4812055712316052</v>
      </c>
      <c r="L826" s="61">
        <f t="shared" ca="1" si="159"/>
        <v>2.4960701676036917E-3</v>
      </c>
    </row>
    <row r="827" spans="1:12">
      <c r="A827" s="78">
        <f t="shared" ca="1" si="155"/>
        <v>4.058353516617913E-2</v>
      </c>
      <c r="B827" s="78">
        <f t="shared" ca="1" si="156"/>
        <v>2.6868178347089038E-2</v>
      </c>
      <c r="C827" s="71">
        <f t="shared" ca="1" si="157"/>
        <v>6.8708626154537935</v>
      </c>
      <c r="D827" s="79">
        <f t="shared" ca="1" si="158"/>
        <v>117.04038543730806</v>
      </c>
      <c r="E827" s="79">
        <f t="shared" ca="1" si="148"/>
        <v>23.484695516018459</v>
      </c>
      <c r="F827" s="61">
        <f t="shared" ca="1" si="149"/>
        <v>3.3175225453754224E-2</v>
      </c>
      <c r="G827" s="71">
        <f t="shared" ca="1" si="150"/>
        <v>1.4675284773782693</v>
      </c>
      <c r="H827" s="79">
        <f t="shared" ca="1" si="151"/>
        <v>20.93505695475654</v>
      </c>
      <c r="I827" s="79">
        <f t="shared" ca="1" si="152"/>
        <v>28.569152424725029</v>
      </c>
      <c r="J827" s="71">
        <f t="shared" ca="1" si="153"/>
        <v>1.2897572927532821</v>
      </c>
      <c r="K827" s="71">
        <f t="shared" ca="1" si="154"/>
        <v>1.4631165593776734</v>
      </c>
      <c r="L827" s="61">
        <f t="shared" ca="1" si="159"/>
        <v>2.5113770570001858E-3</v>
      </c>
    </row>
    <row r="828" spans="1:12">
      <c r="A828" s="78">
        <f t="shared" ca="1" si="155"/>
        <v>3.8112794120911758E-2</v>
      </c>
      <c r="B828" s="78">
        <f t="shared" ca="1" si="156"/>
        <v>3.0138589312335776E-2</v>
      </c>
      <c r="C828" s="71">
        <f t="shared" ca="1" si="157"/>
        <v>6.8569398014567531</v>
      </c>
      <c r="D828" s="79">
        <f t="shared" ca="1" si="158"/>
        <v>115.91631294907181</v>
      </c>
      <c r="E828" s="79">
        <f t="shared" ca="1" si="148"/>
        <v>26.343266898822641</v>
      </c>
      <c r="F828" s="61">
        <f t="shared" ca="1" si="149"/>
        <v>3.3121908430264163E-2</v>
      </c>
      <c r="G828" s="71">
        <f t="shared" ca="1" si="150"/>
        <v>1.3808933567407815</v>
      </c>
      <c r="H828" s="79">
        <f t="shared" ca="1" si="151"/>
        <v>20.761786713481563</v>
      </c>
      <c r="I828" s="79">
        <f t="shared" ca="1" si="152"/>
        <v>26.762946884024892</v>
      </c>
      <c r="J828" s="71">
        <f t="shared" ca="1" si="153"/>
        <v>1.2217312475860651</v>
      </c>
      <c r="K828" s="71">
        <f t="shared" ca="1" si="154"/>
        <v>1.5618608885313334</v>
      </c>
      <c r="L828" s="61">
        <f t="shared" ca="1" si="159"/>
        <v>2.7130518759335195E-3</v>
      </c>
    </row>
    <row r="829" spans="1:12">
      <c r="A829" s="78">
        <f t="shared" ca="1" si="155"/>
        <v>4.0901840590592979E-2</v>
      </c>
      <c r="B829" s="78">
        <f t="shared" ca="1" si="156"/>
        <v>2.7321926753208825E-2</v>
      </c>
      <c r="C829" s="71">
        <f t="shared" ca="1" si="157"/>
        <v>6.6985488414573062</v>
      </c>
      <c r="D829" s="79">
        <f t="shared" ca="1" si="158"/>
        <v>103.86378107997767</v>
      </c>
      <c r="E829" s="79">
        <f t="shared" ca="1" si="148"/>
        <v>23.881303839103989</v>
      </c>
      <c r="F829" s="61">
        <f t="shared" ca="1" si="149"/>
        <v>3.2521353628916012E-2</v>
      </c>
      <c r="G829" s="71">
        <f t="shared" ca="1" si="150"/>
        <v>1.4421319741949423</v>
      </c>
      <c r="H829" s="79">
        <f t="shared" ca="1" si="151"/>
        <v>20.884263948389886</v>
      </c>
      <c r="I829" s="79">
        <f t="shared" ca="1" si="152"/>
        <v>28.038120166504363</v>
      </c>
      <c r="J829" s="71">
        <f t="shared" ca="1" si="153"/>
        <v>1.2699019143814871</v>
      </c>
      <c r="K829" s="71">
        <f t="shared" ca="1" si="154"/>
        <v>1.4908274788670108</v>
      </c>
      <c r="L829" s="61">
        <f t="shared" ca="1" si="159"/>
        <v>2.7038351261514889E-3</v>
      </c>
    </row>
    <row r="830" spans="1:12">
      <c r="A830" s="78">
        <f t="shared" ca="1" si="155"/>
        <v>4.3074843645343461E-2</v>
      </c>
      <c r="B830" s="78">
        <f t="shared" ca="1" si="156"/>
        <v>3.0317261391560144E-2</v>
      </c>
      <c r="C830" s="71">
        <f t="shared" ca="1" si="157"/>
        <v>6.9159294162840181</v>
      </c>
      <c r="D830" s="79">
        <f t="shared" ca="1" si="158"/>
        <v>120.75418808305579</v>
      </c>
      <c r="E830" s="79">
        <f t="shared" ca="1" si="148"/>
        <v>26.499438981782365</v>
      </c>
      <c r="F830" s="61">
        <f t="shared" ca="1" si="149"/>
        <v>3.3348396727797332E-2</v>
      </c>
      <c r="G830" s="71">
        <f t="shared" ca="1" si="150"/>
        <v>1.4184469077783348</v>
      </c>
      <c r="H830" s="79">
        <f t="shared" ca="1" si="151"/>
        <v>20.836893815556671</v>
      </c>
      <c r="I830" s="79">
        <f t="shared" ca="1" si="152"/>
        <v>27.544035970195946</v>
      </c>
      <c r="J830" s="71">
        <f t="shared" ca="1" si="153"/>
        <v>1.2513205918907828</v>
      </c>
      <c r="K830" s="71">
        <f t="shared" ca="1" si="154"/>
        <v>1.517569903162693</v>
      </c>
      <c r="L830" s="61">
        <f t="shared" ca="1" si="159"/>
        <v>3.1689997594469589E-3</v>
      </c>
    </row>
    <row r="831" spans="1:12">
      <c r="A831" s="78">
        <f t="shared" ca="1" si="155"/>
        <v>4.1351533642721219E-2</v>
      </c>
      <c r="B831" s="78">
        <f t="shared" ca="1" si="156"/>
        <v>3.3763130945043185E-2</v>
      </c>
      <c r="C831" s="71">
        <f t="shared" ca="1" si="157"/>
        <v>6.872203968983726</v>
      </c>
      <c r="D831" s="79">
        <f t="shared" ca="1" si="158"/>
        <v>117.14925497290132</v>
      </c>
      <c r="E831" s="79">
        <f t="shared" ca="1" si="148"/>
        <v>29.511373628264838</v>
      </c>
      <c r="F831" s="61">
        <f t="shared" ca="1" si="149"/>
        <v>3.318036665968082E-2</v>
      </c>
      <c r="G831" s="71">
        <f t="shared" ca="1" si="150"/>
        <v>1.3417455603074637</v>
      </c>
      <c r="H831" s="79">
        <f t="shared" ca="1" si="151"/>
        <v>20.683491120614928</v>
      </c>
      <c r="I831" s="79">
        <f t="shared" ca="1" si="152"/>
        <v>25.951701234139136</v>
      </c>
      <c r="J831" s="71">
        <f t="shared" ca="1" si="153"/>
        <v>1.1907164975274547</v>
      </c>
      <c r="K831" s="71">
        <f t="shared" ca="1" si="154"/>
        <v>1.6106843872344145</v>
      </c>
      <c r="L831" s="61">
        <f t="shared" ca="1" si="159"/>
        <v>3.5150192424544366E-3</v>
      </c>
    </row>
    <row r="832" spans="1:12">
      <c r="A832" s="78">
        <f t="shared" ca="1" si="155"/>
        <v>4.2252893270950477E-2</v>
      </c>
      <c r="B832" s="78">
        <f t="shared" ca="1" si="156"/>
        <v>3.4930799856748795E-2</v>
      </c>
      <c r="C832" s="71">
        <f t="shared" ca="1" si="157"/>
        <v>6.8878803453444775</v>
      </c>
      <c r="D832" s="79">
        <f t="shared" ca="1" si="158"/>
        <v>118.42914407115708</v>
      </c>
      <c r="E832" s="79">
        <f t="shared" ca="1" si="148"/>
        <v>30.531999161588274</v>
      </c>
      <c r="F832" s="61">
        <f t="shared" ca="1" si="149"/>
        <v>3.3240510947598542E-2</v>
      </c>
      <c r="G832" s="71">
        <f t="shared" ca="1" si="150"/>
        <v>1.3305057408975527</v>
      </c>
      <c r="H832" s="79">
        <f t="shared" ca="1" si="151"/>
        <v>20.661011481795107</v>
      </c>
      <c r="I832" s="79">
        <f t="shared" ca="1" si="152"/>
        <v>25.719348862717297</v>
      </c>
      <c r="J832" s="71">
        <f t="shared" ca="1" si="153"/>
        <v>1.181779487027651</v>
      </c>
      <c r="K832" s="71">
        <f t="shared" ca="1" si="154"/>
        <v>1.6252355463241595</v>
      </c>
      <c r="L832" s="61">
        <f t="shared" ca="1" si="159"/>
        <v>3.7742696937580595E-3</v>
      </c>
    </row>
    <row r="833" spans="1:12">
      <c r="A833" s="78">
        <f t="shared" ca="1" si="155"/>
        <v>4.1731802176956177E-2</v>
      </c>
      <c r="B833" s="78">
        <f t="shared" ca="1" si="156"/>
        <v>3.1003851915425918E-2</v>
      </c>
      <c r="C833" s="71">
        <f t="shared" ca="1" si="157"/>
        <v>6.7957903854849118</v>
      </c>
      <c r="D833" s="79">
        <f t="shared" ca="1" si="158"/>
        <v>111.10580498551609</v>
      </c>
      <c r="E833" s="79">
        <f t="shared" ca="1" si="148"/>
        <v>27.099567847568245</v>
      </c>
      <c r="F833" s="61">
        <f t="shared" ca="1" si="149"/>
        <v>3.2888751249513813E-2</v>
      </c>
      <c r="G833" s="71">
        <f t="shared" ca="1" si="150"/>
        <v>1.3845530016184382</v>
      </c>
      <c r="H833" s="79">
        <f t="shared" ca="1" si="151"/>
        <v>20.769106003236878</v>
      </c>
      <c r="I833" s="79">
        <f t="shared" ca="1" si="152"/>
        <v>26.838941043422516</v>
      </c>
      <c r="J833" s="71">
        <f t="shared" ca="1" si="153"/>
        <v>1.2246217231178715</v>
      </c>
      <c r="K833" s="71">
        <f t="shared" ca="1" si="154"/>
        <v>1.5574384970097033</v>
      </c>
      <c r="L833" s="61">
        <f t="shared" ca="1" si="159"/>
        <v>3.2241930154147101E-3</v>
      </c>
    </row>
    <row r="834" spans="1:12">
      <c r="A834" s="78">
        <f t="shared" ca="1" si="155"/>
        <v>4.1210838594285489E-2</v>
      </c>
      <c r="B834" s="78">
        <f t="shared" ca="1" si="156"/>
        <v>2.8832296174598902E-2</v>
      </c>
      <c r="C834" s="71">
        <f t="shared" ca="1" si="157"/>
        <v>6.7860132394636681</v>
      </c>
      <c r="D834" s="79">
        <f t="shared" ca="1" si="158"/>
        <v>110.35538647761103</v>
      </c>
      <c r="E834" s="79">
        <f t="shared" ca="1" si="148"/>
        <v>25.201473949627832</v>
      </c>
      <c r="F834" s="61">
        <f t="shared" ca="1" si="149"/>
        <v>3.2851624369763861E-2</v>
      </c>
      <c r="G834" s="71">
        <f t="shared" ca="1" si="150"/>
        <v>1.4216927823273815</v>
      </c>
      <c r="H834" s="79">
        <f t="shared" ca="1" si="151"/>
        <v>20.843385564654763</v>
      </c>
      <c r="I834" s="79">
        <f t="shared" ca="1" si="152"/>
        <v>27.611680449214635</v>
      </c>
      <c r="J834" s="71">
        <f t="shared" ca="1" si="153"/>
        <v>1.2538707059501684</v>
      </c>
      <c r="K834" s="71">
        <f t="shared" ca="1" si="154"/>
        <v>1.5138520843337127</v>
      </c>
      <c r="L834" s="61">
        <f t="shared" ca="1" si="159"/>
        <v>2.8786315692333267E-3</v>
      </c>
    </row>
    <row r="835" spans="1:12">
      <c r="A835" s="78">
        <f t="shared" ca="1" si="155"/>
        <v>3.999568241688703E-2</v>
      </c>
      <c r="B835" s="78">
        <f t="shared" ca="1" si="156"/>
        <v>2.9785373726178798E-2</v>
      </c>
      <c r="C835" s="71">
        <f t="shared" ca="1" si="157"/>
        <v>6.7861372629268155</v>
      </c>
      <c r="D835" s="79">
        <f t="shared" ca="1" si="158"/>
        <v>110.36487375325413</v>
      </c>
      <c r="E835" s="79">
        <f t="shared" ca="1" si="148"/>
        <v>26.034531398214824</v>
      </c>
      <c r="F835" s="61">
        <f t="shared" ca="1" si="149"/>
        <v>3.2852095063072483E-2</v>
      </c>
      <c r="G835" s="71">
        <f t="shared" ca="1" si="150"/>
        <v>1.3943280733933499</v>
      </c>
      <c r="H835" s="79">
        <f t="shared" ca="1" si="151"/>
        <v>20.7886561467867</v>
      </c>
      <c r="I835" s="79">
        <f t="shared" ca="1" si="152"/>
        <v>27.042056097333109</v>
      </c>
      <c r="J835" s="71">
        <f t="shared" ca="1" si="153"/>
        <v>1.2323349250812559</v>
      </c>
      <c r="K835" s="71">
        <f t="shared" ca="1" si="154"/>
        <v>1.5457404514489679</v>
      </c>
      <c r="L835" s="61">
        <f t="shared" ca="1" si="159"/>
        <v>2.8928576354014701E-3</v>
      </c>
    </row>
    <row r="836" spans="1:12">
      <c r="A836" s="78">
        <f t="shared" ca="1" si="155"/>
        <v>4.0852709729256559E-2</v>
      </c>
      <c r="B836" s="78">
        <f t="shared" ca="1" si="156"/>
        <v>2.7503845945988318E-2</v>
      </c>
      <c r="C836" s="71">
        <f t="shared" ca="1" si="157"/>
        <v>6.8119093268433968</v>
      </c>
      <c r="D836" s="79">
        <f t="shared" ca="1" si="158"/>
        <v>112.35412843279285</v>
      </c>
      <c r="E836" s="79">
        <f t="shared" ca="1" si="148"/>
        <v>24.040314129855954</v>
      </c>
      <c r="F836" s="61">
        <f t="shared" ca="1" si="149"/>
        <v>3.295005153962665E-2</v>
      </c>
      <c r="G836" s="71">
        <f t="shared" ca="1" si="150"/>
        <v>1.4494647635232019</v>
      </c>
      <c r="H836" s="79">
        <f t="shared" ca="1" si="151"/>
        <v>20.898929527046405</v>
      </c>
      <c r="I836" s="79">
        <f t="shared" ca="1" si="152"/>
        <v>28.191313844113008</v>
      </c>
      <c r="J836" s="71">
        <f t="shared" ca="1" si="153"/>
        <v>1.2756420624435008</v>
      </c>
      <c r="K836" s="71">
        <f t="shared" ca="1" si="154"/>
        <v>1.4827262124474838</v>
      </c>
      <c r="L836" s="61">
        <f t="shared" ca="1" si="159"/>
        <v>2.6520973085375167E-3</v>
      </c>
    </row>
    <row r="837" spans="1:12">
      <c r="A837" s="78">
        <f t="shared" ca="1" si="155"/>
        <v>3.6682786992470531E-2</v>
      </c>
      <c r="B837" s="78">
        <f t="shared" ca="1" si="156"/>
        <v>2.970977018413283E-2</v>
      </c>
      <c r="C837" s="71">
        <f t="shared" ca="1" si="157"/>
        <v>6.7752573647450927</v>
      </c>
      <c r="D837" s="79">
        <f t="shared" ca="1" si="158"/>
        <v>109.53570179886466</v>
      </c>
      <c r="E837" s="79">
        <f t="shared" ca="1" si="148"/>
        <v>25.968448534615163</v>
      </c>
      <c r="F837" s="61">
        <f t="shared" ca="1" si="149"/>
        <v>3.2810829363705496E-2</v>
      </c>
      <c r="G837" s="71">
        <f t="shared" ca="1" si="150"/>
        <v>1.3702086810757943</v>
      </c>
      <c r="H837" s="79">
        <f t="shared" ca="1" si="151"/>
        <v>20.740417362151589</v>
      </c>
      <c r="I837" s="79">
        <f t="shared" ca="1" si="152"/>
        <v>26.541228089059764</v>
      </c>
      <c r="J837" s="71">
        <f t="shared" ca="1" si="153"/>
        <v>1.2132835884289821</v>
      </c>
      <c r="K837" s="71">
        <f t="shared" ca="1" si="154"/>
        <v>1.5749082845653952</v>
      </c>
      <c r="L837" s="61">
        <f t="shared" ca="1" si="159"/>
        <v>2.579184124327991E-3</v>
      </c>
    </row>
    <row r="838" spans="1:12">
      <c r="A838" s="78">
        <f t="shared" ca="1" si="155"/>
        <v>4.1739214085409142E-2</v>
      </c>
      <c r="B838" s="78">
        <f t="shared" ca="1" si="156"/>
        <v>3.2625256452432194E-2</v>
      </c>
      <c r="C838" s="71">
        <f t="shared" ca="1" si="157"/>
        <v>6.7912922593790404</v>
      </c>
      <c r="D838" s="79">
        <f t="shared" ca="1" si="158"/>
        <v>110.7599317324749</v>
      </c>
      <c r="E838" s="79">
        <f t="shared" ca="1" si="148"/>
        <v>28.516790532633859</v>
      </c>
      <c r="F838" s="61">
        <f t="shared" ca="1" si="149"/>
        <v>3.2871665250096625E-2</v>
      </c>
      <c r="G838" s="71">
        <f t="shared" ca="1" si="150"/>
        <v>1.3555366227886378</v>
      </c>
      <c r="H838" s="79">
        <f t="shared" ca="1" si="151"/>
        <v>20.711073245577275</v>
      </c>
      <c r="I838" s="79">
        <f t="shared" ca="1" si="152"/>
        <v>26.237138745916706</v>
      </c>
      <c r="J838" s="71">
        <f t="shared" ca="1" si="153"/>
        <v>1.2016623075101478</v>
      </c>
      <c r="K838" s="71">
        <f t="shared" ca="1" si="154"/>
        <v>1.5931615259116372</v>
      </c>
      <c r="L838" s="61">
        <f t="shared" ca="1" si="159"/>
        <v>3.4612505835486694E-3</v>
      </c>
    </row>
    <row r="839" spans="1:12">
      <c r="A839" s="78">
        <f t="shared" ca="1" si="155"/>
        <v>3.9784026899471518E-2</v>
      </c>
      <c r="B839" s="78">
        <f t="shared" ca="1" si="156"/>
        <v>2.8094403702022677E-2</v>
      </c>
      <c r="C839" s="71">
        <f t="shared" ca="1" si="157"/>
        <v>6.9011225810914718</v>
      </c>
      <c r="D839" s="79">
        <f t="shared" ca="1" si="158"/>
        <v>119.521187843186</v>
      </c>
      <c r="E839" s="79">
        <f t="shared" ca="1" si="148"/>
        <v>24.556503538230661</v>
      </c>
      <c r="F839" s="61">
        <f t="shared" ca="1" si="149"/>
        <v>3.3291401299213486E-2</v>
      </c>
      <c r="G839" s="71">
        <f t="shared" ca="1" si="150"/>
        <v>1.4382258354947142</v>
      </c>
      <c r="H839" s="79">
        <f t="shared" ca="1" si="151"/>
        <v>20.876451670989429</v>
      </c>
      <c r="I839" s="79">
        <f t="shared" ca="1" si="152"/>
        <v>27.956558592789321</v>
      </c>
      <c r="J839" s="71">
        <f t="shared" ca="1" si="153"/>
        <v>1.2668417521057884</v>
      </c>
      <c r="K839" s="71">
        <f t="shared" ca="1" si="154"/>
        <v>1.4951768781290997</v>
      </c>
      <c r="L839" s="61">
        <f t="shared" ca="1" si="159"/>
        <v>2.5813099208750454E-3</v>
      </c>
    </row>
    <row r="840" spans="1:12">
      <c r="A840" s="78">
        <f t="shared" ca="1" si="155"/>
        <v>4.0606024495004236E-2</v>
      </c>
      <c r="B840" s="78">
        <f t="shared" ca="1" si="156"/>
        <v>2.7846950178105134E-2</v>
      </c>
      <c r="C840" s="71">
        <f t="shared" ca="1" si="157"/>
        <v>6.8395971313002395</v>
      </c>
      <c r="D840" s="79">
        <f t="shared" ca="1" si="158"/>
        <v>114.53122207792894</v>
      </c>
      <c r="E840" s="79">
        <f t="shared" ca="1" si="148"/>
        <v>24.340211589126529</v>
      </c>
      <c r="F840" s="61">
        <f t="shared" ca="1" si="149"/>
        <v>3.3055614991939146E-2</v>
      </c>
      <c r="G840" s="71">
        <f t="shared" ca="1" si="150"/>
        <v>1.4431830104136834</v>
      </c>
      <c r="H840" s="79">
        <f t="shared" ca="1" si="151"/>
        <v>20.886366020827367</v>
      </c>
      <c r="I840" s="79">
        <f t="shared" ca="1" si="152"/>
        <v>28.060071388993002</v>
      </c>
      <c r="J840" s="71">
        <f t="shared" ca="1" si="153"/>
        <v>1.2707250343596044</v>
      </c>
      <c r="K840" s="71">
        <f t="shared" ca="1" si="154"/>
        <v>1.4896612136345702</v>
      </c>
      <c r="L840" s="61">
        <f t="shared" ca="1" si="159"/>
        <v>2.6584077967195512E-3</v>
      </c>
    </row>
    <row r="841" spans="1:12">
      <c r="A841" s="78">
        <f t="shared" ca="1" si="155"/>
        <v>3.9079005138542316E-2</v>
      </c>
      <c r="B841" s="78">
        <f t="shared" ca="1" si="156"/>
        <v>3.0772066329724127E-2</v>
      </c>
      <c r="C841" s="71">
        <f t="shared" ca="1" si="157"/>
        <v>6.7678862806765814</v>
      </c>
      <c r="D841" s="79">
        <f t="shared" ca="1" si="158"/>
        <v>108.97748418719904</v>
      </c>
      <c r="E841" s="79">
        <f t="shared" ca="1" si="148"/>
        <v>26.896970788888297</v>
      </c>
      <c r="F841" s="61">
        <f t="shared" ca="1" si="149"/>
        <v>3.2782901489047105E-2</v>
      </c>
      <c r="G841" s="71">
        <f t="shared" ca="1" si="150"/>
        <v>1.3675346529494721</v>
      </c>
      <c r="H841" s="79">
        <f t="shared" ca="1" si="151"/>
        <v>20.735069305898943</v>
      </c>
      <c r="I841" s="79">
        <f t="shared" ca="1" si="152"/>
        <v>26.48577478010813</v>
      </c>
      <c r="J841" s="71">
        <f t="shared" ca="1" si="153"/>
        <v>1.2111673936293852</v>
      </c>
      <c r="K841" s="71">
        <f t="shared" ca="1" si="154"/>
        <v>1.5782056725557245</v>
      </c>
      <c r="L841" s="61">
        <f t="shared" ca="1" si="159"/>
        <v>2.9462823155870363E-3</v>
      </c>
    </row>
    <row r="842" spans="1:12">
      <c r="A842" s="78">
        <f t="shared" ca="1" si="155"/>
        <v>4.5715802035275144E-2</v>
      </c>
      <c r="B842" s="78">
        <f t="shared" ca="1" si="156"/>
        <v>3.0049265942807834E-2</v>
      </c>
      <c r="C842" s="71">
        <f t="shared" ca="1" si="157"/>
        <v>6.8651428914661698</v>
      </c>
      <c r="D842" s="79">
        <f t="shared" ca="1" si="158"/>
        <v>116.57728450378639</v>
      </c>
      <c r="E842" s="79">
        <f t="shared" ca="1" si="148"/>
        <v>26.265191931895984</v>
      </c>
      <c r="F842" s="61">
        <f t="shared" ca="1" si="149"/>
        <v>3.3153311553055308E-2</v>
      </c>
      <c r="G842" s="71">
        <f t="shared" ca="1" si="150"/>
        <v>1.4358677072131829</v>
      </c>
      <c r="H842" s="79">
        <f t="shared" ca="1" si="151"/>
        <v>20.871735414426364</v>
      </c>
      <c r="I842" s="79">
        <f t="shared" ca="1" si="152"/>
        <v>27.907334802454937</v>
      </c>
      <c r="J842" s="71">
        <f t="shared" ca="1" si="153"/>
        <v>1.2649935240111538</v>
      </c>
      <c r="K842" s="71">
        <f t="shared" ca="1" si="154"/>
        <v>1.4978141157471963</v>
      </c>
      <c r="L842" s="61">
        <f t="shared" ca="1" si="159"/>
        <v>3.427144467163786E-3</v>
      </c>
    </row>
    <row r="843" spans="1:12">
      <c r="A843" s="78">
        <f t="shared" ca="1" si="155"/>
        <v>4.1053369279107341E-2</v>
      </c>
      <c r="B843" s="78">
        <f t="shared" ca="1" si="156"/>
        <v>3.2234939745268844E-2</v>
      </c>
      <c r="C843" s="71">
        <f t="shared" ca="1" si="157"/>
        <v>6.8520269505933342</v>
      </c>
      <c r="D843" s="79">
        <f t="shared" ca="1" si="158"/>
        <v>115.52225113476074</v>
      </c>
      <c r="E843" s="79">
        <f t="shared" ca="1" si="148"/>
        <v>28.175626018086881</v>
      </c>
      <c r="F843" s="61">
        <f t="shared" ca="1" si="149"/>
        <v>3.3103115266145844E-2</v>
      </c>
      <c r="G843" s="71">
        <f t="shared" ca="1" si="150"/>
        <v>1.3634943002400148</v>
      </c>
      <c r="H843" s="79">
        <f t="shared" ca="1" si="151"/>
        <v>20.726988600480031</v>
      </c>
      <c r="I843" s="79">
        <f t="shared" ca="1" si="152"/>
        <v>26.402014111107274</v>
      </c>
      <c r="J843" s="71">
        <f t="shared" ca="1" si="153"/>
        <v>1.2079683683352178</v>
      </c>
      <c r="K843" s="71">
        <f t="shared" ca="1" si="154"/>
        <v>1.5832125467433495</v>
      </c>
      <c r="L843" s="61">
        <f t="shared" ca="1" si="159"/>
        <v>3.2837411398500952E-3</v>
      </c>
    </row>
    <row r="844" spans="1:12">
      <c r="A844" s="78">
        <f t="shared" ca="1" si="155"/>
        <v>4.0146231007966243E-2</v>
      </c>
      <c r="B844" s="78">
        <f t="shared" ca="1" si="156"/>
        <v>2.8372012351331129E-2</v>
      </c>
      <c r="C844" s="71">
        <f t="shared" ca="1" si="157"/>
        <v>6.7955429336938522</v>
      </c>
      <c r="D844" s="79">
        <f t="shared" ca="1" si="158"/>
        <v>111.08674969527017</v>
      </c>
      <c r="E844" s="79">
        <f t="shared" ca="1" si="148"/>
        <v>24.79915320794035</v>
      </c>
      <c r="F844" s="61">
        <f t="shared" ca="1" si="149"/>
        <v>3.2887811080380358E-2</v>
      </c>
      <c r="G844" s="71">
        <f t="shared" ca="1" si="150"/>
        <v>1.4244061584585823</v>
      </c>
      <c r="H844" s="79">
        <f t="shared" ca="1" si="151"/>
        <v>20.848812316917165</v>
      </c>
      <c r="I844" s="79">
        <f t="shared" ca="1" si="152"/>
        <v>27.668243756509217</v>
      </c>
      <c r="J844" s="71">
        <f t="shared" ca="1" si="153"/>
        <v>1.2560015667363906</v>
      </c>
      <c r="K844" s="71">
        <f t="shared" ca="1" si="154"/>
        <v>1.5107572554245028</v>
      </c>
      <c r="L844" s="61">
        <f t="shared" ca="1" si="159"/>
        <v>2.7145158291178597E-3</v>
      </c>
    </row>
    <row r="845" spans="1:12">
      <c r="A845" s="78">
        <f t="shared" ca="1" si="155"/>
        <v>4.1126438606531056E-2</v>
      </c>
      <c r="B845" s="78">
        <f t="shared" ca="1" si="156"/>
        <v>3.0359115878612394E-2</v>
      </c>
      <c r="C845" s="71">
        <f t="shared" ca="1" si="157"/>
        <v>6.8577659805446647</v>
      </c>
      <c r="D845" s="79">
        <f t="shared" ca="1" si="158"/>
        <v>115.98271302500635</v>
      </c>
      <c r="E845" s="79">
        <f t="shared" ca="1" si="148"/>
        <v>26.536022775134612</v>
      </c>
      <c r="F845" s="61">
        <f t="shared" ca="1" si="149"/>
        <v>3.3125069866933823E-2</v>
      </c>
      <c r="G845" s="71">
        <f t="shared" ca="1" si="150"/>
        <v>1.3984916581561493</v>
      </c>
      <c r="H845" s="79">
        <f t="shared" ca="1" si="151"/>
        <v>20.7969833163123</v>
      </c>
      <c r="I845" s="79">
        <f t="shared" ca="1" si="152"/>
        <v>27.128628764743024</v>
      </c>
      <c r="J845" s="71">
        <f t="shared" ca="1" si="153"/>
        <v>1.2356170229181145</v>
      </c>
      <c r="K845" s="71">
        <f t="shared" ca="1" si="154"/>
        <v>1.5408076966398028</v>
      </c>
      <c r="L845" s="61">
        <f t="shared" ca="1" si="159"/>
        <v>3.0285126419764673E-3</v>
      </c>
    </row>
    <row r="846" spans="1:12">
      <c r="A846" s="78">
        <f t="shared" ca="1" si="155"/>
        <v>3.5887638225836967E-2</v>
      </c>
      <c r="B846" s="78">
        <f t="shared" ca="1" si="156"/>
        <v>2.8258179593116717E-2</v>
      </c>
      <c r="C846" s="71">
        <f t="shared" ca="1" si="157"/>
        <v>6.8306631963653972</v>
      </c>
      <c r="D846" s="79">
        <f t="shared" ca="1" si="158"/>
        <v>113.82417530607917</v>
      </c>
      <c r="E846" s="79">
        <f t="shared" ca="1" si="148"/>
        <v>24.69965529513512</v>
      </c>
      <c r="F846" s="61">
        <f t="shared" ca="1" si="149"/>
        <v>3.3021516266855531E-2</v>
      </c>
      <c r="G846" s="71">
        <f t="shared" ca="1" si="150"/>
        <v>1.3978482197924369</v>
      </c>
      <c r="H846" s="79">
        <f t="shared" ca="1" si="151"/>
        <v>20.795696439584873</v>
      </c>
      <c r="I846" s="79">
        <f t="shared" ca="1" si="152"/>
        <v>27.11524760184075</v>
      </c>
      <c r="J846" s="71">
        <f t="shared" ca="1" si="153"/>
        <v>1.2351099359759126</v>
      </c>
      <c r="K846" s="71">
        <f t="shared" ca="1" si="154"/>
        <v>1.5415680732032981</v>
      </c>
      <c r="L846" s="61">
        <f t="shared" ca="1" si="159"/>
        <v>2.3096069099164313E-3</v>
      </c>
    </row>
    <row r="847" spans="1:12">
      <c r="A847" s="78">
        <f t="shared" ca="1" si="155"/>
        <v>3.9110055907848405E-2</v>
      </c>
      <c r="B847" s="78">
        <f t="shared" ca="1" si="156"/>
        <v>3.5047035494188514E-2</v>
      </c>
      <c r="C847" s="71">
        <f t="shared" ca="1" si="157"/>
        <v>6.9211432206025334</v>
      </c>
      <c r="D847" s="79">
        <f t="shared" ca="1" si="158"/>
        <v>121.19137522730418</v>
      </c>
      <c r="E847" s="79">
        <f t="shared" ca="1" si="148"/>
        <v>30.633597361440845</v>
      </c>
      <c r="F847" s="61">
        <f t="shared" ca="1" si="149"/>
        <v>3.3368489261095056E-2</v>
      </c>
      <c r="G847" s="71">
        <f t="shared" ca="1" si="150"/>
        <v>1.3108739499548261</v>
      </c>
      <c r="H847" s="79">
        <f t="shared" ca="1" si="151"/>
        <v>20.621747899909654</v>
      </c>
      <c r="I847" s="79">
        <f t="shared" ca="1" si="152"/>
        <v>25.314121611857036</v>
      </c>
      <c r="J847" s="71">
        <f t="shared" ca="1" si="153"/>
        <v>1.1661349785821036</v>
      </c>
      <c r="K847" s="71">
        <f t="shared" ca="1" si="154"/>
        <v>1.6512522393990965</v>
      </c>
      <c r="L847" s="61">
        <f t="shared" ca="1" si="159"/>
        <v>3.3978797735865723E-3</v>
      </c>
    </row>
    <row r="848" spans="1:12">
      <c r="A848" s="78">
        <f t="shared" ca="1" si="155"/>
        <v>3.683002805947197E-2</v>
      </c>
      <c r="B848" s="78">
        <f t="shared" ca="1" si="156"/>
        <v>2.9085623339637139E-2</v>
      </c>
      <c r="C848" s="71">
        <f t="shared" ca="1" si="157"/>
        <v>6.7179645773425891</v>
      </c>
      <c r="D848" s="79">
        <f t="shared" ca="1" si="158"/>
        <v>105.27102403189254</v>
      </c>
      <c r="E848" s="79">
        <f t="shared" ca="1" si="148"/>
        <v>25.422899878099972</v>
      </c>
      <c r="F848" s="61">
        <f t="shared" ca="1" si="149"/>
        <v>3.2594380691326925E-2</v>
      </c>
      <c r="G848" s="71">
        <f t="shared" ca="1" si="150"/>
        <v>1.3777035786033898</v>
      </c>
      <c r="H848" s="79">
        <f t="shared" ca="1" si="151"/>
        <v>20.755407157206779</v>
      </c>
      <c r="I848" s="79">
        <f t="shared" ca="1" si="152"/>
        <v>26.696731565357606</v>
      </c>
      <c r="J848" s="71">
        <f t="shared" ca="1" si="153"/>
        <v>1.21921065288382</v>
      </c>
      <c r="K848" s="71">
        <f t="shared" ca="1" si="154"/>
        <v>1.565734737889817</v>
      </c>
      <c r="L848" s="61">
        <f t="shared" ca="1" si="159"/>
        <v>2.5530910616832219E-3</v>
      </c>
    </row>
    <row r="849" spans="1:12">
      <c r="A849" s="78">
        <f t="shared" ca="1" si="155"/>
        <v>4.1245993465422126E-2</v>
      </c>
      <c r="B849" s="78">
        <f t="shared" ca="1" si="156"/>
        <v>2.5621246405062786E-2</v>
      </c>
      <c r="C849" s="71">
        <f t="shared" ca="1" si="157"/>
        <v>6.7935341071791395</v>
      </c>
      <c r="D849" s="79">
        <f t="shared" ca="1" si="158"/>
        <v>110.93217876185966</v>
      </c>
      <c r="E849" s="79">
        <f t="shared" ca="1" si="148"/>
        <v>22.394788466519632</v>
      </c>
      <c r="F849" s="61">
        <f t="shared" ca="1" si="149"/>
        <v>3.2880179733062322E-2</v>
      </c>
      <c r="G849" s="71">
        <f t="shared" ca="1" si="150"/>
        <v>1.4930605762287992</v>
      </c>
      <c r="H849" s="79">
        <f t="shared" ca="1" si="151"/>
        <v>20.986121152457599</v>
      </c>
      <c r="I849" s="79">
        <f t="shared" ca="1" si="152"/>
        <v>29.10432025640706</v>
      </c>
      <c r="J849" s="71">
        <f t="shared" ca="1" si="153"/>
        <v>1.3096478057943133</v>
      </c>
      <c r="K849" s="71">
        <f t="shared" ca="1" si="154"/>
        <v>1.4362128931974658</v>
      </c>
      <c r="L849" s="61">
        <f t="shared" ca="1" si="159"/>
        <v>2.4490340098433988E-3</v>
      </c>
    </row>
    <row r="850" spans="1:12">
      <c r="A850" s="78">
        <f t="shared" ca="1" si="155"/>
        <v>3.9374563554834985E-2</v>
      </c>
      <c r="B850" s="78">
        <f t="shared" ca="1" si="156"/>
        <v>3.2669901163557148E-2</v>
      </c>
      <c r="C850" s="71">
        <f t="shared" ca="1" si="157"/>
        <v>6.8538546439183827</v>
      </c>
      <c r="D850" s="79">
        <f t="shared" ca="1" si="158"/>
        <v>115.66869445076627</v>
      </c>
      <c r="E850" s="79">
        <f t="shared" ca="1" si="148"/>
        <v>28.555813179931558</v>
      </c>
      <c r="F850" s="61">
        <f t="shared" ca="1" si="149"/>
        <v>3.3110105508814422E-2</v>
      </c>
      <c r="G850" s="71">
        <f t="shared" ca="1" si="150"/>
        <v>1.3446352281750551</v>
      </c>
      <c r="H850" s="79">
        <f t="shared" ca="1" si="151"/>
        <v>20.689270456350108</v>
      </c>
      <c r="I850" s="79">
        <f t="shared" ca="1" si="152"/>
        <v>26.011478004000374</v>
      </c>
      <c r="J850" s="71">
        <f t="shared" ca="1" si="153"/>
        <v>1.1930117927883157</v>
      </c>
      <c r="K850" s="71">
        <f t="shared" ca="1" si="154"/>
        <v>1.6069828863077855</v>
      </c>
      <c r="L850" s="61">
        <f t="shared" ca="1" si="159"/>
        <v>3.164197407291664E-3</v>
      </c>
    </row>
    <row r="851" spans="1:12">
      <c r="A851" s="78">
        <f t="shared" ca="1" si="155"/>
        <v>4.2937458697832345E-2</v>
      </c>
      <c r="B851" s="78">
        <f t="shared" ca="1" si="156"/>
        <v>3.2577276498487476E-2</v>
      </c>
      <c r="C851" s="71">
        <f t="shared" ca="1" si="157"/>
        <v>6.7906220962963495</v>
      </c>
      <c r="D851" s="79">
        <f t="shared" ca="1" si="158"/>
        <v>110.70849329414973</v>
      </c>
      <c r="E851" s="79">
        <f t="shared" ca="1" si="148"/>
        <v>28.474852646309444</v>
      </c>
      <c r="F851" s="61">
        <f t="shared" ca="1" si="149"/>
        <v>3.2869120415238408E-2</v>
      </c>
      <c r="G851" s="71">
        <f t="shared" ca="1" si="150"/>
        <v>1.3641849098337853</v>
      </c>
      <c r="H851" s="79">
        <f t="shared" ca="1" si="151"/>
        <v>20.72836981966757</v>
      </c>
      <c r="I851" s="79">
        <f t="shared" ca="1" si="152"/>
        <v>26.416328845226346</v>
      </c>
      <c r="J851" s="71">
        <f t="shared" ca="1" si="153"/>
        <v>1.2085153026544753</v>
      </c>
      <c r="K851" s="71">
        <f t="shared" ca="1" si="154"/>
        <v>1.5823546203148364</v>
      </c>
      <c r="L851" s="61">
        <f t="shared" ca="1" si="159"/>
        <v>3.5860199830059377E-3</v>
      </c>
    </row>
    <row r="852" spans="1:12">
      <c r="A852" s="78">
        <f t="shared" ca="1" si="155"/>
        <v>3.9214361764520325E-2</v>
      </c>
      <c r="B852" s="78">
        <f t="shared" ca="1" si="156"/>
        <v>3.2458857749604816E-2</v>
      </c>
      <c r="C852" s="71">
        <f t="shared" ca="1" si="157"/>
        <v>6.8872320171467418</v>
      </c>
      <c r="D852" s="79">
        <f t="shared" ca="1" si="158"/>
        <v>118.37593552619961</v>
      </c>
      <c r="E852" s="79">
        <f t="shared" ca="1" si="148"/>
        <v>28.371346252054828</v>
      </c>
      <c r="F852" s="61">
        <f t="shared" ca="1" si="149"/>
        <v>3.3238021399344356E-2</v>
      </c>
      <c r="G852" s="71">
        <f t="shared" ca="1" si="150"/>
        <v>1.3502871471880427</v>
      </c>
      <c r="H852" s="79">
        <f t="shared" ca="1" si="151"/>
        <v>20.700574294376086</v>
      </c>
      <c r="I852" s="79">
        <f t="shared" ca="1" si="152"/>
        <v>26.128444029245987</v>
      </c>
      <c r="J852" s="71">
        <f t="shared" ca="1" si="153"/>
        <v>1.1974984164977691</v>
      </c>
      <c r="K852" s="71">
        <f t="shared" ca="1" si="154"/>
        <v>1.599789101609441</v>
      </c>
      <c r="L852" s="61">
        <f t="shared" ca="1" si="159"/>
        <v>3.0949309976235156E-3</v>
      </c>
    </row>
    <row r="853" spans="1:12">
      <c r="A853" s="78">
        <f t="shared" ca="1" si="155"/>
        <v>3.7290094271962164E-2</v>
      </c>
      <c r="B853" s="78">
        <f t="shared" ca="1" si="156"/>
        <v>2.4444272878654867E-2</v>
      </c>
      <c r="C853" s="71">
        <f t="shared" ca="1" si="157"/>
        <v>6.8645063063984484</v>
      </c>
      <c r="D853" s="79">
        <f t="shared" ca="1" si="158"/>
        <v>116.52585645691526</v>
      </c>
      <c r="E853" s="79">
        <f t="shared" ca="1" si="148"/>
        <v>21.366030039318737</v>
      </c>
      <c r="F853" s="61">
        <f t="shared" ca="1" si="149"/>
        <v>3.3150873508693744E-2</v>
      </c>
      <c r="G853" s="71">
        <f t="shared" ca="1" si="150"/>
        <v>1.498501401896817</v>
      </c>
      <c r="H853" s="79">
        <f t="shared" ca="1" si="151"/>
        <v>20.997002803793634</v>
      </c>
      <c r="I853" s="79">
        <f t="shared" ca="1" si="152"/>
        <v>29.218531685629433</v>
      </c>
      <c r="J853" s="71">
        <f t="shared" ca="1" si="153"/>
        <v>1.3138773042413223</v>
      </c>
      <c r="K853" s="71">
        <f t="shared" ca="1" si="154"/>
        <v>1.4305989243312496</v>
      </c>
      <c r="L853" s="61">
        <f t="shared" ca="1" si="159"/>
        <v>1.9776424424364811E-3</v>
      </c>
    </row>
    <row r="854" spans="1:12">
      <c r="A854" s="78">
        <f t="shared" ca="1" si="155"/>
        <v>4.0870061637975727E-2</v>
      </c>
      <c r="B854" s="78">
        <f t="shared" ca="1" si="156"/>
        <v>2.8796923599885713E-2</v>
      </c>
      <c r="C854" s="71">
        <f t="shared" ca="1" si="157"/>
        <v>6.8526395102671147</v>
      </c>
      <c r="D854" s="79">
        <f t="shared" ca="1" si="158"/>
        <v>115.57131160536129</v>
      </c>
      <c r="E854" s="79">
        <f t="shared" ca="1" si="148"/>
        <v>25.170555807875701</v>
      </c>
      <c r="F854" s="61">
        <f t="shared" ca="1" si="149"/>
        <v>3.3105457913114533E-2</v>
      </c>
      <c r="G854" s="71">
        <f t="shared" ca="1" si="150"/>
        <v>1.4267176132395669</v>
      </c>
      <c r="H854" s="79">
        <f t="shared" ca="1" si="151"/>
        <v>20.853435226479135</v>
      </c>
      <c r="I854" s="79">
        <f t="shared" ca="1" si="152"/>
        <v>27.716440186240213</v>
      </c>
      <c r="J854" s="71">
        <f t="shared" ca="1" si="153"/>
        <v>1.2578161481054428</v>
      </c>
      <c r="K854" s="71">
        <f t="shared" ca="1" si="154"/>
        <v>1.5081301826326003</v>
      </c>
      <c r="L854" s="61">
        <f t="shared" ca="1" si="159"/>
        <v>2.7981125035956862E-3</v>
      </c>
    </row>
    <row r="855" spans="1:12">
      <c r="A855" s="78">
        <f t="shared" ca="1" si="155"/>
        <v>4.122667352010672E-2</v>
      </c>
      <c r="B855" s="78">
        <f t="shared" ca="1" si="156"/>
        <v>3.1760681645827023E-2</v>
      </c>
      <c r="C855" s="71">
        <f t="shared" ca="1" si="157"/>
        <v>6.8857317983724036</v>
      </c>
      <c r="D855" s="79">
        <f t="shared" ca="1" si="158"/>
        <v>118.25290363622589</v>
      </c>
      <c r="E855" s="79">
        <f t="shared" ca="1" si="148"/>
        <v>27.761090766849669</v>
      </c>
      <c r="F855" s="61">
        <f t="shared" ca="1" si="149"/>
        <v>3.3232261348245674E-2</v>
      </c>
      <c r="G855" s="71">
        <f t="shared" ca="1" si="150"/>
        <v>1.3762796037467404</v>
      </c>
      <c r="H855" s="79">
        <f t="shared" ca="1" si="151"/>
        <v>20.75255920749348</v>
      </c>
      <c r="I855" s="79">
        <f t="shared" ca="1" si="152"/>
        <v>26.667178415130614</v>
      </c>
      <c r="J855" s="71">
        <f t="shared" ca="1" si="153"/>
        <v>1.2180850430271897</v>
      </c>
      <c r="K855" s="71">
        <f t="shared" ca="1" si="154"/>
        <v>1.5674699193628681</v>
      </c>
      <c r="L855" s="61">
        <f t="shared" ca="1" si="159"/>
        <v>3.2100922073433134E-3</v>
      </c>
    </row>
    <row r="856" spans="1:12">
      <c r="A856" s="78">
        <f t="shared" ca="1" si="155"/>
        <v>4.088911323007758E-2</v>
      </c>
      <c r="B856" s="78">
        <f t="shared" ca="1" si="156"/>
        <v>3.4734397922816025E-2</v>
      </c>
      <c r="C856" s="71">
        <f t="shared" ca="1" si="157"/>
        <v>6.6799882793240775</v>
      </c>
      <c r="D856" s="79">
        <f t="shared" ca="1" si="158"/>
        <v>102.53611130898335</v>
      </c>
      <c r="E856" s="79">
        <f t="shared" ca="1" si="148"/>
        <v>30.360329926793725</v>
      </c>
      <c r="F856" s="61">
        <f t="shared" ca="1" si="149"/>
        <v>3.2451696041946886E-2</v>
      </c>
      <c r="G856" s="71">
        <f t="shared" ca="1" si="150"/>
        <v>1.3051850565324459</v>
      </c>
      <c r="H856" s="79">
        <f t="shared" ca="1" si="151"/>
        <v>20.610370113064892</v>
      </c>
      <c r="I856" s="79">
        <f t="shared" ca="1" si="152"/>
        <v>25.196839049379626</v>
      </c>
      <c r="J856" s="71">
        <f t="shared" ca="1" si="153"/>
        <v>1.1615931913197415</v>
      </c>
      <c r="K856" s="71">
        <f t="shared" ca="1" si="154"/>
        <v>1.6589382469000278</v>
      </c>
      <c r="L856" s="61">
        <f t="shared" ca="1" si="159"/>
        <v>3.7682426470837752E-3</v>
      </c>
    </row>
    <row r="857" spans="1:12">
      <c r="A857" s="78">
        <f t="shared" ca="1" si="155"/>
        <v>3.9700702004293632E-2</v>
      </c>
      <c r="B857" s="78">
        <f t="shared" ca="1" si="156"/>
        <v>2.830681854845174E-2</v>
      </c>
      <c r="C857" s="71">
        <f t="shared" ca="1" si="157"/>
        <v>6.9965787189133808</v>
      </c>
      <c r="D857" s="79">
        <f t="shared" ca="1" si="158"/>
        <v>127.69681386626513</v>
      </c>
      <c r="E857" s="79">
        <f t="shared" ca="1" si="148"/>
        <v>24.742169195463759</v>
      </c>
      <c r="F857" s="61">
        <f t="shared" ca="1" si="149"/>
        <v>3.3660554758497496E-2</v>
      </c>
      <c r="G857" s="71">
        <f t="shared" ca="1" si="150"/>
        <v>1.4429141764870317</v>
      </c>
      <c r="H857" s="79">
        <f t="shared" ca="1" si="151"/>
        <v>20.885828352974062</v>
      </c>
      <c r="I857" s="79">
        <f t="shared" ca="1" si="152"/>
        <v>28.054456497473822</v>
      </c>
      <c r="J857" s="71">
        <f t="shared" ca="1" si="153"/>
        <v>1.2705145083949738</v>
      </c>
      <c r="K857" s="71">
        <f t="shared" ca="1" si="154"/>
        <v>1.489959358284624</v>
      </c>
      <c r="L857" s="61">
        <f t="shared" ca="1" si="159"/>
        <v>2.5427549689338419E-3</v>
      </c>
    </row>
    <row r="858" spans="1:12">
      <c r="A858" s="78">
        <f t="shared" ca="1" si="155"/>
        <v>4.2181248257544809E-2</v>
      </c>
      <c r="B858" s="78">
        <f t="shared" ca="1" si="156"/>
        <v>2.7271446283804957E-2</v>
      </c>
      <c r="C858" s="71">
        <f t="shared" ca="1" si="157"/>
        <v>6.8201244124202134</v>
      </c>
      <c r="D858" s="79">
        <f t="shared" ca="1" si="158"/>
        <v>112.99572741797674</v>
      </c>
      <c r="E858" s="79">
        <f t="shared" ca="1" si="148"/>
        <v>23.83718032473168</v>
      </c>
      <c r="F858" s="61">
        <f t="shared" ca="1" si="149"/>
        <v>3.2981337428568742E-2</v>
      </c>
      <c r="G858" s="71">
        <f t="shared" ca="1" si="150"/>
        <v>1.4649044265432629</v>
      </c>
      <c r="H858" s="79">
        <f t="shared" ca="1" si="151"/>
        <v>20.929808853086527</v>
      </c>
      <c r="I858" s="79">
        <f t="shared" ca="1" si="152"/>
        <v>28.514224656684778</v>
      </c>
      <c r="J858" s="71">
        <f t="shared" ca="1" si="153"/>
        <v>1.287709038122395</v>
      </c>
      <c r="K858" s="71">
        <f t="shared" ca="1" si="154"/>
        <v>1.4659350027320679</v>
      </c>
      <c r="L858" s="61">
        <f t="shared" ca="1" si="159"/>
        <v>2.7292597957253124E-3</v>
      </c>
    </row>
    <row r="859" spans="1:12">
      <c r="A859" s="78">
        <f t="shared" ca="1" si="155"/>
        <v>3.9303755645583201E-2</v>
      </c>
      <c r="B859" s="78">
        <f t="shared" ca="1" si="156"/>
        <v>3.0575083030405369E-2</v>
      </c>
      <c r="C859" s="71">
        <f t="shared" ca="1" si="157"/>
        <v>6.8376955646268094</v>
      </c>
      <c r="D859" s="79">
        <f t="shared" ca="1" si="158"/>
        <v>114.38036186013423</v>
      </c>
      <c r="E859" s="79">
        <f t="shared" ca="1" si="148"/>
        <v>26.724793399469448</v>
      </c>
      <c r="F859" s="61">
        <f t="shared" ca="1" si="149"/>
        <v>3.3048354211435149E-2</v>
      </c>
      <c r="G859" s="71">
        <f t="shared" ca="1" si="150"/>
        <v>1.3795745800181698</v>
      </c>
      <c r="H859" s="79">
        <f t="shared" ca="1" si="151"/>
        <v>20.75914916003634</v>
      </c>
      <c r="I859" s="79">
        <f t="shared" ca="1" si="152"/>
        <v>26.735568462159364</v>
      </c>
      <c r="J859" s="71">
        <f t="shared" ca="1" si="153"/>
        <v>1.2206892761204853</v>
      </c>
      <c r="K859" s="71">
        <f t="shared" ca="1" si="154"/>
        <v>1.5634603041697928</v>
      </c>
      <c r="L859" s="61">
        <f t="shared" ca="1" si="159"/>
        <v>2.8944532630370725E-3</v>
      </c>
    </row>
    <row r="860" spans="1:12">
      <c r="A860" s="78">
        <f t="shared" ca="1" si="155"/>
        <v>4.0737019197858881E-2</v>
      </c>
      <c r="B860" s="78">
        <f t="shared" ca="1" si="156"/>
        <v>3.0636467766243087E-2</v>
      </c>
      <c r="C860" s="71">
        <f t="shared" ca="1" si="157"/>
        <v>6.7298924287605679</v>
      </c>
      <c r="D860" s="79">
        <f t="shared" ca="1" si="158"/>
        <v>106.14498711220868</v>
      </c>
      <c r="E860" s="79">
        <f t="shared" ca="1" si="148"/>
        <v>26.778448016907859</v>
      </c>
      <c r="F860" s="61">
        <f t="shared" ca="1" si="149"/>
        <v>3.2639325384438526E-2</v>
      </c>
      <c r="G860" s="71">
        <f t="shared" ca="1" si="150"/>
        <v>1.3780067373324763</v>
      </c>
      <c r="H860" s="79">
        <f t="shared" ca="1" si="151"/>
        <v>20.756013474664954</v>
      </c>
      <c r="I860" s="79">
        <f t="shared" ca="1" si="152"/>
        <v>26.70302384011827</v>
      </c>
      <c r="J860" s="71">
        <f t="shared" ca="1" si="153"/>
        <v>1.2194502613115152</v>
      </c>
      <c r="K860" s="71">
        <f t="shared" ca="1" si="154"/>
        <v>1.5653657896676192</v>
      </c>
      <c r="L860" s="61">
        <f t="shared" ca="1" si="159"/>
        <v>3.1212202478298214E-3</v>
      </c>
    </row>
    <row r="861" spans="1:12">
      <c r="A861" s="78">
        <f t="shared" ca="1" si="155"/>
        <v>3.8051791311630216E-2</v>
      </c>
      <c r="B861" s="78">
        <f t="shared" ca="1" si="156"/>
        <v>3.0089786325200402E-2</v>
      </c>
      <c r="C861" s="71">
        <f t="shared" ca="1" si="157"/>
        <v>6.7763535806795554</v>
      </c>
      <c r="D861" s="79">
        <f t="shared" ca="1" si="158"/>
        <v>109.61896292377781</v>
      </c>
      <c r="E861" s="79">
        <f t="shared" ca="1" si="148"/>
        <v>26.300609623054239</v>
      </c>
      <c r="F861" s="61">
        <f t="shared" ca="1" si="149"/>
        <v>3.281498478469691E-2</v>
      </c>
      <c r="G861" s="71">
        <f t="shared" ca="1" si="150"/>
        <v>1.3734749268545872</v>
      </c>
      <c r="H861" s="79">
        <f t="shared" ca="1" si="151"/>
        <v>20.746949853709175</v>
      </c>
      <c r="I861" s="79">
        <f t="shared" ca="1" si="152"/>
        <v>26.608982058080784</v>
      </c>
      <c r="J861" s="71">
        <f t="shared" ca="1" si="153"/>
        <v>1.215867359484933</v>
      </c>
      <c r="K861" s="71">
        <f t="shared" ca="1" si="154"/>
        <v>1.5708981241281985</v>
      </c>
      <c r="L861" s="61">
        <f t="shared" ca="1" si="159"/>
        <v>2.7533724116732255E-3</v>
      </c>
    </row>
    <row r="862" spans="1:12">
      <c r="A862" s="78">
        <f t="shared" ca="1" si="155"/>
        <v>3.7104152131856867E-2</v>
      </c>
      <c r="B862" s="78">
        <f t="shared" ca="1" si="156"/>
        <v>2.991635690336383E-2</v>
      </c>
      <c r="C862" s="71">
        <f t="shared" ca="1" si="157"/>
        <v>6.8547654601811168</v>
      </c>
      <c r="D862" s="79">
        <f t="shared" ca="1" si="158"/>
        <v>115.74174259207486</v>
      </c>
      <c r="E862" s="79">
        <f t="shared" ca="1" si="148"/>
        <v>26.149019994880124</v>
      </c>
      <c r="F862" s="61">
        <f t="shared" ca="1" si="149"/>
        <v>3.3113589591076562E-2</v>
      </c>
      <c r="G862" s="71">
        <f t="shared" ca="1" si="150"/>
        <v>1.3772811964441496</v>
      </c>
      <c r="H862" s="79">
        <f t="shared" ca="1" si="151"/>
        <v>20.7545623928883</v>
      </c>
      <c r="I862" s="79">
        <f t="shared" ca="1" si="152"/>
        <v>26.687965030073318</v>
      </c>
      <c r="J862" s="71">
        <f t="shared" ca="1" si="153"/>
        <v>1.2188767962017069</v>
      </c>
      <c r="K862" s="71">
        <f t="shared" ca="1" si="154"/>
        <v>1.5662490546917942</v>
      </c>
      <c r="L862" s="61">
        <f t="shared" ca="1" si="159"/>
        <v>2.5938865396448641E-3</v>
      </c>
    </row>
    <row r="863" spans="1:12">
      <c r="A863" s="78">
        <f t="shared" ca="1" si="155"/>
        <v>4.2911805122713011E-2</v>
      </c>
      <c r="B863" s="78">
        <f t="shared" ca="1" si="156"/>
        <v>2.6501505042614924E-2</v>
      </c>
      <c r="C863" s="71">
        <f t="shared" ca="1" si="157"/>
        <v>6.8112224780550807</v>
      </c>
      <c r="D863" s="79">
        <f t="shared" ca="1" si="158"/>
        <v>112.30065079004407</v>
      </c>
      <c r="E863" s="79">
        <f t="shared" ca="1" si="148"/>
        <v>23.164197014103468</v>
      </c>
      <c r="F863" s="61">
        <f t="shared" ca="1" si="149"/>
        <v>3.2947437126500695E-2</v>
      </c>
      <c r="G863" s="71">
        <f t="shared" ca="1" si="150"/>
        <v>1.4864192390943296</v>
      </c>
      <c r="H863" s="79">
        <f t="shared" ca="1" si="151"/>
        <v>20.97283847818866</v>
      </c>
      <c r="I863" s="79">
        <f t="shared" ca="1" si="152"/>
        <v>28.964988458047696</v>
      </c>
      <c r="J863" s="71">
        <f t="shared" ca="1" si="153"/>
        <v>1.3044807418142541</v>
      </c>
      <c r="K863" s="71">
        <f t="shared" ca="1" si="154"/>
        <v>1.4431215831672874</v>
      </c>
      <c r="L863" s="61">
        <f t="shared" ca="1" si="159"/>
        <v>2.6905637687685445E-3</v>
      </c>
    </row>
    <row r="864" spans="1:12">
      <c r="A864" s="78">
        <f t="shared" ca="1" si="155"/>
        <v>3.6524608498554691E-2</v>
      </c>
      <c r="B864" s="78">
        <f t="shared" ca="1" si="156"/>
        <v>2.8547646249945359E-2</v>
      </c>
      <c r="C864" s="71">
        <f t="shared" ca="1" si="157"/>
        <v>6.7335703319831683</v>
      </c>
      <c r="D864" s="79">
        <f t="shared" ca="1" si="158"/>
        <v>106.4159307417402</v>
      </c>
      <c r="E864" s="79">
        <f t="shared" ref="E864:E927" ca="1" si="160">1.65*9.81*D_50*B864</f>
        <v>24.952669705335989</v>
      </c>
      <c r="F864" s="61">
        <f t="shared" ref="F864:F927" ca="1" si="161">$B$8*D864^(1/6)</f>
        <v>3.2653196390081178E-2</v>
      </c>
      <c r="G864" s="71">
        <f t="shared" ref="G864:G927" ca="1" si="162">IF(ISERROR(G864),1,(A864*Q/SQRT(L864))^(3/5)*(Bnot+2*G864*SQRT(1+m^2))^(2/5)/(Bnot+m*G864))</f>
        <v>1.387454548357588</v>
      </c>
      <c r="H864" s="79">
        <f t="shared" ref="H864:H927" ca="1" si="163">Bnot+2*m*G864</f>
        <v>20.774909096715177</v>
      </c>
      <c r="I864" s="79">
        <f t="shared" ref="I864:I927" ca="1" si="164">G864*(Bnot+m*G864)</f>
        <v>26.899211994194744</v>
      </c>
      <c r="J864" s="71">
        <f t="shared" ref="J864:J927" ca="1" si="165">IF(ISERROR(G864),1,I864/(Bnot+2*G864*SQRT(1+m^2)))</f>
        <v>1.2269123630211709</v>
      </c>
      <c r="K864" s="71">
        <f t="shared" ref="K864:K927" ca="1" si="166">Q/I864</f>
        <v>1.5539488669415695</v>
      </c>
      <c r="L864" s="61">
        <f t="shared" ca="1" si="159"/>
        <v>2.4525861509896887E-3</v>
      </c>
    </row>
    <row r="865" spans="1:12">
      <c r="A865" s="78">
        <f t="shared" ref="A865:A928" ca="1" si="167">NORMINV(RAND(),ntmn,ntstd)</f>
        <v>4.0602997477591482E-2</v>
      </c>
      <c r="B865" s="78">
        <f t="shared" ref="B865:B928" ca="1" si="168">NORMINV(RAND(),tmn,tstd)</f>
        <v>3.3089266487216135E-2</v>
      </c>
      <c r="C865" s="71">
        <f t="shared" ref="C865:C928" ca="1" si="169">NORMINV(RAND(),psimn,psistd)</f>
        <v>6.8381631345481271</v>
      </c>
      <c r="D865" s="79">
        <f t="shared" ref="D865:D928" ca="1" si="170">(2^C865)</f>
        <v>114.41743794526813</v>
      </c>
      <c r="E865" s="79">
        <f t="shared" ca="1" si="160"/>
        <v>28.922368247747492</v>
      </c>
      <c r="F865" s="61">
        <f t="shared" ca="1" si="161"/>
        <v>3.3050139392789626E-2</v>
      </c>
      <c r="G865" s="71">
        <f t="shared" ca="1" si="162"/>
        <v>1.3445735833440504</v>
      </c>
      <c r="H865" s="79">
        <f t="shared" ca="1" si="163"/>
        <v>20.689147166688102</v>
      </c>
      <c r="I865" s="79">
        <f t="shared" ca="1" si="164"/>
        <v>26.01020262121957</v>
      </c>
      <c r="J865" s="71">
        <f t="shared" ca="1" si="165"/>
        <v>1.1929628375828194</v>
      </c>
      <c r="K865" s="71">
        <f t="shared" ca="1" si="166"/>
        <v>1.6070616830142967</v>
      </c>
      <c r="L865" s="61">
        <f t="shared" ca="1" si="159"/>
        <v>3.3652329294201126E-3</v>
      </c>
    </row>
    <row r="866" spans="1:12">
      <c r="A866" s="78">
        <f t="shared" ca="1" si="167"/>
        <v>4.1869227901521859E-2</v>
      </c>
      <c r="B866" s="78">
        <f t="shared" ca="1" si="168"/>
        <v>3.3630047571289991E-2</v>
      </c>
      <c r="C866" s="71">
        <f t="shared" ca="1" si="169"/>
        <v>6.6195200103225478</v>
      </c>
      <c r="D866" s="79">
        <f t="shared" ca="1" si="170"/>
        <v>98.327292326346992</v>
      </c>
      <c r="E866" s="79">
        <f t="shared" ca="1" si="160"/>
        <v>29.39504931068501</v>
      </c>
      <c r="F866" s="61">
        <f t="shared" ca="1" si="161"/>
        <v>3.2225792451909402E-2</v>
      </c>
      <c r="G866" s="71">
        <f t="shared" ca="1" si="162"/>
        <v>1.3233623078406049</v>
      </c>
      <c r="H866" s="79">
        <f t="shared" ca="1" si="163"/>
        <v>20.646724615681208</v>
      </c>
      <c r="I866" s="79">
        <f t="shared" ca="1" si="164"/>
        <v>25.571809338944099</v>
      </c>
      <c r="J866" s="71">
        <f t="shared" ca="1" si="165"/>
        <v>1.1760920540555269</v>
      </c>
      <c r="K866" s="71">
        <f t="shared" ca="1" si="166"/>
        <v>1.6346125315560478</v>
      </c>
      <c r="L866" s="61">
        <f t="shared" ref="L866:L929" ca="1" si="171">E866/(9810*J866)*(A866/F866)^1.5</f>
        <v>3.7731223632588391E-3</v>
      </c>
    </row>
    <row r="867" spans="1:12">
      <c r="A867" s="78">
        <f t="shared" ca="1" si="167"/>
        <v>3.8475293589714347E-2</v>
      </c>
      <c r="B867" s="78">
        <f t="shared" ca="1" si="168"/>
        <v>2.4832281040773056E-2</v>
      </c>
      <c r="C867" s="71">
        <f t="shared" ca="1" si="169"/>
        <v>6.7815168932022685</v>
      </c>
      <c r="D867" s="79">
        <f t="shared" ca="1" si="170"/>
        <v>110.01198500440448</v>
      </c>
      <c r="E867" s="79">
        <f t="shared" ca="1" si="160"/>
        <v>21.705176721589545</v>
      </c>
      <c r="F867" s="61">
        <f t="shared" ca="1" si="161"/>
        <v>3.2834564409392752E-2</v>
      </c>
      <c r="G867" s="71">
        <f t="shared" ca="1" si="162"/>
        <v>1.4896622530836234</v>
      </c>
      <c r="H867" s="79">
        <f t="shared" ca="1" si="163"/>
        <v>20.979324506167245</v>
      </c>
      <c r="I867" s="79">
        <f t="shared" ca="1" si="164"/>
        <v>29.033014183767399</v>
      </c>
      <c r="J867" s="71">
        <f t="shared" ca="1" si="165"/>
        <v>1.3070044529683502</v>
      </c>
      <c r="K867" s="71">
        <f t="shared" ca="1" si="166"/>
        <v>1.4397402810270636</v>
      </c>
      <c r="L867" s="61">
        <f t="shared" ca="1" si="171"/>
        <v>2.1473027308253983E-3</v>
      </c>
    </row>
    <row r="868" spans="1:12">
      <c r="A868" s="78">
        <f t="shared" ca="1" si="167"/>
        <v>4.0646454152616522E-2</v>
      </c>
      <c r="B868" s="78">
        <f t="shared" ca="1" si="168"/>
        <v>2.925996802984222E-2</v>
      </c>
      <c r="C868" s="71">
        <f t="shared" ca="1" si="169"/>
        <v>6.814600155501175</v>
      </c>
      <c r="D868" s="79">
        <f t="shared" ca="1" si="170"/>
        <v>112.56388019274823</v>
      </c>
      <c r="E868" s="79">
        <f t="shared" ca="1" si="160"/>
        <v>25.575289515812216</v>
      </c>
      <c r="F868" s="61">
        <f t="shared" ca="1" si="161"/>
        <v>3.2960295876626557E-2</v>
      </c>
      <c r="G868" s="71">
        <f t="shared" ca="1" si="162"/>
        <v>1.412025213418534</v>
      </c>
      <c r="H868" s="79">
        <f t="shared" ca="1" si="163"/>
        <v>20.824050426837069</v>
      </c>
      <c r="I868" s="79">
        <f t="shared" ca="1" si="164"/>
        <v>27.41026904486327</v>
      </c>
      <c r="J868" s="71">
        <f t="shared" ca="1" si="165"/>
        <v>1.2462719523509231</v>
      </c>
      <c r="K868" s="71">
        <f t="shared" ca="1" si="166"/>
        <v>1.5249759107283694</v>
      </c>
      <c r="L868" s="61">
        <f t="shared" ca="1" si="171"/>
        <v>2.864745696349218E-3</v>
      </c>
    </row>
    <row r="869" spans="1:12">
      <c r="A869" s="78">
        <f t="shared" ca="1" si="167"/>
        <v>4.0558179002333918E-2</v>
      </c>
      <c r="B869" s="78">
        <f t="shared" ca="1" si="168"/>
        <v>3.024413487222561E-2</v>
      </c>
      <c r="C869" s="71">
        <f t="shared" ca="1" si="169"/>
        <v>6.8579243315022369</v>
      </c>
      <c r="D869" s="79">
        <f t="shared" ca="1" si="170"/>
        <v>115.99544404654252</v>
      </c>
      <c r="E869" s="79">
        <f t="shared" ca="1" si="160"/>
        <v>26.435521211901108</v>
      </c>
      <c r="F869" s="61">
        <f t="shared" ca="1" si="161"/>
        <v>3.3125675843290896E-2</v>
      </c>
      <c r="G869" s="71">
        <f t="shared" ca="1" si="162"/>
        <v>1.3966911460534481</v>
      </c>
      <c r="H869" s="79">
        <f t="shared" ca="1" si="163"/>
        <v>20.793382292106898</v>
      </c>
      <c r="I869" s="79">
        <f t="shared" ca="1" si="164"/>
        <v>27.09118678642616</v>
      </c>
      <c r="J869" s="71">
        <f t="shared" ca="1" si="165"/>
        <v>1.2341979417984379</v>
      </c>
      <c r="K869" s="71">
        <f t="shared" ca="1" si="166"/>
        <v>1.5429372042476772</v>
      </c>
      <c r="L869" s="61">
        <f t="shared" ca="1" si="171"/>
        <v>2.9580438128948209E-3</v>
      </c>
    </row>
    <row r="870" spans="1:12">
      <c r="A870" s="78">
        <f t="shared" ca="1" si="167"/>
        <v>3.9087431146484074E-2</v>
      </c>
      <c r="B870" s="78">
        <f t="shared" ca="1" si="168"/>
        <v>3.1219567105261591E-2</v>
      </c>
      <c r="C870" s="71">
        <f t="shared" ca="1" si="169"/>
        <v>6.7520367221042665</v>
      </c>
      <c r="D870" s="79">
        <f t="shared" ca="1" si="170"/>
        <v>107.78680161313412</v>
      </c>
      <c r="E870" s="79">
        <f t="shared" ca="1" si="160"/>
        <v>27.288118239263103</v>
      </c>
      <c r="F870" s="61">
        <f t="shared" ca="1" si="161"/>
        <v>3.2722930497176513E-2</v>
      </c>
      <c r="G870" s="71">
        <f t="shared" ca="1" si="162"/>
        <v>1.3579938334476109</v>
      </c>
      <c r="H870" s="79">
        <f t="shared" ca="1" si="163"/>
        <v>20.715987666895224</v>
      </c>
      <c r="I870" s="79">
        <f t="shared" ca="1" si="164"/>
        <v>26.288036253738735</v>
      </c>
      <c r="J870" s="71">
        <f t="shared" ca="1" si="165"/>
        <v>1.2036102920940266</v>
      </c>
      <c r="K870" s="71">
        <f t="shared" ca="1" si="166"/>
        <v>1.5900769306819227</v>
      </c>
      <c r="L870" s="61">
        <f t="shared" ca="1" si="171"/>
        <v>3.0171444077331019E-3</v>
      </c>
    </row>
    <row r="871" spans="1:12">
      <c r="A871" s="78">
        <f t="shared" ca="1" si="167"/>
        <v>4.4050532424084063E-2</v>
      </c>
      <c r="B871" s="78">
        <f t="shared" ca="1" si="168"/>
        <v>3.0235093111878143E-2</v>
      </c>
      <c r="C871" s="71">
        <f t="shared" ca="1" si="169"/>
        <v>6.7697114633023281</v>
      </c>
      <c r="D871" s="79">
        <f t="shared" ca="1" si="170"/>
        <v>109.11544105041958</v>
      </c>
      <c r="E871" s="79">
        <f t="shared" ca="1" si="160"/>
        <v>26.427618071392438</v>
      </c>
      <c r="F871" s="61">
        <f t="shared" ca="1" si="161"/>
        <v>3.2789814602947283E-2</v>
      </c>
      <c r="G871" s="71">
        <f t="shared" ca="1" si="162"/>
        <v>1.4118290878962381</v>
      </c>
      <c r="H871" s="79">
        <f t="shared" ca="1" si="163"/>
        <v>20.823658175792477</v>
      </c>
      <c r="I871" s="79">
        <f t="shared" ca="1" si="164"/>
        <v>27.406184955562207</v>
      </c>
      <c r="J871" s="71">
        <f t="shared" ca="1" si="165"/>
        <v>1.2461176892002968</v>
      </c>
      <c r="K871" s="71">
        <f t="shared" ca="1" si="166"/>
        <v>1.525203163730255</v>
      </c>
      <c r="L871" s="61">
        <f t="shared" ca="1" si="171"/>
        <v>3.3662646354477451E-3</v>
      </c>
    </row>
    <row r="872" spans="1:12">
      <c r="A872" s="78">
        <f t="shared" ca="1" si="167"/>
        <v>3.9919864096635151E-2</v>
      </c>
      <c r="B872" s="78">
        <f t="shared" ca="1" si="168"/>
        <v>3.2376238200086185E-2</v>
      </c>
      <c r="C872" s="71">
        <f t="shared" ca="1" si="169"/>
        <v>6.8629148579903667</v>
      </c>
      <c r="D872" s="79">
        <f t="shared" ca="1" si="170"/>
        <v>116.39738672614273</v>
      </c>
      <c r="E872" s="79">
        <f t="shared" ca="1" si="160"/>
        <v>28.299130899787528</v>
      </c>
      <c r="F872" s="61">
        <f t="shared" ca="1" si="161"/>
        <v>3.3144779236761873E-2</v>
      </c>
      <c r="G872" s="71">
        <f t="shared" ca="1" si="162"/>
        <v>1.3543063376800706</v>
      </c>
      <c r="H872" s="79">
        <f t="shared" ca="1" si="163"/>
        <v>20.70861267536014</v>
      </c>
      <c r="I872" s="79">
        <f t="shared" ca="1" si="164"/>
        <v>26.211659734521678</v>
      </c>
      <c r="J872" s="71">
        <f t="shared" ca="1" si="165"/>
        <v>1.2006867253923155</v>
      </c>
      <c r="K872" s="71">
        <f t="shared" ca="1" si="166"/>
        <v>1.594710156600573</v>
      </c>
      <c r="L872" s="61">
        <f t="shared" ca="1" si="171"/>
        <v>3.1756692703117893E-3</v>
      </c>
    </row>
    <row r="873" spans="1:12">
      <c r="A873" s="78">
        <f t="shared" ca="1" si="167"/>
        <v>4.016357393553488E-2</v>
      </c>
      <c r="B873" s="78">
        <f t="shared" ca="1" si="168"/>
        <v>2.701779877270474E-2</v>
      </c>
      <c r="C873" s="71">
        <f t="shared" ca="1" si="169"/>
        <v>6.7625320357034129</v>
      </c>
      <c r="D873" s="79">
        <f t="shared" ca="1" si="170"/>
        <v>108.57378782913136</v>
      </c>
      <c r="E873" s="79">
        <f t="shared" ca="1" si="160"/>
        <v>23.615474391056804</v>
      </c>
      <c r="F873" s="61">
        <f t="shared" ca="1" si="161"/>
        <v>3.2762630005736142E-2</v>
      </c>
      <c r="G873" s="71">
        <f t="shared" ca="1" si="162"/>
        <v>1.4499230998876858</v>
      </c>
      <c r="H873" s="79">
        <f t="shared" ca="1" si="163"/>
        <v>20.899846199775372</v>
      </c>
      <c r="I873" s="79">
        <f t="shared" ca="1" si="164"/>
        <v>28.200892793566258</v>
      </c>
      <c r="J873" s="71">
        <f t="shared" ca="1" si="165"/>
        <v>1.2760006545169709</v>
      </c>
      <c r="K873" s="71">
        <f t="shared" ca="1" si="166"/>
        <v>1.4822225773481978</v>
      </c>
      <c r="L873" s="61">
        <f t="shared" ca="1" si="171"/>
        <v>2.5606909152871326E-3</v>
      </c>
    </row>
    <row r="874" spans="1:12">
      <c r="A874" s="78">
        <f t="shared" ca="1" si="167"/>
        <v>3.6932119595612586E-2</v>
      </c>
      <c r="B874" s="78">
        <f t="shared" ca="1" si="168"/>
        <v>3.1090922296879198E-2</v>
      </c>
      <c r="C874" s="71">
        <f t="shared" ca="1" si="169"/>
        <v>6.8902065288812597</v>
      </c>
      <c r="D874" s="79">
        <f t="shared" ca="1" si="170"/>
        <v>118.62025177823853</v>
      </c>
      <c r="E874" s="79">
        <f t="shared" ca="1" si="160"/>
        <v>27.175673542955494</v>
      </c>
      <c r="F874" s="61">
        <f t="shared" ca="1" si="161"/>
        <v>3.3249444912352488E-2</v>
      </c>
      <c r="G874" s="71">
        <f t="shared" ca="1" si="162"/>
        <v>1.3578317336504486</v>
      </c>
      <c r="H874" s="79">
        <f t="shared" ca="1" si="163"/>
        <v>20.715663467300896</v>
      </c>
      <c r="I874" s="79">
        <f t="shared" ca="1" si="164"/>
        <v>26.284678222616261</v>
      </c>
      <c r="J874" s="71">
        <f t="shared" ca="1" si="165"/>
        <v>1.2034818066068944</v>
      </c>
      <c r="K874" s="71">
        <f t="shared" ca="1" si="166"/>
        <v>1.5902800728994204</v>
      </c>
      <c r="L874" s="61">
        <f t="shared" ca="1" si="171"/>
        <v>2.6946448317135292E-3</v>
      </c>
    </row>
    <row r="875" spans="1:12">
      <c r="A875" s="78">
        <f t="shared" ca="1" si="167"/>
        <v>3.954437281938928E-2</v>
      </c>
      <c r="B875" s="78">
        <f t="shared" ca="1" si="168"/>
        <v>2.8514873005623352E-2</v>
      </c>
      <c r="C875" s="71">
        <f t="shared" ca="1" si="169"/>
        <v>6.7524725438547275</v>
      </c>
      <c r="D875" s="79">
        <f t="shared" ca="1" si="170"/>
        <v>107.81936769769852</v>
      </c>
      <c r="E875" s="79">
        <f t="shared" ca="1" si="160"/>
        <v>24.924023562898206</v>
      </c>
      <c r="F875" s="61">
        <f t="shared" ca="1" si="161"/>
        <v>3.2724578076125124E-2</v>
      </c>
      <c r="G875" s="71">
        <f t="shared" ca="1" si="162"/>
        <v>1.4127683301605829</v>
      </c>
      <c r="H875" s="79">
        <f t="shared" ca="1" si="163"/>
        <v>20.825536660321166</v>
      </c>
      <c r="I875" s="79">
        <f t="shared" ca="1" si="164"/>
        <v>27.425744297595212</v>
      </c>
      <c r="J875" s="71">
        <f t="shared" ca="1" si="165"/>
        <v>1.2468564143155654</v>
      </c>
      <c r="K875" s="71">
        <f t="shared" ca="1" si="166"/>
        <v>1.5241154276956186</v>
      </c>
      <c r="L875" s="61">
        <f t="shared" ca="1" si="171"/>
        <v>2.7067531830027064E-3</v>
      </c>
    </row>
    <row r="876" spans="1:12">
      <c r="A876" s="78">
        <f t="shared" ca="1" si="167"/>
        <v>3.8834193774731116E-2</v>
      </c>
      <c r="B876" s="78">
        <f t="shared" ca="1" si="168"/>
        <v>3.1376442890953905E-2</v>
      </c>
      <c r="C876" s="71">
        <f t="shared" ca="1" si="169"/>
        <v>6.8434413034270598</v>
      </c>
      <c r="D876" s="79">
        <f t="shared" ca="1" si="170"/>
        <v>114.83680629176652</v>
      </c>
      <c r="E876" s="79">
        <f t="shared" ca="1" si="160"/>
        <v>27.425238814138968</v>
      </c>
      <c r="F876" s="61">
        <f t="shared" ca="1" si="161"/>
        <v>3.3070298124356828E-2</v>
      </c>
      <c r="G876" s="71">
        <f t="shared" ca="1" si="162"/>
        <v>1.3622174828363802</v>
      </c>
      <c r="H876" s="79">
        <f t="shared" ca="1" si="163"/>
        <v>20.72443496567276</v>
      </c>
      <c r="I876" s="79">
        <f t="shared" ca="1" si="164"/>
        <v>26.37555116159993</v>
      </c>
      <c r="J876" s="71">
        <f t="shared" ca="1" si="165"/>
        <v>1.2069570390637001</v>
      </c>
      <c r="K876" s="71">
        <f t="shared" ca="1" si="166"/>
        <v>1.5848010054423609</v>
      </c>
      <c r="L876" s="61">
        <f t="shared" ca="1" si="171"/>
        <v>2.9475004064806322E-3</v>
      </c>
    </row>
    <row r="877" spans="1:12">
      <c r="A877" s="78">
        <f t="shared" ca="1" si="167"/>
        <v>4.1129081548663633E-2</v>
      </c>
      <c r="B877" s="78">
        <f t="shared" ca="1" si="168"/>
        <v>3.1767671900724735E-2</v>
      </c>
      <c r="C877" s="71">
        <f t="shared" ca="1" si="169"/>
        <v>6.7022231619425305</v>
      </c>
      <c r="D877" s="79">
        <f t="shared" ca="1" si="170"/>
        <v>104.12864315768465</v>
      </c>
      <c r="E877" s="79">
        <f t="shared" ca="1" si="160"/>
        <v>27.767200745938368</v>
      </c>
      <c r="F877" s="61">
        <f t="shared" ca="1" si="161"/>
        <v>3.2535161033007874E-2</v>
      </c>
      <c r="G877" s="71">
        <f t="shared" ca="1" si="162"/>
        <v>1.3576737505107392</v>
      </c>
      <c r="H877" s="79">
        <f t="shared" ca="1" si="163"/>
        <v>20.71534750102148</v>
      </c>
      <c r="I877" s="79">
        <f t="shared" ca="1" si="164"/>
        <v>26.281405522019202</v>
      </c>
      <c r="J877" s="71">
        <f t="shared" ca="1" si="165"/>
        <v>1.2033565812387572</v>
      </c>
      <c r="K877" s="71">
        <f t="shared" ca="1" si="166"/>
        <v>1.5904781030443345</v>
      </c>
      <c r="L877" s="61">
        <f t="shared" ca="1" si="171"/>
        <v>3.3432036430108922E-3</v>
      </c>
    </row>
    <row r="878" spans="1:12">
      <c r="A878" s="78">
        <f t="shared" ca="1" si="167"/>
        <v>4.1970556747683456E-2</v>
      </c>
      <c r="B878" s="78">
        <f t="shared" ca="1" si="168"/>
        <v>2.6952289556417961E-2</v>
      </c>
      <c r="C878" s="71">
        <f t="shared" ca="1" si="169"/>
        <v>6.8384032962523875</v>
      </c>
      <c r="D878" s="79">
        <f t="shared" ca="1" si="170"/>
        <v>114.43648630503573</v>
      </c>
      <c r="E878" s="79">
        <f t="shared" ca="1" si="160"/>
        <v>23.558214684867803</v>
      </c>
      <c r="F878" s="61">
        <f t="shared" ca="1" si="161"/>
        <v>3.3051056367350923E-2</v>
      </c>
      <c r="G878" s="71">
        <f t="shared" ca="1" si="162"/>
        <v>1.4723694172656723</v>
      </c>
      <c r="H878" s="79">
        <f t="shared" ca="1" si="163"/>
        <v>20.944738834531343</v>
      </c>
      <c r="I878" s="79">
        <f t="shared" ca="1" si="164"/>
        <v>28.670521211681354</v>
      </c>
      <c r="J878" s="71">
        <f t="shared" ca="1" si="165"/>
        <v>1.2935340146515961</v>
      </c>
      <c r="K878" s="71">
        <f t="shared" ca="1" si="166"/>
        <v>1.4579434985286994</v>
      </c>
      <c r="L878" s="61">
        <f t="shared" ca="1" si="171"/>
        <v>2.6566515320249327E-3</v>
      </c>
    </row>
    <row r="879" spans="1:12">
      <c r="A879" s="78">
        <f t="shared" ca="1" si="167"/>
        <v>3.9058818348810302E-2</v>
      </c>
      <c r="B879" s="78">
        <f t="shared" ca="1" si="168"/>
        <v>2.7193455864245316E-2</v>
      </c>
      <c r="C879" s="71">
        <f t="shared" ca="1" si="169"/>
        <v>6.7787239891658162</v>
      </c>
      <c r="D879" s="79">
        <f t="shared" ca="1" si="170"/>
        <v>109.79921952339335</v>
      </c>
      <c r="E879" s="79">
        <f t="shared" ca="1" si="160"/>
        <v>23.769011160716765</v>
      </c>
      <c r="F879" s="61">
        <f t="shared" ca="1" si="161"/>
        <v>3.2823972081330553E-2</v>
      </c>
      <c r="G879" s="71">
        <f t="shared" ca="1" si="162"/>
        <v>1.4395104154221929</v>
      </c>
      <c r="H879" s="79">
        <f t="shared" ca="1" si="163"/>
        <v>20.879020830844386</v>
      </c>
      <c r="I879" s="79">
        <f t="shared" ca="1" si="164"/>
        <v>27.983377713708446</v>
      </c>
      <c r="J879" s="71">
        <f t="shared" ca="1" si="165"/>
        <v>1.267848308188154</v>
      </c>
      <c r="K879" s="71">
        <f t="shared" ca="1" si="166"/>
        <v>1.4937439085319242</v>
      </c>
      <c r="L879" s="61">
        <f t="shared" ca="1" si="171"/>
        <v>2.4806572391009698E-3</v>
      </c>
    </row>
    <row r="880" spans="1:12">
      <c r="A880" s="78">
        <f t="shared" ca="1" si="167"/>
        <v>3.755088632820508E-2</v>
      </c>
      <c r="B880" s="78">
        <f t="shared" ca="1" si="168"/>
        <v>3.4530594531413994E-2</v>
      </c>
      <c r="C880" s="71">
        <f t="shared" ca="1" si="169"/>
        <v>6.7902129919350198</v>
      </c>
      <c r="D880" s="79">
        <f t="shared" ca="1" si="170"/>
        <v>110.67710418893624</v>
      </c>
      <c r="E880" s="79">
        <f t="shared" ca="1" si="160"/>
        <v>30.182191292667557</v>
      </c>
      <c r="F880" s="61">
        <f t="shared" ca="1" si="161"/>
        <v>3.2867567005083823E-2</v>
      </c>
      <c r="G880" s="71">
        <f t="shared" ca="1" si="162"/>
        <v>1.2957823236964834</v>
      </c>
      <c r="H880" s="79">
        <f t="shared" ca="1" si="163"/>
        <v>20.591564647392968</v>
      </c>
      <c r="I880" s="79">
        <f t="shared" ca="1" si="164"/>
        <v>25.003133656940957</v>
      </c>
      <c r="J880" s="71">
        <f t="shared" ca="1" si="165"/>
        <v>1.1540781813294971</v>
      </c>
      <c r="K880" s="71">
        <f t="shared" ca="1" si="166"/>
        <v>1.6717904472904408</v>
      </c>
      <c r="L880" s="61">
        <f t="shared" ca="1" si="171"/>
        <v>3.2555583405148194E-3</v>
      </c>
    </row>
    <row r="881" spans="1:12">
      <c r="A881" s="78">
        <f t="shared" ca="1" si="167"/>
        <v>4.0310598024519029E-2</v>
      </c>
      <c r="B881" s="78">
        <f t="shared" ca="1" si="168"/>
        <v>2.5450791370244873E-2</v>
      </c>
      <c r="C881" s="71">
        <f t="shared" ca="1" si="169"/>
        <v>6.792778495542743</v>
      </c>
      <c r="D881" s="79">
        <f t="shared" ca="1" si="170"/>
        <v>110.87409323734929</v>
      </c>
      <c r="E881" s="79">
        <f t="shared" ca="1" si="160"/>
        <v>22.245798663781304</v>
      </c>
      <c r="F881" s="61">
        <f t="shared" ca="1" si="161"/>
        <v>3.2877309692227276E-2</v>
      </c>
      <c r="G881" s="71">
        <f t="shared" ca="1" si="162"/>
        <v>1.4900575939946299</v>
      </c>
      <c r="H881" s="79">
        <f t="shared" ca="1" si="163"/>
        <v>20.980115187989259</v>
      </c>
      <c r="I881" s="79">
        <f t="shared" ca="1" si="164"/>
        <v>29.041308325324405</v>
      </c>
      <c r="J881" s="71">
        <f t="shared" ca="1" si="165"/>
        <v>1.3073120292110174</v>
      </c>
      <c r="K881" s="71">
        <f t="shared" ca="1" si="166"/>
        <v>1.4393290939840284</v>
      </c>
      <c r="L881" s="61">
        <f t="shared" ca="1" si="171"/>
        <v>2.3549635549310706E-3</v>
      </c>
    </row>
    <row r="882" spans="1:12">
      <c r="A882" s="78">
        <f t="shared" ca="1" si="167"/>
        <v>3.9111234340930695E-2</v>
      </c>
      <c r="B882" s="78">
        <f t="shared" ca="1" si="168"/>
        <v>2.7844802986367316E-2</v>
      </c>
      <c r="C882" s="71">
        <f t="shared" ca="1" si="169"/>
        <v>6.7698575348782812</v>
      </c>
      <c r="D882" s="79">
        <f t="shared" ca="1" si="170"/>
        <v>109.1264894500455</v>
      </c>
      <c r="E882" s="79">
        <f t="shared" ca="1" si="160"/>
        <v>24.338334791097065</v>
      </c>
      <c r="F882" s="61">
        <f t="shared" ca="1" si="161"/>
        <v>3.2790367930824522E-2</v>
      </c>
      <c r="G882" s="71">
        <f t="shared" ca="1" si="162"/>
        <v>1.4251299958713235</v>
      </c>
      <c r="H882" s="79">
        <f t="shared" ca="1" si="163"/>
        <v>20.850259991742647</v>
      </c>
      <c r="I882" s="79">
        <f t="shared" ca="1" si="164"/>
        <v>27.683335430816022</v>
      </c>
      <c r="J882" s="71">
        <f t="shared" ca="1" si="165"/>
        <v>1.2565698707504722</v>
      </c>
      <c r="K882" s="71">
        <f t="shared" ca="1" si="166"/>
        <v>1.5099336604313167</v>
      </c>
      <c r="L882" s="61">
        <f t="shared" ca="1" si="171"/>
        <v>2.5719828010232252E-3</v>
      </c>
    </row>
    <row r="883" spans="1:12">
      <c r="A883" s="78">
        <f t="shared" ca="1" si="167"/>
        <v>4.1592788496069788E-2</v>
      </c>
      <c r="B883" s="78">
        <f t="shared" ca="1" si="168"/>
        <v>2.7192272923357363E-2</v>
      </c>
      <c r="C883" s="71">
        <f t="shared" ca="1" si="169"/>
        <v>6.7119643561420235</v>
      </c>
      <c r="D883" s="79">
        <f t="shared" ca="1" si="170"/>
        <v>104.83410721651755</v>
      </c>
      <c r="E883" s="79">
        <f t="shared" ca="1" si="160"/>
        <v>23.767977186391892</v>
      </c>
      <c r="F883" s="61">
        <f t="shared" ca="1" si="161"/>
        <v>3.2571794984131416E-2</v>
      </c>
      <c r="G883" s="71">
        <f t="shared" ca="1" si="162"/>
        <v>1.4512747879114467</v>
      </c>
      <c r="H883" s="79">
        <f t="shared" ca="1" si="163"/>
        <v>20.902549575822892</v>
      </c>
      <c r="I883" s="79">
        <f t="shared" ca="1" si="164"/>
        <v>28.229144692433458</v>
      </c>
      <c r="J883" s="71">
        <f t="shared" ca="1" si="165"/>
        <v>1.2770580506114708</v>
      </c>
      <c r="K883" s="71">
        <f t="shared" ca="1" si="166"/>
        <v>1.4807391600215245</v>
      </c>
      <c r="L883" s="61">
        <f t="shared" ca="1" si="171"/>
        <v>2.737644760474106E-3</v>
      </c>
    </row>
    <row r="884" spans="1:12">
      <c r="A884" s="78">
        <f t="shared" ca="1" si="167"/>
        <v>4.686791291891014E-2</v>
      </c>
      <c r="B884" s="78">
        <f t="shared" ca="1" si="168"/>
        <v>3.3940262624199129E-2</v>
      </c>
      <c r="C884" s="71">
        <f t="shared" ca="1" si="169"/>
        <v>6.8119279167314346</v>
      </c>
      <c r="D884" s="79">
        <f t="shared" ca="1" si="170"/>
        <v>112.35557618444219</v>
      </c>
      <c r="E884" s="79">
        <f t="shared" ca="1" si="160"/>
        <v>29.666199292196353</v>
      </c>
      <c r="F884" s="61">
        <f t="shared" ca="1" si="161"/>
        <v>3.2950122302840557E-2</v>
      </c>
      <c r="G884" s="71">
        <f t="shared" ca="1" si="162"/>
        <v>1.3678261568177463</v>
      </c>
      <c r="H884" s="79">
        <f t="shared" ca="1" si="163"/>
        <v>20.735652313635491</v>
      </c>
      <c r="I884" s="79">
        <f t="shared" ca="1" si="164"/>
        <v>26.491819217994237</v>
      </c>
      <c r="J884" s="71">
        <f t="shared" ca="1" si="165"/>
        <v>1.2113981257337785</v>
      </c>
      <c r="K884" s="71">
        <f t="shared" ca="1" si="166"/>
        <v>1.5778455853121582</v>
      </c>
      <c r="L884" s="61">
        <f t="shared" ca="1" si="171"/>
        <v>4.2348095153248375E-3</v>
      </c>
    </row>
    <row r="885" spans="1:12">
      <c r="A885" s="78">
        <f t="shared" ca="1" si="167"/>
        <v>4.0019645942107697E-2</v>
      </c>
      <c r="B885" s="78">
        <f t="shared" ca="1" si="168"/>
        <v>3.1320022995489832E-2</v>
      </c>
      <c r="C885" s="71">
        <f t="shared" ca="1" si="169"/>
        <v>6.8948024016652925</v>
      </c>
      <c r="D885" s="79">
        <f t="shared" ca="1" si="170"/>
        <v>118.99873290911009</v>
      </c>
      <c r="E885" s="79">
        <f t="shared" ca="1" si="160"/>
        <v>27.37592381969079</v>
      </c>
      <c r="F885" s="61">
        <f t="shared" ca="1" si="161"/>
        <v>3.3267102928314703E-2</v>
      </c>
      <c r="G885" s="71">
        <f t="shared" ca="1" si="162"/>
        <v>1.3766654496218038</v>
      </c>
      <c r="H885" s="79">
        <f t="shared" ca="1" si="163"/>
        <v>20.753330899243608</v>
      </c>
      <c r="I885" s="79">
        <f t="shared" ca="1" si="164"/>
        <v>26.67518585337487</v>
      </c>
      <c r="J885" s="71">
        <f t="shared" ca="1" si="165"/>
        <v>1.2183900653477868</v>
      </c>
      <c r="K885" s="71">
        <f t="shared" ca="1" si="166"/>
        <v>1.566999391485461</v>
      </c>
      <c r="L885" s="61">
        <f t="shared" ca="1" si="171"/>
        <v>3.0220442376913347E-3</v>
      </c>
    </row>
    <row r="886" spans="1:12">
      <c r="A886" s="78">
        <f t="shared" ca="1" si="167"/>
        <v>4.2158775419001614E-2</v>
      </c>
      <c r="B886" s="78">
        <f t="shared" ca="1" si="168"/>
        <v>2.7974644650420221E-2</v>
      </c>
      <c r="C886" s="71">
        <f t="shared" ca="1" si="169"/>
        <v>6.7731429126644187</v>
      </c>
      <c r="D886" s="79">
        <f t="shared" ca="1" si="170"/>
        <v>109.3752809590479</v>
      </c>
      <c r="E886" s="79">
        <f t="shared" ca="1" si="160"/>
        <v>24.451825624237451</v>
      </c>
      <c r="F886" s="61">
        <f t="shared" ca="1" si="161"/>
        <v>3.2802815605686403E-2</v>
      </c>
      <c r="G886" s="71">
        <f t="shared" ca="1" si="162"/>
        <v>1.4447601279002074</v>
      </c>
      <c r="H886" s="79">
        <f t="shared" ca="1" si="163"/>
        <v>20.889520255800413</v>
      </c>
      <c r="I886" s="79">
        <f t="shared" ca="1" si="164"/>
        <v>28.093014129373955</v>
      </c>
      <c r="J886" s="71">
        <f t="shared" ca="1" si="165"/>
        <v>1.271959927332351</v>
      </c>
      <c r="K886" s="71">
        <f t="shared" ca="1" si="166"/>
        <v>1.4879143906560766</v>
      </c>
      <c r="L886" s="61">
        <f t="shared" ca="1" si="171"/>
        <v>2.8551843247457478E-3</v>
      </c>
    </row>
    <row r="887" spans="1:12">
      <c r="A887" s="78">
        <f t="shared" ca="1" si="167"/>
        <v>3.8297711186069325E-2</v>
      </c>
      <c r="B887" s="78">
        <f t="shared" ca="1" si="168"/>
        <v>3.2683301192799545E-2</v>
      </c>
      <c r="C887" s="71">
        <f t="shared" ca="1" si="169"/>
        <v>6.8378867287678817</v>
      </c>
      <c r="D887" s="79">
        <f t="shared" ca="1" si="170"/>
        <v>114.39551882103903</v>
      </c>
      <c r="E887" s="79">
        <f t="shared" ca="1" si="160"/>
        <v>28.567525756891488</v>
      </c>
      <c r="F887" s="61">
        <f t="shared" ca="1" si="161"/>
        <v>3.3049084064225506E-2</v>
      </c>
      <c r="G887" s="71">
        <f t="shared" ca="1" si="162"/>
        <v>1.3352620372727586</v>
      </c>
      <c r="H887" s="79">
        <f t="shared" ca="1" si="163"/>
        <v>20.670524074545519</v>
      </c>
      <c r="I887" s="79">
        <f t="shared" ca="1" si="164"/>
        <v>25.817641379091455</v>
      </c>
      <c r="J887" s="71">
        <f t="shared" ca="1" si="165"/>
        <v>1.1855630842408353</v>
      </c>
      <c r="K887" s="71">
        <f t="shared" ca="1" si="166"/>
        <v>1.6190479752287494</v>
      </c>
      <c r="L887" s="61">
        <f t="shared" ca="1" si="171"/>
        <v>3.0640725222275235E-3</v>
      </c>
    </row>
    <row r="888" spans="1:12">
      <c r="A888" s="78">
        <f t="shared" ca="1" si="167"/>
        <v>3.7188081800101927E-2</v>
      </c>
      <c r="B888" s="78">
        <f t="shared" ca="1" si="168"/>
        <v>2.711720635383031E-2</v>
      </c>
      <c r="C888" s="71">
        <f t="shared" ca="1" si="169"/>
        <v>6.8556790827253584</v>
      </c>
      <c r="D888" s="79">
        <f t="shared" ca="1" si="170"/>
        <v>115.8150621447226</v>
      </c>
      <c r="E888" s="79">
        <f t="shared" ca="1" si="160"/>
        <v>23.702363674898809</v>
      </c>
      <c r="F888" s="61">
        <f t="shared" ca="1" si="161"/>
        <v>3.3117084776328888E-2</v>
      </c>
      <c r="G888" s="71">
        <f t="shared" ca="1" si="162"/>
        <v>1.4345726885730474</v>
      </c>
      <c r="H888" s="79">
        <f t="shared" ca="1" si="163"/>
        <v>20.869145377146094</v>
      </c>
      <c r="I888" s="79">
        <f t="shared" ca="1" si="164"/>
        <v>27.880307193114557</v>
      </c>
      <c r="J888" s="71">
        <f t="shared" ca="1" si="165"/>
        <v>1.2639782674239919</v>
      </c>
      <c r="K888" s="71">
        <f t="shared" ca="1" si="166"/>
        <v>1.499266120364811</v>
      </c>
      <c r="L888" s="61">
        <f t="shared" ca="1" si="171"/>
        <v>2.2746289371739841E-3</v>
      </c>
    </row>
    <row r="889" spans="1:12">
      <c r="A889" s="78">
        <f t="shared" ca="1" si="167"/>
        <v>4.6546449359335926E-2</v>
      </c>
      <c r="B889" s="78">
        <f t="shared" ca="1" si="168"/>
        <v>2.7826958454356888E-2</v>
      </c>
      <c r="C889" s="71">
        <f t="shared" ca="1" si="169"/>
        <v>6.777460101100294</v>
      </c>
      <c r="D889" s="79">
        <f t="shared" ca="1" si="170"/>
        <v>109.70307089197622</v>
      </c>
      <c r="E889" s="79">
        <f t="shared" ca="1" si="160"/>
        <v>24.322737403158175</v>
      </c>
      <c r="F889" s="61">
        <f t="shared" ca="1" si="161"/>
        <v>3.2819179800578899E-2</v>
      </c>
      <c r="G889" s="71">
        <f t="shared" ca="1" si="162"/>
        <v>1.4779409557975278</v>
      </c>
      <c r="H889" s="79">
        <f t="shared" ca="1" si="163"/>
        <v>20.955881911595057</v>
      </c>
      <c r="I889" s="79">
        <f t="shared" ca="1" si="164"/>
        <v>28.787246673179212</v>
      </c>
      <c r="J889" s="71">
        <f t="shared" ca="1" si="165"/>
        <v>1.2978775665265079</v>
      </c>
      <c r="K889" s="71">
        <f t="shared" ca="1" si="166"/>
        <v>1.4520318832347603</v>
      </c>
      <c r="L889" s="61">
        <f t="shared" ca="1" si="171"/>
        <v>3.2266211026715642E-3</v>
      </c>
    </row>
    <row r="890" spans="1:12">
      <c r="A890" s="78">
        <f t="shared" ca="1" si="167"/>
        <v>3.7352652986820299E-2</v>
      </c>
      <c r="B890" s="78">
        <f t="shared" ca="1" si="168"/>
        <v>2.9992102253638624E-2</v>
      </c>
      <c r="C890" s="71">
        <f t="shared" ca="1" si="169"/>
        <v>6.8136535611850659</v>
      </c>
      <c r="D890" s="79">
        <f t="shared" ca="1" si="170"/>
        <v>112.49004797057485</v>
      </c>
      <c r="E890" s="79">
        <f t="shared" ca="1" si="160"/>
        <v>26.215226808940162</v>
      </c>
      <c r="F890" s="61">
        <f t="shared" ca="1" si="161"/>
        <v>3.2956691705038593E-2</v>
      </c>
      <c r="G890" s="71">
        <f t="shared" ca="1" si="162"/>
        <v>1.3737246554892457</v>
      </c>
      <c r="H890" s="79">
        <f t="shared" ca="1" si="163"/>
        <v>20.747449310978492</v>
      </c>
      <c r="I890" s="79">
        <f t="shared" ca="1" si="164"/>
        <v>26.614163227905468</v>
      </c>
      <c r="J890" s="71">
        <f t="shared" ca="1" si="165"/>
        <v>1.2160648582365143</v>
      </c>
      <c r="K890" s="71">
        <f t="shared" ca="1" si="166"/>
        <v>1.5705923061361509</v>
      </c>
      <c r="L890" s="61">
        <f t="shared" ca="1" si="171"/>
        <v>2.6515183642959843E-3</v>
      </c>
    </row>
    <row r="891" spans="1:12">
      <c r="A891" s="78">
        <f t="shared" ca="1" si="167"/>
        <v>3.894847801001429E-2</v>
      </c>
      <c r="B891" s="78">
        <f t="shared" ca="1" si="168"/>
        <v>3.0122381015752799E-2</v>
      </c>
      <c r="C891" s="71">
        <f t="shared" ca="1" si="169"/>
        <v>6.9192754364863003</v>
      </c>
      <c r="D891" s="79">
        <f t="shared" ca="1" si="170"/>
        <v>121.03457642055311</v>
      </c>
      <c r="E891" s="79">
        <f t="shared" ca="1" si="160"/>
        <v>26.329099696820062</v>
      </c>
      <c r="F891" s="61">
        <f t="shared" ca="1" si="161"/>
        <v>3.3361289955993301E-2</v>
      </c>
      <c r="G891" s="71">
        <f t="shared" ca="1" si="162"/>
        <v>1.3934994353188621</v>
      </c>
      <c r="H891" s="79">
        <f t="shared" ca="1" si="163"/>
        <v>20.786998870637724</v>
      </c>
      <c r="I891" s="79">
        <f t="shared" ca="1" si="164"/>
        <v>27.024830511973505</v>
      </c>
      <c r="J891" s="71">
        <f t="shared" ca="1" si="165"/>
        <v>1.2316814890126329</v>
      </c>
      <c r="K891" s="71">
        <f t="shared" ca="1" si="166"/>
        <v>1.5467257040328253</v>
      </c>
      <c r="L891" s="61">
        <f t="shared" ca="1" si="171"/>
        <v>2.7487805682980251E-3</v>
      </c>
    </row>
    <row r="892" spans="1:12">
      <c r="A892" s="78">
        <f t="shared" ca="1" si="167"/>
        <v>4.0763601043867982E-2</v>
      </c>
      <c r="B892" s="78">
        <f t="shared" ca="1" si="168"/>
        <v>2.796438954576214E-2</v>
      </c>
      <c r="C892" s="71">
        <f t="shared" ca="1" si="169"/>
        <v>6.9326315315432527</v>
      </c>
      <c r="D892" s="79">
        <f t="shared" ca="1" si="170"/>
        <v>122.16028573743668</v>
      </c>
      <c r="E892" s="79">
        <f t="shared" ca="1" si="160"/>
        <v>24.442861934653855</v>
      </c>
      <c r="F892" s="61">
        <f t="shared" ca="1" si="161"/>
        <v>3.3412804710989029E-2</v>
      </c>
      <c r="G892" s="71">
        <f t="shared" ca="1" si="162"/>
        <v>1.4513762321510333</v>
      </c>
      <c r="H892" s="79">
        <f t="shared" ca="1" si="163"/>
        <v>20.902752464302068</v>
      </c>
      <c r="I892" s="79">
        <f t="shared" ca="1" si="164"/>
        <v>28.23126514597153</v>
      </c>
      <c r="J892" s="71">
        <f t="shared" ca="1" si="165"/>
        <v>1.2771374001435862</v>
      </c>
      <c r="K892" s="71">
        <f t="shared" ca="1" si="166"/>
        <v>1.4806279415346946</v>
      </c>
      <c r="L892" s="61">
        <f t="shared" ca="1" si="171"/>
        <v>2.6289652120785991E-3</v>
      </c>
    </row>
    <row r="893" spans="1:12">
      <c r="A893" s="78">
        <f t="shared" ca="1" si="167"/>
        <v>3.9963819704275975E-2</v>
      </c>
      <c r="B893" s="78">
        <f t="shared" ca="1" si="168"/>
        <v>2.7737486434984426E-2</v>
      </c>
      <c r="C893" s="71">
        <f t="shared" ca="1" si="169"/>
        <v>6.8617316700933362</v>
      </c>
      <c r="D893" s="79">
        <f t="shared" ca="1" si="170"/>
        <v>116.30196564471642</v>
      </c>
      <c r="E893" s="79">
        <f t="shared" ca="1" si="160"/>
        <v>24.24453250571327</v>
      </c>
      <c r="F893" s="61">
        <f t="shared" ca="1" si="161"/>
        <v>3.3140249078452137E-2</v>
      </c>
      <c r="G893" s="71">
        <f t="shared" ca="1" si="162"/>
        <v>1.4430649124787316</v>
      </c>
      <c r="H893" s="79">
        <f t="shared" ca="1" si="163"/>
        <v>20.886129824957465</v>
      </c>
      <c r="I893" s="79">
        <f t="shared" ca="1" si="164"/>
        <v>28.05760476624442</v>
      </c>
      <c r="J893" s="71">
        <f t="shared" ca="1" si="165"/>
        <v>1.270632551916369</v>
      </c>
      <c r="K893" s="71">
        <f t="shared" ca="1" si="166"/>
        <v>1.4897921739309976</v>
      </c>
      <c r="L893" s="61">
        <f t="shared" ca="1" si="171"/>
        <v>2.5756785657794312E-3</v>
      </c>
    </row>
    <row r="894" spans="1:12">
      <c r="A894" s="78">
        <f t="shared" ca="1" si="167"/>
        <v>3.880376071886675E-2</v>
      </c>
      <c r="B894" s="78">
        <f t="shared" ca="1" si="168"/>
        <v>2.852288059370759E-2</v>
      </c>
      <c r="C894" s="71">
        <f t="shared" ca="1" si="169"/>
        <v>6.8306585604242578</v>
      </c>
      <c r="D894" s="79">
        <f t="shared" ca="1" si="170"/>
        <v>113.8238095452536</v>
      </c>
      <c r="E894" s="79">
        <f t="shared" ca="1" si="160"/>
        <v>24.931022763422586</v>
      </c>
      <c r="F894" s="61">
        <f t="shared" ca="1" si="161"/>
        <v>3.3021498581694488E-2</v>
      </c>
      <c r="G894" s="71">
        <f t="shared" ca="1" si="162"/>
        <v>1.4149761536522363</v>
      </c>
      <c r="H894" s="79">
        <f t="shared" ca="1" si="163"/>
        <v>20.829952307304474</v>
      </c>
      <c r="I894" s="79">
        <f t="shared" ca="1" si="164"/>
        <v>27.471728281144731</v>
      </c>
      <c r="J894" s="71">
        <f t="shared" ca="1" si="165"/>
        <v>1.2485925068041221</v>
      </c>
      <c r="K894" s="71">
        <f t="shared" ca="1" si="166"/>
        <v>1.5215642631661257</v>
      </c>
      <c r="L894" s="61">
        <f t="shared" ca="1" si="171"/>
        <v>2.5927815200387475E-3</v>
      </c>
    </row>
    <row r="895" spans="1:12">
      <c r="A895" s="78">
        <f t="shared" ca="1" si="167"/>
        <v>4.0945995059392962E-2</v>
      </c>
      <c r="B895" s="78">
        <f t="shared" ca="1" si="168"/>
        <v>2.39999983072747E-2</v>
      </c>
      <c r="C895" s="71">
        <f t="shared" ca="1" si="169"/>
        <v>6.7405492700813783</v>
      </c>
      <c r="D895" s="79">
        <f t="shared" ca="1" si="170"/>
        <v>106.93195760828431</v>
      </c>
      <c r="E895" s="79">
        <f t="shared" ca="1" si="160"/>
        <v>20.977702520437902</v>
      </c>
      <c r="F895" s="61">
        <f t="shared" ca="1" si="161"/>
        <v>3.2679533271084638E-2</v>
      </c>
      <c r="G895" s="71">
        <f t="shared" ca="1" si="162"/>
        <v>1.5254224642175398</v>
      </c>
      <c r="H895" s="79">
        <f t="shared" ca="1" si="163"/>
        <v>21.05084492843508</v>
      </c>
      <c r="I895" s="79">
        <f t="shared" ca="1" si="164"/>
        <v>29.78451805025523</v>
      </c>
      <c r="J895" s="71">
        <f t="shared" ca="1" si="165"/>
        <v>1.3347579504363403</v>
      </c>
      <c r="K895" s="71">
        <f t="shared" ca="1" si="166"/>
        <v>1.4034136771819212</v>
      </c>
      <c r="L895" s="61">
        <f t="shared" ca="1" si="171"/>
        <v>2.2469312029344581E-3</v>
      </c>
    </row>
    <row r="896" spans="1:12">
      <c r="A896" s="78">
        <f t="shared" ca="1" si="167"/>
        <v>3.8292643812639179E-2</v>
      </c>
      <c r="B896" s="78">
        <f t="shared" ca="1" si="168"/>
        <v>3.4798824132929555E-2</v>
      </c>
      <c r="C896" s="71">
        <f t="shared" ca="1" si="169"/>
        <v>6.9819321443779598</v>
      </c>
      <c r="D896" s="79">
        <f t="shared" ca="1" si="170"/>
        <v>126.40696470846557</v>
      </c>
      <c r="E896" s="79">
        <f t="shared" ca="1" si="160"/>
        <v>30.416643008693868</v>
      </c>
      <c r="F896" s="61">
        <f t="shared" ca="1" si="161"/>
        <v>3.3603647957009854E-2</v>
      </c>
      <c r="G896" s="71">
        <f t="shared" ca="1" si="162"/>
        <v>1.3146891076932454</v>
      </c>
      <c r="H896" s="79">
        <f t="shared" ca="1" si="163"/>
        <v>20.629378215386492</v>
      </c>
      <c r="I896" s="79">
        <f t="shared" ca="1" si="164"/>
        <v>25.392811388365679</v>
      </c>
      <c r="J896" s="71">
        <f t="shared" ca="1" si="165"/>
        <v>1.1691787490340591</v>
      </c>
      <c r="K896" s="71">
        <f t="shared" ca="1" si="166"/>
        <v>1.6461351742702921</v>
      </c>
      <c r="L896" s="61">
        <f t="shared" ca="1" si="171"/>
        <v>3.2259285859029519E-3</v>
      </c>
    </row>
    <row r="897" spans="1:12">
      <c r="A897" s="78">
        <f t="shared" ca="1" si="167"/>
        <v>4.0311304316650275E-2</v>
      </c>
      <c r="B897" s="78">
        <f t="shared" ca="1" si="168"/>
        <v>3.2510722985326923E-2</v>
      </c>
      <c r="C897" s="71">
        <f t="shared" ca="1" si="169"/>
        <v>6.7977464310593474</v>
      </c>
      <c r="D897" s="79">
        <f t="shared" ca="1" si="170"/>
        <v>111.25654745584315</v>
      </c>
      <c r="E897" s="79">
        <f t="shared" ca="1" si="160"/>
        <v>28.416680150507688</v>
      </c>
      <c r="F897" s="61">
        <f t="shared" ca="1" si="161"/>
        <v>3.2896184001369851E-2</v>
      </c>
      <c r="G897" s="71">
        <f t="shared" ca="1" si="162"/>
        <v>1.3484560360800046</v>
      </c>
      <c r="H897" s="79">
        <f t="shared" ca="1" si="163"/>
        <v>20.696912072160011</v>
      </c>
      <c r="I897" s="79">
        <f t="shared" ca="1" si="164"/>
        <v>26.090542330680684</v>
      </c>
      <c r="J897" s="71">
        <f t="shared" ca="1" si="165"/>
        <v>1.1960452376450583</v>
      </c>
      <c r="K897" s="71">
        <f t="shared" ca="1" si="166"/>
        <v>1.6021131132581354</v>
      </c>
      <c r="L897" s="61">
        <f t="shared" ca="1" si="171"/>
        <v>3.2853278702679096E-3</v>
      </c>
    </row>
    <row r="898" spans="1:12">
      <c r="A898" s="78">
        <f t="shared" ca="1" si="167"/>
        <v>3.8739914238671465E-2</v>
      </c>
      <c r="B898" s="78">
        <f t="shared" ca="1" si="168"/>
        <v>3.0304790913240419E-2</v>
      </c>
      <c r="C898" s="71">
        <f t="shared" ca="1" si="169"/>
        <v>6.6945888874862218</v>
      </c>
      <c r="D898" s="79">
        <f t="shared" ca="1" si="170"/>
        <v>103.57908346329839</v>
      </c>
      <c r="E898" s="79">
        <f t="shared" ca="1" si="160"/>
        <v>26.488538898326965</v>
      </c>
      <c r="F898" s="61">
        <f t="shared" ca="1" si="161"/>
        <v>3.2506479428550394E-2</v>
      </c>
      <c r="G898" s="71">
        <f t="shared" ca="1" si="162"/>
        <v>1.3665477659734515</v>
      </c>
      <c r="H898" s="79">
        <f t="shared" ca="1" si="163"/>
        <v>20.733095531946901</v>
      </c>
      <c r="I898" s="79">
        <f t="shared" ca="1" si="164"/>
        <v>26.465312584209158</v>
      </c>
      <c r="J898" s="71">
        <f t="shared" ca="1" si="165"/>
        <v>1.2103861781141623</v>
      </c>
      <c r="K898" s="71">
        <f t="shared" ca="1" si="166"/>
        <v>1.5794258944419368</v>
      </c>
      <c r="L898" s="61">
        <f t="shared" ca="1" si="171"/>
        <v>2.9023388701030781E-3</v>
      </c>
    </row>
    <row r="899" spans="1:12">
      <c r="A899" s="78">
        <f t="shared" ca="1" si="167"/>
        <v>3.7452400750501227E-2</v>
      </c>
      <c r="B899" s="78">
        <f t="shared" ca="1" si="168"/>
        <v>2.4857824725383906E-2</v>
      </c>
      <c r="C899" s="71">
        <f t="shared" ca="1" si="169"/>
        <v>6.7494591404077768</v>
      </c>
      <c r="D899" s="79">
        <f t="shared" ca="1" si="170"/>
        <v>107.5943969566442</v>
      </c>
      <c r="E899" s="79">
        <f t="shared" ca="1" si="160"/>
        <v>21.727503715541033</v>
      </c>
      <c r="F899" s="61">
        <f t="shared" ca="1" si="161"/>
        <v>3.271318791269192E-2</v>
      </c>
      <c r="G899" s="71">
        <f t="shared" ca="1" si="162"/>
        <v>1.4775090190229403</v>
      </c>
      <c r="H899" s="79">
        <f t="shared" ca="1" si="163"/>
        <v>20.955018038045882</v>
      </c>
      <c r="I899" s="79">
        <f t="shared" ca="1" si="164"/>
        <v>28.778195243707057</v>
      </c>
      <c r="J899" s="71">
        <f t="shared" ca="1" si="165"/>
        <v>1.2975409507500055</v>
      </c>
      <c r="K899" s="71">
        <f t="shared" ca="1" si="166"/>
        <v>1.4524885819287234</v>
      </c>
      <c r="L899" s="61">
        <f t="shared" ca="1" si="171"/>
        <v>2.0910043797118319E-3</v>
      </c>
    </row>
    <row r="900" spans="1:12">
      <c r="A900" s="78">
        <f t="shared" ca="1" si="167"/>
        <v>4.1486098853292616E-2</v>
      </c>
      <c r="B900" s="78">
        <f t="shared" ca="1" si="168"/>
        <v>3.2051990326226458E-2</v>
      </c>
      <c r="C900" s="71">
        <f t="shared" ca="1" si="169"/>
        <v>6.7256328746959033</v>
      </c>
      <c r="D900" s="79">
        <f t="shared" ca="1" si="170"/>
        <v>105.83205645256764</v>
      </c>
      <c r="E900" s="79">
        <f t="shared" ca="1" si="160"/>
        <v>28.015715236435085</v>
      </c>
      <c r="F900" s="61">
        <f t="shared" ca="1" si="161"/>
        <v>3.2623268078969175E-2</v>
      </c>
      <c r="G900" s="71">
        <f t="shared" ca="1" si="162"/>
        <v>1.357377081025531</v>
      </c>
      <c r="H900" s="79">
        <f t="shared" ca="1" si="163"/>
        <v>20.714754162051062</v>
      </c>
      <c r="I900" s="79">
        <f t="shared" ca="1" si="164"/>
        <v>26.275259998552951</v>
      </c>
      <c r="J900" s="71">
        <f t="shared" ca="1" si="165"/>
        <v>1.203121418439937</v>
      </c>
      <c r="K900" s="71">
        <f t="shared" ca="1" si="166"/>
        <v>1.5908501001437108</v>
      </c>
      <c r="L900" s="61">
        <f t="shared" ca="1" si="171"/>
        <v>3.4039717573889601E-3</v>
      </c>
    </row>
    <row r="901" spans="1:12">
      <c r="A901" s="78">
        <f t="shared" ca="1" si="167"/>
        <v>4.1995865439431526E-2</v>
      </c>
      <c r="B901" s="78">
        <f t="shared" ca="1" si="168"/>
        <v>3.3298951776971411E-2</v>
      </c>
      <c r="C901" s="71">
        <f t="shared" ca="1" si="169"/>
        <v>6.8249274014258532</v>
      </c>
      <c r="D901" s="79">
        <f t="shared" ca="1" si="170"/>
        <v>113.37253722576584</v>
      </c>
      <c r="E901" s="79">
        <f t="shared" ca="1" si="160"/>
        <v>29.105648078649175</v>
      </c>
      <c r="F901" s="61">
        <f t="shared" ca="1" si="161"/>
        <v>3.2999642631949669E-2</v>
      </c>
      <c r="G901" s="71">
        <f t="shared" ca="1" si="162"/>
        <v>1.3491349096680978</v>
      </c>
      <c r="H901" s="79">
        <f t="shared" ca="1" si="163"/>
        <v>20.698269819336197</v>
      </c>
      <c r="I901" s="79">
        <f t="shared" ca="1" si="164"/>
        <v>26.104593378510909</v>
      </c>
      <c r="J901" s="71">
        <f t="shared" ca="1" si="165"/>
        <v>1.1965840397177803</v>
      </c>
      <c r="K901" s="71">
        <f t="shared" ca="1" si="166"/>
        <v>1.601250760504449</v>
      </c>
      <c r="L901" s="61">
        <f t="shared" ca="1" si="171"/>
        <v>3.5596804127241205E-3</v>
      </c>
    </row>
    <row r="902" spans="1:12">
      <c r="A902" s="78">
        <f t="shared" ca="1" si="167"/>
        <v>4.3175089296587414E-2</v>
      </c>
      <c r="B902" s="78">
        <f t="shared" ca="1" si="168"/>
        <v>2.8553680321925543E-2</v>
      </c>
      <c r="C902" s="71">
        <f t="shared" ca="1" si="169"/>
        <v>6.8927976232678434</v>
      </c>
      <c r="D902" s="79">
        <f t="shared" ca="1" si="170"/>
        <v>118.83348633754649</v>
      </c>
      <c r="E902" s="79">
        <f t="shared" ca="1" si="160"/>
        <v>24.95794391266578</v>
      </c>
      <c r="F902" s="61">
        <f t="shared" ca="1" si="161"/>
        <v>3.3259399123410513E-2</v>
      </c>
      <c r="G902" s="71">
        <f t="shared" ca="1" si="162"/>
        <v>1.4519608687262611</v>
      </c>
      <c r="H902" s="79">
        <f t="shared" ca="1" si="163"/>
        <v>20.903921737452521</v>
      </c>
      <c r="I902" s="79">
        <f t="shared" ca="1" si="164"/>
        <v>28.243486001385016</v>
      </c>
      <c r="J902" s="71">
        <f t="shared" ca="1" si="165"/>
        <v>1.2775946799984355</v>
      </c>
      <c r="K902" s="71">
        <f t="shared" ca="1" si="166"/>
        <v>1.4799872791181015</v>
      </c>
      <c r="L902" s="61">
        <f t="shared" ca="1" si="171"/>
        <v>2.9452690302675297E-3</v>
      </c>
    </row>
    <row r="903" spans="1:12">
      <c r="A903" s="78">
        <f t="shared" ca="1" si="167"/>
        <v>3.8041321972496892E-2</v>
      </c>
      <c r="B903" s="78">
        <f t="shared" ca="1" si="168"/>
        <v>2.9874097732298276E-2</v>
      </c>
      <c r="C903" s="71">
        <f t="shared" ca="1" si="169"/>
        <v>6.8254422013396843</v>
      </c>
      <c r="D903" s="79">
        <f t="shared" ca="1" si="170"/>
        <v>113.4129994059801</v>
      </c>
      <c r="E903" s="79">
        <f t="shared" ca="1" si="160"/>
        <v>26.112082478967682</v>
      </c>
      <c r="F903" s="61">
        <f t="shared" ca="1" si="161"/>
        <v>3.3001605245654521E-2</v>
      </c>
      <c r="G903" s="71">
        <f t="shared" ca="1" si="162"/>
        <v>1.3822617514701279</v>
      </c>
      <c r="H903" s="79">
        <f t="shared" ca="1" si="163"/>
        <v>20.764523502940257</v>
      </c>
      <c r="I903" s="79">
        <f t="shared" ca="1" si="164"/>
        <v>26.791359076039569</v>
      </c>
      <c r="J903" s="71">
        <f t="shared" ca="1" si="165"/>
        <v>1.2228122152339873</v>
      </c>
      <c r="K903" s="71">
        <f t="shared" ca="1" si="166"/>
        <v>1.5602045376407638</v>
      </c>
      <c r="L903" s="61">
        <f t="shared" ca="1" si="171"/>
        <v>2.6939748463860307E-3</v>
      </c>
    </row>
    <row r="904" spans="1:12">
      <c r="A904" s="78">
        <f t="shared" ca="1" si="167"/>
        <v>4.05767270559056E-2</v>
      </c>
      <c r="B904" s="78">
        <f t="shared" ca="1" si="168"/>
        <v>3.0696491139309837E-2</v>
      </c>
      <c r="C904" s="71">
        <f t="shared" ca="1" si="169"/>
        <v>6.8297949996070635</v>
      </c>
      <c r="D904" s="79">
        <f t="shared" ca="1" si="170"/>
        <v>113.75569787439944</v>
      </c>
      <c r="E904" s="79">
        <f t="shared" ca="1" si="160"/>
        <v>26.830912706627686</v>
      </c>
      <c r="F904" s="61">
        <f t="shared" ca="1" si="161"/>
        <v>3.3018204440160466E-2</v>
      </c>
      <c r="G904" s="71">
        <f t="shared" ca="1" si="162"/>
        <v>1.3855853115901604</v>
      </c>
      <c r="H904" s="79">
        <f t="shared" ca="1" si="163"/>
        <v>20.771170623180321</v>
      </c>
      <c r="I904" s="79">
        <f t="shared" ca="1" si="164"/>
        <v>26.860382264317288</v>
      </c>
      <c r="J904" s="71">
        <f t="shared" ca="1" si="165"/>
        <v>1.2254367936846466</v>
      </c>
      <c r="K904" s="71">
        <f t="shared" ca="1" si="166"/>
        <v>1.5561952763244649</v>
      </c>
      <c r="L904" s="61">
        <f t="shared" ca="1" si="171"/>
        <v>3.0406110200115084E-3</v>
      </c>
    </row>
    <row r="905" spans="1:12">
      <c r="A905" s="78">
        <f t="shared" ca="1" si="167"/>
        <v>4.0359530091111567E-2</v>
      </c>
      <c r="B905" s="78">
        <f t="shared" ca="1" si="168"/>
        <v>3.4348041747117218E-2</v>
      </c>
      <c r="C905" s="71">
        <f t="shared" ca="1" si="169"/>
        <v>6.801825693040068</v>
      </c>
      <c r="D905" s="79">
        <f t="shared" ca="1" si="170"/>
        <v>111.57157372668192</v>
      </c>
      <c r="E905" s="79">
        <f t="shared" ca="1" si="160"/>
        <v>30.022627197944491</v>
      </c>
      <c r="F905" s="61">
        <f t="shared" ca="1" si="161"/>
        <v>3.2911690140137992E-2</v>
      </c>
      <c r="G905" s="71">
        <f t="shared" ca="1" si="162"/>
        <v>1.3190790863412174</v>
      </c>
      <c r="H905" s="79">
        <f t="shared" ca="1" si="163"/>
        <v>20.638158172682434</v>
      </c>
      <c r="I905" s="79">
        <f t="shared" ca="1" si="164"/>
        <v>25.483393190164698</v>
      </c>
      <c r="J905" s="71">
        <f t="shared" ca="1" si="165"/>
        <v>1.1726790344677629</v>
      </c>
      <c r="K905" s="71">
        <f t="shared" ca="1" si="166"/>
        <v>1.6402839169837353</v>
      </c>
      <c r="L905" s="61">
        <f t="shared" ca="1" si="171"/>
        <v>3.5440055934130707E-3</v>
      </c>
    </row>
    <row r="906" spans="1:12">
      <c r="A906" s="78">
        <f t="shared" ca="1" si="167"/>
        <v>4.0940215978887855E-2</v>
      </c>
      <c r="B906" s="78">
        <f t="shared" ca="1" si="168"/>
        <v>2.8594947712735529E-2</v>
      </c>
      <c r="C906" s="71">
        <f t="shared" ca="1" si="169"/>
        <v>6.8612512723621917</v>
      </c>
      <c r="D906" s="79">
        <f t="shared" ca="1" si="170"/>
        <v>116.26324512672788</v>
      </c>
      <c r="E906" s="79">
        <f t="shared" ca="1" si="160"/>
        <v>24.994014542218455</v>
      </c>
      <c r="F906" s="61">
        <f t="shared" ca="1" si="161"/>
        <v>3.3138409921151843E-2</v>
      </c>
      <c r="G906" s="71">
        <f t="shared" ca="1" si="162"/>
        <v>1.4322068848687493</v>
      </c>
      <c r="H906" s="79">
        <f t="shared" ca="1" si="163"/>
        <v>20.864413769737499</v>
      </c>
      <c r="I906" s="79">
        <f t="shared" ca="1" si="164"/>
        <v>27.830940488702932</v>
      </c>
      <c r="J906" s="71">
        <f t="shared" ca="1" si="165"/>
        <v>1.2621230686370242</v>
      </c>
      <c r="K906" s="71">
        <f t="shared" ca="1" si="166"/>
        <v>1.5019255284228483</v>
      </c>
      <c r="L906" s="61">
        <f t="shared" ca="1" si="171"/>
        <v>2.771998567368119E-3</v>
      </c>
    </row>
    <row r="907" spans="1:12">
      <c r="A907" s="78">
        <f t="shared" ca="1" si="167"/>
        <v>4.0986311636412261E-2</v>
      </c>
      <c r="B907" s="78">
        <f t="shared" ca="1" si="168"/>
        <v>3.1502472163585184E-2</v>
      </c>
      <c r="C907" s="71">
        <f t="shared" ca="1" si="169"/>
        <v>6.7074703457597087</v>
      </c>
      <c r="D907" s="79">
        <f t="shared" ca="1" si="170"/>
        <v>104.50805594880973</v>
      </c>
      <c r="E907" s="79">
        <f t="shared" ca="1" si="160"/>
        <v>27.535397346497064</v>
      </c>
      <c r="F907" s="61">
        <f t="shared" ca="1" si="161"/>
        <v>3.2554889125091933E-2</v>
      </c>
      <c r="G907" s="71">
        <f t="shared" ca="1" si="162"/>
        <v>1.3618838320075877</v>
      </c>
      <c r="H907" s="79">
        <f t="shared" ca="1" si="163"/>
        <v>20.723767664015174</v>
      </c>
      <c r="I907" s="79">
        <f t="shared" ca="1" si="164"/>
        <v>26.368636548020252</v>
      </c>
      <c r="J907" s="71">
        <f t="shared" ca="1" si="165"/>
        <v>1.2066927336193596</v>
      </c>
      <c r="K907" s="71">
        <f t="shared" ca="1" si="166"/>
        <v>1.5852165857676219</v>
      </c>
      <c r="L907" s="61">
        <f t="shared" ca="1" si="171"/>
        <v>3.2859395444503766E-3</v>
      </c>
    </row>
    <row r="908" spans="1:12">
      <c r="A908" s="78">
        <f t="shared" ca="1" si="167"/>
        <v>3.7416851341907129E-2</v>
      </c>
      <c r="B908" s="78">
        <f t="shared" ca="1" si="168"/>
        <v>3.4024056595540961E-2</v>
      </c>
      <c r="C908" s="71">
        <f t="shared" ca="1" si="169"/>
        <v>6.7854676354656922</v>
      </c>
      <c r="D908" s="79">
        <f t="shared" ca="1" si="170"/>
        <v>110.31365974084439</v>
      </c>
      <c r="E908" s="79">
        <f t="shared" ca="1" si="160"/>
        <v>29.739441172521079</v>
      </c>
      <c r="F908" s="61">
        <f t="shared" ca="1" si="161"/>
        <v>3.2849553775930775E-2</v>
      </c>
      <c r="G908" s="71">
        <f t="shared" ca="1" si="162"/>
        <v>1.302276147199865</v>
      </c>
      <c r="H908" s="79">
        <f t="shared" ca="1" si="163"/>
        <v>20.604552294399731</v>
      </c>
      <c r="I908" s="79">
        <f t="shared" ca="1" si="164"/>
        <v>25.136893813163294</v>
      </c>
      <c r="J908" s="71">
        <f t="shared" ca="1" si="165"/>
        <v>1.1592693821515732</v>
      </c>
      <c r="K908" s="71">
        <f t="shared" ca="1" si="166"/>
        <v>1.662894401778108</v>
      </c>
      <c r="L908" s="61">
        <f t="shared" ca="1" si="171"/>
        <v>3.178967414943328E-3</v>
      </c>
    </row>
    <row r="909" spans="1:12">
      <c r="A909" s="78">
        <f t="shared" ca="1" si="167"/>
        <v>4.4148963725832643E-2</v>
      </c>
      <c r="B909" s="78">
        <f t="shared" ca="1" si="168"/>
        <v>3.0181019801747519E-2</v>
      </c>
      <c r="C909" s="71">
        <f t="shared" ca="1" si="169"/>
        <v>6.740095473822266</v>
      </c>
      <c r="D909" s="79">
        <f t="shared" ca="1" si="170"/>
        <v>106.89832770729659</v>
      </c>
      <c r="E909" s="79">
        <f t="shared" ca="1" si="160"/>
        <v>26.380354159133255</v>
      </c>
      <c r="F909" s="61">
        <f t="shared" ca="1" si="161"/>
        <v>3.267782010454448E-2</v>
      </c>
      <c r="G909" s="71">
        <f t="shared" ca="1" si="162"/>
        <v>1.4105422875839295</v>
      </c>
      <c r="H909" s="79">
        <f t="shared" ca="1" si="163"/>
        <v>20.821084575167859</v>
      </c>
      <c r="I909" s="79">
        <f t="shared" ca="1" si="164"/>
        <v>27.379390721573237</v>
      </c>
      <c r="J909" s="71">
        <f t="shared" ca="1" si="165"/>
        <v>1.2451054460612365</v>
      </c>
      <c r="K909" s="71">
        <f t="shared" ca="1" si="166"/>
        <v>1.526695770007191</v>
      </c>
      <c r="L909" s="61">
        <f t="shared" ca="1" si="171"/>
        <v>3.3916156960596446E-3</v>
      </c>
    </row>
    <row r="910" spans="1:12">
      <c r="A910" s="78">
        <f t="shared" ca="1" si="167"/>
        <v>3.7397435768853793E-2</v>
      </c>
      <c r="B910" s="78">
        <f t="shared" ca="1" si="168"/>
        <v>2.8453055912462794E-2</v>
      </c>
      <c r="C910" s="71">
        <f t="shared" ca="1" si="169"/>
        <v>6.8046520877046275</v>
      </c>
      <c r="D910" s="79">
        <f t="shared" ca="1" si="170"/>
        <v>111.7903686842039</v>
      </c>
      <c r="E910" s="79">
        <f t="shared" ca="1" si="160"/>
        <v>24.869991034462263</v>
      </c>
      <c r="F910" s="61">
        <f t="shared" ca="1" si="161"/>
        <v>3.2922438151211118E-2</v>
      </c>
      <c r="G910" s="71">
        <f t="shared" ca="1" si="162"/>
        <v>1.4031403959329034</v>
      </c>
      <c r="H910" s="79">
        <f t="shared" ca="1" si="163"/>
        <v>20.806280791865806</v>
      </c>
      <c r="I910" s="79">
        <f t="shared" ca="1" si="164"/>
        <v>27.225330097491007</v>
      </c>
      <c r="J910" s="71">
        <f t="shared" ca="1" si="165"/>
        <v>1.2392792674252404</v>
      </c>
      <c r="K910" s="71">
        <f t="shared" ca="1" si="166"/>
        <v>1.5353349197353585</v>
      </c>
      <c r="L910" s="61">
        <f t="shared" ca="1" si="171"/>
        <v>2.4766360419548336E-3</v>
      </c>
    </row>
    <row r="911" spans="1:12">
      <c r="A911" s="78">
        <f t="shared" ca="1" si="167"/>
        <v>4.0850988136669403E-2</v>
      </c>
      <c r="B911" s="78">
        <f t="shared" ca="1" si="168"/>
        <v>3.3732354346261151E-2</v>
      </c>
      <c r="C911" s="71">
        <f t="shared" ca="1" si="169"/>
        <v>6.762900317271165</v>
      </c>
      <c r="D911" s="79">
        <f t="shared" ca="1" si="170"/>
        <v>108.60150735941599</v>
      </c>
      <c r="E911" s="79">
        <f t="shared" ca="1" si="160"/>
        <v>29.484472695790828</v>
      </c>
      <c r="F911" s="61">
        <f t="shared" ca="1" si="161"/>
        <v>3.2764023939667486E-2</v>
      </c>
      <c r="G911" s="71">
        <f t="shared" ca="1" si="162"/>
        <v>1.3285328317008629</v>
      </c>
      <c r="H911" s="79">
        <f t="shared" ca="1" si="163"/>
        <v>20.657065663401724</v>
      </c>
      <c r="I911" s="79">
        <f t="shared" ca="1" si="164"/>
        <v>25.678590455522645</v>
      </c>
      <c r="J911" s="71">
        <f t="shared" ca="1" si="165"/>
        <v>1.1802092902024699</v>
      </c>
      <c r="K911" s="71">
        <f t="shared" ca="1" si="166"/>
        <v>1.6278152055269899</v>
      </c>
      <c r="L911" s="61">
        <f t="shared" ca="1" si="171"/>
        <v>3.5454660092283062E-3</v>
      </c>
    </row>
    <row r="912" spans="1:12">
      <c r="A912" s="78">
        <f t="shared" ca="1" si="167"/>
        <v>3.7632283980394171E-2</v>
      </c>
      <c r="B912" s="78">
        <f t="shared" ca="1" si="168"/>
        <v>2.9858191321836394E-2</v>
      </c>
      <c r="C912" s="71">
        <f t="shared" ca="1" si="169"/>
        <v>6.8578200443464992</v>
      </c>
      <c r="D912" s="79">
        <f t="shared" ca="1" si="170"/>
        <v>115.98705946256051</v>
      </c>
      <c r="E912" s="79">
        <f t="shared" ca="1" si="160"/>
        <v>26.098179146868855</v>
      </c>
      <c r="F912" s="61">
        <f t="shared" ca="1" si="161"/>
        <v>3.312527675667315E-2</v>
      </c>
      <c r="G912" s="71">
        <f t="shared" ca="1" si="162"/>
        <v>1.3826780630309432</v>
      </c>
      <c r="H912" s="79">
        <f t="shared" ca="1" si="163"/>
        <v>20.765356126061885</v>
      </c>
      <c r="I912" s="79">
        <f t="shared" ca="1" si="164"/>
        <v>26.80000376054398</v>
      </c>
      <c r="J912" s="71">
        <f t="shared" ca="1" si="165"/>
        <v>1.2231410399829425</v>
      </c>
      <c r="K912" s="71">
        <f t="shared" ca="1" si="166"/>
        <v>1.559701273681894</v>
      </c>
      <c r="L912" s="61">
        <f t="shared" ca="1" si="171"/>
        <v>2.633699705425522E-3</v>
      </c>
    </row>
    <row r="913" spans="1:12">
      <c r="A913" s="78">
        <f t="shared" ca="1" si="167"/>
        <v>3.958120399209334E-2</v>
      </c>
      <c r="B913" s="78">
        <f t="shared" ca="1" si="168"/>
        <v>2.8162591323670896E-2</v>
      </c>
      <c r="C913" s="71">
        <f t="shared" ca="1" si="169"/>
        <v>6.9403413931940845</v>
      </c>
      <c r="D913" s="79">
        <f t="shared" ca="1" si="170"/>
        <v>122.8148662208215</v>
      </c>
      <c r="E913" s="79">
        <f t="shared" ca="1" si="160"/>
        <v>24.616104360872342</v>
      </c>
      <c r="F913" s="61">
        <f t="shared" ca="1" si="161"/>
        <v>3.3442578023135681E-2</v>
      </c>
      <c r="G913" s="71">
        <f t="shared" ca="1" si="162"/>
        <v>1.4392931263794315</v>
      </c>
      <c r="H913" s="79">
        <f t="shared" ca="1" si="163"/>
        <v>20.878586252758865</v>
      </c>
      <c r="I913" s="79">
        <f t="shared" ca="1" si="164"/>
        <v>27.978840978472846</v>
      </c>
      <c r="J913" s="71">
        <f t="shared" ca="1" si="165"/>
        <v>1.2676780601669082</v>
      </c>
      <c r="K913" s="71">
        <f t="shared" ca="1" si="166"/>
        <v>1.4939861173006155</v>
      </c>
      <c r="L913" s="61">
        <f t="shared" ca="1" si="171"/>
        <v>2.5487381549338562E-3</v>
      </c>
    </row>
    <row r="914" spans="1:12">
      <c r="A914" s="78">
        <f t="shared" ca="1" si="167"/>
        <v>4.0273995020929397E-2</v>
      </c>
      <c r="B914" s="78">
        <f t="shared" ca="1" si="168"/>
        <v>3.2927438084879697E-2</v>
      </c>
      <c r="C914" s="71">
        <f t="shared" ca="1" si="169"/>
        <v>6.8731816819201716</v>
      </c>
      <c r="D914" s="79">
        <f t="shared" ca="1" si="170"/>
        <v>117.22867380977372</v>
      </c>
      <c r="E914" s="79">
        <f t="shared" ca="1" si="160"/>
        <v>28.780918734288878</v>
      </c>
      <c r="F914" s="61">
        <f t="shared" ca="1" si="161"/>
        <v>3.3184114588032998E-2</v>
      </c>
      <c r="G914" s="71">
        <f t="shared" ca="1" si="162"/>
        <v>1.348385258085842</v>
      </c>
      <c r="H914" s="79">
        <f t="shared" ca="1" si="163"/>
        <v>20.696770516171682</v>
      </c>
      <c r="I914" s="79">
        <f t="shared" ca="1" si="164"/>
        <v>26.089077449768379</v>
      </c>
      <c r="J914" s="71">
        <f t="shared" ca="1" si="165"/>
        <v>1.1959890601973284</v>
      </c>
      <c r="K914" s="71">
        <f t="shared" ca="1" si="166"/>
        <v>1.6022030706329595</v>
      </c>
      <c r="L914" s="61">
        <f t="shared" ca="1" si="171"/>
        <v>3.2798210977972794E-3</v>
      </c>
    </row>
    <row r="915" spans="1:12">
      <c r="A915" s="78">
        <f t="shared" ca="1" si="167"/>
        <v>4.0219769987047883E-2</v>
      </c>
      <c r="B915" s="78">
        <f t="shared" ca="1" si="168"/>
        <v>2.9652481092282357E-2</v>
      </c>
      <c r="C915" s="71">
        <f t="shared" ca="1" si="169"/>
        <v>6.8349483858407964</v>
      </c>
      <c r="D915" s="79">
        <f t="shared" ca="1" si="170"/>
        <v>114.1627661017384</v>
      </c>
      <c r="E915" s="79">
        <f t="shared" ca="1" si="160"/>
        <v>25.918373800812329</v>
      </c>
      <c r="F915" s="61">
        <f t="shared" ca="1" si="161"/>
        <v>3.303786743382553E-2</v>
      </c>
      <c r="G915" s="71">
        <f t="shared" ca="1" si="162"/>
        <v>1.4033363575285436</v>
      </c>
      <c r="H915" s="79">
        <f t="shared" ca="1" si="163"/>
        <v>20.806672715057086</v>
      </c>
      <c r="I915" s="79">
        <f t="shared" ca="1" si="164"/>
        <v>27.229407367875268</v>
      </c>
      <c r="J915" s="71">
        <f t="shared" ca="1" si="165"/>
        <v>1.2394335915828105</v>
      </c>
      <c r="K915" s="71">
        <f t="shared" ca="1" si="166"/>
        <v>1.5351050221282023</v>
      </c>
      <c r="L915" s="61">
        <f t="shared" ca="1" si="171"/>
        <v>2.8632340087989139E-3</v>
      </c>
    </row>
    <row r="916" spans="1:12">
      <c r="A916" s="78">
        <f t="shared" ca="1" si="167"/>
        <v>4.1849573203495846E-2</v>
      </c>
      <c r="B916" s="78">
        <f t="shared" ca="1" si="168"/>
        <v>2.5431217030583379E-2</v>
      </c>
      <c r="C916" s="71">
        <f t="shared" ca="1" si="169"/>
        <v>6.7906805752328507</v>
      </c>
      <c r="D916" s="79">
        <f t="shared" ca="1" si="170"/>
        <v>110.71298089962447</v>
      </c>
      <c r="E916" s="79">
        <f t="shared" ca="1" si="160"/>
        <v>22.228689301139042</v>
      </c>
      <c r="F916" s="61">
        <f t="shared" ca="1" si="161"/>
        <v>3.2869342471603287E-2</v>
      </c>
      <c r="G916" s="71">
        <f t="shared" ca="1" si="162"/>
        <v>1.5017509108363132</v>
      </c>
      <c r="H916" s="79">
        <f t="shared" ca="1" si="163"/>
        <v>21.003501821672625</v>
      </c>
      <c r="I916" s="79">
        <f t="shared" ca="1" si="164"/>
        <v>29.286772193251334</v>
      </c>
      <c r="J916" s="71">
        <f t="shared" ca="1" si="165"/>
        <v>1.3164018318298791</v>
      </c>
      <c r="K916" s="71">
        <f t="shared" ca="1" si="166"/>
        <v>1.4272655150994118</v>
      </c>
      <c r="L916" s="61">
        <f t="shared" ca="1" si="171"/>
        <v>2.4728990944651377E-3</v>
      </c>
    </row>
    <row r="917" spans="1:12">
      <c r="A917" s="78">
        <f t="shared" ca="1" si="167"/>
        <v>4.3117262793269592E-2</v>
      </c>
      <c r="B917" s="78">
        <f t="shared" ca="1" si="168"/>
        <v>2.8599626115812574E-2</v>
      </c>
      <c r="C917" s="71">
        <f t="shared" ca="1" si="169"/>
        <v>6.8647614214372421</v>
      </c>
      <c r="D917" s="79">
        <f t="shared" ca="1" si="170"/>
        <v>116.54646381057856</v>
      </c>
      <c r="E917" s="79">
        <f t="shared" ca="1" si="160"/>
        <v>24.998103798674411</v>
      </c>
      <c r="F917" s="61">
        <f t="shared" ca="1" si="161"/>
        <v>3.3151850547126389E-2</v>
      </c>
      <c r="G917" s="71">
        <f t="shared" ca="1" si="162"/>
        <v>1.4477319099543413</v>
      </c>
      <c r="H917" s="79">
        <f t="shared" ca="1" si="163"/>
        <v>20.895463819908684</v>
      </c>
      <c r="I917" s="79">
        <f t="shared" ca="1" si="164"/>
        <v>28.155102062278189</v>
      </c>
      <c r="J917" s="71">
        <f t="shared" ca="1" si="165"/>
        <v>1.2742861083081898</v>
      </c>
      <c r="K917" s="71">
        <f t="shared" ca="1" si="166"/>
        <v>1.4846332258906301</v>
      </c>
      <c r="L917" s="61">
        <f t="shared" ca="1" si="171"/>
        <v>2.966102953936965E-3</v>
      </c>
    </row>
    <row r="918" spans="1:12">
      <c r="A918" s="78">
        <f t="shared" ca="1" si="167"/>
        <v>4.1212043716491245E-2</v>
      </c>
      <c r="B918" s="78">
        <f t="shared" ca="1" si="168"/>
        <v>3.2383102563541023E-2</v>
      </c>
      <c r="C918" s="71">
        <f t="shared" ca="1" si="169"/>
        <v>6.8099315627090267</v>
      </c>
      <c r="D918" s="79">
        <f t="shared" ca="1" si="170"/>
        <v>112.20020974792486</v>
      </c>
      <c r="E918" s="79">
        <f t="shared" ca="1" si="160"/>
        <v>28.305130840816862</v>
      </c>
      <c r="F918" s="61">
        <f t="shared" ca="1" si="161"/>
        <v>3.2942523962864075E-2</v>
      </c>
      <c r="G918" s="71">
        <f t="shared" ca="1" si="162"/>
        <v>1.3579405109057279</v>
      </c>
      <c r="H918" s="79">
        <f t="shared" ca="1" si="163"/>
        <v>20.715881021811455</v>
      </c>
      <c r="I918" s="79">
        <f t="shared" ca="1" si="164"/>
        <v>26.28693162746201</v>
      </c>
      <c r="J918" s="71">
        <f t="shared" ca="1" si="165"/>
        <v>1.203568027270588</v>
      </c>
      <c r="K918" s="71">
        <f t="shared" ca="1" si="166"/>
        <v>1.5901437487033083</v>
      </c>
      <c r="L918" s="61">
        <f t="shared" ca="1" si="171"/>
        <v>3.3544895180192356E-3</v>
      </c>
    </row>
    <row r="919" spans="1:12">
      <c r="A919" s="78">
        <f t="shared" ca="1" si="167"/>
        <v>4.2876199309320559E-2</v>
      </c>
      <c r="B919" s="78">
        <f t="shared" ca="1" si="168"/>
        <v>2.7800150686957868E-2</v>
      </c>
      <c r="C919" s="71">
        <f t="shared" ca="1" si="169"/>
        <v>6.8308845714479149</v>
      </c>
      <c r="D919" s="79">
        <f t="shared" ca="1" si="170"/>
        <v>113.84164245529156</v>
      </c>
      <c r="E919" s="79">
        <f t="shared" ca="1" si="160"/>
        <v>24.299305511099949</v>
      </c>
      <c r="F919" s="61">
        <f t="shared" ca="1" si="161"/>
        <v>3.3022360778245406E-2</v>
      </c>
      <c r="G919" s="71">
        <f t="shared" ca="1" si="162"/>
        <v>1.4594258252116752</v>
      </c>
      <c r="H919" s="79">
        <f t="shared" ca="1" si="163"/>
        <v>20.918851650423349</v>
      </c>
      <c r="I919" s="79">
        <f t="shared" ca="1" si="164"/>
        <v>28.39958859310493</v>
      </c>
      <c r="J919" s="71">
        <f t="shared" ca="1" si="165"/>
        <v>1.2834301848420204</v>
      </c>
      <c r="K919" s="71">
        <f t="shared" ca="1" si="166"/>
        <v>1.4718523074009784</v>
      </c>
      <c r="L919" s="61">
        <f t="shared" ca="1" si="171"/>
        <v>2.8553861561431662E-3</v>
      </c>
    </row>
    <row r="920" spans="1:12">
      <c r="A920" s="78">
        <f t="shared" ca="1" si="167"/>
        <v>3.9807415304412966E-2</v>
      </c>
      <c r="B920" s="78">
        <f t="shared" ca="1" si="168"/>
        <v>3.0296708909477627E-2</v>
      </c>
      <c r="C920" s="71">
        <f t="shared" ca="1" si="169"/>
        <v>6.8207049948785743</v>
      </c>
      <c r="D920" s="79">
        <f t="shared" ca="1" si="170"/>
        <v>113.04120933720819</v>
      </c>
      <c r="E920" s="79">
        <f t="shared" ca="1" si="160"/>
        <v>26.481474653216015</v>
      </c>
      <c r="F920" s="61">
        <f t="shared" ca="1" si="161"/>
        <v>3.2983549611045708E-2</v>
      </c>
      <c r="G920" s="71">
        <f t="shared" ca="1" si="162"/>
        <v>1.3866984118541341</v>
      </c>
      <c r="H920" s="79">
        <f t="shared" ca="1" si="163"/>
        <v>20.773396823708268</v>
      </c>
      <c r="I920" s="79">
        <f t="shared" ca="1" si="164"/>
        <v>26.883503898813192</v>
      </c>
      <c r="J920" s="71">
        <f t="shared" ca="1" si="165"/>
        <v>1.226315518689151</v>
      </c>
      <c r="K920" s="71">
        <f t="shared" ca="1" si="166"/>
        <v>1.5548568429670104</v>
      </c>
      <c r="L920" s="61">
        <f t="shared" ca="1" si="171"/>
        <v>2.9185747200173718E-3</v>
      </c>
    </row>
    <row r="921" spans="1:12">
      <c r="A921" s="78">
        <f t="shared" ca="1" si="167"/>
        <v>4.1885448665344764E-2</v>
      </c>
      <c r="B921" s="78">
        <f t="shared" ca="1" si="168"/>
        <v>2.9283892481061134E-2</v>
      </c>
      <c r="C921" s="71">
        <f t="shared" ca="1" si="169"/>
        <v>6.8420997271711368</v>
      </c>
      <c r="D921" s="79">
        <f t="shared" ca="1" si="170"/>
        <v>114.73006805643264</v>
      </c>
      <c r="E921" s="79">
        <f t="shared" ca="1" si="160"/>
        <v>25.596201184813584</v>
      </c>
      <c r="F921" s="61">
        <f t="shared" ca="1" si="161"/>
        <v>3.3065173122467602E-2</v>
      </c>
      <c r="G921" s="71">
        <f t="shared" ca="1" si="162"/>
        <v>1.4230295202617613</v>
      </c>
      <c r="H921" s="79">
        <f t="shared" ca="1" si="163"/>
        <v>20.846059040523521</v>
      </c>
      <c r="I921" s="79">
        <f t="shared" ca="1" si="164"/>
        <v>27.639544380248122</v>
      </c>
      <c r="J921" s="71">
        <f t="shared" ca="1" si="165"/>
        <v>1.2549205711967248</v>
      </c>
      <c r="K921" s="71">
        <f t="shared" ca="1" si="166"/>
        <v>1.5123259423144209</v>
      </c>
      <c r="L921" s="61">
        <f t="shared" ca="1" si="171"/>
        <v>2.9643455372483974E-3</v>
      </c>
    </row>
    <row r="922" spans="1:12">
      <c r="A922" s="78">
        <f t="shared" ca="1" si="167"/>
        <v>3.924690182018796E-2</v>
      </c>
      <c r="B922" s="78">
        <f t="shared" ca="1" si="168"/>
        <v>2.9048962863612873E-2</v>
      </c>
      <c r="C922" s="71">
        <f t="shared" ca="1" si="169"/>
        <v>6.8316472022155619</v>
      </c>
      <c r="D922" s="79">
        <f t="shared" ca="1" si="170"/>
        <v>113.9018368052575</v>
      </c>
      <c r="E922" s="79">
        <f t="shared" ca="1" si="160"/>
        <v>25.390856019160964</v>
      </c>
      <c r="F922" s="61">
        <f t="shared" ca="1" si="161"/>
        <v>3.3025270260967014E-2</v>
      </c>
      <c r="G922" s="71">
        <f t="shared" ca="1" si="162"/>
        <v>1.4077960531240485</v>
      </c>
      <c r="H922" s="79">
        <f t="shared" ca="1" si="163"/>
        <v>20.815592106248097</v>
      </c>
      <c r="I922" s="79">
        <f t="shared" ca="1" si="164"/>
        <v>27.322218683424524</v>
      </c>
      <c r="J922" s="71">
        <f t="shared" ca="1" si="165"/>
        <v>1.2429445426424399</v>
      </c>
      <c r="K922" s="71">
        <f t="shared" ca="1" si="166"/>
        <v>1.5298903974207139</v>
      </c>
      <c r="L922" s="61">
        <f t="shared" ca="1" si="171"/>
        <v>2.6977088794983843E-3</v>
      </c>
    </row>
    <row r="923" spans="1:12">
      <c r="A923" s="78">
        <f t="shared" ca="1" si="167"/>
        <v>3.9513636820875636E-2</v>
      </c>
      <c r="B923" s="78">
        <f t="shared" ca="1" si="168"/>
        <v>3.1829556755037416E-2</v>
      </c>
      <c r="C923" s="71">
        <f t="shared" ca="1" si="169"/>
        <v>6.7264234499323123</v>
      </c>
      <c r="D923" s="79">
        <f t="shared" ca="1" si="170"/>
        <v>105.89006672454177</v>
      </c>
      <c r="E923" s="79">
        <f t="shared" ca="1" si="160"/>
        <v>27.821292502432307</v>
      </c>
      <c r="F923" s="61">
        <f t="shared" ca="1" si="161"/>
        <v>3.2626247725272603E-2</v>
      </c>
      <c r="G923" s="71">
        <f t="shared" ca="1" si="162"/>
        <v>1.3478021649617786</v>
      </c>
      <c r="H923" s="79">
        <f t="shared" ca="1" si="163"/>
        <v>20.695604329923558</v>
      </c>
      <c r="I923" s="79">
        <f t="shared" ca="1" si="164"/>
        <v>26.077009645187673</v>
      </c>
      <c r="J923" s="71">
        <f t="shared" ca="1" si="165"/>
        <v>1.1955262295659252</v>
      </c>
      <c r="K923" s="71">
        <f t="shared" ca="1" si="166"/>
        <v>1.6029445311691977</v>
      </c>
      <c r="L923" s="61">
        <f t="shared" ca="1" si="171"/>
        <v>3.1616879038650486E-3</v>
      </c>
    </row>
    <row r="924" spans="1:12">
      <c r="A924" s="78">
        <f t="shared" ca="1" si="167"/>
        <v>4.0312488091704325E-2</v>
      </c>
      <c r="B924" s="78">
        <f t="shared" ca="1" si="168"/>
        <v>3.0329860416703606E-2</v>
      </c>
      <c r="C924" s="71">
        <f t="shared" ca="1" si="169"/>
        <v>6.8758087715043148</v>
      </c>
      <c r="D924" s="79">
        <f t="shared" ca="1" si="170"/>
        <v>117.4423369819354</v>
      </c>
      <c r="E924" s="79">
        <f t="shared" ca="1" si="160"/>
        <v>26.510451424288537</v>
      </c>
      <c r="F924" s="61">
        <f t="shared" ca="1" si="161"/>
        <v>3.3194187272554562E-2</v>
      </c>
      <c r="G924" s="71">
        <f t="shared" ca="1" si="162"/>
        <v>1.3951101546633833</v>
      </c>
      <c r="H924" s="79">
        <f t="shared" ca="1" si="163"/>
        <v>20.790220309326767</v>
      </c>
      <c r="I924" s="79">
        <f t="shared" ca="1" si="164"/>
        <v>27.058315127585789</v>
      </c>
      <c r="J924" s="71">
        <f t="shared" ca="1" si="165"/>
        <v>1.2329515773964606</v>
      </c>
      <c r="K924" s="71">
        <f t="shared" ca="1" si="166"/>
        <v>1.544811633795526</v>
      </c>
      <c r="L924" s="61">
        <f t="shared" ca="1" si="171"/>
        <v>2.9333807717624042E-3</v>
      </c>
    </row>
    <row r="925" spans="1:12">
      <c r="A925" s="78">
        <f t="shared" ca="1" si="167"/>
        <v>3.7787408270956974E-2</v>
      </c>
      <c r="B925" s="78">
        <f t="shared" ca="1" si="168"/>
        <v>2.9214837008043459E-2</v>
      </c>
      <c r="C925" s="71">
        <f t="shared" ca="1" si="169"/>
        <v>6.9021054126971304</v>
      </c>
      <c r="D925" s="79">
        <f t="shared" ca="1" si="170"/>
        <v>119.60263902966915</v>
      </c>
      <c r="E925" s="79">
        <f t="shared" ca="1" si="160"/>
        <v>25.53584179845755</v>
      </c>
      <c r="F925" s="61">
        <f t="shared" ca="1" si="161"/>
        <v>3.329518145811295E-2</v>
      </c>
      <c r="G925" s="71">
        <f t="shared" ca="1" si="162"/>
        <v>1.4006477967349433</v>
      </c>
      <c r="H925" s="79">
        <f t="shared" ca="1" si="163"/>
        <v>20.801295593469888</v>
      </c>
      <c r="I925" s="79">
        <f t="shared" ca="1" si="164"/>
        <v>27.17347459172743</v>
      </c>
      <c r="J925" s="71">
        <f t="shared" ca="1" si="165"/>
        <v>1.2373159150253377</v>
      </c>
      <c r="K925" s="71">
        <f t="shared" ca="1" si="166"/>
        <v>1.5382648199404503</v>
      </c>
      <c r="L925" s="61">
        <f t="shared" ca="1" si="171"/>
        <v>2.5436019680706644E-3</v>
      </c>
    </row>
    <row r="926" spans="1:12">
      <c r="A926" s="78">
        <f t="shared" ca="1" si="167"/>
        <v>3.7999870294432754E-2</v>
      </c>
      <c r="B926" s="78">
        <f t="shared" ca="1" si="168"/>
        <v>3.1189729727810971E-2</v>
      </c>
      <c r="C926" s="71">
        <f t="shared" ca="1" si="169"/>
        <v>6.7971716817386154</v>
      </c>
      <c r="D926" s="79">
        <f t="shared" ca="1" si="170"/>
        <v>111.21223324692234</v>
      </c>
      <c r="E926" s="79">
        <f t="shared" ca="1" si="160"/>
        <v>27.26203825291746</v>
      </c>
      <c r="F926" s="61">
        <f t="shared" ca="1" si="161"/>
        <v>3.2893999844728364E-2</v>
      </c>
      <c r="G926" s="71">
        <f t="shared" ca="1" si="162"/>
        <v>1.3550280254323488</v>
      </c>
      <c r="H926" s="79">
        <f t="shared" ca="1" si="163"/>
        <v>20.710056050864697</v>
      </c>
      <c r="I926" s="79">
        <f t="shared" ca="1" si="164"/>
        <v>26.22660540748937</v>
      </c>
      <c r="J926" s="71">
        <f t="shared" ca="1" si="165"/>
        <v>1.2012590247460615</v>
      </c>
      <c r="K926" s="71">
        <f t="shared" ca="1" si="166"/>
        <v>1.5938013841495258</v>
      </c>
      <c r="L926" s="61">
        <f t="shared" ca="1" si="171"/>
        <v>2.8724388656485352E-3</v>
      </c>
    </row>
    <row r="927" spans="1:12">
      <c r="A927" s="78">
        <f t="shared" ca="1" si="167"/>
        <v>4.3061685956999725E-2</v>
      </c>
      <c r="B927" s="78">
        <f t="shared" ca="1" si="168"/>
        <v>2.9309682867718199E-2</v>
      </c>
      <c r="C927" s="71">
        <f t="shared" ca="1" si="169"/>
        <v>6.8525440911549085</v>
      </c>
      <c r="D927" s="79">
        <f t="shared" ca="1" si="170"/>
        <v>115.56366803068907</v>
      </c>
      <c r="E927" s="79">
        <f t="shared" ca="1" si="160"/>
        <v>25.618743813869312</v>
      </c>
      <c r="F927" s="61">
        <f t="shared" ca="1" si="161"/>
        <v>3.3105092985449849E-2</v>
      </c>
      <c r="G927" s="71">
        <f t="shared" ca="1" si="162"/>
        <v>1.4316591535724195</v>
      </c>
      <c r="H927" s="79">
        <f t="shared" ca="1" si="163"/>
        <v>20.863318307144837</v>
      </c>
      <c r="I927" s="79">
        <f t="shared" ca="1" si="164"/>
        <v>27.819512696311246</v>
      </c>
      <c r="J927" s="71">
        <f t="shared" ca="1" si="165"/>
        <v>1.2616934645306914</v>
      </c>
      <c r="K927" s="71">
        <f t="shared" ca="1" si="166"/>
        <v>1.5025424944104973</v>
      </c>
      <c r="L927" s="61">
        <f t="shared" ca="1" si="171"/>
        <v>3.0706427781430398E-3</v>
      </c>
    </row>
    <row r="928" spans="1:12">
      <c r="A928" s="78">
        <f t="shared" ca="1" si="167"/>
        <v>3.5605450764265779E-2</v>
      </c>
      <c r="B928" s="78">
        <f t="shared" ca="1" si="168"/>
        <v>3.1476904683260074E-2</v>
      </c>
      <c r="C928" s="71">
        <f t="shared" ca="1" si="169"/>
        <v>6.7422219287289593</v>
      </c>
      <c r="D928" s="79">
        <f t="shared" ca="1" si="170"/>
        <v>107.05600626999745</v>
      </c>
      <c r="E928" s="79">
        <f t="shared" ref="E928:E991" ca="1" si="172">1.65*9.81*D_50*B928</f>
        <v>27.513049553401814</v>
      </c>
      <c r="F928" s="61">
        <f t="shared" ref="F928:F991" ca="1" si="173">$B$8*D928^(1/6)</f>
        <v>3.2685848648895025E-2</v>
      </c>
      <c r="G928" s="71">
        <f t="shared" ref="G928:G991" ca="1" si="174">IF(ISERROR(G928),1,(A928*Q/SQRT(L928))^(3/5)*(Bnot+2*G928*SQRT(1+m^2))^(2/5)/(Bnot+m*G928))</f>
        <v>1.3268400275051038</v>
      </c>
      <c r="H928" s="79">
        <f t="shared" ref="H928:H991" ca="1" si="175">Bnot+2*m*G928</f>
        <v>20.653680055010206</v>
      </c>
      <c r="I928" s="79">
        <f t="shared" ref="I928:I991" ca="1" si="176">G928*(Bnot+m*G928)</f>
        <v>25.643624953681613</v>
      </c>
      <c r="J928" s="71">
        <f t="shared" ref="J928:J991" ca="1" si="177">IF(ISERROR(G928),1,I928/(Bnot+2*G928*SQRT(1+m^2)))</f>
        <v>1.1788616661496629</v>
      </c>
      <c r="K928" s="71">
        <f t="shared" ref="K928:K991" ca="1" si="178">Q/I928</f>
        <v>1.6300347581709129</v>
      </c>
      <c r="L928" s="61">
        <f t="shared" ca="1" si="171"/>
        <v>2.7048423754015578E-3</v>
      </c>
    </row>
    <row r="929" spans="1:12">
      <c r="A929" s="78">
        <f t="shared" ref="A929:A992" ca="1" si="179">NORMINV(RAND(),ntmn,ntstd)</f>
        <v>4.4563537497847763E-2</v>
      </c>
      <c r="B929" s="78">
        <f t="shared" ref="B929:B992" ca="1" si="180">NORMINV(RAND(),tmn,tstd)</f>
        <v>3.0344708477286056E-2</v>
      </c>
      <c r="C929" s="71">
        <f t="shared" ref="C929:C992" ca="1" si="181">NORMINV(RAND(),psimn,psistd)</f>
        <v>6.8018971607251348</v>
      </c>
      <c r="D929" s="79">
        <f t="shared" ref="D929:D992" ca="1" si="182">(2^C929)</f>
        <v>111.57710085429474</v>
      </c>
      <c r="E929" s="79">
        <f t="shared" ca="1" si="172"/>
        <v>26.523429683449898</v>
      </c>
      <c r="F929" s="61">
        <f t="shared" ca="1" si="173"/>
        <v>3.2911961869083836E-2</v>
      </c>
      <c r="G929" s="71">
        <f t="shared" ca="1" si="174"/>
        <v>1.4163119410712852</v>
      </c>
      <c r="H929" s="79">
        <f t="shared" ca="1" si="175"/>
        <v>20.83262388214257</v>
      </c>
      <c r="I929" s="79">
        <f t="shared" ca="1" si="176"/>
        <v>27.499554453704246</v>
      </c>
      <c r="J929" s="71">
        <f t="shared" ca="1" si="177"/>
        <v>1.2496426220794097</v>
      </c>
      <c r="K929" s="71">
        <f t="shared" ca="1" si="178"/>
        <v>1.5200246269578908</v>
      </c>
      <c r="L929" s="61">
        <f t="shared" ca="1" si="171"/>
        <v>3.4088953953269499E-3</v>
      </c>
    </row>
    <row r="930" spans="1:12">
      <c r="A930" s="78">
        <f t="shared" ca="1" si="179"/>
        <v>4.4138533871611547E-2</v>
      </c>
      <c r="B930" s="78">
        <f t="shared" ca="1" si="180"/>
        <v>3.0722311534397317E-2</v>
      </c>
      <c r="C930" s="71">
        <f t="shared" ca="1" si="181"/>
        <v>6.754924811098042</v>
      </c>
      <c r="D930" s="79">
        <f t="shared" ca="1" si="182"/>
        <v>108.00279297905722</v>
      </c>
      <c r="E930" s="79">
        <f t="shared" ca="1" si="172"/>
        <v>26.853481565182193</v>
      </c>
      <c r="F930" s="61">
        <f t="shared" ca="1" si="173"/>
        <v>3.2733850164921398E-2</v>
      </c>
      <c r="G930" s="71">
        <f t="shared" ca="1" si="174"/>
        <v>1.4017185366042781</v>
      </c>
      <c r="H930" s="79">
        <f t="shared" ca="1" si="175"/>
        <v>20.803437073208556</v>
      </c>
      <c r="I930" s="79">
        <f t="shared" ca="1" si="176"/>
        <v>27.195748514737044</v>
      </c>
      <c r="J930" s="71">
        <f t="shared" ca="1" si="177"/>
        <v>1.2381593927228052</v>
      </c>
      <c r="K930" s="71">
        <f t="shared" ca="1" si="178"/>
        <v>1.5370049468338438</v>
      </c>
      <c r="L930" s="61">
        <f t="shared" ref="L930:L993" ca="1" si="183">E930/(9810*J930)*(A930/F930)^1.5</f>
        <v>3.4616747154067114E-3</v>
      </c>
    </row>
    <row r="931" spans="1:12">
      <c r="A931" s="78">
        <f t="shared" ca="1" si="179"/>
        <v>3.8974428404754402E-2</v>
      </c>
      <c r="B931" s="78">
        <f t="shared" ca="1" si="180"/>
        <v>3.1078010446516022E-2</v>
      </c>
      <c r="C931" s="71">
        <f t="shared" ca="1" si="181"/>
        <v>6.7359182451452693</v>
      </c>
      <c r="D931" s="79">
        <f t="shared" ca="1" si="182"/>
        <v>106.58925828580026</v>
      </c>
      <c r="E931" s="79">
        <f t="shared" ca="1" si="172"/>
        <v>27.164387668996703</v>
      </c>
      <c r="F931" s="61">
        <f t="shared" ca="1" si="173"/>
        <v>3.2662054495453043E-2</v>
      </c>
      <c r="G931" s="71">
        <f t="shared" ca="1" si="174"/>
        <v>1.3581605999923909</v>
      </c>
      <c r="H931" s="79">
        <f t="shared" ca="1" si="175"/>
        <v>20.716321199984783</v>
      </c>
      <c r="I931" s="79">
        <f t="shared" ca="1" si="176"/>
        <v>26.29149101523473</v>
      </c>
      <c r="J931" s="71">
        <f t="shared" ca="1" si="177"/>
        <v>1.2037424734762612</v>
      </c>
      <c r="K931" s="71">
        <f t="shared" ca="1" si="178"/>
        <v>1.5898679909701123</v>
      </c>
      <c r="L931" s="61">
        <f t="shared" ca="1" si="183"/>
        <v>2.9984838287292312E-3</v>
      </c>
    </row>
    <row r="932" spans="1:12">
      <c r="A932" s="78">
        <f t="shared" ca="1" si="179"/>
        <v>4.224169594087155E-2</v>
      </c>
      <c r="B932" s="78">
        <f t="shared" ca="1" si="180"/>
        <v>2.6915236838558277E-2</v>
      </c>
      <c r="C932" s="71">
        <f t="shared" ca="1" si="181"/>
        <v>6.84593427860902</v>
      </c>
      <c r="D932" s="79">
        <f t="shared" ca="1" si="182"/>
        <v>115.0354156948614</v>
      </c>
      <c r="E932" s="79">
        <f t="shared" ca="1" si="172"/>
        <v>23.525827978715469</v>
      </c>
      <c r="F932" s="61">
        <f t="shared" ca="1" si="173"/>
        <v>3.307982373477486E-2</v>
      </c>
      <c r="G932" s="71">
        <f t="shared" ca="1" si="174"/>
        <v>1.4759230385979902</v>
      </c>
      <c r="H932" s="79">
        <f t="shared" ca="1" si="175"/>
        <v>20.951846077195981</v>
      </c>
      <c r="I932" s="79">
        <f t="shared" ca="1" si="176"/>
        <v>28.74496351062815</v>
      </c>
      <c r="J932" s="71">
        <f t="shared" ca="1" si="177"/>
        <v>1.2963047950529007</v>
      </c>
      <c r="K932" s="71">
        <f t="shared" ca="1" si="178"/>
        <v>1.4541677878472479</v>
      </c>
      <c r="L932" s="61">
        <f t="shared" ca="1" si="183"/>
        <v>2.669537471747847E-3</v>
      </c>
    </row>
    <row r="933" spans="1:12">
      <c r="A933" s="78">
        <f t="shared" ca="1" si="179"/>
        <v>3.7779360233570002E-2</v>
      </c>
      <c r="B933" s="78">
        <f t="shared" ca="1" si="180"/>
        <v>2.9378764919511625E-2</v>
      </c>
      <c r="C933" s="71">
        <f t="shared" ca="1" si="181"/>
        <v>6.9042402444473341</v>
      </c>
      <c r="D933" s="79">
        <f t="shared" ca="1" si="182"/>
        <v>119.77975235640689</v>
      </c>
      <c r="E933" s="79">
        <f t="shared" ca="1" si="172"/>
        <v>25.679126431962441</v>
      </c>
      <c r="F933" s="61">
        <f t="shared" ca="1" si="173"/>
        <v>3.3303393909373882E-2</v>
      </c>
      <c r="G933" s="71">
        <f t="shared" ca="1" si="174"/>
        <v>1.3975891387848562</v>
      </c>
      <c r="H933" s="79">
        <f t="shared" ca="1" si="175"/>
        <v>20.795178277569711</v>
      </c>
      <c r="I933" s="79">
        <f t="shared" ca="1" si="176"/>
        <v>27.109859898976808</v>
      </c>
      <c r="J933" s="71">
        <f t="shared" ca="1" si="177"/>
        <v>1.2349057438939486</v>
      </c>
      <c r="K933" s="71">
        <f t="shared" ca="1" si="178"/>
        <v>1.5418744381477836</v>
      </c>
      <c r="L933" s="61">
        <f t="shared" ca="1" si="183"/>
        <v>2.5611002881017917E-3</v>
      </c>
    </row>
    <row r="934" spans="1:12">
      <c r="A934" s="78">
        <f t="shared" ca="1" si="179"/>
        <v>3.7293151263315845E-2</v>
      </c>
      <c r="B934" s="78">
        <f t="shared" ca="1" si="180"/>
        <v>3.5281966380641953E-2</v>
      </c>
      <c r="C934" s="71">
        <f t="shared" ca="1" si="181"/>
        <v>6.8711959658992683</v>
      </c>
      <c r="D934" s="79">
        <f t="shared" ca="1" si="182"/>
        <v>117.06743202119445</v>
      </c>
      <c r="E934" s="79">
        <f t="shared" ca="1" si="172"/>
        <v>30.83894363629409</v>
      </c>
      <c r="F934" s="61">
        <f t="shared" ca="1" si="173"/>
        <v>3.3176503061381431E-2</v>
      </c>
      <c r="G934" s="71">
        <f t="shared" ca="1" si="174"/>
        <v>1.2899698058024818</v>
      </c>
      <c r="H934" s="79">
        <f t="shared" ca="1" si="175"/>
        <v>20.579939611604964</v>
      </c>
      <c r="I934" s="79">
        <f t="shared" ca="1" si="176"/>
        <v>24.883478604326765</v>
      </c>
      <c r="J934" s="71">
        <f t="shared" ca="1" si="177"/>
        <v>1.1494274534572717</v>
      </c>
      <c r="K934" s="71">
        <f t="shared" ca="1" si="178"/>
        <v>1.6798294428469407</v>
      </c>
      <c r="L934" s="61">
        <f t="shared" ca="1" si="183"/>
        <v>3.2594673309419377E-3</v>
      </c>
    </row>
    <row r="935" spans="1:12">
      <c r="A935" s="78">
        <f t="shared" ca="1" si="179"/>
        <v>3.7622793332457431E-2</v>
      </c>
      <c r="B935" s="78">
        <f t="shared" ca="1" si="180"/>
        <v>2.8774357894156534E-2</v>
      </c>
      <c r="C935" s="71">
        <f t="shared" ca="1" si="181"/>
        <v>6.8349400159762084</v>
      </c>
      <c r="D935" s="79">
        <f t="shared" ca="1" si="182"/>
        <v>114.1621037828877</v>
      </c>
      <c r="E935" s="79">
        <f t="shared" ca="1" si="172"/>
        <v>25.150831778903292</v>
      </c>
      <c r="F935" s="61">
        <f t="shared" ca="1" si="173"/>
        <v>3.3037835488711795E-2</v>
      </c>
      <c r="G935" s="71">
        <f t="shared" ca="1" si="174"/>
        <v>1.4014300388290577</v>
      </c>
      <c r="H935" s="79">
        <f t="shared" ca="1" si="175"/>
        <v>20.802860077658117</v>
      </c>
      <c r="I935" s="79">
        <f t="shared" ca="1" si="176"/>
        <v>27.189746852655453</v>
      </c>
      <c r="J935" s="71">
        <f t="shared" ca="1" si="177"/>
        <v>1.2379321405815831</v>
      </c>
      <c r="K935" s="71">
        <f t="shared" ca="1" si="178"/>
        <v>1.5373442138508786</v>
      </c>
      <c r="L935" s="61">
        <f t="shared" ca="1" si="183"/>
        <v>2.5167824815652677E-3</v>
      </c>
    </row>
    <row r="936" spans="1:12">
      <c r="A936" s="78">
        <f t="shared" ca="1" si="179"/>
        <v>4.023335098710925E-2</v>
      </c>
      <c r="B936" s="78">
        <f t="shared" ca="1" si="180"/>
        <v>3.2285506833754432E-2</v>
      </c>
      <c r="C936" s="71">
        <f t="shared" ca="1" si="181"/>
        <v>6.8394852171884111</v>
      </c>
      <c r="D936" s="79">
        <f t="shared" ca="1" si="182"/>
        <v>114.52233789763221</v>
      </c>
      <c r="E936" s="79">
        <f t="shared" ca="1" si="172"/>
        <v>28.219825243686568</v>
      </c>
      <c r="F936" s="61">
        <f t="shared" ca="1" si="173"/>
        <v>3.3055187624434393E-2</v>
      </c>
      <c r="G936" s="71">
        <f t="shared" ca="1" si="174"/>
        <v>1.355784088666832</v>
      </c>
      <c r="H936" s="79">
        <f t="shared" ca="1" si="175"/>
        <v>20.711568177333664</v>
      </c>
      <c r="I936" s="79">
        <f t="shared" ca="1" si="176"/>
        <v>26.242264091085126</v>
      </c>
      <c r="J936" s="71">
        <f t="shared" ca="1" si="177"/>
        <v>1.2018585203022305</v>
      </c>
      <c r="K936" s="71">
        <f t="shared" ca="1" si="178"/>
        <v>1.5928503674421925</v>
      </c>
      <c r="L936" s="61">
        <f t="shared" ca="1" si="183"/>
        <v>3.2140441260979568E-3</v>
      </c>
    </row>
    <row r="937" spans="1:12">
      <c r="A937" s="78">
        <f t="shared" ca="1" si="179"/>
        <v>4.4855181232642899E-2</v>
      </c>
      <c r="B937" s="78">
        <f t="shared" ca="1" si="180"/>
        <v>3.2892734585016591E-2</v>
      </c>
      <c r="C937" s="71">
        <f t="shared" ca="1" si="181"/>
        <v>6.9086567267548498</v>
      </c>
      <c r="D937" s="79">
        <f t="shared" ca="1" si="182"/>
        <v>120.14699261394968</v>
      </c>
      <c r="E937" s="79">
        <f t="shared" ca="1" si="172"/>
        <v>28.750585411460033</v>
      </c>
      <c r="F937" s="61">
        <f t="shared" ca="1" si="173"/>
        <v>3.3320390037473169E-2</v>
      </c>
      <c r="G937" s="71">
        <f t="shared" ca="1" si="174"/>
        <v>1.382573946115546</v>
      </c>
      <c r="H937" s="79">
        <f t="shared" ca="1" si="175"/>
        <v>20.765147892231091</v>
      </c>
      <c r="I937" s="79">
        <f t="shared" ca="1" si="176"/>
        <v>26.797841746557339</v>
      </c>
      <c r="J937" s="71">
        <f t="shared" ca="1" si="177"/>
        <v>1.2230588048022824</v>
      </c>
      <c r="K937" s="71">
        <f t="shared" ca="1" si="178"/>
        <v>1.5598271082920308</v>
      </c>
      <c r="L937" s="61">
        <f t="shared" ca="1" si="183"/>
        <v>3.7426925711002189E-3</v>
      </c>
    </row>
    <row r="938" spans="1:12">
      <c r="A938" s="78">
        <f t="shared" ca="1" si="179"/>
        <v>4.1061772749896322E-2</v>
      </c>
      <c r="B938" s="78">
        <f t="shared" ca="1" si="180"/>
        <v>3.2893291770971785E-2</v>
      </c>
      <c r="C938" s="71">
        <f t="shared" ca="1" si="181"/>
        <v>6.6873980137531479</v>
      </c>
      <c r="D938" s="79">
        <f t="shared" ca="1" si="182"/>
        <v>103.06409523385445</v>
      </c>
      <c r="E938" s="79">
        <f t="shared" ca="1" si="172"/>
        <v>28.751072431545076</v>
      </c>
      <c r="F938" s="61">
        <f t="shared" ca="1" si="173"/>
        <v>3.2479486784151142E-2</v>
      </c>
      <c r="G938" s="71">
        <f t="shared" ca="1" si="174"/>
        <v>1.3365588425826422</v>
      </c>
      <c r="H938" s="79">
        <f t="shared" ca="1" si="175"/>
        <v>20.673117685165284</v>
      </c>
      <c r="I938" s="79">
        <f t="shared" ca="1" si="176"/>
        <v>25.844448706173413</v>
      </c>
      <c r="J938" s="71">
        <f t="shared" ca="1" si="177"/>
        <v>1.1865942323984155</v>
      </c>
      <c r="K938" s="71">
        <f t="shared" ca="1" si="178"/>
        <v>1.6173686068999147</v>
      </c>
      <c r="L938" s="61">
        <f t="shared" ca="1" si="183"/>
        <v>3.5109578337323903E-3</v>
      </c>
    </row>
    <row r="939" spans="1:12">
      <c r="A939" s="78">
        <f t="shared" ca="1" si="179"/>
        <v>3.9438636676354284E-2</v>
      </c>
      <c r="B939" s="78">
        <f t="shared" ca="1" si="180"/>
        <v>2.9627643937568275E-2</v>
      </c>
      <c r="C939" s="71">
        <f t="shared" ca="1" si="181"/>
        <v>6.7415471038785499</v>
      </c>
      <c r="D939" s="79">
        <f t="shared" ca="1" si="182"/>
        <v>107.00594221777627</v>
      </c>
      <c r="E939" s="79">
        <f t="shared" ca="1" si="172"/>
        <v>25.896664364154237</v>
      </c>
      <c r="F939" s="61">
        <f t="shared" ca="1" si="173"/>
        <v>3.268330059790428E-2</v>
      </c>
      <c r="G939" s="71">
        <f t="shared" ca="1" si="174"/>
        <v>1.3889537631493418</v>
      </c>
      <c r="H939" s="79">
        <f t="shared" ca="1" si="175"/>
        <v>20.777907526298684</v>
      </c>
      <c r="I939" s="79">
        <f t="shared" ca="1" si="176"/>
        <v>26.930360292854871</v>
      </c>
      <c r="J939" s="71">
        <f t="shared" ca="1" si="177"/>
        <v>1.2280955543348397</v>
      </c>
      <c r="K939" s="71">
        <f t="shared" ca="1" si="178"/>
        <v>1.5521515325248108</v>
      </c>
      <c r="L939" s="61">
        <f t="shared" ca="1" si="183"/>
        <v>2.8492899067872634E-3</v>
      </c>
    </row>
    <row r="940" spans="1:12">
      <c r="A940" s="78">
        <f t="shared" ca="1" si="179"/>
        <v>3.9901199913623529E-2</v>
      </c>
      <c r="B940" s="78">
        <f t="shared" ca="1" si="180"/>
        <v>3.0376683280533431E-2</v>
      </c>
      <c r="C940" s="71">
        <f t="shared" ca="1" si="181"/>
        <v>6.8032921029869931</v>
      </c>
      <c r="D940" s="79">
        <f t="shared" ca="1" si="182"/>
        <v>111.68503695943789</v>
      </c>
      <c r="E940" s="79">
        <f t="shared" ca="1" si="172"/>
        <v>26.551377931699133</v>
      </c>
      <c r="F940" s="61">
        <f t="shared" ca="1" si="173"/>
        <v>3.2917266060735771E-2</v>
      </c>
      <c r="G940" s="71">
        <f t="shared" ca="1" si="174"/>
        <v>1.3841575746562187</v>
      </c>
      <c r="H940" s="79">
        <f t="shared" ca="1" si="175"/>
        <v>20.768315149312436</v>
      </c>
      <c r="I940" s="79">
        <f t="shared" ca="1" si="176"/>
        <v>26.83072853529012</v>
      </c>
      <c r="J940" s="71">
        <f t="shared" ca="1" si="177"/>
        <v>1.2243094780722192</v>
      </c>
      <c r="K940" s="71">
        <f t="shared" ca="1" si="178"/>
        <v>1.5579152069993545</v>
      </c>
      <c r="L940" s="61">
        <f t="shared" ca="1" si="183"/>
        <v>2.9503269263080195E-3</v>
      </c>
    </row>
    <row r="941" spans="1:12">
      <c r="A941" s="78">
        <f t="shared" ca="1" si="179"/>
        <v>4.2267153230340859E-2</v>
      </c>
      <c r="B941" s="78">
        <f t="shared" ca="1" si="180"/>
        <v>2.99865284951965E-2</v>
      </c>
      <c r="C941" s="71">
        <f t="shared" ca="1" si="181"/>
        <v>6.7469686183863278</v>
      </c>
      <c r="D941" s="79">
        <f t="shared" ca="1" si="182"/>
        <v>107.40881715936132</v>
      </c>
      <c r="E941" s="79">
        <f t="shared" ca="1" si="172"/>
        <v>26.210354948324898</v>
      </c>
      <c r="F941" s="61">
        <f t="shared" ca="1" si="173"/>
        <v>3.2703777146364868E-2</v>
      </c>
      <c r="G941" s="71">
        <f t="shared" ca="1" si="174"/>
        <v>1.4024049834610257</v>
      </c>
      <c r="H941" s="79">
        <f t="shared" ca="1" si="175"/>
        <v>20.804809966922051</v>
      </c>
      <c r="I941" s="79">
        <f t="shared" ca="1" si="176"/>
        <v>27.210029439934782</v>
      </c>
      <c r="J941" s="71">
        <f t="shared" ca="1" si="177"/>
        <v>1.2387000753140629</v>
      </c>
      <c r="K941" s="71">
        <f t="shared" ca="1" si="178"/>
        <v>1.5361982644036487</v>
      </c>
      <c r="L941" s="61">
        <f t="shared" ca="1" si="183"/>
        <v>3.1691686876773656E-3</v>
      </c>
    </row>
    <row r="942" spans="1:12">
      <c r="A942" s="78">
        <f t="shared" ca="1" si="179"/>
        <v>4.0650606721216266E-2</v>
      </c>
      <c r="B942" s="78">
        <f t="shared" ca="1" si="180"/>
        <v>2.5576356602170537E-2</v>
      </c>
      <c r="C942" s="71">
        <f t="shared" ca="1" si="181"/>
        <v>6.8828110773954192</v>
      </c>
      <c r="D942" s="79">
        <f t="shared" ca="1" si="182"/>
        <v>118.01374404296818</v>
      </c>
      <c r="E942" s="79">
        <f t="shared" ca="1" si="172"/>
        <v>22.3555515916158</v>
      </c>
      <c r="F942" s="61">
        <f t="shared" ca="1" si="173"/>
        <v>3.3221050179008858E-2</v>
      </c>
      <c r="G942" s="71">
        <f t="shared" ca="1" si="174"/>
        <v>1.4991410158292247</v>
      </c>
      <c r="H942" s="79">
        <f t="shared" ca="1" si="175"/>
        <v>20.998282031658448</v>
      </c>
      <c r="I942" s="79">
        <f t="shared" ca="1" si="176"/>
        <v>29.231962070267521</v>
      </c>
      <c r="J942" s="71">
        <f t="shared" ca="1" si="177"/>
        <v>1.3143743070492961</v>
      </c>
      <c r="K942" s="71">
        <f t="shared" ca="1" si="178"/>
        <v>1.4299416474173559</v>
      </c>
      <c r="L942" s="61">
        <f t="shared" ca="1" si="183"/>
        <v>2.3468094785447468E-3</v>
      </c>
    </row>
    <row r="943" spans="1:12">
      <c r="A943" s="78">
        <f t="shared" ca="1" si="179"/>
        <v>3.7686666835724865E-2</v>
      </c>
      <c r="B943" s="78">
        <f t="shared" ca="1" si="180"/>
        <v>2.912887885270141E-2</v>
      </c>
      <c r="C943" s="71">
        <f t="shared" ca="1" si="181"/>
        <v>6.7981105592534865</v>
      </c>
      <c r="D943" s="79">
        <f t="shared" ca="1" si="182"/>
        <v>111.28463153283099</v>
      </c>
      <c r="E943" s="79">
        <f t="shared" ca="1" si="172"/>
        <v>25.460708267659573</v>
      </c>
      <c r="F943" s="61">
        <f t="shared" ca="1" si="173"/>
        <v>3.2897567832750163E-2</v>
      </c>
      <c r="G943" s="71">
        <f t="shared" ca="1" si="174"/>
        <v>1.391265002110891</v>
      </c>
      <c r="H943" s="79">
        <f t="shared" ca="1" si="175"/>
        <v>20.782530004221783</v>
      </c>
      <c r="I943" s="79">
        <f t="shared" ca="1" si="176"/>
        <v>26.978388344094657</v>
      </c>
      <c r="J943" s="71">
        <f t="shared" ca="1" si="177"/>
        <v>1.2299191063507238</v>
      </c>
      <c r="K943" s="71">
        <f t="shared" ca="1" si="178"/>
        <v>1.549388327681541</v>
      </c>
      <c r="L943" s="61">
        <f t="shared" ca="1" si="183"/>
        <v>2.587383659585166E-3</v>
      </c>
    </row>
    <row r="944" spans="1:12">
      <c r="A944" s="78">
        <f t="shared" ca="1" si="179"/>
        <v>4.3249935977715669E-2</v>
      </c>
      <c r="B944" s="78">
        <f t="shared" ca="1" si="180"/>
        <v>2.4561091763624993E-2</v>
      </c>
      <c r="C944" s="71">
        <f t="shared" ca="1" si="181"/>
        <v>6.8301962323256831</v>
      </c>
      <c r="D944" s="79">
        <f t="shared" ca="1" si="182"/>
        <v>113.78733924981563</v>
      </c>
      <c r="E944" s="79">
        <f t="shared" ca="1" si="172"/>
        <v>21.46813803892346</v>
      </c>
      <c r="F944" s="61">
        <f t="shared" ca="1" si="173"/>
        <v>3.3019734942749651E-2</v>
      </c>
      <c r="G944" s="71">
        <f t="shared" ca="1" si="174"/>
        <v>1.537790119604046</v>
      </c>
      <c r="H944" s="79">
        <f t="shared" ca="1" si="175"/>
        <v>21.075580239208094</v>
      </c>
      <c r="I944" s="79">
        <f t="shared" ca="1" si="176"/>
        <v>30.045020604824654</v>
      </c>
      <c r="J944" s="71">
        <f t="shared" ca="1" si="177"/>
        <v>1.3443246570603682</v>
      </c>
      <c r="K944" s="71">
        <f t="shared" ca="1" si="178"/>
        <v>1.3912455095233891</v>
      </c>
      <c r="L944" s="61">
        <f t="shared" ca="1" si="183"/>
        <v>2.4402764941701916E-3</v>
      </c>
    </row>
    <row r="945" spans="1:12">
      <c r="A945" s="78">
        <f t="shared" ca="1" si="179"/>
        <v>4.1592816293784224E-2</v>
      </c>
      <c r="B945" s="78">
        <f t="shared" ca="1" si="180"/>
        <v>2.7569074771720787E-2</v>
      </c>
      <c r="C945" s="71">
        <f t="shared" ca="1" si="181"/>
        <v>6.7315244742996079</v>
      </c>
      <c r="D945" s="79">
        <f t="shared" ca="1" si="182"/>
        <v>106.26513133516104</v>
      </c>
      <c r="E945" s="79">
        <f t="shared" ca="1" si="172"/>
        <v>24.097328754792759</v>
      </c>
      <c r="F945" s="61">
        <f t="shared" ca="1" si="173"/>
        <v>3.2645479825246307E-2</v>
      </c>
      <c r="G945" s="71">
        <f t="shared" ca="1" si="174"/>
        <v>1.4451373374256986</v>
      </c>
      <c r="H945" s="79">
        <f t="shared" ca="1" si="175"/>
        <v>20.890274674851398</v>
      </c>
      <c r="I945" s="79">
        <f t="shared" ca="1" si="176"/>
        <v>28.100893997684413</v>
      </c>
      <c r="J945" s="71">
        <f t="shared" ca="1" si="177"/>
        <v>1.272255244236973</v>
      </c>
      <c r="K945" s="71">
        <f t="shared" ca="1" si="178"/>
        <v>1.4874971594656179</v>
      </c>
      <c r="L945" s="61">
        <f t="shared" ca="1" si="183"/>
        <v>2.7766334611891647E-3</v>
      </c>
    </row>
    <row r="946" spans="1:12">
      <c r="A946" s="78">
        <f t="shared" ca="1" si="179"/>
        <v>3.7200363507613521E-2</v>
      </c>
      <c r="B946" s="78">
        <f t="shared" ca="1" si="180"/>
        <v>3.4282479260378453E-2</v>
      </c>
      <c r="C946" s="71">
        <f t="shared" ca="1" si="181"/>
        <v>6.8098111486267285</v>
      </c>
      <c r="D946" s="79">
        <f t="shared" ca="1" si="182"/>
        <v>112.1908453839401</v>
      </c>
      <c r="E946" s="79">
        <f t="shared" ca="1" si="172"/>
        <v>29.965320929598253</v>
      </c>
      <c r="F946" s="61">
        <f t="shared" ca="1" si="173"/>
        <v>3.2942065709838889E-2</v>
      </c>
      <c r="G946" s="71">
        <f t="shared" ca="1" si="174"/>
        <v>1.2989370225679413</v>
      </c>
      <c r="H946" s="79">
        <f t="shared" ca="1" si="175"/>
        <v>20.597874045135882</v>
      </c>
      <c r="I946" s="79">
        <f t="shared" ca="1" si="176"/>
        <v>25.068103794820612</v>
      </c>
      <c r="J946" s="71">
        <f t="shared" ca="1" si="177"/>
        <v>1.1566006791187322</v>
      </c>
      <c r="K946" s="71">
        <f t="shared" ca="1" si="178"/>
        <v>1.6674575924101769</v>
      </c>
      <c r="L946" s="61">
        <f t="shared" ca="1" si="183"/>
        <v>3.1692829539757181E-3</v>
      </c>
    </row>
    <row r="947" spans="1:12">
      <c r="A947" s="78">
        <f t="shared" ca="1" si="179"/>
        <v>4.0474964772666433E-2</v>
      </c>
      <c r="B947" s="78">
        <f t="shared" ca="1" si="180"/>
        <v>2.8868041541613539E-2</v>
      </c>
      <c r="C947" s="71">
        <f t="shared" ca="1" si="181"/>
        <v>6.793866476894495</v>
      </c>
      <c r="D947" s="79">
        <f t="shared" ca="1" si="182"/>
        <v>110.95773838679303</v>
      </c>
      <c r="E947" s="79">
        <f t="shared" ca="1" si="172"/>
        <v>25.232717938319684</v>
      </c>
      <c r="F947" s="61">
        <f t="shared" ca="1" si="173"/>
        <v>3.288144225280018E-2</v>
      </c>
      <c r="G947" s="71">
        <f t="shared" ca="1" si="174"/>
        <v>1.4165291259717354</v>
      </c>
      <c r="H947" s="79">
        <f t="shared" ca="1" si="175"/>
        <v>20.83305825194347</v>
      </c>
      <c r="I947" s="79">
        <f t="shared" ca="1" si="176"/>
        <v>27.504079032217486</v>
      </c>
      <c r="J947" s="71">
        <f t="shared" ca="1" si="177"/>
        <v>1.2498133409594732</v>
      </c>
      <c r="K947" s="71">
        <f t="shared" ca="1" si="178"/>
        <v>1.5197745742017641</v>
      </c>
      <c r="L947" s="61">
        <f t="shared" ca="1" si="183"/>
        <v>2.8106275633714406E-3</v>
      </c>
    </row>
    <row r="948" spans="1:12">
      <c r="A948" s="78">
        <f t="shared" ca="1" si="179"/>
        <v>3.8112726035315445E-2</v>
      </c>
      <c r="B948" s="78">
        <f t="shared" ca="1" si="180"/>
        <v>3.261099328008174E-2</v>
      </c>
      <c r="C948" s="71">
        <f t="shared" ca="1" si="181"/>
        <v>6.7459243445457044</v>
      </c>
      <c r="D948" s="79">
        <f t="shared" ca="1" si="182"/>
        <v>107.33109897886776</v>
      </c>
      <c r="E948" s="79">
        <f t="shared" ca="1" si="172"/>
        <v>28.504323507314325</v>
      </c>
      <c r="F948" s="61">
        <f t="shared" ca="1" si="173"/>
        <v>3.2699832025363217E-2</v>
      </c>
      <c r="G948" s="71">
        <f t="shared" ca="1" si="174"/>
        <v>1.3264434420612849</v>
      </c>
      <c r="H948" s="79">
        <f t="shared" ca="1" si="175"/>
        <v>20.652886884122569</v>
      </c>
      <c r="I948" s="79">
        <f t="shared" ca="1" si="176"/>
        <v>25.635434162090519</v>
      </c>
      <c r="J948" s="71">
        <f t="shared" ca="1" si="177"/>
        <v>1.1785459008644672</v>
      </c>
      <c r="K948" s="71">
        <f t="shared" ca="1" si="178"/>
        <v>1.6305555714680859</v>
      </c>
      <c r="L948" s="61">
        <f t="shared" ca="1" si="183"/>
        <v>3.1022869521258262E-3</v>
      </c>
    </row>
    <row r="949" spans="1:12">
      <c r="A949" s="78">
        <f t="shared" ca="1" si="179"/>
        <v>3.8357862687887913E-2</v>
      </c>
      <c r="B949" s="78">
        <f t="shared" ca="1" si="180"/>
        <v>2.7216020362527571E-2</v>
      </c>
      <c r="C949" s="71">
        <f t="shared" ca="1" si="181"/>
        <v>6.8012149119791525</v>
      </c>
      <c r="D949" s="79">
        <f t="shared" ca="1" si="182"/>
        <v>111.52434865199216</v>
      </c>
      <c r="E949" s="79">
        <f t="shared" ca="1" si="172"/>
        <v>23.788734134294835</v>
      </c>
      <c r="F949" s="61">
        <f t="shared" ca="1" si="173"/>
        <v>3.2909367966789671E-2</v>
      </c>
      <c r="G949" s="71">
        <f t="shared" ca="1" si="174"/>
        <v>1.4359854912736616</v>
      </c>
      <c r="H949" s="79">
        <f t="shared" ca="1" si="175"/>
        <v>20.871970982547325</v>
      </c>
      <c r="I949" s="79">
        <f t="shared" ca="1" si="176"/>
        <v>27.90979317407437</v>
      </c>
      <c r="J949" s="71">
        <f t="shared" ca="1" si="177"/>
        <v>1.2650858540733698</v>
      </c>
      <c r="K949" s="71">
        <f t="shared" ca="1" si="178"/>
        <v>1.497682184145612</v>
      </c>
      <c r="L949" s="61">
        <f t="shared" ca="1" si="183"/>
        <v>2.4120405987142425E-3</v>
      </c>
    </row>
    <row r="950" spans="1:12">
      <c r="A950" s="78">
        <f t="shared" ca="1" si="179"/>
        <v>3.9741342842098307E-2</v>
      </c>
      <c r="B950" s="78">
        <f t="shared" ca="1" si="180"/>
        <v>3.5972082504979255E-2</v>
      </c>
      <c r="C950" s="71">
        <f t="shared" ca="1" si="181"/>
        <v>6.8345511291249066</v>
      </c>
      <c r="D950" s="79">
        <f t="shared" ca="1" si="182"/>
        <v>114.13133487002777</v>
      </c>
      <c r="E950" s="79">
        <f t="shared" ca="1" si="172"/>
        <v>31.442154127209719</v>
      </c>
      <c r="F950" s="61">
        <f t="shared" ca="1" si="173"/>
        <v>3.3036351265221121E-2</v>
      </c>
      <c r="G950" s="71">
        <f t="shared" ca="1" si="174"/>
        <v>1.2931935503811294</v>
      </c>
      <c r="H950" s="79">
        <f t="shared" ca="1" si="175"/>
        <v>20.586387100762259</v>
      </c>
      <c r="I950" s="79">
        <f t="shared" ca="1" si="176"/>
        <v>24.949833465607679</v>
      </c>
      <c r="J950" s="71">
        <f t="shared" ca="1" si="177"/>
        <v>1.1520073315905204</v>
      </c>
      <c r="K950" s="71">
        <f t="shared" ca="1" si="178"/>
        <v>1.6753618839828963</v>
      </c>
      <c r="L950" s="61">
        <f t="shared" ca="1" si="183"/>
        <v>3.6708254626529003E-3</v>
      </c>
    </row>
    <row r="951" spans="1:12">
      <c r="A951" s="78">
        <f t="shared" ca="1" si="179"/>
        <v>4.2294394998043675E-2</v>
      </c>
      <c r="B951" s="78">
        <f t="shared" ca="1" si="180"/>
        <v>3.2946290403251123E-2</v>
      </c>
      <c r="C951" s="71">
        <f t="shared" ca="1" si="181"/>
        <v>6.8600583302376448</v>
      </c>
      <c r="D951" s="79">
        <f t="shared" ca="1" si="182"/>
        <v>116.16714859071945</v>
      </c>
      <c r="E951" s="79">
        <f t="shared" ca="1" si="172"/>
        <v>28.797396999060108</v>
      </c>
      <c r="F951" s="61">
        <f t="shared" ca="1" si="173"/>
        <v>3.3133843296409837E-2</v>
      </c>
      <c r="G951" s="71">
        <f t="shared" ca="1" si="174"/>
        <v>1.3604007388338211</v>
      </c>
      <c r="H951" s="79">
        <f t="shared" ca="1" si="175"/>
        <v>20.720801477667642</v>
      </c>
      <c r="I951" s="79">
        <f t="shared" ca="1" si="176"/>
        <v>26.337903469228387</v>
      </c>
      <c r="J951" s="71">
        <f t="shared" ca="1" si="177"/>
        <v>1.2055177308521416</v>
      </c>
      <c r="K951" s="71">
        <f t="shared" ca="1" si="178"/>
        <v>1.587066337639083</v>
      </c>
      <c r="L951" s="61">
        <f t="shared" ca="1" si="183"/>
        <v>3.5117786024303072E-3</v>
      </c>
    </row>
    <row r="952" spans="1:12">
      <c r="A952" s="78">
        <f t="shared" ca="1" si="179"/>
        <v>4.1086522352559912E-2</v>
      </c>
      <c r="B952" s="78">
        <f t="shared" ca="1" si="180"/>
        <v>2.7281747531372424E-2</v>
      </c>
      <c r="C952" s="71">
        <f t="shared" ca="1" si="181"/>
        <v>6.9023105050761648</v>
      </c>
      <c r="D952" s="79">
        <f t="shared" ca="1" si="182"/>
        <v>119.61964285426009</v>
      </c>
      <c r="E952" s="79">
        <f t="shared" ca="1" si="172"/>
        <v>23.846184346494223</v>
      </c>
      <c r="F952" s="61">
        <f t="shared" ca="1" si="173"/>
        <v>3.3295970336875536E-2</v>
      </c>
      <c r="G952" s="71">
        <f t="shared" ca="1" si="174"/>
        <v>1.4653338286903521</v>
      </c>
      <c r="H952" s="79">
        <f t="shared" ca="1" si="175"/>
        <v>20.930667657380702</v>
      </c>
      <c r="I952" s="79">
        <f t="shared" ca="1" si="176"/>
        <v>28.523212145930664</v>
      </c>
      <c r="J952" s="71">
        <f t="shared" ca="1" si="177"/>
        <v>1.2880442678355621</v>
      </c>
      <c r="K952" s="71">
        <f t="shared" ca="1" si="178"/>
        <v>1.4654730956016642</v>
      </c>
      <c r="L952" s="61">
        <f t="shared" ca="1" si="183"/>
        <v>2.5869060787462568E-3</v>
      </c>
    </row>
    <row r="953" spans="1:12">
      <c r="A953" s="78">
        <f t="shared" ca="1" si="179"/>
        <v>3.8689124828840647E-2</v>
      </c>
      <c r="B953" s="78">
        <f t="shared" ca="1" si="180"/>
        <v>2.598552317729444E-2</v>
      </c>
      <c r="C953" s="71">
        <f t="shared" ca="1" si="181"/>
        <v>6.6862600328690975</v>
      </c>
      <c r="D953" s="79">
        <f t="shared" ca="1" si="182"/>
        <v>102.98283154156849</v>
      </c>
      <c r="E953" s="79">
        <f t="shared" ca="1" si="172"/>
        <v>22.713192229100926</v>
      </c>
      <c r="F953" s="61">
        <f t="shared" ca="1" si="173"/>
        <v>3.2475217158599967E-2</v>
      </c>
      <c r="G953" s="71">
        <f t="shared" ca="1" si="174"/>
        <v>1.4540999432601502</v>
      </c>
      <c r="H953" s="79">
        <f t="shared" ca="1" si="175"/>
        <v>20.9081998865203</v>
      </c>
      <c r="I953" s="79">
        <f t="shared" ca="1" si="176"/>
        <v>28.288205623671878</v>
      </c>
      <c r="J953" s="71">
        <f t="shared" ca="1" si="177"/>
        <v>1.2792674609967609</v>
      </c>
      <c r="K953" s="71">
        <f t="shared" ca="1" si="178"/>
        <v>1.4776476301141315</v>
      </c>
      <c r="L953" s="61">
        <f t="shared" ca="1" si="183"/>
        <v>2.3534397183033145E-3</v>
      </c>
    </row>
    <row r="954" spans="1:12">
      <c r="A954" s="78">
        <f t="shared" ca="1" si="179"/>
        <v>3.987639075972544E-2</v>
      </c>
      <c r="B954" s="78">
        <f t="shared" ca="1" si="180"/>
        <v>2.8666313103020889E-2</v>
      </c>
      <c r="C954" s="71">
        <f t="shared" ca="1" si="181"/>
        <v>6.8893934985898744</v>
      </c>
      <c r="D954" s="79">
        <f t="shared" ca="1" si="182"/>
        <v>118.55342220902878</v>
      </c>
      <c r="E954" s="79">
        <f t="shared" ca="1" si="172"/>
        <v>25.056392960270568</v>
      </c>
      <c r="F954" s="61">
        <f t="shared" ca="1" si="173"/>
        <v>3.3246322106812429E-2</v>
      </c>
      <c r="G954" s="71">
        <f t="shared" ca="1" si="174"/>
        <v>1.4259073065097372</v>
      </c>
      <c r="H954" s="79">
        <f t="shared" ca="1" si="175"/>
        <v>20.851814613019474</v>
      </c>
      <c r="I954" s="79">
        <f t="shared" ca="1" si="176"/>
        <v>27.699543163933122</v>
      </c>
      <c r="J954" s="71">
        <f t="shared" ca="1" si="177"/>
        <v>1.2571800933708268</v>
      </c>
      <c r="K954" s="71">
        <f t="shared" ca="1" si="178"/>
        <v>1.5090501584310143</v>
      </c>
      <c r="L954" s="61">
        <f t="shared" ca="1" si="183"/>
        <v>2.6687654145306546E-3</v>
      </c>
    </row>
    <row r="955" spans="1:12">
      <c r="A955" s="78">
        <f t="shared" ca="1" si="179"/>
        <v>4.1664844642171975E-2</v>
      </c>
      <c r="B955" s="78">
        <f t="shared" ca="1" si="180"/>
        <v>3.4964730211318011E-2</v>
      </c>
      <c r="C955" s="71">
        <f t="shared" ca="1" si="181"/>
        <v>6.7920511825004208</v>
      </c>
      <c r="D955" s="79">
        <f t="shared" ca="1" si="182"/>
        <v>110.81821181512818</v>
      </c>
      <c r="E955" s="79">
        <f t="shared" ca="1" si="172"/>
        <v>30.561656700536943</v>
      </c>
      <c r="F955" s="61">
        <f t="shared" ca="1" si="173"/>
        <v>3.2874547374607696E-2</v>
      </c>
      <c r="G955" s="71">
        <f t="shared" ca="1" si="174"/>
        <v>1.3171446562724982</v>
      </c>
      <c r="H955" s="79">
        <f t="shared" ca="1" si="175"/>
        <v>20.634289312544997</v>
      </c>
      <c r="I955" s="79">
        <f t="shared" ca="1" si="176"/>
        <v>25.443473858452162</v>
      </c>
      <c r="J955" s="71">
        <f t="shared" ca="1" si="177"/>
        <v>1.1711369193121186</v>
      </c>
      <c r="K955" s="71">
        <f t="shared" ca="1" si="178"/>
        <v>1.6428574271163958</v>
      </c>
      <c r="L955" s="61">
        <f t="shared" ca="1" si="183"/>
        <v>3.7954667455848906E-3</v>
      </c>
    </row>
    <row r="956" spans="1:12">
      <c r="A956" s="78">
        <f t="shared" ca="1" si="179"/>
        <v>4.0875189817165591E-2</v>
      </c>
      <c r="B956" s="78">
        <f t="shared" ca="1" si="180"/>
        <v>3.0117947129967845E-2</v>
      </c>
      <c r="C956" s="71">
        <f t="shared" ca="1" si="181"/>
        <v>6.8860449646296171</v>
      </c>
      <c r="D956" s="79">
        <f t="shared" ca="1" si="182"/>
        <v>118.27857561667933</v>
      </c>
      <c r="E956" s="79">
        <f t="shared" ca="1" si="172"/>
        <v>26.325224165838122</v>
      </c>
      <c r="F956" s="61">
        <f t="shared" ca="1" si="173"/>
        <v>3.3233463659530088E-2</v>
      </c>
      <c r="G956" s="71">
        <f t="shared" ca="1" si="174"/>
        <v>1.4041201076565468</v>
      </c>
      <c r="H956" s="79">
        <f t="shared" ca="1" si="175"/>
        <v>20.808240215313095</v>
      </c>
      <c r="I956" s="79">
        <f t="shared" ca="1" si="176"/>
        <v>27.245715214543274</v>
      </c>
      <c r="J956" s="71">
        <f t="shared" ca="1" si="177"/>
        <v>1.2400507695140548</v>
      </c>
      <c r="K956" s="71">
        <f t="shared" ca="1" si="178"/>
        <v>1.5341861893090589</v>
      </c>
      <c r="L956" s="61">
        <f t="shared" ca="1" si="183"/>
        <v>2.9518199803320183E-3</v>
      </c>
    </row>
    <row r="957" spans="1:12">
      <c r="A957" s="78">
        <f t="shared" ca="1" si="179"/>
        <v>3.7922423101460961E-2</v>
      </c>
      <c r="B957" s="78">
        <f t="shared" ca="1" si="180"/>
        <v>2.6678680854300016E-2</v>
      </c>
      <c r="C957" s="71">
        <f t="shared" ca="1" si="181"/>
        <v>6.7420368518178728</v>
      </c>
      <c r="D957" s="79">
        <f t="shared" ca="1" si="182"/>
        <v>107.04227341340082</v>
      </c>
      <c r="E957" s="79">
        <f t="shared" ca="1" si="172"/>
        <v>23.319061252998868</v>
      </c>
      <c r="F957" s="61">
        <f t="shared" ca="1" si="173"/>
        <v>3.2685149802746866E-2</v>
      </c>
      <c r="G957" s="71">
        <f t="shared" ca="1" si="174"/>
        <v>1.4383272218448757</v>
      </c>
      <c r="H957" s="79">
        <f t="shared" ca="1" si="175"/>
        <v>20.876654443689752</v>
      </c>
      <c r="I957" s="79">
        <f t="shared" ca="1" si="176"/>
        <v>27.958675190307762</v>
      </c>
      <c r="J957" s="71">
        <f t="shared" ca="1" si="177"/>
        <v>1.2669212018450988</v>
      </c>
      <c r="K957" s="71">
        <f t="shared" ca="1" si="178"/>
        <v>1.4950636865115308</v>
      </c>
      <c r="L957" s="61">
        <f t="shared" ca="1" si="183"/>
        <v>2.3448272422582597E-3</v>
      </c>
    </row>
    <row r="958" spans="1:12">
      <c r="A958" s="78">
        <f t="shared" ca="1" si="179"/>
        <v>3.9363539383988594E-2</v>
      </c>
      <c r="B958" s="78">
        <f t="shared" ca="1" si="180"/>
        <v>3.0192676004755083E-2</v>
      </c>
      <c r="C958" s="71">
        <f t="shared" ca="1" si="181"/>
        <v>6.7691993241307307</v>
      </c>
      <c r="D958" s="79">
        <f t="shared" ca="1" si="182"/>
        <v>109.07671327191376</v>
      </c>
      <c r="E958" s="79">
        <f t="shared" ca="1" si="172"/>
        <v>26.390542508152279</v>
      </c>
      <c r="F958" s="61">
        <f t="shared" ca="1" si="173"/>
        <v>3.2787874662852871E-2</v>
      </c>
      <c r="G958" s="71">
        <f t="shared" ca="1" si="174"/>
        <v>1.3804115498565892</v>
      </c>
      <c r="H958" s="79">
        <f t="shared" ca="1" si="175"/>
        <v>20.760823099713178</v>
      </c>
      <c r="I958" s="79">
        <f t="shared" ca="1" si="176"/>
        <v>26.752943944396076</v>
      </c>
      <c r="J958" s="71">
        <f t="shared" ca="1" si="177"/>
        <v>1.2213505925148775</v>
      </c>
      <c r="K958" s="71">
        <f t="shared" ca="1" si="178"/>
        <v>1.5624448691283495</v>
      </c>
      <c r="L958" s="61">
        <f t="shared" ca="1" si="183"/>
        <v>2.8974121417137395E-3</v>
      </c>
    </row>
    <row r="959" spans="1:12">
      <c r="A959" s="78">
        <f t="shared" ca="1" si="179"/>
        <v>3.5690782587412692E-2</v>
      </c>
      <c r="B959" s="78">
        <f t="shared" ca="1" si="180"/>
        <v>2.9121995311777223E-2</v>
      </c>
      <c r="C959" s="71">
        <f t="shared" ca="1" si="181"/>
        <v>6.8596215821182858</v>
      </c>
      <c r="D959" s="79">
        <f t="shared" ca="1" si="182"/>
        <v>116.13198654789331</v>
      </c>
      <c r="E959" s="79">
        <f t="shared" ca="1" si="172"/>
        <v>25.454691564160427</v>
      </c>
      <c r="F959" s="61">
        <f t="shared" ca="1" si="173"/>
        <v>3.313217156650259E-2</v>
      </c>
      <c r="G959" s="71">
        <f t="shared" ca="1" si="174"/>
        <v>1.3819961539712646</v>
      </c>
      <c r="H959" s="79">
        <f t="shared" ca="1" si="175"/>
        <v>20.76399230794253</v>
      </c>
      <c r="I959" s="79">
        <f t="shared" ca="1" si="176"/>
        <v>26.785844141074133</v>
      </c>
      <c r="J959" s="71">
        <f t="shared" ca="1" si="177"/>
        <v>1.2226024221701675</v>
      </c>
      <c r="K959" s="71">
        <f t="shared" ca="1" si="178"/>
        <v>1.5605257680082874</v>
      </c>
      <c r="L959" s="61">
        <f t="shared" ca="1" si="183"/>
        <v>2.3728639242366089E-3</v>
      </c>
    </row>
    <row r="960" spans="1:12">
      <c r="A960" s="78">
        <f t="shared" ca="1" si="179"/>
        <v>4.0644770040108115E-2</v>
      </c>
      <c r="B960" s="78">
        <f t="shared" ca="1" si="180"/>
        <v>3.3185840067749481E-2</v>
      </c>
      <c r="C960" s="71">
        <f t="shared" ca="1" si="181"/>
        <v>6.8301551687736497</v>
      </c>
      <c r="D960" s="79">
        <f t="shared" ca="1" si="182"/>
        <v>113.78410055716256</v>
      </c>
      <c r="E960" s="79">
        <f t="shared" ca="1" si="172"/>
        <v>29.006780413857854</v>
      </c>
      <c r="F960" s="61">
        <f t="shared" ca="1" si="173"/>
        <v>3.3019578302532403E-2</v>
      </c>
      <c r="G960" s="71">
        <f t="shared" ca="1" si="174"/>
        <v>1.3424815453117132</v>
      </c>
      <c r="H960" s="79">
        <f t="shared" ca="1" si="175"/>
        <v>20.684963090623427</v>
      </c>
      <c r="I960" s="79">
        <f t="shared" ca="1" si="176"/>
        <v>25.966924515113362</v>
      </c>
      <c r="J960" s="71">
        <f t="shared" ca="1" si="177"/>
        <v>1.1913011892413639</v>
      </c>
      <c r="K960" s="71">
        <f t="shared" ca="1" si="178"/>
        <v>1.6097401128759554</v>
      </c>
      <c r="L960" s="61">
        <f t="shared" ca="1" si="183"/>
        <v>3.3896797344858481E-3</v>
      </c>
    </row>
    <row r="961" spans="1:12">
      <c r="A961" s="78">
        <f t="shared" ca="1" si="179"/>
        <v>4.1466742029345541E-2</v>
      </c>
      <c r="B961" s="78">
        <f t="shared" ca="1" si="180"/>
        <v>2.862600886074999E-2</v>
      </c>
      <c r="C961" s="71">
        <f t="shared" ca="1" si="181"/>
        <v>6.7656417342796065</v>
      </c>
      <c r="D961" s="79">
        <f t="shared" ca="1" si="182"/>
        <v>108.80806873013515</v>
      </c>
      <c r="E961" s="79">
        <f t="shared" ca="1" si="172"/>
        <v>25.021164190924601</v>
      </c>
      <c r="F961" s="61">
        <f t="shared" ca="1" si="173"/>
        <v>3.2774401979200361E-2</v>
      </c>
      <c r="G961" s="71">
        <f t="shared" ca="1" si="174"/>
        <v>1.4256244180616724</v>
      </c>
      <c r="H961" s="79">
        <f t="shared" ca="1" si="175"/>
        <v>20.851248836123347</v>
      </c>
      <c r="I961" s="79">
        <f t="shared" ca="1" si="176"/>
        <v>27.693644506483786</v>
      </c>
      <c r="J961" s="71">
        <f t="shared" ca="1" si="177"/>
        <v>1.2569580213970364</v>
      </c>
      <c r="K961" s="71">
        <f t="shared" ca="1" si="178"/>
        <v>1.5093715812743085</v>
      </c>
      <c r="L961" s="61">
        <f t="shared" ca="1" si="183"/>
        <v>2.8877888813984179E-3</v>
      </c>
    </row>
    <row r="962" spans="1:12">
      <c r="A962" s="78">
        <f t="shared" ca="1" si="179"/>
        <v>3.8839582157208133E-2</v>
      </c>
      <c r="B962" s="78">
        <f t="shared" ca="1" si="180"/>
        <v>3.1922620685060694E-2</v>
      </c>
      <c r="C962" s="71">
        <f t="shared" ca="1" si="181"/>
        <v>6.8187580894841631</v>
      </c>
      <c r="D962" s="79">
        <f t="shared" ca="1" si="182"/>
        <v>112.88876401624277</v>
      </c>
      <c r="E962" s="79">
        <f t="shared" ca="1" si="172"/>
        <v>27.902636984811682</v>
      </c>
      <c r="F962" s="61">
        <f t="shared" ca="1" si="173"/>
        <v>3.2976131939278452E-2</v>
      </c>
      <c r="G962" s="71">
        <f t="shared" ca="1" si="174"/>
        <v>1.350279767731781</v>
      </c>
      <c r="H962" s="79">
        <f t="shared" ca="1" si="175"/>
        <v>20.700559535463562</v>
      </c>
      <c r="I962" s="79">
        <f t="shared" ca="1" si="176"/>
        <v>26.128291270317852</v>
      </c>
      <c r="J962" s="71">
        <f t="shared" ca="1" si="177"/>
        <v>1.1974925608924054</v>
      </c>
      <c r="K962" s="71">
        <f t="shared" ca="1" si="178"/>
        <v>1.599798454768661</v>
      </c>
      <c r="L962" s="61">
        <f t="shared" ca="1" si="183"/>
        <v>3.0360972109450489E-3</v>
      </c>
    </row>
    <row r="963" spans="1:12">
      <c r="A963" s="78">
        <f t="shared" ca="1" si="179"/>
        <v>4.126773365739423E-2</v>
      </c>
      <c r="B963" s="78">
        <f t="shared" ca="1" si="180"/>
        <v>2.9771710747186788E-2</v>
      </c>
      <c r="C963" s="71">
        <f t="shared" ca="1" si="181"/>
        <v>6.7696935603439083</v>
      </c>
      <c r="D963" s="79">
        <f t="shared" ca="1" si="182"/>
        <v>109.11408700328698</v>
      </c>
      <c r="E963" s="79">
        <f t="shared" ca="1" si="172"/>
        <v>26.022588984504299</v>
      </c>
      <c r="F963" s="61">
        <f t="shared" ca="1" si="173"/>
        <v>3.2789746786111004E-2</v>
      </c>
      <c r="G963" s="71">
        <f t="shared" ca="1" si="174"/>
        <v>1.4019256573297709</v>
      </c>
      <c r="H963" s="79">
        <f t="shared" ca="1" si="175"/>
        <v>20.803851314659543</v>
      </c>
      <c r="I963" s="79">
        <f t="shared" ca="1" si="176"/>
        <v>27.200057380615384</v>
      </c>
      <c r="J963" s="71">
        <f t="shared" ca="1" si="177"/>
        <v>1.2383225377338134</v>
      </c>
      <c r="K963" s="71">
        <f t="shared" ca="1" si="178"/>
        <v>1.5367614639588785</v>
      </c>
      <c r="L963" s="61">
        <f t="shared" ca="1" si="183"/>
        <v>3.0245206338851537E-3</v>
      </c>
    </row>
    <row r="964" spans="1:12">
      <c r="A964" s="78">
        <f t="shared" ca="1" si="179"/>
        <v>4.1732879956201827E-2</v>
      </c>
      <c r="B964" s="78">
        <f t="shared" ca="1" si="180"/>
        <v>2.7422790992326165E-2</v>
      </c>
      <c r="C964" s="71">
        <f t="shared" ca="1" si="181"/>
        <v>6.7738782449817068</v>
      </c>
      <c r="D964" s="79">
        <f t="shared" ca="1" si="182"/>
        <v>109.43104304085348</v>
      </c>
      <c r="E964" s="79">
        <f t="shared" ca="1" si="172"/>
        <v>23.969466345453522</v>
      </c>
      <c r="F964" s="61">
        <f t="shared" ca="1" si="173"/>
        <v>3.2805602287819896E-2</v>
      </c>
      <c r="G964" s="71">
        <f t="shared" ca="1" si="174"/>
        <v>1.4536301393968092</v>
      </c>
      <c r="H964" s="79">
        <f t="shared" ca="1" si="175"/>
        <v>20.907260278793618</v>
      </c>
      <c r="I964" s="79">
        <f t="shared" ca="1" si="176"/>
        <v>28.278383091305351</v>
      </c>
      <c r="J964" s="71">
        <f t="shared" ca="1" si="177"/>
        <v>1.2789001119291903</v>
      </c>
      <c r="K964" s="71">
        <f t="shared" ca="1" si="178"/>
        <v>1.4781608928995693</v>
      </c>
      <c r="L964" s="61">
        <f t="shared" ca="1" si="183"/>
        <v>2.7412474656292591E-3</v>
      </c>
    </row>
    <row r="965" spans="1:12">
      <c r="A965" s="78">
        <f t="shared" ca="1" si="179"/>
        <v>3.7706541101435877E-2</v>
      </c>
      <c r="B965" s="78">
        <f t="shared" ca="1" si="180"/>
        <v>3.4436600310959076E-2</v>
      </c>
      <c r="C965" s="71">
        <f t="shared" ca="1" si="181"/>
        <v>6.8071291601858572</v>
      </c>
      <c r="D965" s="79">
        <f t="shared" ca="1" si="182"/>
        <v>111.98247491630623</v>
      </c>
      <c r="E965" s="79">
        <f t="shared" ca="1" si="172"/>
        <v>30.100033670400308</v>
      </c>
      <c r="F965" s="61">
        <f t="shared" ca="1" si="173"/>
        <v>3.293186067096561E-2</v>
      </c>
      <c r="G965" s="71">
        <f t="shared" ca="1" si="174"/>
        <v>1.2998999610429156</v>
      </c>
      <c r="H965" s="79">
        <f t="shared" ca="1" si="175"/>
        <v>20.599799922085833</v>
      </c>
      <c r="I965" s="79">
        <f t="shared" ca="1" si="176"/>
        <v>25.087939207491853</v>
      </c>
      <c r="J965" s="71">
        <f t="shared" ca="1" si="177"/>
        <v>1.1573704141277572</v>
      </c>
      <c r="K965" s="71">
        <f t="shared" ca="1" si="178"/>
        <v>1.6661392414215324</v>
      </c>
      <c r="L965" s="61">
        <f t="shared" ca="1" si="183"/>
        <v>3.2480764075881606E-3</v>
      </c>
    </row>
    <row r="966" spans="1:12">
      <c r="A966" s="78">
        <f t="shared" ca="1" si="179"/>
        <v>3.8079927956225307E-2</v>
      </c>
      <c r="B966" s="78">
        <f t="shared" ca="1" si="180"/>
        <v>3.1392460722436344E-2</v>
      </c>
      <c r="C966" s="71">
        <f t="shared" ca="1" si="181"/>
        <v>6.781810481203836</v>
      </c>
      <c r="D966" s="79">
        <f t="shared" ca="1" si="182"/>
        <v>110.03437468792747</v>
      </c>
      <c r="E966" s="79">
        <f t="shared" ca="1" si="172"/>
        <v>27.439239536120656</v>
      </c>
      <c r="F966" s="61">
        <f t="shared" ca="1" si="173"/>
        <v>3.283567806558841E-2</v>
      </c>
      <c r="G966" s="71">
        <f t="shared" ca="1" si="174"/>
        <v>1.3505371575409846</v>
      </c>
      <c r="H966" s="79">
        <f t="shared" ca="1" si="175"/>
        <v>20.701074315081968</v>
      </c>
      <c r="I966" s="79">
        <f t="shared" ca="1" si="176"/>
        <v>26.133619449636605</v>
      </c>
      <c r="J966" s="71">
        <f t="shared" ca="1" si="177"/>
        <v>1.1976967962741012</v>
      </c>
      <c r="K966" s="71">
        <f t="shared" ca="1" si="178"/>
        <v>1.599472284371281</v>
      </c>
      <c r="L966" s="61">
        <f t="shared" ca="1" si="183"/>
        <v>2.9166302064112309E-3</v>
      </c>
    </row>
    <row r="967" spans="1:12">
      <c r="A967" s="78">
        <f t="shared" ca="1" si="179"/>
        <v>4.1355907467950356E-2</v>
      </c>
      <c r="B967" s="78">
        <f t="shared" ca="1" si="180"/>
        <v>3.3283527701288423E-2</v>
      </c>
      <c r="C967" s="71">
        <f t="shared" ca="1" si="181"/>
        <v>6.832679292479912</v>
      </c>
      <c r="D967" s="79">
        <f t="shared" ca="1" si="182"/>
        <v>113.98335024581428</v>
      </c>
      <c r="E967" s="79">
        <f t="shared" ca="1" si="172"/>
        <v>29.092166341392872</v>
      </c>
      <c r="F967" s="61">
        <f t="shared" ca="1" si="173"/>
        <v>3.3029208156253161E-2</v>
      </c>
      <c r="G967" s="71">
        <f t="shared" ca="1" si="174"/>
        <v>1.3458844244375838</v>
      </c>
      <c r="H967" s="79">
        <f t="shared" ca="1" si="175"/>
        <v>20.691768848875167</v>
      </c>
      <c r="I967" s="79">
        <f t="shared" ca="1" si="176"/>
        <v>26.037324523820196</v>
      </c>
      <c r="J967" s="71">
        <f t="shared" ca="1" si="177"/>
        <v>1.194003747671089</v>
      </c>
      <c r="K967" s="71">
        <f t="shared" ca="1" si="178"/>
        <v>1.6053876795889435</v>
      </c>
      <c r="L967" s="61">
        <f t="shared" ca="1" si="183"/>
        <v>3.4798494407219747E-3</v>
      </c>
    </row>
    <row r="968" spans="1:12">
      <c r="A968" s="78">
        <f t="shared" ca="1" si="179"/>
        <v>3.8274129081090347E-2</v>
      </c>
      <c r="B968" s="78">
        <f t="shared" ca="1" si="180"/>
        <v>2.357431823663542E-2</v>
      </c>
      <c r="C968" s="71">
        <f t="shared" ca="1" si="181"/>
        <v>6.7680560505743452</v>
      </c>
      <c r="D968" s="79">
        <f t="shared" ca="1" si="182"/>
        <v>108.99030892453466</v>
      </c>
      <c r="E968" s="79">
        <f t="shared" ca="1" si="172"/>
        <v>20.605627915414157</v>
      </c>
      <c r="F968" s="61">
        <f t="shared" ca="1" si="173"/>
        <v>3.2783544452881487E-2</v>
      </c>
      <c r="G968" s="71">
        <f t="shared" ca="1" si="174"/>
        <v>1.5185411219951188</v>
      </c>
      <c r="H968" s="79">
        <f t="shared" ca="1" si="175"/>
        <v>21.037082243990238</v>
      </c>
      <c r="I968" s="79">
        <f t="shared" ca="1" si="176"/>
        <v>29.639707335102337</v>
      </c>
      <c r="J968" s="71">
        <f t="shared" ca="1" si="177"/>
        <v>1.3294279939984293</v>
      </c>
      <c r="K968" s="71">
        <f t="shared" ca="1" si="178"/>
        <v>1.4102703352437025</v>
      </c>
      <c r="L968" s="61">
        <f t="shared" ca="1" si="183"/>
        <v>1.9930864781417721E-3</v>
      </c>
    </row>
    <row r="969" spans="1:12">
      <c r="A969" s="78">
        <f t="shared" ca="1" si="179"/>
        <v>3.8133682614209602E-2</v>
      </c>
      <c r="B969" s="78">
        <f t="shared" ca="1" si="180"/>
        <v>2.8972413310262932E-2</v>
      </c>
      <c r="C969" s="71">
        <f t="shared" ca="1" si="181"/>
        <v>6.8129236714602595</v>
      </c>
      <c r="D969" s="79">
        <f t="shared" ca="1" si="182"/>
        <v>112.43315128629523</v>
      </c>
      <c r="E969" s="79">
        <f t="shared" ca="1" si="172"/>
        <v>25.323946274514828</v>
      </c>
      <c r="F969" s="61">
        <f t="shared" ca="1" si="173"/>
        <v>3.2953912908430437E-2</v>
      </c>
      <c r="G969" s="71">
        <f t="shared" ca="1" si="174"/>
        <v>1.3991783359107501</v>
      </c>
      <c r="H969" s="79">
        <f t="shared" ca="1" si="175"/>
        <v>20.798356671821502</v>
      </c>
      <c r="I969" s="79">
        <f t="shared" ca="1" si="176"/>
        <v>27.14291006207548</v>
      </c>
      <c r="J969" s="71">
        <f t="shared" ca="1" si="177"/>
        <v>1.2361581352404305</v>
      </c>
      <c r="K969" s="71">
        <f t="shared" ca="1" si="178"/>
        <v>1.5399969975365186</v>
      </c>
      <c r="L969" s="61">
        <f t="shared" ca="1" si="183"/>
        <v>2.5995069434980203E-3</v>
      </c>
    </row>
    <row r="970" spans="1:12">
      <c r="A970" s="78">
        <f t="shared" ca="1" si="179"/>
        <v>4.2727429019687645E-2</v>
      </c>
      <c r="B970" s="78">
        <f t="shared" ca="1" si="180"/>
        <v>2.8509904417316271E-2</v>
      </c>
      <c r="C970" s="71">
        <f t="shared" ca="1" si="181"/>
        <v>6.7782331776782074</v>
      </c>
      <c r="D970" s="79">
        <f t="shared" ca="1" si="182"/>
        <v>109.76187167727906</v>
      </c>
      <c r="E970" s="79">
        <f t="shared" ca="1" si="172"/>
        <v>24.919680663948046</v>
      </c>
      <c r="F970" s="61">
        <f t="shared" ca="1" si="173"/>
        <v>3.2822110989718094E-2</v>
      </c>
      <c r="G970" s="71">
        <f t="shared" ca="1" si="174"/>
        <v>1.438056430939699</v>
      </c>
      <c r="H970" s="79">
        <f t="shared" ca="1" si="175"/>
        <v>20.876112861879399</v>
      </c>
      <c r="I970" s="79">
        <f t="shared" ca="1" si="176"/>
        <v>27.953022055481608</v>
      </c>
      <c r="J970" s="71">
        <f t="shared" ca="1" si="177"/>
        <v>1.2667089984945707</v>
      </c>
      <c r="K970" s="71">
        <f t="shared" ca="1" si="178"/>
        <v>1.4953660436798097</v>
      </c>
      <c r="L970" s="61">
        <f t="shared" ca="1" si="183"/>
        <v>2.9785643492225926E-3</v>
      </c>
    </row>
    <row r="971" spans="1:12">
      <c r="A971" s="78">
        <f t="shared" ca="1" si="179"/>
        <v>4.2994316839610233E-2</v>
      </c>
      <c r="B971" s="78">
        <f t="shared" ca="1" si="180"/>
        <v>3.287630465692562E-2</v>
      </c>
      <c r="C971" s="71">
        <f t="shared" ca="1" si="181"/>
        <v>6.841971662894565</v>
      </c>
      <c r="D971" s="79">
        <f t="shared" ca="1" si="182"/>
        <v>114.71988421948325</v>
      </c>
      <c r="E971" s="79">
        <f t="shared" ca="1" si="172"/>
        <v>28.73622448778363</v>
      </c>
      <c r="F971" s="61">
        <f t="shared" ca="1" si="173"/>
        <v>3.3064683941220904E-2</v>
      </c>
      <c r="G971" s="71">
        <f t="shared" ca="1" si="174"/>
        <v>1.3644194390217486</v>
      </c>
      <c r="H971" s="79">
        <f t="shared" ca="1" si="175"/>
        <v>20.728838878043497</v>
      </c>
      <c r="I971" s="79">
        <f t="shared" ca="1" si="176"/>
        <v>26.421190307971898</v>
      </c>
      <c r="J971" s="71">
        <f t="shared" ca="1" si="177"/>
        <v>1.2087010277918422</v>
      </c>
      <c r="K971" s="71">
        <f t="shared" ca="1" si="178"/>
        <v>1.5820634692369613</v>
      </c>
      <c r="L971" s="61">
        <f t="shared" ca="1" si="183"/>
        <v>3.5934518026896341E-3</v>
      </c>
    </row>
    <row r="972" spans="1:12">
      <c r="A972" s="78">
        <f t="shared" ca="1" si="179"/>
        <v>4.252220042057106E-2</v>
      </c>
      <c r="B972" s="78">
        <f t="shared" ca="1" si="180"/>
        <v>2.885552449038303E-2</v>
      </c>
      <c r="C972" s="71">
        <f t="shared" ca="1" si="181"/>
        <v>6.8567053149223618</v>
      </c>
      <c r="D972" s="79">
        <f t="shared" ca="1" si="182"/>
        <v>115.8974741751429</v>
      </c>
      <c r="E972" s="79">
        <f t="shared" ca="1" si="172"/>
        <v>25.221777146833581</v>
      </c>
      <c r="F972" s="61">
        <f t="shared" ca="1" si="173"/>
        <v>3.312101120480463E-2</v>
      </c>
      <c r="G972" s="71">
        <f t="shared" ca="1" si="174"/>
        <v>1.4375522674935906</v>
      </c>
      <c r="H972" s="79">
        <f t="shared" ca="1" si="175"/>
        <v>20.87510453498718</v>
      </c>
      <c r="I972" s="79">
        <f t="shared" ca="1" si="176"/>
        <v>27.942497336660594</v>
      </c>
      <c r="J972" s="71">
        <f t="shared" ca="1" si="177"/>
        <v>1.2663138928871709</v>
      </c>
      <c r="K972" s="71">
        <f t="shared" ca="1" si="178"/>
        <v>1.4959292827831225</v>
      </c>
      <c r="L972" s="61">
        <f t="shared" ca="1" si="183"/>
        <v>2.953476494684032E-3</v>
      </c>
    </row>
    <row r="973" spans="1:12">
      <c r="A973" s="78">
        <f t="shared" ca="1" si="179"/>
        <v>4.4623932265327571E-2</v>
      </c>
      <c r="B973" s="78">
        <f t="shared" ca="1" si="180"/>
        <v>2.9913341630882627E-2</v>
      </c>
      <c r="C973" s="71">
        <f t="shared" ca="1" si="181"/>
        <v>6.8394693750909363</v>
      </c>
      <c r="D973" s="79">
        <f t="shared" ca="1" si="182"/>
        <v>114.52108034560119</v>
      </c>
      <c r="E973" s="79">
        <f t="shared" ca="1" si="172"/>
        <v>26.146384432647206</v>
      </c>
      <c r="F973" s="61">
        <f t="shared" ca="1" si="173"/>
        <v>3.3055127128509484E-2</v>
      </c>
      <c r="G973" s="71">
        <f t="shared" ca="1" si="174"/>
        <v>1.4288319318381271</v>
      </c>
      <c r="H973" s="79">
        <f t="shared" ca="1" si="175"/>
        <v>20.857663863676255</v>
      </c>
      <c r="I973" s="79">
        <f t="shared" ca="1" si="176"/>
        <v>27.760535462526558</v>
      </c>
      <c r="J973" s="71">
        <f t="shared" ca="1" si="177"/>
        <v>1.259475451827083</v>
      </c>
      <c r="K973" s="71">
        <f t="shared" ca="1" si="178"/>
        <v>1.5057346446513993</v>
      </c>
      <c r="L973" s="61">
        <f t="shared" ca="1" si="183"/>
        <v>3.3192994708547171E-3</v>
      </c>
    </row>
    <row r="974" spans="1:12">
      <c r="A974" s="78">
        <f t="shared" ca="1" si="179"/>
        <v>3.8568943289350087E-2</v>
      </c>
      <c r="B974" s="78">
        <f t="shared" ca="1" si="180"/>
        <v>2.7868551746930762E-2</v>
      </c>
      <c r="C974" s="71">
        <f t="shared" ca="1" si="181"/>
        <v>6.7861209496184136</v>
      </c>
      <c r="D974" s="79">
        <f t="shared" ca="1" si="182"/>
        <v>110.36362580688142</v>
      </c>
      <c r="E974" s="79">
        <f t="shared" ca="1" si="172"/>
        <v>24.359092893991516</v>
      </c>
      <c r="F974" s="61">
        <f t="shared" ca="1" si="173"/>
        <v>3.2852033150490102E-2</v>
      </c>
      <c r="G974" s="71">
        <f t="shared" ca="1" si="174"/>
        <v>1.4222102749135153</v>
      </c>
      <c r="H974" s="79">
        <f t="shared" ca="1" si="175"/>
        <v>20.844420549827031</v>
      </c>
      <c r="I974" s="79">
        <f t="shared" ca="1" si="176"/>
        <v>27.62246701451285</v>
      </c>
      <c r="J974" s="71">
        <f t="shared" ca="1" si="177"/>
        <v>1.2542771647622766</v>
      </c>
      <c r="K974" s="71">
        <f t="shared" ca="1" si="178"/>
        <v>1.5132609255371097</v>
      </c>
      <c r="L974" s="61">
        <f t="shared" ca="1" si="183"/>
        <v>2.5183252524452813E-3</v>
      </c>
    </row>
    <row r="975" spans="1:12">
      <c r="A975" s="78">
        <f t="shared" ca="1" si="179"/>
        <v>4.2963423088597047E-2</v>
      </c>
      <c r="B975" s="78">
        <f t="shared" ca="1" si="180"/>
        <v>2.9178107419095812E-2</v>
      </c>
      <c r="C975" s="71">
        <f t="shared" ca="1" si="181"/>
        <v>6.8236092602079452</v>
      </c>
      <c r="D975" s="79">
        <f t="shared" ca="1" si="182"/>
        <v>113.26899991450288</v>
      </c>
      <c r="E975" s="79">
        <f t="shared" ca="1" si="172"/>
        <v>25.503737529916492</v>
      </c>
      <c r="F975" s="61">
        <f t="shared" ca="1" si="173"/>
        <v>3.299461790667696E-2</v>
      </c>
      <c r="G975" s="71">
        <f t="shared" ca="1" si="174"/>
        <v>1.4306913789244728</v>
      </c>
      <c r="H975" s="79">
        <f t="shared" ca="1" si="175"/>
        <v>20.861382757848947</v>
      </c>
      <c r="I975" s="79">
        <f t="shared" ca="1" si="176"/>
        <v>27.799322642369319</v>
      </c>
      <c r="J975" s="71">
        <f t="shared" ca="1" si="177"/>
        <v>1.2609343252172196</v>
      </c>
      <c r="K975" s="71">
        <f t="shared" ca="1" si="178"/>
        <v>1.5036337589136815</v>
      </c>
      <c r="L975" s="61">
        <f t="shared" ca="1" si="183"/>
        <v>3.0635573507681504E-3</v>
      </c>
    </row>
    <row r="976" spans="1:12">
      <c r="A976" s="78">
        <f t="shared" ca="1" si="179"/>
        <v>3.8098039114649818E-2</v>
      </c>
      <c r="B976" s="78">
        <f t="shared" ca="1" si="180"/>
        <v>2.5656521409161113E-2</v>
      </c>
      <c r="C976" s="71">
        <f t="shared" ca="1" si="181"/>
        <v>6.7791682748371596</v>
      </c>
      <c r="D976" s="79">
        <f t="shared" ca="1" si="182"/>
        <v>109.83303798864092</v>
      </c>
      <c r="E976" s="79">
        <f t="shared" ca="1" si="172"/>
        <v>22.42562132462686</v>
      </c>
      <c r="F976" s="61">
        <f t="shared" ca="1" si="173"/>
        <v>3.282565684425847E-2</v>
      </c>
      <c r="G976" s="71">
        <f t="shared" ca="1" si="174"/>
        <v>1.4667207460324045</v>
      </c>
      <c r="H976" s="79">
        <f t="shared" ca="1" si="175"/>
        <v>20.933441492064809</v>
      </c>
      <c r="I976" s="79">
        <f t="shared" ca="1" si="176"/>
        <v>28.552243175425136</v>
      </c>
      <c r="J976" s="71">
        <f t="shared" ca="1" si="177"/>
        <v>1.2891268821237591</v>
      </c>
      <c r="K976" s="71">
        <f t="shared" ca="1" si="178"/>
        <v>1.4639830483083438</v>
      </c>
      <c r="L976" s="61">
        <f t="shared" ca="1" si="183"/>
        <v>2.2172446190207615E-3</v>
      </c>
    </row>
    <row r="977" spans="1:12">
      <c r="A977" s="78">
        <f t="shared" ca="1" si="179"/>
        <v>3.7216728746704258E-2</v>
      </c>
      <c r="B977" s="78">
        <f t="shared" ca="1" si="180"/>
        <v>3.149915770121238E-2</v>
      </c>
      <c r="C977" s="71">
        <f t="shared" ca="1" si="181"/>
        <v>6.7687927224906783</v>
      </c>
      <c r="D977" s="79">
        <f t="shared" ca="1" si="182"/>
        <v>109.04597599200122</v>
      </c>
      <c r="E977" s="79">
        <f t="shared" ca="1" si="172"/>
        <v>27.532500271056403</v>
      </c>
      <c r="F977" s="61">
        <f t="shared" ca="1" si="173"/>
        <v>3.2786334571781449E-2</v>
      </c>
      <c r="G977" s="71">
        <f t="shared" ca="1" si="174"/>
        <v>1.341091880827566</v>
      </c>
      <c r="H977" s="79">
        <f t="shared" ca="1" si="175"/>
        <v>20.682183761655132</v>
      </c>
      <c r="I977" s="79">
        <f t="shared" ca="1" si="176"/>
        <v>25.938181287717807</v>
      </c>
      <c r="J977" s="71">
        <f t="shared" ca="1" si="177"/>
        <v>1.1901971401650782</v>
      </c>
      <c r="K977" s="71">
        <f t="shared" ca="1" si="178"/>
        <v>1.6115239359435369</v>
      </c>
      <c r="L977" s="61">
        <f t="shared" ca="1" si="183"/>
        <v>2.8518438241827374E-3</v>
      </c>
    </row>
    <row r="978" spans="1:12">
      <c r="A978" s="78">
        <f t="shared" ca="1" si="179"/>
        <v>4.4420884401326813E-2</v>
      </c>
      <c r="B978" s="78">
        <f t="shared" ca="1" si="180"/>
        <v>2.925997660810031E-2</v>
      </c>
      <c r="C978" s="71">
        <f t="shared" ca="1" si="181"/>
        <v>6.7279131037494269</v>
      </c>
      <c r="D978" s="79">
        <f t="shared" ca="1" si="182"/>
        <v>105.99945991061674</v>
      </c>
      <c r="E978" s="79">
        <f t="shared" ca="1" si="172"/>
        <v>25.575297013818844</v>
      </c>
      <c r="F978" s="61">
        <f t="shared" ca="1" si="173"/>
        <v>3.2631862910199115E-2</v>
      </c>
      <c r="G978" s="71">
        <f t="shared" ca="1" si="174"/>
        <v>1.4291092980319373</v>
      </c>
      <c r="H978" s="79">
        <f t="shared" ca="1" si="175"/>
        <v>20.858218596063875</v>
      </c>
      <c r="I978" s="79">
        <f t="shared" ca="1" si="176"/>
        <v>27.766320750296209</v>
      </c>
      <c r="J978" s="71">
        <f t="shared" ca="1" si="177"/>
        <v>1.2596930903344628</v>
      </c>
      <c r="K978" s="71">
        <f t="shared" ca="1" si="178"/>
        <v>1.5054209153567484</v>
      </c>
      <c r="L978" s="61">
        <f t="shared" ca="1" si="183"/>
        <v>3.2870395617521681E-3</v>
      </c>
    </row>
    <row r="979" spans="1:12">
      <c r="A979" s="78">
        <f t="shared" ca="1" si="179"/>
        <v>4.0253183750141475E-2</v>
      </c>
      <c r="B979" s="78">
        <f t="shared" ca="1" si="180"/>
        <v>2.7310251898282158E-2</v>
      </c>
      <c r="C979" s="71">
        <f t="shared" ca="1" si="181"/>
        <v>6.815281083435182</v>
      </c>
      <c r="D979" s="79">
        <f t="shared" ca="1" si="182"/>
        <v>112.61702100166343</v>
      </c>
      <c r="E979" s="79">
        <f t="shared" ca="1" si="172"/>
        <v>23.871099186983383</v>
      </c>
      <c r="F979" s="61">
        <f t="shared" ca="1" si="173"/>
        <v>3.2962888763355021E-2</v>
      </c>
      <c r="G979" s="71">
        <f t="shared" ca="1" si="174"/>
        <v>1.4496214328931003</v>
      </c>
      <c r="H979" s="79">
        <f t="shared" ca="1" si="175"/>
        <v>20.899242865786199</v>
      </c>
      <c r="I979" s="79">
        <f t="shared" ca="1" si="176"/>
        <v>28.194588090778851</v>
      </c>
      <c r="J979" s="71">
        <f t="shared" ca="1" si="177"/>
        <v>1.2757646396322198</v>
      </c>
      <c r="K979" s="71">
        <f t="shared" ca="1" si="178"/>
        <v>1.4825540229711973</v>
      </c>
      <c r="L979" s="61">
        <f t="shared" ca="1" si="183"/>
        <v>2.5739215477765622E-3</v>
      </c>
    </row>
    <row r="980" spans="1:12">
      <c r="A980" s="78">
        <f t="shared" ca="1" si="179"/>
        <v>4.2408843952667981E-2</v>
      </c>
      <c r="B980" s="78">
        <f t="shared" ca="1" si="180"/>
        <v>2.9343402079350964E-2</v>
      </c>
      <c r="C980" s="71">
        <f t="shared" ca="1" si="181"/>
        <v>6.8377789422463824</v>
      </c>
      <c r="D980" s="79">
        <f t="shared" ca="1" si="182"/>
        <v>114.38697243105302</v>
      </c>
      <c r="E980" s="79">
        <f t="shared" ca="1" si="172"/>
        <v>25.648216798900375</v>
      </c>
      <c r="F980" s="61">
        <f t="shared" ca="1" si="173"/>
        <v>3.3048672540014375E-2</v>
      </c>
      <c r="G980" s="71">
        <f t="shared" ca="1" si="174"/>
        <v>1.4250308114648698</v>
      </c>
      <c r="H980" s="79">
        <f t="shared" ca="1" si="175"/>
        <v>20.85006162292974</v>
      </c>
      <c r="I980" s="79">
        <f t="shared" ca="1" si="176"/>
        <v>27.68126741999188</v>
      </c>
      <c r="J980" s="71">
        <f t="shared" ca="1" si="177"/>
        <v>1.2564920018665198</v>
      </c>
      <c r="K980" s="71">
        <f t="shared" ca="1" si="178"/>
        <v>1.5100464644841851</v>
      </c>
      <c r="L980" s="61">
        <f t="shared" ca="1" si="183"/>
        <v>3.024698292589491E-3</v>
      </c>
    </row>
    <row r="981" spans="1:12">
      <c r="A981" s="78">
        <f t="shared" ca="1" si="179"/>
        <v>3.9759987602258073E-2</v>
      </c>
      <c r="B981" s="78">
        <f t="shared" ca="1" si="180"/>
        <v>3.0653222602277368E-2</v>
      </c>
      <c r="C981" s="71">
        <f t="shared" ca="1" si="181"/>
        <v>6.7654999359610901</v>
      </c>
      <c r="D981" s="79">
        <f t="shared" ca="1" si="182"/>
        <v>108.79737482563804</v>
      </c>
      <c r="E981" s="79">
        <f t="shared" ca="1" si="172"/>
        <v>26.793092933195179</v>
      </c>
      <c r="F981" s="61">
        <f t="shared" ca="1" si="173"/>
        <v>3.2773865100084662E-2</v>
      </c>
      <c r="G981" s="71">
        <f t="shared" ca="1" si="174"/>
        <v>1.3743334725829346</v>
      </c>
      <c r="H981" s="79">
        <f t="shared" ca="1" si="175"/>
        <v>20.748666945165869</v>
      </c>
      <c r="I981" s="79">
        <f t="shared" ca="1" si="176"/>
        <v>26.626795000354686</v>
      </c>
      <c r="J981" s="71">
        <f t="shared" ca="1" si="177"/>
        <v>1.2165463137955297</v>
      </c>
      <c r="K981" s="71">
        <f t="shared" ca="1" si="178"/>
        <v>1.569847215913263</v>
      </c>
      <c r="L981" s="61">
        <f t="shared" ca="1" si="183"/>
        <v>2.9998743437337446E-3</v>
      </c>
    </row>
    <row r="982" spans="1:12">
      <c r="A982" s="78">
        <f t="shared" ca="1" si="179"/>
        <v>4.0322015066807167E-2</v>
      </c>
      <c r="B982" s="78">
        <f t="shared" ca="1" si="180"/>
        <v>3.160844719428689E-2</v>
      </c>
      <c r="C982" s="71">
        <f t="shared" ca="1" si="181"/>
        <v>6.7115353666426616</v>
      </c>
      <c r="D982" s="79">
        <f t="shared" ca="1" si="182"/>
        <v>104.8029391288941</v>
      </c>
      <c r="E982" s="79">
        <f t="shared" ca="1" si="172"/>
        <v>27.628027047557534</v>
      </c>
      <c r="F982" s="61">
        <f t="shared" ca="1" si="173"/>
        <v>3.2570180804720461E-2</v>
      </c>
      <c r="G982" s="71">
        <f t="shared" ca="1" si="174"/>
        <v>1.3558544822108085</v>
      </c>
      <c r="H982" s="79">
        <f t="shared" ca="1" si="175"/>
        <v>20.711708964421618</v>
      </c>
      <c r="I982" s="79">
        <f t="shared" ca="1" si="176"/>
        <v>26.243722056725694</v>
      </c>
      <c r="J982" s="71">
        <f t="shared" ca="1" si="177"/>
        <v>1.201914333244168</v>
      </c>
      <c r="K982" s="71">
        <f t="shared" ca="1" si="178"/>
        <v>1.5927618769033398</v>
      </c>
      <c r="L982" s="61">
        <f t="shared" ca="1" si="183"/>
        <v>3.2276797533704747E-3</v>
      </c>
    </row>
    <row r="983" spans="1:12">
      <c r="A983" s="78">
        <f t="shared" ca="1" si="179"/>
        <v>3.8441275955674307E-2</v>
      </c>
      <c r="B983" s="78">
        <f t="shared" ca="1" si="180"/>
        <v>3.4129801289820391E-2</v>
      </c>
      <c r="C983" s="71">
        <f t="shared" ca="1" si="181"/>
        <v>6.8274516225899635</v>
      </c>
      <c r="D983" s="79">
        <f t="shared" ca="1" si="182"/>
        <v>113.57107388939205</v>
      </c>
      <c r="E983" s="79">
        <f t="shared" ca="1" si="172"/>
        <v>29.831869543194596</v>
      </c>
      <c r="F983" s="61">
        <f t="shared" ca="1" si="173"/>
        <v>3.3009267043260848E-2</v>
      </c>
      <c r="G983" s="71">
        <f t="shared" ca="1" si="174"/>
        <v>1.3117653889683341</v>
      </c>
      <c r="H983" s="79">
        <f t="shared" ca="1" si="175"/>
        <v>20.623530777936669</v>
      </c>
      <c r="I983" s="79">
        <f t="shared" ca="1" si="176"/>
        <v>25.332505437125256</v>
      </c>
      <c r="J983" s="71">
        <f t="shared" ca="1" si="177"/>
        <v>1.1668463282631909</v>
      </c>
      <c r="K983" s="71">
        <f t="shared" ca="1" si="178"/>
        <v>1.6500539239494774</v>
      </c>
      <c r="L983" s="61">
        <f t="shared" ca="1" si="183"/>
        <v>3.2752214521900389E-3</v>
      </c>
    </row>
    <row r="984" spans="1:12">
      <c r="A984" s="78">
        <f t="shared" ca="1" si="179"/>
        <v>4.0241199322461507E-2</v>
      </c>
      <c r="B984" s="78">
        <f t="shared" ca="1" si="180"/>
        <v>2.9727606019538298E-2</v>
      </c>
      <c r="C984" s="71">
        <f t="shared" ca="1" si="181"/>
        <v>6.8364264297259245</v>
      </c>
      <c r="D984" s="79">
        <f t="shared" ca="1" si="182"/>
        <v>114.27978601175114</v>
      </c>
      <c r="E984" s="79">
        <f t="shared" ca="1" si="172"/>
        <v>25.984038321103856</v>
      </c>
      <c r="F984" s="61">
        <f t="shared" ca="1" si="173"/>
        <v>3.3043509142084683E-2</v>
      </c>
      <c r="G984" s="71">
        <f t="shared" ca="1" si="174"/>
        <v>1.4021865644710882</v>
      </c>
      <c r="H984" s="79">
        <f t="shared" ca="1" si="175"/>
        <v>20.804373128942178</v>
      </c>
      <c r="I984" s="79">
        <f t="shared" ca="1" si="176"/>
        <v>27.20548532206282</v>
      </c>
      <c r="J984" s="71">
        <f t="shared" ca="1" si="177"/>
        <v>1.2385280424438101</v>
      </c>
      <c r="K984" s="71">
        <f t="shared" ca="1" si="178"/>
        <v>1.5364548547899446</v>
      </c>
      <c r="L984" s="61">
        <f t="shared" ca="1" si="183"/>
        <v>2.8741466699685279E-3</v>
      </c>
    </row>
    <row r="985" spans="1:12">
      <c r="A985" s="78">
        <f t="shared" ca="1" si="179"/>
        <v>4.0206917244378339E-2</v>
      </c>
      <c r="B985" s="78">
        <f t="shared" ca="1" si="180"/>
        <v>2.9953066877257198E-2</v>
      </c>
      <c r="C985" s="71">
        <f t="shared" ca="1" si="181"/>
        <v>6.7316732347402946</v>
      </c>
      <c r="D985" s="79">
        <f t="shared" ca="1" si="182"/>
        <v>106.2760892038399</v>
      </c>
      <c r="E985" s="79">
        <f t="shared" ca="1" si="172"/>
        <v>26.181107118471072</v>
      </c>
      <c r="F985" s="61">
        <f t="shared" ca="1" si="173"/>
        <v>3.2646040858307954E-2</v>
      </c>
      <c r="G985" s="71">
        <f t="shared" ca="1" si="174"/>
        <v>1.3872520615092905</v>
      </c>
      <c r="H985" s="79">
        <f t="shared" ca="1" si="175"/>
        <v>20.774504123018581</v>
      </c>
      <c r="I985" s="79">
        <f t="shared" ca="1" si="176"/>
        <v>26.895005389329004</v>
      </c>
      <c r="J985" s="71">
        <f t="shared" ca="1" si="177"/>
        <v>1.2267525395482628</v>
      </c>
      <c r="K985" s="71">
        <f t="shared" ca="1" si="178"/>
        <v>1.554191917603585</v>
      </c>
      <c r="L985" s="61">
        <f t="shared" ca="1" si="183"/>
        <v>2.9734964120719794E-3</v>
      </c>
    </row>
    <row r="986" spans="1:12">
      <c r="A986" s="78">
        <f t="shared" ca="1" si="179"/>
        <v>4.0895772982951724E-2</v>
      </c>
      <c r="B986" s="78">
        <f t="shared" ca="1" si="180"/>
        <v>3.117993849170355E-2</v>
      </c>
      <c r="C986" s="71">
        <f t="shared" ca="1" si="181"/>
        <v>6.7466260310580566</v>
      </c>
      <c r="D986" s="79">
        <f t="shared" ca="1" si="182"/>
        <v>107.3833145201706</v>
      </c>
      <c r="E986" s="79">
        <f t="shared" ca="1" si="172"/>
        <v>27.253480017381811</v>
      </c>
      <c r="F986" s="61">
        <f t="shared" ca="1" si="173"/>
        <v>3.2702482846736665E-2</v>
      </c>
      <c r="G986" s="71">
        <f t="shared" ca="1" si="174"/>
        <v>1.3708307120327643</v>
      </c>
      <c r="H986" s="79">
        <f t="shared" ca="1" si="175"/>
        <v>20.74166142406553</v>
      </c>
      <c r="I986" s="79">
        <f t="shared" ca="1" si="176"/>
        <v>26.554129657642012</v>
      </c>
      <c r="J986" s="71">
        <f t="shared" ca="1" si="177"/>
        <v>1.2137757404469374</v>
      </c>
      <c r="K986" s="71">
        <f t="shared" ca="1" si="178"/>
        <v>1.5741431008630471</v>
      </c>
      <c r="L986" s="61">
        <f t="shared" ca="1" si="183"/>
        <v>3.2008184911084515E-3</v>
      </c>
    </row>
    <row r="987" spans="1:12">
      <c r="A987" s="78">
        <f t="shared" ca="1" si="179"/>
        <v>3.8672171766255405E-2</v>
      </c>
      <c r="B987" s="78">
        <f t="shared" ca="1" si="180"/>
        <v>2.5965644187337253E-2</v>
      </c>
      <c r="C987" s="71">
        <f t="shared" ca="1" si="181"/>
        <v>6.8430658932024757</v>
      </c>
      <c r="D987" s="79">
        <f t="shared" ca="1" si="182"/>
        <v>114.80692797274381</v>
      </c>
      <c r="E987" s="79">
        <f t="shared" ca="1" si="172"/>
        <v>22.695816580470058</v>
      </c>
      <c r="F987" s="61">
        <f t="shared" ca="1" si="173"/>
        <v>3.3068863926728323E-2</v>
      </c>
      <c r="G987" s="71">
        <f t="shared" ca="1" si="174"/>
        <v>1.4706696289456787</v>
      </c>
      <c r="H987" s="79">
        <f t="shared" ca="1" si="175"/>
        <v>20.941339257891357</v>
      </c>
      <c r="I987" s="79">
        <f t="shared" ca="1" si="176"/>
        <v>28.634922478525436</v>
      </c>
      <c r="J987" s="71">
        <f t="shared" ca="1" si="177"/>
        <v>1.2922081935312706</v>
      </c>
      <c r="K987" s="71">
        <f t="shared" ca="1" si="178"/>
        <v>1.4597560035773669</v>
      </c>
      <c r="L987" s="61">
        <f t="shared" ca="1" si="183"/>
        <v>2.264191968689354E-3</v>
      </c>
    </row>
    <row r="988" spans="1:12">
      <c r="A988" s="78">
        <f t="shared" ca="1" si="179"/>
        <v>3.7607306718585691E-2</v>
      </c>
      <c r="B988" s="78">
        <f t="shared" ca="1" si="180"/>
        <v>3.2916195801284534E-2</v>
      </c>
      <c r="C988" s="71">
        <f t="shared" ca="1" si="181"/>
        <v>6.8366508191493987</v>
      </c>
      <c r="D988" s="79">
        <f t="shared" ca="1" si="182"/>
        <v>114.29756188875831</v>
      </c>
      <c r="E988" s="79">
        <f t="shared" ca="1" si="172"/>
        <v>28.771092180224571</v>
      </c>
      <c r="F988" s="61">
        <f t="shared" ca="1" si="173"/>
        <v>3.304436572298123E-2</v>
      </c>
      <c r="G988" s="71">
        <f t="shared" ca="1" si="174"/>
        <v>1.3262981012076331</v>
      </c>
      <c r="H988" s="79">
        <f t="shared" ca="1" si="175"/>
        <v>20.652596202415268</v>
      </c>
      <c r="I988" s="79">
        <f t="shared" ca="1" si="176"/>
        <v>25.632432475004371</v>
      </c>
      <c r="J988" s="71">
        <f t="shared" ca="1" si="177"/>
        <v>1.1784301744937111</v>
      </c>
      <c r="K988" s="71">
        <f t="shared" ca="1" si="178"/>
        <v>1.6307465177470586</v>
      </c>
      <c r="L988" s="61">
        <f t="shared" ca="1" si="183"/>
        <v>3.0216607597522037E-3</v>
      </c>
    </row>
    <row r="989" spans="1:12">
      <c r="A989" s="78">
        <f t="shared" ca="1" si="179"/>
        <v>3.9933703095908248E-2</v>
      </c>
      <c r="B989" s="78">
        <f t="shared" ca="1" si="180"/>
        <v>3.3088920401111277E-2</v>
      </c>
      <c r="C989" s="71">
        <f t="shared" ca="1" si="181"/>
        <v>6.7203690093053252</v>
      </c>
      <c r="D989" s="79">
        <f t="shared" ca="1" si="182"/>
        <v>105.4466176608865</v>
      </c>
      <c r="E989" s="79">
        <f t="shared" ca="1" si="172"/>
        <v>28.922065743919731</v>
      </c>
      <c r="F989" s="61">
        <f t="shared" ca="1" si="173"/>
        <v>3.2603435718447767E-2</v>
      </c>
      <c r="G989" s="71">
        <f t="shared" ca="1" si="174"/>
        <v>1.3288195783687164</v>
      </c>
      <c r="H989" s="79">
        <f t="shared" ca="1" si="175"/>
        <v>20.657639156737432</v>
      </c>
      <c r="I989" s="79">
        <f t="shared" ca="1" si="176"/>
        <v>25.684513882492908</v>
      </c>
      <c r="J989" s="71">
        <f t="shared" ca="1" si="177"/>
        <v>1.1804375336292834</v>
      </c>
      <c r="K989" s="71">
        <f t="shared" ca="1" si="178"/>
        <v>1.6274397947041441</v>
      </c>
      <c r="L989" s="61">
        <f t="shared" ca="1" si="183"/>
        <v>3.3855685879423244E-3</v>
      </c>
    </row>
    <row r="990" spans="1:12">
      <c r="A990" s="78">
        <f t="shared" ca="1" si="179"/>
        <v>3.6417820317164042E-2</v>
      </c>
      <c r="B990" s="78">
        <f t="shared" ca="1" si="180"/>
        <v>2.8611812846398722E-2</v>
      </c>
      <c r="C990" s="71">
        <f t="shared" ca="1" si="181"/>
        <v>6.7554508894269105</v>
      </c>
      <c r="D990" s="79">
        <f t="shared" ca="1" si="182"/>
        <v>108.0421833476472</v>
      </c>
      <c r="E990" s="79">
        <f t="shared" ca="1" si="172"/>
        <v>25.008755866464575</v>
      </c>
      <c r="F990" s="61">
        <f t="shared" ca="1" si="173"/>
        <v>3.2735839623539278E-2</v>
      </c>
      <c r="G990" s="71">
        <f t="shared" ca="1" si="174"/>
        <v>1.3875009310438018</v>
      </c>
      <c r="H990" s="79">
        <f t="shared" ca="1" si="175"/>
        <v>20.775001862087603</v>
      </c>
      <c r="I990" s="79">
        <f t="shared" ca="1" si="176"/>
        <v>26.900175592435851</v>
      </c>
      <c r="J990" s="71">
        <f t="shared" ca="1" si="177"/>
        <v>1.226948972364746</v>
      </c>
      <c r="K990" s="71">
        <f t="shared" ca="1" si="178"/>
        <v>1.5538932025318779</v>
      </c>
      <c r="L990" s="61">
        <f t="shared" ca="1" si="183"/>
        <v>2.4379919936436375E-3</v>
      </c>
    </row>
    <row r="991" spans="1:12">
      <c r="A991" s="78">
        <f t="shared" ca="1" si="179"/>
        <v>3.7877922460119159E-2</v>
      </c>
      <c r="B991" s="78">
        <f t="shared" ca="1" si="180"/>
        <v>3.0871338352709481E-2</v>
      </c>
      <c r="C991" s="71">
        <f t="shared" ca="1" si="181"/>
        <v>6.7197055318554249</v>
      </c>
      <c r="D991" s="79">
        <f t="shared" ca="1" si="182"/>
        <v>105.39813522608917</v>
      </c>
      <c r="E991" s="79">
        <f t="shared" ca="1" si="172"/>
        <v>26.983741585291128</v>
      </c>
      <c r="F991" s="61">
        <f t="shared" ca="1" si="173"/>
        <v>3.2600936828663232E-2</v>
      </c>
      <c r="G991" s="71">
        <f t="shared" ca="1" si="174"/>
        <v>1.3523790185080975</v>
      </c>
      <c r="H991" s="79">
        <f t="shared" ca="1" si="175"/>
        <v>20.704758037016195</v>
      </c>
      <c r="I991" s="79">
        <f t="shared" ca="1" si="176"/>
        <v>26.171751342846683</v>
      </c>
      <c r="J991" s="71">
        <f t="shared" ca="1" si="177"/>
        <v>1.199158067949895</v>
      </c>
      <c r="K991" s="71">
        <f t="shared" ca="1" si="178"/>
        <v>1.5971418745511221</v>
      </c>
      <c r="L991" s="61">
        <f t="shared" ca="1" si="183"/>
        <v>2.8727036991203427E-3</v>
      </c>
    </row>
    <row r="992" spans="1:12">
      <c r="A992" s="78">
        <f t="shared" ca="1" si="179"/>
        <v>4.4139940484266754E-2</v>
      </c>
      <c r="B992" s="78">
        <f t="shared" ca="1" si="180"/>
        <v>3.0009295221178137E-2</v>
      </c>
      <c r="C992" s="71">
        <f t="shared" ca="1" si="181"/>
        <v>6.6976396728555896</v>
      </c>
      <c r="D992" s="79">
        <f t="shared" ca="1" si="182"/>
        <v>103.79834802727055</v>
      </c>
      <c r="E992" s="79">
        <f t="shared" ref="E992:E1032" ca="1" si="184">1.65*9.81*D_50*B992</f>
        <v>26.230254683270392</v>
      </c>
      <c r="F992" s="61">
        <f t="shared" ref="F992:F1032" ca="1" si="185">$B$8*D992^(1/6)</f>
        <v>3.2517938049038235E-2</v>
      </c>
      <c r="G992" s="71">
        <f t="shared" ref="G992:G1032" ca="1" si="186">IF(ISERROR(G992),1,(A992*Q/SQRT(L992))^(3/5)*(Bnot+2*G992*SQRT(1+m^2))^(2/5)/(Bnot+m*G992))</f>
        <v>1.4095278977393009</v>
      </c>
      <c r="H992" s="79">
        <f t="shared" ref="H992:H1032" ca="1" si="187">Bnot+2*m*G992</f>
        <v>20.819055795478601</v>
      </c>
      <c r="I992" s="79">
        <f t="shared" ref="I992:I1032" ca="1" si="188">G992*(Bnot+m*G992)</f>
        <v>27.358271053812789</v>
      </c>
      <c r="J992" s="71">
        <f t="shared" ref="J992:J1032" ca="1" si="189">IF(ISERROR(G992),1,I992/(Bnot+2*G992*SQRT(1+m^2)))</f>
        <v>1.2443073606864374</v>
      </c>
      <c r="K992" s="71">
        <f t="shared" ref="K992:K1032" ca="1" si="190">Q/I992</f>
        <v>1.5278743279420259</v>
      </c>
      <c r="L992" s="61">
        <f t="shared" ca="1" si="183"/>
        <v>3.3983565758862904E-3</v>
      </c>
    </row>
    <row r="993" spans="1:12">
      <c r="A993" s="78">
        <f t="shared" ref="A993:A1032" ca="1" si="191">NORMINV(RAND(),ntmn,ntstd)</f>
        <v>3.8507485949719499E-2</v>
      </c>
      <c r="B993" s="78">
        <f t="shared" ref="B993:B1032" ca="1" si="192">NORMINV(RAND(),tmn,tstd)</f>
        <v>2.8657960189810809E-2</v>
      </c>
      <c r="C993" s="71">
        <f t="shared" ref="C993:C1032" ca="1" si="193">NORMINV(RAND(),psimn,psistd)</f>
        <v>6.7746089862368866</v>
      </c>
      <c r="D993" s="79">
        <f t="shared" ref="D993:D1032" ca="1" si="194">(2^C993)</f>
        <v>109.48648513407666</v>
      </c>
      <c r="E993" s="79">
        <f t="shared" ca="1" si="184"/>
        <v>25.049091921068122</v>
      </c>
      <c r="F993" s="61">
        <f t="shared" ca="1" si="185"/>
        <v>3.280837180577062E-2</v>
      </c>
      <c r="G993" s="71">
        <f t="shared" ca="1" si="186"/>
        <v>1.4044300163099921</v>
      </c>
      <c r="H993" s="79">
        <f t="shared" ca="1" si="187"/>
        <v>20.808860032619982</v>
      </c>
      <c r="I993" s="79">
        <f t="shared" ca="1" si="188"/>
        <v>27.25216396429234</v>
      </c>
      <c r="J993" s="71">
        <f t="shared" ca="1" si="189"/>
        <v>1.2402947936450774</v>
      </c>
      <c r="K993" s="71">
        <f t="shared" ca="1" si="190"/>
        <v>1.5338231508796598</v>
      </c>
      <c r="L993" s="61">
        <f t="shared" ca="1" si="183"/>
        <v>2.6178140232135244E-3</v>
      </c>
    </row>
    <row r="994" spans="1:12">
      <c r="A994" s="78">
        <f t="shared" ca="1" si="191"/>
        <v>4.1327109086798465E-2</v>
      </c>
      <c r="B994" s="78">
        <f t="shared" ca="1" si="192"/>
        <v>2.9669840554858919E-2</v>
      </c>
      <c r="C994" s="71">
        <f t="shared" ca="1" si="193"/>
        <v>6.731670745937187</v>
      </c>
      <c r="D994" s="79">
        <f t="shared" ca="1" si="194"/>
        <v>106.27590586638787</v>
      </c>
      <c r="E994" s="79">
        <f t="shared" ca="1" si="184"/>
        <v>25.933547203626087</v>
      </c>
      <c r="F994" s="61">
        <f t="shared" ca="1" si="185"/>
        <v>3.2646031471991153E-2</v>
      </c>
      <c r="G994" s="71">
        <f t="shared" ca="1" si="186"/>
        <v>1.4005232456338981</v>
      </c>
      <c r="H994" s="79">
        <f t="shared" ca="1" si="187"/>
        <v>20.801046491267797</v>
      </c>
      <c r="I994" s="79">
        <f t="shared" ca="1" si="188"/>
        <v>27.170883782971075</v>
      </c>
      <c r="J994" s="71">
        <f t="shared" ca="1" si="189"/>
        <v>1.2372177912950915</v>
      </c>
      <c r="K994" s="71">
        <f t="shared" ca="1" si="190"/>
        <v>1.538411497170272</v>
      </c>
      <c r="L994" s="61">
        <f t="shared" ref="L994:L1032" ca="1" si="195">E994/(9810*J994)*(A994/F994)^1.5</f>
        <v>3.0433626566136731E-3</v>
      </c>
    </row>
    <row r="995" spans="1:12">
      <c r="A995" s="78">
        <f t="shared" ca="1" si="191"/>
        <v>4.0181588251638034E-2</v>
      </c>
      <c r="B995" s="78">
        <f t="shared" ca="1" si="192"/>
        <v>2.9106723844531935E-2</v>
      </c>
      <c r="C995" s="71">
        <f t="shared" ca="1" si="193"/>
        <v>6.7855842426654034</v>
      </c>
      <c r="D995" s="79">
        <f t="shared" ca="1" si="194"/>
        <v>110.32257630772003</v>
      </c>
      <c r="E995" s="79">
        <f t="shared" ca="1" si="184"/>
        <v>25.441343217513872</v>
      </c>
      <c r="F995" s="61">
        <f t="shared" ca="1" si="185"/>
        <v>3.2849996294985903E-2</v>
      </c>
      <c r="G995" s="71">
        <f t="shared" ca="1" si="186"/>
        <v>1.4088338735605235</v>
      </c>
      <c r="H995" s="79">
        <f t="shared" ca="1" si="187"/>
        <v>20.817667747121046</v>
      </c>
      <c r="I995" s="79">
        <f t="shared" ca="1" si="188"/>
        <v>27.343822607380975</v>
      </c>
      <c r="J995" s="71">
        <f t="shared" ca="1" si="189"/>
        <v>1.2437612613897338</v>
      </c>
      <c r="K995" s="71">
        <f t="shared" ca="1" si="190"/>
        <v>1.5286816550922486</v>
      </c>
      <c r="L995" s="61">
        <f t="shared" ca="1" si="195"/>
        <v>2.8207959063094173E-3</v>
      </c>
    </row>
    <row r="996" spans="1:12">
      <c r="A996" s="78">
        <f t="shared" ca="1" si="191"/>
        <v>3.6609095809950261E-2</v>
      </c>
      <c r="B996" s="78">
        <f t="shared" ca="1" si="192"/>
        <v>2.6953272127532801E-2</v>
      </c>
      <c r="C996" s="71">
        <f t="shared" ca="1" si="193"/>
        <v>6.7465156491155414</v>
      </c>
      <c r="D996" s="79">
        <f t="shared" ca="1" si="194"/>
        <v>107.37509883696849</v>
      </c>
      <c r="E996" s="79">
        <f t="shared" ca="1" si="184"/>
        <v>23.559073521784722</v>
      </c>
      <c r="F996" s="61">
        <f t="shared" ca="1" si="185"/>
        <v>3.2702065833153993E-2</v>
      </c>
      <c r="G996" s="71">
        <f t="shared" ca="1" si="186"/>
        <v>1.4224727343001109</v>
      </c>
      <c r="H996" s="79">
        <f t="shared" ca="1" si="187"/>
        <v>20.844945468600223</v>
      </c>
      <c r="I996" s="79">
        <f t="shared" ca="1" si="188"/>
        <v>27.627937897229231</v>
      </c>
      <c r="J996" s="71">
        <f t="shared" ca="1" si="189"/>
        <v>1.2544832992221686</v>
      </c>
      <c r="K996" s="71">
        <f t="shared" ca="1" si="190"/>
        <v>1.5129612696933152</v>
      </c>
      <c r="L996" s="61">
        <f t="shared" ca="1" si="195"/>
        <v>2.2674882084119398E-3</v>
      </c>
    </row>
    <row r="997" spans="1:12">
      <c r="A997" s="78">
        <f t="shared" ca="1" si="191"/>
        <v>4.0174856111773113E-2</v>
      </c>
      <c r="B997" s="78">
        <f t="shared" ca="1" si="192"/>
        <v>3.3774781176705931E-2</v>
      </c>
      <c r="C997" s="71">
        <f t="shared" ca="1" si="193"/>
        <v>6.7013645596608402</v>
      </c>
      <c r="D997" s="79">
        <f t="shared" ca="1" si="194"/>
        <v>104.06669070815376</v>
      </c>
      <c r="E997" s="79">
        <f t="shared" ca="1" si="184"/>
        <v>29.521556757904527</v>
      </c>
      <c r="F997" s="61">
        <f t="shared" ca="1" si="185"/>
        <v>3.2531934042626109E-2</v>
      </c>
      <c r="G997" s="71">
        <f t="shared" ca="1" si="186"/>
        <v>1.3175234636133377</v>
      </c>
      <c r="H997" s="79">
        <f t="shared" ca="1" si="187"/>
        <v>20.635046927226675</v>
      </c>
      <c r="I997" s="79">
        <f t="shared" ca="1" si="188"/>
        <v>25.451290422211766</v>
      </c>
      <c r="J997" s="71">
        <f t="shared" ca="1" si="189"/>
        <v>1.1714389361110273</v>
      </c>
      <c r="K997" s="71">
        <f t="shared" ca="1" si="190"/>
        <v>1.642352875102963</v>
      </c>
      <c r="L997" s="61">
        <f t="shared" ca="1" si="195"/>
        <v>3.5254719479653547E-3</v>
      </c>
    </row>
    <row r="998" spans="1:12">
      <c r="A998" s="78">
        <f t="shared" ca="1" si="191"/>
        <v>4.0345920737947072E-2</v>
      </c>
      <c r="B998" s="78">
        <f t="shared" ca="1" si="192"/>
        <v>3.3666756360370968E-2</v>
      </c>
      <c r="C998" s="71">
        <f t="shared" ca="1" si="193"/>
        <v>6.7485394432244954</v>
      </c>
      <c r="D998" s="79">
        <f t="shared" ca="1" si="194"/>
        <v>107.52582894555326</v>
      </c>
      <c r="E998" s="79">
        <f t="shared" ca="1" si="184"/>
        <v>29.427135398665811</v>
      </c>
      <c r="F998" s="61">
        <f t="shared" ca="1" si="185"/>
        <v>3.2709712400116622E-2</v>
      </c>
      <c r="G998" s="71">
        <f t="shared" ca="1" si="186"/>
        <v>1.3248467103059176</v>
      </c>
      <c r="H998" s="79">
        <f t="shared" ca="1" si="187"/>
        <v>20.649693420611836</v>
      </c>
      <c r="I998" s="79">
        <f t="shared" ca="1" si="188"/>
        <v>25.602459591314926</v>
      </c>
      <c r="J998" s="71">
        <f t="shared" ca="1" si="189"/>
        <v>1.1772743838796054</v>
      </c>
      <c r="K998" s="71">
        <f t="shared" ca="1" si="190"/>
        <v>1.6326556380614201</v>
      </c>
      <c r="L998" s="61">
        <f t="shared" ca="1" si="195"/>
        <v>3.49048393757887E-3</v>
      </c>
    </row>
    <row r="999" spans="1:12">
      <c r="A999" s="78">
        <f t="shared" ca="1" si="191"/>
        <v>4.0694348894102721E-2</v>
      </c>
      <c r="B999" s="78">
        <f t="shared" ca="1" si="192"/>
        <v>2.8921784983312691E-2</v>
      </c>
      <c r="C999" s="71">
        <f t="shared" ca="1" si="193"/>
        <v>6.7615595362631931</v>
      </c>
      <c r="D999" s="79">
        <f t="shared" ca="1" si="194"/>
        <v>108.50062450268268</v>
      </c>
      <c r="E999" s="79">
        <f t="shared" ca="1" si="184"/>
        <v>25.279693522149103</v>
      </c>
      <c r="F999" s="61">
        <f t="shared" ca="1" si="185"/>
        <v>3.2758949411580029E-2</v>
      </c>
      <c r="G999" s="71">
        <f t="shared" ca="1" si="186"/>
        <v>1.4137780170702403</v>
      </c>
      <c r="H999" s="79">
        <f t="shared" ca="1" si="187"/>
        <v>20.827556034140482</v>
      </c>
      <c r="I999" s="79">
        <f t="shared" ca="1" si="188"/>
        <v>27.446772588815385</v>
      </c>
      <c r="J999" s="71">
        <f t="shared" ca="1" si="189"/>
        <v>1.2476504354342484</v>
      </c>
      <c r="K999" s="71">
        <f t="shared" ca="1" si="190"/>
        <v>1.5229477296370204</v>
      </c>
      <c r="L999" s="61">
        <f t="shared" ca="1" si="195"/>
        <v>2.8596710766437355E-3</v>
      </c>
    </row>
    <row r="1000" spans="1:12">
      <c r="A1000" s="78">
        <f t="shared" ca="1" si="191"/>
        <v>3.6807090780904599E-2</v>
      </c>
      <c r="B1000" s="78">
        <f t="shared" ca="1" si="192"/>
        <v>2.8506167612932155E-2</v>
      </c>
      <c r="C1000" s="71">
        <f t="shared" ca="1" si="193"/>
        <v>6.6746566353971994</v>
      </c>
      <c r="D1000" s="79">
        <f t="shared" ca="1" si="194"/>
        <v>102.15787675998916</v>
      </c>
      <c r="E1000" s="79">
        <f t="shared" ca="1" si="184"/>
        <v>24.916414431603219</v>
      </c>
      <c r="F1000" s="61">
        <f t="shared" ca="1" si="185"/>
        <v>3.2431714039596243E-2</v>
      </c>
      <c r="G1000" s="71">
        <f t="shared" ca="1" si="186"/>
        <v>1.3846717805288709</v>
      </c>
      <c r="H1000" s="79">
        <f t="shared" ca="1" si="187"/>
        <v>20.769343561057742</v>
      </c>
      <c r="I1000" s="79">
        <f t="shared" ca="1" si="188"/>
        <v>26.841407989312668</v>
      </c>
      <c r="J1000" s="71">
        <f t="shared" ca="1" si="189"/>
        <v>1.2247155122891507</v>
      </c>
      <c r="K1000" s="71">
        <f t="shared" ca="1" si="190"/>
        <v>1.5572953556178324</v>
      </c>
      <c r="L1000" s="61">
        <f t="shared" ca="1" si="195"/>
        <v>2.5074004829828134E-3</v>
      </c>
    </row>
    <row r="1001" spans="1:12">
      <c r="A1001" s="78">
        <f t="shared" ca="1" si="191"/>
        <v>3.8391429853990015E-2</v>
      </c>
      <c r="B1001" s="78">
        <f t="shared" ca="1" si="192"/>
        <v>2.8780505407833359E-2</v>
      </c>
      <c r="C1001" s="71">
        <f t="shared" ca="1" si="193"/>
        <v>6.8318316457546828</v>
      </c>
      <c r="D1001" s="79">
        <f t="shared" ca="1" si="194"/>
        <v>113.91639968950098</v>
      </c>
      <c r="E1001" s="79">
        <f t="shared" ca="1" si="184"/>
        <v>25.156205142330307</v>
      </c>
      <c r="F1001" s="61">
        <f t="shared" ca="1" si="185"/>
        <v>3.3025973962771751E-2</v>
      </c>
      <c r="G1001" s="71">
        <f t="shared" ca="1" si="186"/>
        <v>1.4068149641468535</v>
      </c>
      <c r="H1001" s="79">
        <f t="shared" ca="1" si="187"/>
        <v>20.813629928293707</v>
      </c>
      <c r="I1001" s="79">
        <f t="shared" ca="1" si="188"/>
        <v>27.301797697990875</v>
      </c>
      <c r="J1001" s="71">
        <f t="shared" ca="1" si="189"/>
        <v>1.2421723585705704</v>
      </c>
      <c r="K1001" s="71">
        <f t="shared" ca="1" si="190"/>
        <v>1.5310347128927717</v>
      </c>
      <c r="L1001" s="61">
        <f t="shared" ca="1" si="195"/>
        <v>2.5873920481399712E-3</v>
      </c>
    </row>
    <row r="1002" spans="1:12">
      <c r="A1002" s="78">
        <f t="shared" ca="1" si="191"/>
        <v>3.8043362825492644E-2</v>
      </c>
      <c r="B1002" s="78">
        <f t="shared" ca="1" si="192"/>
        <v>2.8700596884060958E-2</v>
      </c>
      <c r="C1002" s="71">
        <f t="shared" ca="1" si="193"/>
        <v>6.8153585116064583</v>
      </c>
      <c r="D1002" s="79">
        <f t="shared" ca="1" si="194"/>
        <v>112.62306522011423</v>
      </c>
      <c r="E1002" s="79">
        <f t="shared" ca="1" si="184"/>
        <v>25.086359419048044</v>
      </c>
      <c r="F1002" s="61">
        <f t="shared" ca="1" si="185"/>
        <v>3.2963183612871538E-2</v>
      </c>
      <c r="G1002" s="71">
        <f t="shared" ca="1" si="186"/>
        <v>1.4041537231015029</v>
      </c>
      <c r="H1002" s="79">
        <f t="shared" ca="1" si="187"/>
        <v>20.808307446203006</v>
      </c>
      <c r="I1002" s="79">
        <f t="shared" ca="1" si="188"/>
        <v>27.246414693926862</v>
      </c>
      <c r="J1002" s="71">
        <f t="shared" ca="1" si="189"/>
        <v>1.2400772390572901</v>
      </c>
      <c r="K1002" s="71">
        <f t="shared" ca="1" si="190"/>
        <v>1.5341468031504741</v>
      </c>
      <c r="L1002" s="61">
        <f t="shared" ca="1" si="195"/>
        <v>2.556786832240233E-3</v>
      </c>
    </row>
    <row r="1003" spans="1:12">
      <c r="A1003" s="78">
        <f t="shared" ca="1" si="191"/>
        <v>3.6156792701824675E-2</v>
      </c>
      <c r="B1003" s="78">
        <f t="shared" ca="1" si="192"/>
        <v>2.7949645666877566E-2</v>
      </c>
      <c r="C1003" s="71">
        <f t="shared" ca="1" si="193"/>
        <v>6.797881118627533</v>
      </c>
      <c r="D1003" s="79">
        <f t="shared" ca="1" si="194"/>
        <v>111.26693466374216</v>
      </c>
      <c r="E1003" s="79">
        <f t="shared" ca="1" si="184"/>
        <v>24.429974737693339</v>
      </c>
      <c r="F1003" s="61">
        <f t="shared" ca="1" si="185"/>
        <v>3.2896695860699168E-2</v>
      </c>
      <c r="G1003" s="71">
        <f t="shared" ca="1" si="186"/>
        <v>1.4030303698006188</v>
      </c>
      <c r="H1003" s="79">
        <f t="shared" ca="1" si="187"/>
        <v>20.806060739601236</v>
      </c>
      <c r="I1003" s="79">
        <f t="shared" ca="1" si="188"/>
        <v>27.223040874993998</v>
      </c>
      <c r="J1003" s="71">
        <f t="shared" ca="1" si="189"/>
        <v>1.2391926174939705</v>
      </c>
      <c r="K1003" s="71">
        <f t="shared" ca="1" si="190"/>
        <v>1.535464028134925</v>
      </c>
      <c r="L1003" s="61">
        <f t="shared" ca="1" si="195"/>
        <v>2.315643090496141E-3</v>
      </c>
    </row>
    <row r="1004" spans="1:12">
      <c r="A1004" s="78">
        <f t="shared" ca="1" si="191"/>
        <v>4.1035417386468834E-2</v>
      </c>
      <c r="B1004" s="78">
        <f t="shared" ca="1" si="192"/>
        <v>3.36299886390172E-2</v>
      </c>
      <c r="C1004" s="71">
        <f t="shared" ca="1" si="193"/>
        <v>6.8043739352236612</v>
      </c>
      <c r="D1004" s="79">
        <f t="shared" ca="1" si="194"/>
        <v>111.76881751076527</v>
      </c>
      <c r="E1004" s="79">
        <f t="shared" ca="1" si="184"/>
        <v>29.394997799694401</v>
      </c>
      <c r="F1004" s="61">
        <f t="shared" ca="1" si="185"/>
        <v>3.2921380257192975E-2</v>
      </c>
      <c r="G1004" s="71">
        <f t="shared" ca="1" si="186"/>
        <v>1.3353532160084822</v>
      </c>
      <c r="H1004" s="79">
        <f t="shared" ca="1" si="187"/>
        <v>20.670706432016964</v>
      </c>
      <c r="I1004" s="79">
        <f t="shared" ca="1" si="188"/>
        <v>25.819526099656876</v>
      </c>
      <c r="J1004" s="71">
        <f t="shared" ca="1" si="189"/>
        <v>1.1856355908544371</v>
      </c>
      <c r="K1004" s="71">
        <f t="shared" ca="1" si="190"/>
        <v>1.6189297913006813</v>
      </c>
      <c r="L1004" s="61">
        <f t="shared" ca="1" si="195"/>
        <v>3.5170166723115302E-3</v>
      </c>
    </row>
    <row r="1005" spans="1:12">
      <c r="A1005" s="78">
        <f t="shared" ca="1" si="191"/>
        <v>4.2163364842096283E-2</v>
      </c>
      <c r="B1005" s="78">
        <f t="shared" ca="1" si="192"/>
        <v>2.9514126759188557E-2</v>
      </c>
      <c r="C1005" s="71">
        <f t="shared" ca="1" si="193"/>
        <v>6.7694999682604511</v>
      </c>
      <c r="D1005" s="79">
        <f t="shared" ca="1" si="194"/>
        <v>109.09944620558831</v>
      </c>
      <c r="E1005" s="79">
        <f t="shared" ca="1" si="184"/>
        <v>25.7974422905307</v>
      </c>
      <c r="F1005" s="61">
        <f t="shared" ca="1" si="185"/>
        <v>3.2789013463610003E-2</v>
      </c>
      <c r="G1005" s="71">
        <f t="shared" ca="1" si="186"/>
        <v>1.413100253465245</v>
      </c>
      <c r="H1005" s="79">
        <f t="shared" ca="1" si="187"/>
        <v>20.826200506930491</v>
      </c>
      <c r="I1005" s="79">
        <f t="shared" ca="1" si="188"/>
        <v>27.43265688871795</v>
      </c>
      <c r="J1005" s="71">
        <f t="shared" ca="1" si="189"/>
        <v>1.2471174524189796</v>
      </c>
      <c r="K1005" s="71">
        <f t="shared" ca="1" si="190"/>
        <v>1.5237313749653907</v>
      </c>
      <c r="L1005" s="61">
        <f t="shared" ca="1" si="195"/>
        <v>3.0747559730388793E-3</v>
      </c>
    </row>
    <row r="1006" spans="1:12">
      <c r="A1006" s="78">
        <f t="shared" ca="1" si="191"/>
        <v>4.0763847756782004E-2</v>
      </c>
      <c r="B1006" s="78">
        <f t="shared" ca="1" si="192"/>
        <v>3.2080164973748569E-2</v>
      </c>
      <c r="C1006" s="71">
        <f t="shared" ca="1" si="193"/>
        <v>6.8481978240843473</v>
      </c>
      <c r="D1006" s="79">
        <f t="shared" ca="1" si="194"/>
        <v>115.21604449346745</v>
      </c>
      <c r="E1006" s="79">
        <f t="shared" ca="1" si="184"/>
        <v>28.040341878769382</v>
      </c>
      <c r="F1006" s="61">
        <f t="shared" ca="1" si="185"/>
        <v>3.3088475075280149E-2</v>
      </c>
      <c r="G1006" s="71">
        <f t="shared" ca="1" si="186"/>
        <v>1.3638368893840958</v>
      </c>
      <c r="H1006" s="79">
        <f t="shared" ca="1" si="187"/>
        <v>20.727673778768192</v>
      </c>
      <c r="I1006" s="79">
        <f t="shared" ca="1" si="188"/>
        <v>26.409115069758609</v>
      </c>
      <c r="J1006" s="71">
        <f t="shared" ca="1" si="189"/>
        <v>1.2082396915737323</v>
      </c>
      <c r="K1006" s="71">
        <f t="shared" ca="1" si="190"/>
        <v>1.5827868480101279</v>
      </c>
      <c r="L1006" s="61">
        <f t="shared" ca="1" si="195"/>
        <v>3.2348848500851238E-3</v>
      </c>
    </row>
    <row r="1007" spans="1:12">
      <c r="A1007" s="78">
        <f t="shared" ca="1" si="191"/>
        <v>3.7754279239058677E-2</v>
      </c>
      <c r="B1007" s="78">
        <f t="shared" ca="1" si="192"/>
        <v>3.1303879108754158E-2</v>
      </c>
      <c r="C1007" s="71">
        <f t="shared" ca="1" si="193"/>
        <v>6.8486926247830073</v>
      </c>
      <c r="D1007" s="79">
        <f t="shared" ca="1" si="194"/>
        <v>115.25556688384835</v>
      </c>
      <c r="E1007" s="79">
        <f t="shared" ca="1" si="184"/>
        <v>27.361812916467851</v>
      </c>
      <c r="F1007" s="61">
        <f t="shared" ca="1" si="185"/>
        <v>3.3090366520117813E-2</v>
      </c>
      <c r="G1007" s="71">
        <f t="shared" ca="1" si="186"/>
        <v>1.356158463570738</v>
      </c>
      <c r="H1007" s="79">
        <f t="shared" ca="1" si="187"/>
        <v>20.712316927141476</v>
      </c>
      <c r="I1007" s="79">
        <f t="shared" ca="1" si="188"/>
        <v>26.250018122587825</v>
      </c>
      <c r="J1007" s="71">
        <f t="shared" ca="1" si="189"/>
        <v>1.202155344523955</v>
      </c>
      <c r="K1007" s="71">
        <f t="shared" ca="1" si="190"/>
        <v>1.5923798530269051</v>
      </c>
      <c r="L1007" s="61">
        <f t="shared" ca="1" si="195"/>
        <v>2.8275622786340781E-3</v>
      </c>
    </row>
    <row r="1008" spans="1:12">
      <c r="A1008" s="78">
        <f t="shared" ca="1" si="191"/>
        <v>3.8440647577361993E-2</v>
      </c>
      <c r="B1008" s="78">
        <f t="shared" ca="1" si="192"/>
        <v>2.7098703741486183E-2</v>
      </c>
      <c r="C1008" s="71">
        <f t="shared" ca="1" si="193"/>
        <v>6.7975499580821905</v>
      </c>
      <c r="D1008" s="79">
        <f t="shared" ca="1" si="194"/>
        <v>111.24139704904842</v>
      </c>
      <c r="E1008" s="79">
        <f t="shared" ca="1" si="184"/>
        <v>23.686191078024567</v>
      </c>
      <c r="F1008" s="61">
        <f t="shared" ca="1" si="185"/>
        <v>3.2895437350405753E-2</v>
      </c>
      <c r="G1008" s="71">
        <f t="shared" ca="1" si="186"/>
        <v>1.4387899584344677</v>
      </c>
      <c r="H1008" s="79">
        <f t="shared" ca="1" si="187"/>
        <v>20.877579916868935</v>
      </c>
      <c r="I1008" s="79">
        <f t="shared" ca="1" si="188"/>
        <v>27.968335796312278</v>
      </c>
      <c r="J1008" s="71">
        <f t="shared" ca="1" si="189"/>
        <v>1.2672838033449807</v>
      </c>
      <c r="K1008" s="71">
        <f t="shared" ca="1" si="190"/>
        <v>1.4945472731885416</v>
      </c>
      <c r="L1008" s="61">
        <f t="shared" ca="1" si="195"/>
        <v>2.4067716234857693E-3</v>
      </c>
    </row>
    <row r="1009" spans="1:12">
      <c r="A1009" s="78">
        <f t="shared" ca="1" si="191"/>
        <v>4.1758733913642362E-2</v>
      </c>
      <c r="B1009" s="78">
        <f t="shared" ca="1" si="192"/>
        <v>3.7984308423276963E-2</v>
      </c>
      <c r="C1009" s="71">
        <f t="shared" ca="1" si="193"/>
        <v>6.785998847208278</v>
      </c>
      <c r="D1009" s="79">
        <f t="shared" ca="1" si="194"/>
        <v>110.3542855831471</v>
      </c>
      <c r="E1009" s="79">
        <f t="shared" ca="1" si="184"/>
        <v>33.200982447842115</v>
      </c>
      <c r="F1009" s="61">
        <f t="shared" ca="1" si="185"/>
        <v>3.2851569748775428E-2</v>
      </c>
      <c r="G1009" s="71">
        <f t="shared" ca="1" si="186"/>
        <v>1.2731082741588142</v>
      </c>
      <c r="H1009" s="79">
        <f t="shared" ca="1" si="187"/>
        <v>20.546216548317627</v>
      </c>
      <c r="I1009" s="79">
        <f t="shared" ca="1" si="188"/>
        <v>24.536753612590292</v>
      </c>
      <c r="J1009" s="71">
        <f t="shared" ca="1" si="189"/>
        <v>1.1359138024828186</v>
      </c>
      <c r="K1009" s="71">
        <f t="shared" ca="1" si="190"/>
        <v>1.7035668475128507</v>
      </c>
      <c r="L1009" s="61">
        <f t="shared" ca="1" si="195"/>
        <v>4.2699554678383746E-3</v>
      </c>
    </row>
    <row r="1010" spans="1:12">
      <c r="A1010" s="78">
        <f t="shared" ca="1" si="191"/>
        <v>3.8953426136346413E-2</v>
      </c>
      <c r="B1010" s="78">
        <f t="shared" ca="1" si="192"/>
        <v>3.2476628298924268E-2</v>
      </c>
      <c r="C1010" s="71">
        <f t="shared" ca="1" si="193"/>
        <v>6.7715954306807848</v>
      </c>
      <c r="D1010" s="79">
        <f t="shared" ca="1" si="194"/>
        <v>109.25802434591969</v>
      </c>
      <c r="E1010" s="79">
        <f t="shared" ca="1" si="184"/>
        <v>28.386878973869031</v>
      </c>
      <c r="F1010" s="61">
        <f t="shared" ca="1" si="185"/>
        <v>3.2796951900652939E-2</v>
      </c>
      <c r="G1010" s="71">
        <f t="shared" ca="1" si="186"/>
        <v>1.3370950064796201</v>
      </c>
      <c r="H1010" s="79">
        <f t="shared" ca="1" si="187"/>
        <v>20.67419001295924</v>
      </c>
      <c r="I1010" s="79">
        <f t="shared" ca="1" si="188"/>
        <v>25.855533172985901</v>
      </c>
      <c r="J1010" s="71">
        <f t="shared" ca="1" si="189"/>
        <v>1.1870205040449093</v>
      </c>
      <c r="K1010" s="71">
        <f t="shared" ca="1" si="190"/>
        <v>1.6166752284835118</v>
      </c>
      <c r="L1010" s="61">
        <f t="shared" ca="1" si="195"/>
        <v>3.1554309899582064E-3</v>
      </c>
    </row>
    <row r="1011" spans="1:12">
      <c r="A1011" s="78">
        <f t="shared" ca="1" si="191"/>
        <v>4.1128578009889366E-2</v>
      </c>
      <c r="B1011" s="78">
        <f t="shared" ca="1" si="192"/>
        <v>2.9960370296642239E-2</v>
      </c>
      <c r="C1011" s="71">
        <f t="shared" ca="1" si="193"/>
        <v>6.730452427926175</v>
      </c>
      <c r="D1011" s="79">
        <f t="shared" ca="1" si="194"/>
        <v>106.18619654345254</v>
      </c>
      <c r="E1011" s="79">
        <f t="shared" ca="1" si="184"/>
        <v>26.187490825556374</v>
      </c>
      <c r="F1011" s="61">
        <f t="shared" ca="1" si="185"/>
        <v>3.2641437009523412E-2</v>
      </c>
      <c r="G1011" s="71">
        <f t="shared" ca="1" si="186"/>
        <v>1.3934492497195134</v>
      </c>
      <c r="H1011" s="79">
        <f t="shared" ca="1" si="187"/>
        <v>20.786898499439026</v>
      </c>
      <c r="I1011" s="79">
        <f t="shared" ca="1" si="188"/>
        <v>27.023787306495116</v>
      </c>
      <c r="J1011" s="71">
        <f t="shared" ca="1" si="189"/>
        <v>1.2316419118665056</v>
      </c>
      <c r="K1011" s="71">
        <f t="shared" ca="1" si="190"/>
        <v>1.5467854126410123</v>
      </c>
      <c r="L1011" s="61">
        <f t="shared" ca="1" si="195"/>
        <v>3.0655052076087826E-3</v>
      </c>
    </row>
    <row r="1012" spans="1:12">
      <c r="A1012" s="78">
        <f t="shared" ca="1" si="191"/>
        <v>4.1572146338304361E-2</v>
      </c>
      <c r="B1012" s="78">
        <f t="shared" ca="1" si="192"/>
        <v>2.8358975357704888E-2</v>
      </c>
      <c r="C1012" s="71">
        <f t="shared" ca="1" si="193"/>
        <v>6.6109003011705303</v>
      </c>
      <c r="D1012" s="79">
        <f t="shared" ca="1" si="194"/>
        <v>97.741565111152127</v>
      </c>
      <c r="E1012" s="79">
        <f t="shared" ca="1" si="184"/>
        <v>24.787757949884465</v>
      </c>
      <c r="F1012" s="61">
        <f t="shared" ca="1" si="185"/>
        <v>3.2193718371490973E-2</v>
      </c>
      <c r="G1012" s="71">
        <f t="shared" ca="1" si="186"/>
        <v>1.4162189124860494</v>
      </c>
      <c r="H1012" s="79">
        <f t="shared" ca="1" si="187"/>
        <v>20.8324378249721</v>
      </c>
      <c r="I1012" s="79">
        <f t="shared" ca="1" si="188"/>
        <v>27.497616432832054</v>
      </c>
      <c r="J1012" s="71">
        <f t="shared" ca="1" si="189"/>
        <v>1.2495694950605776</v>
      </c>
      <c r="K1012" s="71">
        <f t="shared" ca="1" si="190"/>
        <v>1.5201317576781292</v>
      </c>
      <c r="L1012" s="61">
        <f t="shared" ca="1" si="195"/>
        <v>2.9672544170236625E-3</v>
      </c>
    </row>
    <row r="1013" spans="1:12">
      <c r="A1013" s="78">
        <f t="shared" ca="1" si="191"/>
        <v>3.6389407775776761E-2</v>
      </c>
      <c r="B1013" s="78">
        <f t="shared" ca="1" si="192"/>
        <v>2.8522757352631548E-2</v>
      </c>
      <c r="C1013" s="71">
        <f t="shared" ca="1" si="193"/>
        <v>6.7653979108533662</v>
      </c>
      <c r="D1013" s="79">
        <f t="shared" ca="1" si="194"/>
        <v>108.78968111969752</v>
      </c>
      <c r="E1013" s="79">
        <f t="shared" ca="1" si="184"/>
        <v>24.930915041972007</v>
      </c>
      <c r="F1013" s="61">
        <f t="shared" ca="1" si="185"/>
        <v>3.277347881639138E-2</v>
      </c>
      <c r="G1013" s="71">
        <f t="shared" ca="1" si="186"/>
        <v>1.3900344339005464</v>
      </c>
      <c r="H1013" s="79">
        <f t="shared" ca="1" si="187"/>
        <v>20.780068867801091</v>
      </c>
      <c r="I1013" s="79">
        <f t="shared" ca="1" si="188"/>
        <v>26.952815537639047</v>
      </c>
      <c r="J1013" s="71">
        <f t="shared" ca="1" si="189"/>
        <v>1.2289482709781494</v>
      </c>
      <c r="K1013" s="71">
        <f t="shared" ca="1" si="190"/>
        <v>1.55085838589394</v>
      </c>
      <c r="L1013" s="61">
        <f t="shared" ca="1" si="195"/>
        <v>2.4194367631691083E-3</v>
      </c>
    </row>
    <row r="1014" spans="1:12">
      <c r="A1014" s="78">
        <f t="shared" ca="1" si="191"/>
        <v>4.1814028487063372E-2</v>
      </c>
      <c r="B1014" s="78">
        <f t="shared" ca="1" si="192"/>
        <v>2.710999647888377E-2</v>
      </c>
      <c r="C1014" s="71">
        <f t="shared" ca="1" si="193"/>
        <v>6.7769438872037808</v>
      </c>
      <c r="D1014" s="79">
        <f t="shared" ca="1" si="194"/>
        <v>109.66382481585421</v>
      </c>
      <c r="E1014" s="79">
        <f t="shared" ca="1" si="184"/>
        <v>23.696061732294414</v>
      </c>
      <c r="F1014" s="61">
        <f t="shared" ca="1" si="185"/>
        <v>3.2817222675077397E-2</v>
      </c>
      <c r="G1014" s="71">
        <f t="shared" ca="1" si="186"/>
        <v>1.4613666265582954</v>
      </c>
      <c r="H1014" s="79">
        <f t="shared" ca="1" si="187"/>
        <v>20.92273325311659</v>
      </c>
      <c r="I1014" s="79">
        <f t="shared" ca="1" si="188"/>
        <v>28.440191695267689</v>
      </c>
      <c r="J1014" s="71">
        <f t="shared" ca="1" si="189"/>
        <v>1.2849463490113562</v>
      </c>
      <c r="K1014" s="71">
        <f t="shared" ca="1" si="190"/>
        <v>1.469750993519334</v>
      </c>
      <c r="L1014" s="61">
        <f t="shared" ca="1" si="195"/>
        <v>2.7036623346007489E-3</v>
      </c>
    </row>
    <row r="1015" spans="1:12">
      <c r="A1015" s="78">
        <f t="shared" ca="1" si="191"/>
        <v>3.9316031544517259E-2</v>
      </c>
      <c r="B1015" s="78">
        <f t="shared" ca="1" si="192"/>
        <v>3.4657972851183813E-2</v>
      </c>
      <c r="C1015" s="71">
        <f t="shared" ca="1" si="193"/>
        <v>6.7470182292756853</v>
      </c>
      <c r="D1015" s="79">
        <f t="shared" ca="1" si="194"/>
        <v>107.41251075947353</v>
      </c>
      <c r="E1015" s="79">
        <f t="shared" ca="1" si="184"/>
        <v>30.293528988007083</v>
      </c>
      <c r="F1015" s="61">
        <f t="shared" ca="1" si="185"/>
        <v>3.2703964581231912E-2</v>
      </c>
      <c r="G1015" s="71">
        <f t="shared" ca="1" si="186"/>
        <v>1.3020805092940564</v>
      </c>
      <c r="H1015" s="79">
        <f t="shared" ca="1" si="187"/>
        <v>20.604161018588112</v>
      </c>
      <c r="I1015" s="79">
        <f t="shared" ca="1" si="188"/>
        <v>25.132862819976484</v>
      </c>
      <c r="J1015" s="71">
        <f t="shared" ca="1" si="189"/>
        <v>1.1591130597173398</v>
      </c>
      <c r="K1015" s="71">
        <f t="shared" ca="1" si="190"/>
        <v>1.6631611089993252</v>
      </c>
      <c r="L1015" s="61">
        <f t="shared" ca="1" si="195"/>
        <v>3.5116317644605924E-3</v>
      </c>
    </row>
    <row r="1016" spans="1:12">
      <c r="A1016" s="78">
        <f t="shared" ca="1" si="191"/>
        <v>3.9428783784444053E-2</v>
      </c>
      <c r="B1016" s="78">
        <f t="shared" ca="1" si="192"/>
        <v>3.1273642257720127E-2</v>
      </c>
      <c r="C1016" s="71">
        <f t="shared" ca="1" si="193"/>
        <v>6.726434090445629</v>
      </c>
      <c r="D1016" s="79">
        <f t="shared" ca="1" si="194"/>
        <v>105.89084771344668</v>
      </c>
      <c r="E1016" s="79">
        <f t="shared" ca="1" si="184"/>
        <v>27.335383761847687</v>
      </c>
      <c r="F1016" s="61">
        <f t="shared" ca="1" si="185"/>
        <v>3.2626287830795818E-2</v>
      </c>
      <c r="G1016" s="71">
        <f t="shared" ca="1" si="186"/>
        <v>1.3569831348153183</v>
      </c>
      <c r="H1016" s="79">
        <f t="shared" ca="1" si="187"/>
        <v>20.713966269630635</v>
      </c>
      <c r="I1016" s="79">
        <f t="shared" ca="1" si="188"/>
        <v>26.267099654848938</v>
      </c>
      <c r="J1016" s="71">
        <f t="shared" ca="1" si="189"/>
        <v>1.2028091312364477</v>
      </c>
      <c r="K1016" s="71">
        <f t="shared" ca="1" si="190"/>
        <v>1.5913443261438904</v>
      </c>
      <c r="L1016" s="61">
        <f t="shared" ca="1" si="195"/>
        <v>3.0777123575129344E-3</v>
      </c>
    </row>
    <row r="1017" spans="1:12">
      <c r="A1017" s="78">
        <f t="shared" ca="1" si="191"/>
        <v>3.5825302101862001E-2</v>
      </c>
      <c r="B1017" s="78">
        <f t="shared" ca="1" si="192"/>
        <v>2.7337926899141388E-2</v>
      </c>
      <c r="C1017" s="71">
        <f t="shared" ca="1" si="193"/>
        <v>6.9115278111036664</v>
      </c>
      <c r="D1017" s="79">
        <f t="shared" ca="1" si="194"/>
        <v>120.3863332992315</v>
      </c>
      <c r="E1017" s="79">
        <f t="shared" ca="1" si="184"/>
        <v>23.895289102659412</v>
      </c>
      <c r="F1017" s="61">
        <f t="shared" ca="1" si="185"/>
        <v>3.3331443599799115E-2</v>
      </c>
      <c r="G1017" s="71">
        <f t="shared" ca="1" si="186"/>
        <v>1.4245707622578176</v>
      </c>
      <c r="H1017" s="79">
        <f t="shared" ca="1" si="187"/>
        <v>20.849141524515634</v>
      </c>
      <c r="I1017" s="79">
        <f t="shared" ca="1" si="188"/>
        <v>27.671675577320539</v>
      </c>
      <c r="J1017" s="71">
        <f t="shared" ca="1" si="189"/>
        <v>1.2561308066600092</v>
      </c>
      <c r="K1017" s="71">
        <f t="shared" ca="1" si="190"/>
        <v>1.5105698924230995</v>
      </c>
      <c r="L1017" s="61">
        <f t="shared" ca="1" si="195"/>
        <v>2.1607873155593104E-3</v>
      </c>
    </row>
    <row r="1018" spans="1:12">
      <c r="A1018" s="78">
        <f t="shared" ca="1" si="191"/>
        <v>4.147444989691005E-2</v>
      </c>
      <c r="B1018" s="78">
        <f t="shared" ca="1" si="192"/>
        <v>3.094356909349999E-2</v>
      </c>
      <c r="C1018" s="71">
        <f t="shared" ca="1" si="193"/>
        <v>6.7667912612948964</v>
      </c>
      <c r="D1018" s="79">
        <f t="shared" ca="1" si="194"/>
        <v>108.89480061361841</v>
      </c>
      <c r="E1018" s="79">
        <f t="shared" ca="1" si="184"/>
        <v>27.046876381124626</v>
      </c>
      <c r="F1018" s="61">
        <f t="shared" ca="1" si="185"/>
        <v>3.2778754661867748E-2</v>
      </c>
      <c r="G1018" s="71">
        <f t="shared" ca="1" si="186"/>
        <v>1.3810560427559098</v>
      </c>
      <c r="H1018" s="79">
        <f t="shared" ca="1" si="187"/>
        <v>20.76211208551182</v>
      </c>
      <c r="I1018" s="79">
        <f t="shared" ca="1" si="188"/>
        <v>26.766324562838985</v>
      </c>
      <c r="J1018" s="71">
        <f t="shared" ca="1" si="189"/>
        <v>1.2218597729591394</v>
      </c>
      <c r="K1018" s="71">
        <f t="shared" ca="1" si="190"/>
        <v>1.5616637951866208</v>
      </c>
      <c r="L1018" s="61">
        <f t="shared" ca="1" si="195"/>
        <v>3.2115080787028529E-3</v>
      </c>
    </row>
    <row r="1019" spans="1:12">
      <c r="A1019" s="78">
        <f t="shared" ca="1" si="191"/>
        <v>4.1282262284884158E-2</v>
      </c>
      <c r="B1019" s="78">
        <f t="shared" ca="1" si="192"/>
        <v>3.1788519849103074E-2</v>
      </c>
      <c r="C1019" s="71">
        <f t="shared" ca="1" si="193"/>
        <v>6.8243270137944911</v>
      </c>
      <c r="D1019" s="79">
        <f t="shared" ca="1" si="194"/>
        <v>113.32536626742362</v>
      </c>
      <c r="E1019" s="79">
        <f t="shared" ca="1" si="184"/>
        <v>27.785423333025371</v>
      </c>
      <c r="F1019" s="61">
        <f t="shared" ca="1" si="185"/>
        <v>3.2997353872644491E-2</v>
      </c>
      <c r="G1019" s="71">
        <f t="shared" ca="1" si="186"/>
        <v>1.370176204061393</v>
      </c>
      <c r="H1019" s="79">
        <f t="shared" ca="1" si="187"/>
        <v>20.740352408122785</v>
      </c>
      <c r="I1019" s="79">
        <f t="shared" ca="1" si="188"/>
        <v>26.540554503281165</v>
      </c>
      <c r="J1019" s="71">
        <f t="shared" ca="1" si="189"/>
        <v>1.21325789135363</v>
      </c>
      <c r="K1019" s="71">
        <f t="shared" ca="1" si="190"/>
        <v>1.5749482549368865</v>
      </c>
      <c r="L1019" s="61">
        <f t="shared" ca="1" si="195"/>
        <v>3.2667917308847124E-3</v>
      </c>
    </row>
    <row r="1020" spans="1:12">
      <c r="A1020" s="78">
        <f t="shared" ca="1" si="191"/>
        <v>3.9265943022317229E-2</v>
      </c>
      <c r="B1020" s="78">
        <f t="shared" ca="1" si="192"/>
        <v>2.9429754207215483E-2</v>
      </c>
      <c r="C1020" s="71">
        <f t="shared" ca="1" si="193"/>
        <v>6.7878874544010346</v>
      </c>
      <c r="D1020" s="79">
        <f t="shared" ca="1" si="194"/>
        <v>110.49884307310008</v>
      </c>
      <c r="E1020" s="79">
        <f t="shared" ca="1" si="184"/>
        <v>25.723694689655041</v>
      </c>
      <c r="F1020" s="61">
        <f t="shared" ca="1" si="185"/>
        <v>3.2858738101293597E-2</v>
      </c>
      <c r="G1020" s="71">
        <f t="shared" ca="1" si="186"/>
        <v>1.3961050321237378</v>
      </c>
      <c r="H1020" s="79">
        <f t="shared" ca="1" si="187"/>
        <v>20.792210064247477</v>
      </c>
      <c r="I1020" s="79">
        <f t="shared" ca="1" si="188"/>
        <v>27.078999838948505</v>
      </c>
      <c r="J1020" s="71">
        <f t="shared" ca="1" si="189"/>
        <v>1.2337359153199281</v>
      </c>
      <c r="K1020" s="71">
        <f t="shared" ca="1" si="190"/>
        <v>1.5436316056207458</v>
      </c>
      <c r="L1020" s="61">
        <f t="shared" ca="1" si="195"/>
        <v>2.7764500078871998E-3</v>
      </c>
    </row>
    <row r="1021" spans="1:12">
      <c r="A1021" s="78">
        <f t="shared" ca="1" si="191"/>
        <v>4.2163332197090647E-2</v>
      </c>
      <c r="B1021" s="78">
        <f t="shared" ca="1" si="192"/>
        <v>2.9848779724258048E-2</v>
      </c>
      <c r="C1021" s="71">
        <f t="shared" ca="1" si="193"/>
        <v>6.7833037315029543</v>
      </c>
      <c r="D1021" s="79">
        <f t="shared" ca="1" si="194"/>
        <v>110.14832387393591</v>
      </c>
      <c r="E1021" s="79">
        <f t="shared" ca="1" si="184"/>
        <v>26.089952742361955</v>
      </c>
      <c r="F1021" s="61">
        <f t="shared" ca="1" si="185"/>
        <v>3.2841342939790207E-2</v>
      </c>
      <c r="G1021" s="71">
        <f t="shared" ca="1" si="186"/>
        <v>1.4079724630991051</v>
      </c>
      <c r="H1021" s="79">
        <f t="shared" ca="1" si="187"/>
        <v>20.81594492619821</v>
      </c>
      <c r="I1021" s="79">
        <f t="shared" ca="1" si="188"/>
        <v>27.325890792629256</v>
      </c>
      <c r="J1021" s="71">
        <f t="shared" ca="1" si="189"/>
        <v>1.2430833779586532</v>
      </c>
      <c r="K1021" s="71">
        <f t="shared" ca="1" si="190"/>
        <v>1.5296848076138441</v>
      </c>
      <c r="L1021" s="61">
        <f t="shared" ca="1" si="195"/>
        <v>3.1122541392745581E-3</v>
      </c>
    </row>
    <row r="1022" spans="1:12">
      <c r="A1022" s="78">
        <f t="shared" ca="1" si="191"/>
        <v>3.8240625465830451E-2</v>
      </c>
      <c r="B1022" s="78">
        <f t="shared" ca="1" si="192"/>
        <v>2.9477639140474732E-2</v>
      </c>
      <c r="C1022" s="71">
        <f t="shared" ca="1" si="193"/>
        <v>6.796204775810085</v>
      </c>
      <c r="D1022" s="79">
        <f t="shared" ca="1" si="194"/>
        <v>111.13772287687058</v>
      </c>
      <c r="E1022" s="79">
        <f t="shared" ca="1" si="184"/>
        <v>25.765549521153886</v>
      </c>
      <c r="F1022" s="61">
        <f t="shared" ca="1" si="185"/>
        <v>3.2890325745643621E-2</v>
      </c>
      <c r="G1022" s="71">
        <f t="shared" ca="1" si="186"/>
        <v>1.3884542473810548</v>
      </c>
      <c r="H1022" s="79">
        <f t="shared" ca="1" si="187"/>
        <v>20.776908494762111</v>
      </c>
      <c r="I1022" s="79">
        <f t="shared" ca="1" si="188"/>
        <v>26.919981649929479</v>
      </c>
      <c r="J1022" s="71">
        <f t="shared" ca="1" si="189"/>
        <v>1.2277013608877569</v>
      </c>
      <c r="K1022" s="71">
        <f t="shared" ca="1" si="190"/>
        <v>1.5527499440219528</v>
      </c>
      <c r="L1022" s="61">
        <f t="shared" ca="1" si="195"/>
        <v>2.6820253794064405E-3</v>
      </c>
    </row>
    <row r="1023" spans="1:12">
      <c r="A1023" s="78">
        <f t="shared" ca="1" si="191"/>
        <v>3.5658885715385877E-2</v>
      </c>
      <c r="B1023" s="78">
        <f t="shared" ca="1" si="192"/>
        <v>3.0000147992883905E-2</v>
      </c>
      <c r="C1023" s="71">
        <f t="shared" ca="1" si="193"/>
        <v>6.7370976917592689</v>
      </c>
      <c r="D1023" s="79">
        <f t="shared" ca="1" si="194"/>
        <v>106.67643384172969</v>
      </c>
      <c r="E1023" s="79">
        <f t="shared" ca="1" si="184"/>
        <v>26.222259356288024</v>
      </c>
      <c r="F1023" s="61">
        <f t="shared" ca="1" si="185"/>
        <v>3.2666505167412395E-2</v>
      </c>
      <c r="G1023" s="71">
        <f t="shared" ca="1" si="186"/>
        <v>1.3531840654276279</v>
      </c>
      <c r="H1023" s="79">
        <f t="shared" ca="1" si="187"/>
        <v>20.706368130855257</v>
      </c>
      <c r="I1023" s="79">
        <f t="shared" ca="1" si="188"/>
        <v>26.188420292624542</v>
      </c>
      <c r="J1023" s="71">
        <f t="shared" ca="1" si="189"/>
        <v>1.1997966441515326</v>
      </c>
      <c r="K1023" s="71">
        <f t="shared" ca="1" si="190"/>
        <v>1.5961252925122846</v>
      </c>
      <c r="L1023" s="61">
        <f t="shared" ca="1" si="195"/>
        <v>2.5409206310596151E-3</v>
      </c>
    </row>
    <row r="1024" spans="1:12">
      <c r="A1024" s="78">
        <f t="shared" ca="1" si="191"/>
        <v>3.985223681656002E-2</v>
      </c>
      <c r="B1024" s="78">
        <f t="shared" ca="1" si="192"/>
        <v>2.8707610012904384E-2</v>
      </c>
      <c r="C1024" s="71">
        <f t="shared" ca="1" si="193"/>
        <v>6.7609960408116709</v>
      </c>
      <c r="D1024" s="79">
        <f t="shared" ca="1" si="194"/>
        <v>108.45825403068345</v>
      </c>
      <c r="E1024" s="79">
        <f t="shared" ca="1" si="184"/>
        <v>25.092489391589346</v>
      </c>
      <c r="F1024" s="61">
        <f t="shared" ca="1" si="185"/>
        <v>3.2756816953732594E-2</v>
      </c>
      <c r="G1024" s="71">
        <f t="shared" ca="1" si="186"/>
        <v>1.4119704533961337</v>
      </c>
      <c r="H1024" s="79">
        <f t="shared" ca="1" si="187"/>
        <v>20.823940906792267</v>
      </c>
      <c r="I1024" s="79">
        <f t="shared" ca="1" si="188"/>
        <v>27.40912872239409</v>
      </c>
      <c r="J1024" s="71">
        <f t="shared" ca="1" si="189"/>
        <v>1.2462288811129618</v>
      </c>
      <c r="K1024" s="71">
        <f t="shared" ca="1" si="190"/>
        <v>1.525039355441026</v>
      </c>
      <c r="L1024" s="61">
        <f t="shared" ca="1" si="195"/>
        <v>2.7542505377520731E-3</v>
      </c>
    </row>
    <row r="1025" spans="1:12">
      <c r="A1025" s="78">
        <f t="shared" ca="1" si="191"/>
        <v>4.0432713734718607E-2</v>
      </c>
      <c r="B1025" s="78">
        <f t="shared" ca="1" si="192"/>
        <v>3.2192920628280934E-2</v>
      </c>
      <c r="C1025" s="71">
        <f t="shared" ca="1" si="193"/>
        <v>6.7266628150648646</v>
      </c>
      <c r="D1025" s="79">
        <f t="shared" ca="1" si="194"/>
        <v>105.90763696075378</v>
      </c>
      <c r="E1025" s="79">
        <f t="shared" ca="1" si="184"/>
        <v>28.138898326482142</v>
      </c>
      <c r="F1025" s="61">
        <f t="shared" ca="1" si="185"/>
        <v>3.2627149936512514E-2</v>
      </c>
      <c r="G1025" s="71">
        <f t="shared" ca="1" si="186"/>
        <v>1.3479064981695241</v>
      </c>
      <c r="H1025" s="79">
        <f t="shared" ca="1" si="187"/>
        <v>20.695812996339047</v>
      </c>
      <c r="I1025" s="79">
        <f t="shared" ca="1" si="188"/>
        <v>26.079168894859066</v>
      </c>
      <c r="J1025" s="71">
        <f t="shared" ca="1" si="189"/>
        <v>1.1956090469838327</v>
      </c>
      <c r="K1025" s="71">
        <f t="shared" ca="1" si="190"/>
        <v>1.6028118138473326</v>
      </c>
      <c r="L1025" s="61">
        <f t="shared" ca="1" si="195"/>
        <v>3.3096305646136935E-3</v>
      </c>
    </row>
    <row r="1026" spans="1:12">
      <c r="A1026" s="78">
        <f t="shared" ca="1" si="191"/>
        <v>3.6740420503210115E-2</v>
      </c>
      <c r="B1026" s="78">
        <f t="shared" ca="1" si="192"/>
        <v>2.9502955536473287E-2</v>
      </c>
      <c r="C1026" s="71">
        <f t="shared" ca="1" si="193"/>
        <v>6.8459646271167109</v>
      </c>
      <c r="D1026" s="79">
        <f t="shared" ca="1" si="194"/>
        <v>115.03783560330992</v>
      </c>
      <c r="E1026" s="79">
        <f t="shared" ca="1" si="184"/>
        <v>25.78767784872074</v>
      </c>
      <c r="F1026" s="61">
        <f t="shared" ca="1" si="185"/>
        <v>3.3079939712743922E-2</v>
      </c>
      <c r="G1026" s="71">
        <f t="shared" ca="1" si="186"/>
        <v>1.3815010247828794</v>
      </c>
      <c r="H1026" s="79">
        <f t="shared" ca="1" si="187"/>
        <v>20.76300204956576</v>
      </c>
      <c r="I1026" s="79">
        <f t="shared" ca="1" si="188"/>
        <v>26.775563527567972</v>
      </c>
      <c r="J1026" s="71">
        <f t="shared" ca="1" si="189"/>
        <v>1.2222113028804746</v>
      </c>
      <c r="K1026" s="71">
        <f t="shared" ca="1" si="190"/>
        <v>1.5611249397968021</v>
      </c>
      <c r="L1026" s="61">
        <f t="shared" ca="1" si="195"/>
        <v>2.5174801385015834E-3</v>
      </c>
    </row>
    <row r="1027" spans="1:12">
      <c r="A1027" s="78">
        <f t="shared" ca="1" si="191"/>
        <v>4.1818765929577298E-2</v>
      </c>
      <c r="B1027" s="78">
        <f t="shared" ca="1" si="192"/>
        <v>2.9596609812454964E-2</v>
      </c>
      <c r="C1027" s="71">
        <f t="shared" ca="1" si="193"/>
        <v>6.8585817518270265</v>
      </c>
      <c r="D1027" s="79">
        <f t="shared" ca="1" si="194"/>
        <v>116.04831394481644</v>
      </c>
      <c r="E1027" s="79">
        <f t="shared" ca="1" si="184"/>
        <v>25.86953833538232</v>
      </c>
      <c r="F1027" s="61">
        <f t="shared" ca="1" si="185"/>
        <v>3.3128191773425797E-2</v>
      </c>
      <c r="G1027" s="71">
        <f t="shared" ca="1" si="186"/>
        <v>1.4180490014752247</v>
      </c>
      <c r="H1027" s="79">
        <f t="shared" ca="1" si="187"/>
        <v>20.83609800295045</v>
      </c>
      <c r="I1027" s="79">
        <f t="shared" ca="1" si="188"/>
        <v>27.535744997138927</v>
      </c>
      <c r="J1027" s="71">
        <f t="shared" ca="1" si="189"/>
        <v>1.2510078971917467</v>
      </c>
      <c r="K1027" s="71">
        <f t="shared" ca="1" si="190"/>
        <v>1.5180268412691642</v>
      </c>
      <c r="L1027" s="61">
        <f t="shared" ca="1" si="195"/>
        <v>2.9896465114063425E-3</v>
      </c>
    </row>
    <row r="1028" spans="1:12">
      <c r="A1028" s="78">
        <f t="shared" ca="1" si="191"/>
        <v>4.1849888833544277E-2</v>
      </c>
      <c r="B1028" s="78">
        <f t="shared" ca="1" si="192"/>
        <v>2.5043731416714031E-2</v>
      </c>
      <c r="C1028" s="71">
        <f t="shared" ca="1" si="193"/>
        <v>6.8074137367866756</v>
      </c>
      <c r="D1028" s="79">
        <f t="shared" ca="1" si="194"/>
        <v>112.00456602659827</v>
      </c>
      <c r="E1028" s="79">
        <f t="shared" ca="1" si="184"/>
        <v>21.889999363138646</v>
      </c>
      <c r="F1028" s="61">
        <f t="shared" ca="1" si="185"/>
        <v>3.293294334271922E-2</v>
      </c>
      <c r="G1028" s="71">
        <f t="shared" ca="1" si="186"/>
        <v>1.5129825030586836</v>
      </c>
      <c r="H1028" s="79">
        <f t="shared" ca="1" si="187"/>
        <v>21.025965006117367</v>
      </c>
      <c r="I1028" s="79">
        <f t="shared" ca="1" si="188"/>
        <v>29.522801109618026</v>
      </c>
      <c r="J1028" s="71">
        <f t="shared" ca="1" si="189"/>
        <v>1.325118859543676</v>
      </c>
      <c r="K1028" s="71">
        <f t="shared" ca="1" si="190"/>
        <v>1.4158548114996536</v>
      </c>
      <c r="L1028" s="61">
        <f t="shared" ca="1" si="195"/>
        <v>2.4122235277729159E-3</v>
      </c>
    </row>
    <row r="1029" spans="1:12">
      <c r="A1029" s="78">
        <f t="shared" ca="1" si="191"/>
        <v>3.9112929431568882E-2</v>
      </c>
      <c r="B1029" s="78">
        <f t="shared" ca="1" si="192"/>
        <v>2.9066026347906927E-2</v>
      </c>
      <c r="C1029" s="71">
        <f t="shared" ca="1" si="193"/>
        <v>6.7955571507642789</v>
      </c>
      <c r="D1029" s="79">
        <f t="shared" ca="1" si="194"/>
        <v>111.08784440751418</v>
      </c>
      <c r="E1029" s="79">
        <f t="shared" ca="1" si="184"/>
        <v>25.405770715941355</v>
      </c>
      <c r="F1029" s="61">
        <f t="shared" ca="1" si="185"/>
        <v>3.2887865096035904E-2</v>
      </c>
      <c r="G1029" s="71">
        <f t="shared" ca="1" si="186"/>
        <v>1.4028761459758459</v>
      </c>
      <c r="H1029" s="79">
        <f t="shared" ca="1" si="187"/>
        <v>20.805752291951691</v>
      </c>
      <c r="I1029" s="79">
        <f t="shared" ca="1" si="188"/>
        <v>27.21983210851327</v>
      </c>
      <c r="J1029" s="71">
        <f t="shared" ca="1" si="189"/>
        <v>1.2390711578544384</v>
      </c>
      <c r="K1029" s="71">
        <f t="shared" ca="1" si="190"/>
        <v>1.5356450338621537</v>
      </c>
      <c r="L1029" s="61">
        <f t="shared" ca="1" si="195"/>
        <v>2.7107789973929738E-3</v>
      </c>
    </row>
    <row r="1030" spans="1:12">
      <c r="A1030" s="78">
        <f t="shared" ca="1" si="191"/>
        <v>4.3653176721294963E-2</v>
      </c>
      <c r="B1030" s="78">
        <f t="shared" ca="1" si="192"/>
        <v>3.0530608246156155E-2</v>
      </c>
      <c r="C1030" s="71">
        <f t="shared" ca="1" si="193"/>
        <v>6.958578802446203</v>
      </c>
      <c r="D1030" s="79">
        <f t="shared" ca="1" si="194"/>
        <v>124.37724898662374</v>
      </c>
      <c r="E1030" s="79">
        <f t="shared" ca="1" si="184"/>
        <v>26.685919280325955</v>
      </c>
      <c r="F1030" s="61">
        <f t="shared" ca="1" si="185"/>
        <v>3.3513111401262993E-2</v>
      </c>
      <c r="G1030" s="71">
        <f t="shared" ca="1" si="186"/>
        <v>1.4225424895432135</v>
      </c>
      <c r="H1030" s="79">
        <f t="shared" ca="1" si="187"/>
        <v>20.845084979086426</v>
      </c>
      <c r="I1030" s="79">
        <f t="shared" ca="1" si="188"/>
        <v>27.629391946333648</v>
      </c>
      <c r="J1030" s="71">
        <f t="shared" ca="1" si="189"/>
        <v>1.2545380834012734</v>
      </c>
      <c r="K1030" s="71">
        <f t="shared" ca="1" si="190"/>
        <v>1.51288164723968</v>
      </c>
      <c r="L1030" s="61">
        <f t="shared" ca="1" si="195"/>
        <v>3.2235244324671773E-3</v>
      </c>
    </row>
    <row r="1031" spans="1:12">
      <c r="A1031" s="78">
        <f t="shared" ca="1" si="191"/>
        <v>3.6376812458456309E-2</v>
      </c>
      <c r="B1031" s="78">
        <f t="shared" ca="1" si="192"/>
        <v>2.9492366250635681E-2</v>
      </c>
      <c r="C1031" s="71">
        <f t="shared" ca="1" si="193"/>
        <v>6.6862874963193359</v>
      </c>
      <c r="D1031" s="79">
        <f t="shared" ca="1" si="194"/>
        <v>102.98479196335499</v>
      </c>
      <c r="E1031" s="79">
        <f t="shared" ca="1" si="184"/>
        <v>25.778422061059377</v>
      </c>
      <c r="F1031" s="61">
        <f t="shared" ca="1" si="185"/>
        <v>3.2475320192955806E-2</v>
      </c>
      <c r="G1031" s="71">
        <f t="shared" ca="1" si="186"/>
        <v>1.363343203415875</v>
      </c>
      <c r="H1031" s="79">
        <f t="shared" ca="1" si="187"/>
        <v>20.72668640683175</v>
      </c>
      <c r="I1031" s="79">
        <f t="shared" ca="1" si="188"/>
        <v>26.398882351786011</v>
      </c>
      <c r="J1031" s="71">
        <f t="shared" ca="1" si="189"/>
        <v>1.2078486986658965</v>
      </c>
      <c r="K1031" s="71">
        <f t="shared" ca="1" si="190"/>
        <v>1.5834003668406071</v>
      </c>
      <c r="L1031" s="61">
        <f t="shared" ca="1" si="195"/>
        <v>2.5791796045257038E-3</v>
      </c>
    </row>
    <row r="1032" spans="1:12">
      <c r="A1032" s="78">
        <f t="shared" ca="1" si="191"/>
        <v>3.937126177968267E-2</v>
      </c>
      <c r="B1032" s="78">
        <f t="shared" ca="1" si="192"/>
        <v>2.8682297659900397E-2</v>
      </c>
      <c r="C1032" s="71">
        <f t="shared" ca="1" si="193"/>
        <v>6.8402882282287853</v>
      </c>
      <c r="D1032" s="79">
        <f t="shared" ca="1" si="194"/>
        <v>114.58609932834739</v>
      </c>
      <c r="E1032" s="79">
        <f t="shared" ca="1" si="184"/>
        <v>25.070364597886797</v>
      </c>
      <c r="F1032" s="61">
        <f t="shared" ca="1" si="185"/>
        <v>3.3058254212900755E-2</v>
      </c>
      <c r="G1032" s="71">
        <f t="shared" ca="1" si="186"/>
        <v>1.4169189234698434</v>
      </c>
      <c r="H1032" s="79">
        <f t="shared" ca="1" si="187"/>
        <v>20.833837846939687</v>
      </c>
      <c r="I1032" s="79">
        <f t="shared" ca="1" si="188"/>
        <v>27.512199858144122</v>
      </c>
      <c r="J1032" s="71">
        <f t="shared" ca="1" si="189"/>
        <v>1.2501197293681647</v>
      </c>
      <c r="K1032" s="71">
        <f t="shared" ca="1" si="190"/>
        <v>1.5193259795845231</v>
      </c>
      <c r="L1032" s="61">
        <f t="shared" ca="1" si="195"/>
        <v>2.6569853564911553E-3</v>
      </c>
    </row>
  </sheetData>
  <pageMargins left="0.7" right="0.7" top="0.75" bottom="0.75" header="0.3" footer="0.3"/>
  <pageSetup orientation="portrait" horizontalDpi="1200" verticalDpi="1200" r:id="rId1"/>
  <drawing r:id="rId2"/>
  <legacyDrawing r:id="rId3"/>
  <oleObjects>
    <mc:AlternateContent xmlns:mc="http://schemas.openxmlformats.org/markup-compatibility/2006">
      <mc:Choice Requires="x14">
        <oleObject progId="Equation.DSMT4" shapeId="87041" r:id="rId4">
          <objectPr defaultSize="0" autoPict="0" r:id="rId5">
            <anchor moveWithCells="1">
              <from>
                <xdr:col>9</xdr:col>
                <xdr:colOff>171450</xdr:colOff>
                <xdr:row>1</xdr:row>
                <xdr:rowOff>146050</xdr:rowOff>
              </from>
              <to>
                <xdr:col>16</xdr:col>
                <xdr:colOff>355600</xdr:colOff>
                <xdr:row>20</xdr:row>
                <xdr:rowOff>177800</xdr:rowOff>
              </to>
            </anchor>
          </objectPr>
        </oleObject>
      </mc:Choice>
      <mc:Fallback>
        <oleObject progId="Equation.DSMT4" shapeId="87041"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A2670-8648-4B4C-8B39-0E38E183C03B}">
  <dimension ref="A1:S91"/>
  <sheetViews>
    <sheetView workbookViewId="0">
      <selection activeCell="J18" sqref="J18"/>
    </sheetView>
  </sheetViews>
  <sheetFormatPr defaultRowHeight="13"/>
  <cols>
    <col min="1" max="16" width="8.7265625" style="184"/>
    <col min="17" max="17" width="11.7265625" style="184" customWidth="1"/>
    <col min="18" max="16384" width="8.7265625" style="184"/>
  </cols>
  <sheetData>
    <row r="1" spans="1:19">
      <c r="A1" s="188" t="s">
        <v>150</v>
      </c>
      <c r="K1" s="184" t="s">
        <v>151</v>
      </c>
      <c r="Q1" s="188" t="s">
        <v>150</v>
      </c>
    </row>
    <row r="2" spans="1:19" ht="13.5" thickBot="1">
      <c r="B2" s="184" t="s">
        <v>149</v>
      </c>
      <c r="K2" s="184" t="s">
        <v>148</v>
      </c>
      <c r="L2" s="184" t="s">
        <v>147</v>
      </c>
      <c r="Q2" s="200" t="s">
        <v>146</v>
      </c>
      <c r="R2" s="200" t="s">
        <v>145</v>
      </c>
      <c r="S2" s="184" t="s">
        <v>144</v>
      </c>
    </row>
    <row r="3" spans="1:19" ht="13.5" thickBot="1">
      <c r="K3" s="187">
        <v>7</v>
      </c>
      <c r="L3" s="187" t="s">
        <v>143</v>
      </c>
      <c r="Q3" s="198">
        <v>12475</v>
      </c>
      <c r="R3" s="199">
        <v>232</v>
      </c>
    </row>
    <row r="4" spans="1:19" ht="13.5" thickBot="1">
      <c r="K4" s="187">
        <v>0</v>
      </c>
      <c r="L4" s="187" t="s">
        <v>142</v>
      </c>
      <c r="Q4" s="198">
        <v>13666</v>
      </c>
      <c r="R4" s="199">
        <v>1620</v>
      </c>
    </row>
    <row r="5" spans="1:19" ht="13.5" thickBot="1">
      <c r="K5" s="187">
        <v>12</v>
      </c>
      <c r="L5" s="187" t="s">
        <v>141</v>
      </c>
      <c r="Q5" s="198">
        <v>14018</v>
      </c>
      <c r="R5" s="199">
        <v>1350</v>
      </c>
    </row>
    <row r="6" spans="1:19" ht="13.5" thickBot="1">
      <c r="K6" s="187">
        <v>6</v>
      </c>
      <c r="L6" s="187" t="s">
        <v>140</v>
      </c>
      <c r="Q6" s="198">
        <v>14327</v>
      </c>
      <c r="R6" s="199">
        <v>668</v>
      </c>
    </row>
    <row r="7" spans="1:19" ht="13.5" thickBot="1">
      <c r="Q7" s="198">
        <v>14669</v>
      </c>
      <c r="R7" s="199">
        <v>396</v>
      </c>
    </row>
    <row r="8" spans="1:19" ht="13.5" thickBot="1">
      <c r="K8" s="184" t="s">
        <v>139</v>
      </c>
      <c r="Q8" s="198">
        <v>15140</v>
      </c>
      <c r="R8" s="199">
        <v>561</v>
      </c>
    </row>
    <row r="9" spans="1:19" ht="13.5" thickBot="1">
      <c r="K9" s="184" t="s">
        <v>138</v>
      </c>
      <c r="Q9" s="198">
        <v>15464</v>
      </c>
      <c r="R9" s="199">
        <v>668</v>
      </c>
    </row>
    <row r="10" spans="1:19" ht="13.5" thickBot="1">
      <c r="K10" s="184" t="s">
        <v>137</v>
      </c>
      <c r="Q10" s="198">
        <v>15823</v>
      </c>
      <c r="R10" s="199">
        <v>617</v>
      </c>
    </row>
    <row r="11" spans="1:19" ht="13.5" thickBot="1">
      <c r="Q11" s="198">
        <v>16234</v>
      </c>
      <c r="R11" s="199">
        <v>874</v>
      </c>
    </row>
    <row r="12" spans="1:19" ht="13.5" thickBot="1">
      <c r="K12" s="184" t="s">
        <v>136</v>
      </c>
      <c r="Q12" s="198">
        <v>16564</v>
      </c>
      <c r="R12" s="199">
        <v>744</v>
      </c>
    </row>
    <row r="13" spans="1:19" ht="13.5" thickBot="1">
      <c r="K13" s="184" t="s">
        <v>135</v>
      </c>
      <c r="Q13" s="198">
        <v>16799</v>
      </c>
      <c r="R13" s="199">
        <v>458</v>
      </c>
    </row>
    <row r="14" spans="1:19" ht="13.5" thickBot="1">
      <c r="K14" s="184" t="s">
        <v>134</v>
      </c>
      <c r="Q14" s="198">
        <v>17145</v>
      </c>
      <c r="R14" s="199">
        <v>987</v>
      </c>
    </row>
    <row r="15" spans="1:19" ht="13.5" thickBot="1">
      <c r="Q15" s="198">
        <v>17675</v>
      </c>
      <c r="R15" s="199">
        <v>1010</v>
      </c>
    </row>
    <row r="16" spans="1:19" ht="13.5" thickBot="1">
      <c r="K16" s="184" t="s">
        <v>133</v>
      </c>
      <c r="Q16" s="198">
        <v>18047</v>
      </c>
      <c r="R16" s="199">
        <v>915</v>
      </c>
    </row>
    <row r="17" spans="11:18" ht="13.5" thickBot="1">
      <c r="K17" s="184" t="s">
        <v>132</v>
      </c>
      <c r="Q17" s="198">
        <v>18417</v>
      </c>
      <c r="R17" s="199">
        <v>1140</v>
      </c>
    </row>
    <row r="18" spans="11:18" ht="13.5" thickBot="1">
      <c r="K18" s="184" t="s">
        <v>131</v>
      </c>
      <c r="Q18" s="198">
        <v>18779</v>
      </c>
      <c r="R18" s="199">
        <v>1240</v>
      </c>
    </row>
    <row r="19" spans="11:18" ht="13.5" thickBot="1">
      <c r="Q19" s="198">
        <v>19120</v>
      </c>
      <c r="R19" s="199">
        <v>2520</v>
      </c>
    </row>
    <row r="20" spans="11:18" ht="13.5" thickBot="1">
      <c r="K20" s="184" t="s">
        <v>130</v>
      </c>
      <c r="Q20" s="198">
        <v>19392</v>
      </c>
      <c r="R20" s="199">
        <v>650</v>
      </c>
    </row>
    <row r="21" spans="11:18" ht="13.5" thickBot="1">
      <c r="K21" s="184" t="s">
        <v>129</v>
      </c>
      <c r="Q21" s="198">
        <v>19696</v>
      </c>
      <c r="R21" s="199">
        <v>464</v>
      </c>
    </row>
    <row r="22" spans="11:18" ht="13.5" thickBot="1">
      <c r="K22" s="184" t="s">
        <v>172</v>
      </c>
      <c r="Q22" s="198">
        <v>20131</v>
      </c>
      <c r="R22" s="199">
        <v>216</v>
      </c>
    </row>
    <row r="23" spans="11:18" ht="13.5" thickBot="1">
      <c r="K23" s="184" t="s">
        <v>128</v>
      </c>
      <c r="Q23" s="198">
        <v>20610</v>
      </c>
      <c r="R23" s="199">
        <v>960</v>
      </c>
    </row>
    <row r="24" spans="11:18" ht="13.5" thickBot="1">
      <c r="Q24" s="198">
        <v>20998</v>
      </c>
      <c r="R24" s="199">
        <v>1330</v>
      </c>
    </row>
    <row r="25" spans="11:18" ht="13.5" thickBot="1">
      <c r="K25" s="184" t="s">
        <v>127</v>
      </c>
      <c r="Q25" s="198">
        <v>21332</v>
      </c>
      <c r="R25" s="199">
        <v>900</v>
      </c>
    </row>
    <row r="26" spans="11:18" ht="13.5" thickBot="1">
      <c r="K26" s="184" t="s">
        <v>126</v>
      </c>
      <c r="Q26" s="198">
        <v>21625</v>
      </c>
      <c r="R26" s="199">
        <v>324</v>
      </c>
    </row>
    <row r="27" spans="11:18" ht="13.5" thickBot="1">
      <c r="K27" s="184" t="s">
        <v>125</v>
      </c>
      <c r="Q27" s="198">
        <v>21835</v>
      </c>
      <c r="R27" s="199">
        <v>309</v>
      </c>
    </row>
    <row r="28" spans="11:18" ht="13.5" thickBot="1">
      <c r="Q28" s="198">
        <v>22272</v>
      </c>
      <c r="R28" s="199">
        <v>334</v>
      </c>
    </row>
    <row r="29" spans="11:18" ht="13.5" thickBot="1">
      <c r="K29" s="206" t="s">
        <v>169</v>
      </c>
      <c r="L29" s="207"/>
      <c r="M29" s="207"/>
      <c r="N29" s="208"/>
      <c r="Q29" s="198">
        <v>22787</v>
      </c>
      <c r="R29" s="199">
        <v>1040</v>
      </c>
    </row>
    <row r="30" spans="11:18" ht="13.5" thickBot="1">
      <c r="K30" s="209" t="s">
        <v>163</v>
      </c>
      <c r="L30" s="210" t="s">
        <v>145</v>
      </c>
      <c r="M30" s="210" t="s">
        <v>161</v>
      </c>
      <c r="N30" s="211" t="s">
        <v>168</v>
      </c>
      <c r="Q30" s="198">
        <v>23178</v>
      </c>
      <c r="R30" s="199">
        <v>1010</v>
      </c>
    </row>
    <row r="31" spans="11:18" ht="13.5" thickBot="1">
      <c r="K31" s="212">
        <v>2017</v>
      </c>
      <c r="L31" s="213">
        <v>1990</v>
      </c>
      <c r="M31" s="207">
        <v>1</v>
      </c>
      <c r="N31" s="214">
        <f t="shared" ref="N31:N55" si="0">26/M31</f>
        <v>26</v>
      </c>
      <c r="Q31" s="198">
        <v>23549</v>
      </c>
      <c r="R31" s="199">
        <v>1120</v>
      </c>
    </row>
    <row r="32" spans="11:18" ht="13.5" thickBot="1">
      <c r="K32" s="215">
        <v>2005</v>
      </c>
      <c r="L32" s="202">
        <v>1950</v>
      </c>
      <c r="M32" s="191">
        <v>2</v>
      </c>
      <c r="N32" s="216">
        <f t="shared" si="0"/>
        <v>13</v>
      </c>
      <c r="Q32" s="198">
        <v>23919</v>
      </c>
      <c r="R32" s="199">
        <v>1270</v>
      </c>
    </row>
    <row r="33" spans="11:18" ht="13.5" thickBot="1">
      <c r="K33" s="215">
        <v>2023</v>
      </c>
      <c r="L33" s="202">
        <v>1850</v>
      </c>
      <c r="M33" s="191">
        <v>3</v>
      </c>
      <c r="N33" s="216">
        <f t="shared" si="0"/>
        <v>8.6666666666666661</v>
      </c>
      <c r="Q33" s="198">
        <v>24250</v>
      </c>
      <c r="R33" s="199">
        <v>720</v>
      </c>
    </row>
    <row r="34" spans="11:18" ht="13.5" thickBot="1">
      <c r="K34" s="215">
        <v>2024</v>
      </c>
      <c r="L34" s="202">
        <v>1770</v>
      </c>
      <c r="M34" s="191">
        <v>4</v>
      </c>
      <c r="N34" s="216">
        <f t="shared" si="0"/>
        <v>6.5</v>
      </c>
      <c r="Q34" s="198">
        <v>24644</v>
      </c>
      <c r="R34" s="199">
        <v>1320</v>
      </c>
    </row>
    <row r="35" spans="11:18" ht="13.5" thickBot="1">
      <c r="K35" s="215">
        <v>2019</v>
      </c>
      <c r="L35" s="202">
        <v>1750</v>
      </c>
      <c r="M35" s="191">
        <v>5</v>
      </c>
      <c r="N35" s="216">
        <f t="shared" si="0"/>
        <v>5.2</v>
      </c>
      <c r="Q35" s="198">
        <v>25000</v>
      </c>
      <c r="R35" s="199">
        <v>1180</v>
      </c>
    </row>
    <row r="36" spans="11:18" ht="13.5" thickBot="1">
      <c r="K36" s="215">
        <v>2011</v>
      </c>
      <c r="L36" s="202">
        <v>1690</v>
      </c>
      <c r="M36" s="191">
        <v>6</v>
      </c>
      <c r="N36" s="216">
        <f t="shared" si="0"/>
        <v>4.333333333333333</v>
      </c>
      <c r="Q36" s="198">
        <v>25383</v>
      </c>
      <c r="R36" s="199">
        <v>954</v>
      </c>
    </row>
    <row r="37" spans="11:18" ht="13.5" thickBot="1">
      <c r="K37" s="215">
        <v>2009</v>
      </c>
      <c r="L37" s="202">
        <v>1540</v>
      </c>
      <c r="M37" s="191">
        <v>7</v>
      </c>
      <c r="N37" s="216">
        <f t="shared" si="0"/>
        <v>3.7142857142857144</v>
      </c>
      <c r="Q37" s="198">
        <v>25730</v>
      </c>
      <c r="R37" s="199">
        <v>823</v>
      </c>
    </row>
    <row r="38" spans="11:18" ht="13.5" thickBot="1">
      <c r="K38" s="217">
        <v>2008</v>
      </c>
      <c r="L38" s="203">
        <v>876</v>
      </c>
      <c r="M38" s="191">
        <v>8</v>
      </c>
      <c r="N38" s="216">
        <f t="shared" si="0"/>
        <v>3.25</v>
      </c>
      <c r="Q38" s="198">
        <v>26102</v>
      </c>
      <c r="R38" s="199">
        <v>661</v>
      </c>
    </row>
    <row r="39" spans="11:18" ht="13.5" thickBot="1">
      <c r="K39" s="217">
        <v>2006</v>
      </c>
      <c r="L39" s="203">
        <v>875</v>
      </c>
      <c r="M39" s="191">
        <v>9</v>
      </c>
      <c r="N39" s="216">
        <f t="shared" si="0"/>
        <v>2.8888888888888888</v>
      </c>
      <c r="Q39" s="198">
        <v>26454</v>
      </c>
      <c r="R39" s="199">
        <v>1120</v>
      </c>
    </row>
    <row r="40" spans="11:18" ht="13.5" thickBot="1">
      <c r="K40" s="217">
        <v>2007</v>
      </c>
      <c r="L40" s="203">
        <v>845</v>
      </c>
      <c r="M40" s="191">
        <v>10</v>
      </c>
      <c r="N40" s="216">
        <f t="shared" si="0"/>
        <v>2.6</v>
      </c>
      <c r="Q40" s="198">
        <v>26809</v>
      </c>
      <c r="R40" s="199">
        <v>1390</v>
      </c>
    </row>
    <row r="41" spans="11:18" ht="13.5" thickBot="1">
      <c r="K41" s="217">
        <v>2014</v>
      </c>
      <c r="L41" s="203">
        <v>744</v>
      </c>
      <c r="M41" s="191">
        <v>11</v>
      </c>
      <c r="N41" s="216">
        <f t="shared" si="0"/>
        <v>2.3636363636363638</v>
      </c>
      <c r="Q41" s="198">
        <v>27164</v>
      </c>
      <c r="R41" s="199">
        <v>693</v>
      </c>
    </row>
    <row r="42" spans="11:18" ht="13.5" thickBot="1">
      <c r="K42" s="217">
        <v>2002</v>
      </c>
      <c r="L42" s="203">
        <v>742</v>
      </c>
      <c r="M42" s="191">
        <v>12</v>
      </c>
      <c r="N42" s="216">
        <f t="shared" si="0"/>
        <v>2.1666666666666665</v>
      </c>
      <c r="Q42" s="198">
        <v>27555</v>
      </c>
      <c r="R42" s="199">
        <v>1940</v>
      </c>
    </row>
    <row r="43" spans="11:18" ht="13.5" thickBot="1">
      <c r="K43" s="218">
        <v>2015</v>
      </c>
      <c r="L43" s="204">
        <v>709</v>
      </c>
      <c r="M43" s="205">
        <v>13</v>
      </c>
      <c r="N43" s="219">
        <f t="shared" si="0"/>
        <v>2</v>
      </c>
      <c r="Q43" s="198">
        <v>27833</v>
      </c>
      <c r="R43" s="199">
        <v>466</v>
      </c>
    </row>
    <row r="44" spans="11:18" ht="13.5" thickBot="1">
      <c r="K44" s="217">
        <v>2020</v>
      </c>
      <c r="L44" s="203">
        <v>702</v>
      </c>
      <c r="M44" s="191">
        <v>14</v>
      </c>
      <c r="N44" s="216">
        <f t="shared" si="0"/>
        <v>1.8571428571428572</v>
      </c>
      <c r="Q44" s="198">
        <v>28087</v>
      </c>
      <c r="R44" s="199">
        <v>217</v>
      </c>
    </row>
    <row r="45" spans="11:18" ht="13.5" thickBot="1">
      <c r="K45" s="217">
        <v>2010</v>
      </c>
      <c r="L45" s="203">
        <v>655</v>
      </c>
      <c r="M45" s="191">
        <v>15</v>
      </c>
      <c r="N45" s="216">
        <f t="shared" si="0"/>
        <v>1.7333333333333334</v>
      </c>
      <c r="Q45" s="198">
        <v>28651</v>
      </c>
      <c r="R45" s="199">
        <v>1160</v>
      </c>
    </row>
    <row r="46" spans="11:18" ht="13.5" thickBot="1">
      <c r="K46" s="217">
        <v>2012</v>
      </c>
      <c r="L46" s="203">
        <v>649</v>
      </c>
      <c r="M46" s="191">
        <v>16</v>
      </c>
      <c r="N46" s="216">
        <f t="shared" si="0"/>
        <v>1.625</v>
      </c>
      <c r="Q46" s="198">
        <v>28866</v>
      </c>
      <c r="R46" s="199">
        <v>358</v>
      </c>
    </row>
    <row r="47" spans="11:18" ht="13.5" thickBot="1">
      <c r="K47" s="217">
        <v>2000</v>
      </c>
      <c r="L47" s="203">
        <v>646</v>
      </c>
      <c r="M47" s="191">
        <v>17</v>
      </c>
      <c r="N47" s="216">
        <f t="shared" si="0"/>
        <v>1.5294117647058822</v>
      </c>
      <c r="Q47" s="198">
        <v>29343</v>
      </c>
      <c r="R47" s="199">
        <v>1380</v>
      </c>
    </row>
    <row r="48" spans="11:18" ht="13.5" thickBot="1">
      <c r="K48" s="217">
        <v>2016</v>
      </c>
      <c r="L48" s="203">
        <v>621</v>
      </c>
      <c r="M48" s="191">
        <v>18</v>
      </c>
      <c r="N48" s="216">
        <f t="shared" si="0"/>
        <v>1.4444444444444444</v>
      </c>
      <c r="Q48" s="198">
        <v>29740</v>
      </c>
      <c r="R48" s="199">
        <v>548</v>
      </c>
    </row>
    <row r="49" spans="11:18" ht="13.5" thickBot="1">
      <c r="K49" s="217">
        <v>2013</v>
      </c>
      <c r="L49" s="203">
        <v>608</v>
      </c>
      <c r="M49" s="191">
        <v>19</v>
      </c>
      <c r="N49" s="216">
        <f t="shared" si="0"/>
        <v>1.368421052631579</v>
      </c>
      <c r="Q49" s="198">
        <v>30101</v>
      </c>
      <c r="R49" s="199">
        <v>1210</v>
      </c>
    </row>
    <row r="50" spans="11:18" ht="13.5" thickBot="1">
      <c r="K50" s="220">
        <v>2021</v>
      </c>
      <c r="L50" s="194">
        <v>446</v>
      </c>
      <c r="M50" s="191">
        <v>20</v>
      </c>
      <c r="N50" s="216">
        <f t="shared" si="0"/>
        <v>1.3</v>
      </c>
      <c r="Q50" s="198">
        <v>30470</v>
      </c>
      <c r="R50" s="199">
        <v>2420</v>
      </c>
    </row>
    <row r="51" spans="11:18" ht="13.5" thickBot="1">
      <c r="K51" s="220">
        <v>2003</v>
      </c>
      <c r="L51" s="194">
        <v>432</v>
      </c>
      <c r="M51" s="191">
        <v>21</v>
      </c>
      <c r="N51" s="216">
        <f t="shared" si="0"/>
        <v>1.2380952380952381</v>
      </c>
      <c r="Q51" s="198">
        <v>30827</v>
      </c>
      <c r="R51" s="199">
        <v>2050</v>
      </c>
    </row>
    <row r="52" spans="11:18" ht="13.5" thickBot="1">
      <c r="K52" s="220">
        <v>2018</v>
      </c>
      <c r="L52" s="194">
        <v>431</v>
      </c>
      <c r="M52" s="191">
        <v>22</v>
      </c>
      <c r="N52" s="216">
        <f t="shared" si="0"/>
        <v>1.1818181818181819</v>
      </c>
      <c r="Q52" s="198">
        <v>31177</v>
      </c>
      <c r="R52" s="199">
        <v>1430</v>
      </c>
    </row>
    <row r="53" spans="11:18" ht="13.5" thickBot="1">
      <c r="K53" s="220">
        <v>2022</v>
      </c>
      <c r="L53" s="194">
        <v>404</v>
      </c>
      <c r="M53" s="191">
        <v>23</v>
      </c>
      <c r="N53" s="216">
        <f t="shared" si="0"/>
        <v>1.1304347826086956</v>
      </c>
      <c r="Q53" s="198">
        <v>31462</v>
      </c>
      <c r="R53" s="199">
        <v>1760</v>
      </c>
    </row>
    <row r="54" spans="11:18" ht="13.5" thickBot="1">
      <c r="K54" s="220">
        <v>2001</v>
      </c>
      <c r="L54" s="194">
        <v>383</v>
      </c>
      <c r="M54" s="191">
        <v>24</v>
      </c>
      <c r="N54" s="216">
        <f t="shared" si="0"/>
        <v>1.0833333333333333</v>
      </c>
      <c r="Q54" s="198">
        <v>31918</v>
      </c>
      <c r="R54" s="199">
        <v>693</v>
      </c>
    </row>
    <row r="55" spans="11:18" ht="13.5" thickBot="1">
      <c r="K55" s="221">
        <v>2004</v>
      </c>
      <c r="L55" s="222">
        <v>360</v>
      </c>
      <c r="M55" s="223">
        <v>25</v>
      </c>
      <c r="N55" s="224">
        <f t="shared" si="0"/>
        <v>1.04</v>
      </c>
      <c r="Q55" s="198">
        <v>32287</v>
      </c>
      <c r="R55" s="199">
        <v>1590</v>
      </c>
    </row>
    <row r="56" spans="11:18" ht="13.5" thickBot="1">
      <c r="Q56" s="198">
        <v>32603</v>
      </c>
      <c r="R56" s="199">
        <v>319</v>
      </c>
    </row>
    <row r="57" spans="11:18" ht="13.5" thickBot="1">
      <c r="Q57" s="198">
        <v>33036</v>
      </c>
      <c r="R57" s="199">
        <v>1380</v>
      </c>
    </row>
    <row r="58" spans="11:18" ht="13.5" thickBot="1">
      <c r="Q58" s="198">
        <v>33394</v>
      </c>
      <c r="R58" s="199">
        <v>1410</v>
      </c>
    </row>
    <row r="59" spans="11:18" ht="13.5" thickBot="1">
      <c r="Q59" s="198">
        <v>33538</v>
      </c>
      <c r="R59" s="199">
        <v>232</v>
      </c>
    </row>
    <row r="60" spans="11:18" ht="13.5" thickBot="1">
      <c r="Q60" s="198">
        <v>34115</v>
      </c>
      <c r="R60" s="199">
        <v>1670</v>
      </c>
    </row>
    <row r="61" spans="11:18" ht="13.5" thickBot="1">
      <c r="Q61" s="198">
        <v>34260</v>
      </c>
      <c r="R61" s="199">
        <v>329</v>
      </c>
    </row>
    <row r="62" spans="11:18" ht="13.5" thickBot="1">
      <c r="Q62" s="198">
        <v>34845</v>
      </c>
      <c r="R62" s="199">
        <v>1200</v>
      </c>
    </row>
    <row r="63" spans="11:18" ht="13.5" thickBot="1">
      <c r="Q63" s="198">
        <v>35209</v>
      </c>
      <c r="R63" s="199">
        <v>809</v>
      </c>
    </row>
    <row r="64" spans="11:18" ht="13.5" thickBot="1">
      <c r="Q64" s="198">
        <v>35574</v>
      </c>
      <c r="R64" s="199">
        <v>1280</v>
      </c>
    </row>
    <row r="65" spans="17:18" ht="13.5" thickBot="1">
      <c r="Q65" s="198">
        <v>35965</v>
      </c>
      <c r="R65" s="199">
        <v>1180</v>
      </c>
    </row>
    <row r="66" spans="17:18" ht="13.5" thickBot="1">
      <c r="Q66" s="198">
        <v>36313</v>
      </c>
      <c r="R66" s="199">
        <v>1140</v>
      </c>
    </row>
    <row r="67" spans="17:18" ht="13.5" thickBot="1">
      <c r="Q67" s="198">
        <v>36661</v>
      </c>
      <c r="R67" s="199">
        <v>646</v>
      </c>
    </row>
    <row r="68" spans="17:18" ht="13.5" thickBot="1">
      <c r="Q68" s="198">
        <v>37019</v>
      </c>
      <c r="R68" s="199">
        <v>383</v>
      </c>
    </row>
    <row r="69" spans="17:18" ht="13.5" thickBot="1">
      <c r="Q69" s="198">
        <v>37387</v>
      </c>
      <c r="R69" s="199">
        <v>742</v>
      </c>
    </row>
    <row r="70" spans="17:18" ht="13.5" thickBot="1">
      <c r="Q70" s="198">
        <v>37874</v>
      </c>
      <c r="R70" s="199">
        <v>432</v>
      </c>
    </row>
    <row r="71" spans="17:18" ht="13.5" thickBot="1">
      <c r="Q71" s="198">
        <v>38072</v>
      </c>
      <c r="R71" s="199">
        <v>360</v>
      </c>
    </row>
    <row r="72" spans="17:18" ht="13.5" thickBot="1">
      <c r="Q72" s="198">
        <v>38502</v>
      </c>
      <c r="R72" s="199">
        <v>1950</v>
      </c>
    </row>
    <row r="73" spans="17:18" ht="13.5" thickBot="1">
      <c r="Q73" s="198">
        <v>38824</v>
      </c>
      <c r="R73" s="199">
        <v>875</v>
      </c>
    </row>
    <row r="74" spans="17:18" ht="13.5" thickBot="1">
      <c r="Q74" s="198">
        <v>39214</v>
      </c>
      <c r="R74" s="199">
        <v>845</v>
      </c>
    </row>
    <row r="75" spans="17:18" ht="13.5" thickBot="1">
      <c r="Q75" s="198">
        <v>39582</v>
      </c>
      <c r="R75" s="199">
        <v>876</v>
      </c>
    </row>
    <row r="76" spans="17:18" ht="13.5" thickBot="1">
      <c r="Q76" s="198">
        <v>39969</v>
      </c>
      <c r="R76" s="199">
        <v>1540</v>
      </c>
    </row>
    <row r="77" spans="17:18" ht="13.5" thickBot="1">
      <c r="Q77" s="198">
        <v>40317</v>
      </c>
      <c r="R77" s="199">
        <v>655</v>
      </c>
    </row>
    <row r="78" spans="17:18" ht="13.5" thickBot="1">
      <c r="Q78" s="198">
        <v>40693</v>
      </c>
      <c r="R78" s="199">
        <v>1690</v>
      </c>
    </row>
    <row r="79" spans="17:18" ht="13.5" thickBot="1">
      <c r="Q79" s="198">
        <v>40929</v>
      </c>
      <c r="R79" s="199">
        <v>649</v>
      </c>
    </row>
    <row r="80" spans="17:18" ht="13.5" thickBot="1">
      <c r="Q80" s="198">
        <v>41524</v>
      </c>
      <c r="R80" s="199">
        <v>608</v>
      </c>
    </row>
    <row r="81" spans="17:18" ht="13.5" thickBot="1">
      <c r="Q81" s="198">
        <v>41773</v>
      </c>
      <c r="R81" s="199">
        <v>744</v>
      </c>
    </row>
    <row r="82" spans="17:18" ht="13.5" thickBot="1">
      <c r="Q82" s="198">
        <v>42161</v>
      </c>
      <c r="R82" s="199">
        <v>709</v>
      </c>
    </row>
    <row r="83" spans="17:18" ht="13.5" thickBot="1">
      <c r="Q83" s="198">
        <v>42499</v>
      </c>
      <c r="R83" s="199">
        <v>621</v>
      </c>
    </row>
    <row r="84" spans="17:18" ht="13.5" thickBot="1">
      <c r="Q84" s="198">
        <v>42872</v>
      </c>
      <c r="R84" s="199">
        <v>1990</v>
      </c>
    </row>
    <row r="85" spans="17:18" ht="13.5" thickBot="1">
      <c r="Q85" s="198">
        <v>43240</v>
      </c>
      <c r="R85" s="199">
        <v>431</v>
      </c>
    </row>
    <row r="86" spans="17:18" ht="13.5" thickBot="1">
      <c r="Q86" s="198">
        <v>43638</v>
      </c>
      <c r="R86" s="199">
        <v>1750</v>
      </c>
    </row>
    <row r="87" spans="17:18" ht="13.5" thickBot="1">
      <c r="Q87" s="198">
        <v>43989</v>
      </c>
      <c r="R87" s="199">
        <v>702</v>
      </c>
    </row>
    <row r="88" spans="17:18" ht="13.5" thickBot="1">
      <c r="Q88" s="198">
        <v>44332</v>
      </c>
      <c r="R88" s="199">
        <v>446</v>
      </c>
    </row>
    <row r="89" spans="17:18" ht="13.5" thickBot="1">
      <c r="Q89" s="198">
        <v>44775</v>
      </c>
      <c r="R89" s="199">
        <v>404</v>
      </c>
    </row>
    <row r="90" spans="17:18" ht="13.5" thickBot="1">
      <c r="Q90" s="198">
        <v>45092</v>
      </c>
      <c r="R90" s="199">
        <v>1850</v>
      </c>
    </row>
    <row r="91" spans="17:18" ht="13.5" thickBot="1">
      <c r="Q91" s="198">
        <v>45451</v>
      </c>
      <c r="R91" s="199">
        <v>1770</v>
      </c>
    </row>
  </sheetData>
  <conditionalFormatting sqref="R3:R91">
    <cfRule type="cellIs" dxfId="0" priority="1" operator="greaterThan">
      <formula>1500</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5767EB-65A9-4845-902F-71F16E3B28C5}">
  <dimension ref="A1:AD9137"/>
  <sheetViews>
    <sheetView workbookViewId="0">
      <pane ySplit="9630" topLeftCell="A9135" activePane="bottomLeft"/>
      <selection activeCell="K31" sqref="K31"/>
      <selection pane="bottomLeft" activeCell="E9141" sqref="E9141"/>
    </sheetView>
  </sheetViews>
  <sheetFormatPr defaultRowHeight="13"/>
  <cols>
    <col min="1" max="1" width="9.54296875" style="184" bestFit="1" customWidth="1"/>
    <col min="2" max="8" width="8.7265625" style="184"/>
    <col min="9" max="9" width="8.7265625" style="189"/>
    <col min="10" max="16384" width="8.7265625" style="184"/>
  </cols>
  <sheetData>
    <row r="1" spans="1:30">
      <c r="A1" s="184" t="s">
        <v>167</v>
      </c>
      <c r="G1" s="184">
        <v>9132</v>
      </c>
    </row>
    <row r="2" spans="1:30">
      <c r="A2" s="184" t="s">
        <v>166</v>
      </c>
    </row>
    <row r="3" spans="1:30">
      <c r="A3" s="188" t="s">
        <v>150</v>
      </c>
      <c r="I3" s="189">
        <f>COUNTIF(E6:E9137,"&gt;1800")</f>
        <v>1</v>
      </c>
    </row>
    <row r="4" spans="1:30">
      <c r="A4" s="184" t="s">
        <v>165</v>
      </c>
      <c r="G4" s="242" t="s">
        <v>164</v>
      </c>
      <c r="H4" s="242"/>
    </row>
    <row r="5" spans="1:30">
      <c r="A5" s="184" t="s">
        <v>146</v>
      </c>
      <c r="B5" s="184" t="s">
        <v>72</v>
      </c>
      <c r="C5" s="184" t="s">
        <v>163</v>
      </c>
      <c r="E5" s="197" t="s">
        <v>162</v>
      </c>
      <c r="F5" s="197" t="s">
        <v>161</v>
      </c>
      <c r="G5" s="186" t="s">
        <v>160</v>
      </c>
      <c r="H5" s="184" t="s">
        <v>159</v>
      </c>
      <c r="I5" s="243" t="s">
        <v>158</v>
      </c>
      <c r="J5" s="243"/>
      <c r="K5" s="243"/>
      <c r="AA5" s="184" t="s">
        <v>157</v>
      </c>
    </row>
    <row r="6" spans="1:30">
      <c r="A6" s="185">
        <v>36069</v>
      </c>
      <c r="B6" s="184">
        <v>271</v>
      </c>
      <c r="C6" s="184">
        <f t="shared" ref="C6:C69" si="0">YEAR(A6)</f>
        <v>1998</v>
      </c>
      <c r="E6" s="190">
        <v>1820</v>
      </c>
      <c r="F6" s="190">
        <v>1</v>
      </c>
      <c r="G6" s="190">
        <f t="shared" ref="G6:G69" si="1">F6/9132</f>
        <v>1.0950503723171266E-4</v>
      </c>
      <c r="H6" s="190">
        <f t="shared" ref="H6:H69" si="2">G6*9132/25</f>
        <v>0.04</v>
      </c>
      <c r="I6" s="197" t="s">
        <v>156</v>
      </c>
      <c r="J6" s="197" t="s">
        <v>155</v>
      </c>
      <c r="K6" s="197" t="s">
        <v>154</v>
      </c>
      <c r="AA6" s="184" t="s">
        <v>153</v>
      </c>
    </row>
    <row r="7" spans="1:30">
      <c r="A7" s="185">
        <v>36070</v>
      </c>
      <c r="B7" s="184">
        <v>281</v>
      </c>
      <c r="C7" s="184">
        <f t="shared" si="0"/>
        <v>1998</v>
      </c>
      <c r="E7" s="190">
        <v>1770</v>
      </c>
      <c r="F7" s="190">
        <f t="shared" ref="F7:F70" si="3">F6+1</f>
        <v>2</v>
      </c>
      <c r="G7" s="190">
        <f t="shared" si="1"/>
        <v>2.1901007446342531E-4</v>
      </c>
      <c r="H7" s="190">
        <f t="shared" si="2"/>
        <v>0.08</v>
      </c>
      <c r="I7" s="195">
        <v>500</v>
      </c>
      <c r="J7" s="194">
        <f t="array" ref="J7:J21">FREQUENCY(E6:E9137,I7:I20)</f>
        <v>8652</v>
      </c>
      <c r="K7" s="194">
        <f t="shared" ref="K7:K21" si="4">J7/25</f>
        <v>346.08</v>
      </c>
      <c r="AB7" s="196">
        <v>500</v>
      </c>
      <c r="AC7" s="196">
        <v>1000</v>
      </c>
      <c r="AD7" s="196">
        <v>1500</v>
      </c>
    </row>
    <row r="8" spans="1:30">
      <c r="A8" s="185">
        <v>36071</v>
      </c>
      <c r="B8" s="184">
        <v>284</v>
      </c>
      <c r="C8" s="184">
        <f t="shared" si="0"/>
        <v>1998</v>
      </c>
      <c r="E8" s="190">
        <v>1760</v>
      </c>
      <c r="F8" s="190">
        <f t="shared" si="3"/>
        <v>3</v>
      </c>
      <c r="G8" s="190">
        <f t="shared" si="1"/>
        <v>3.2851511169513798E-4</v>
      </c>
      <c r="H8" s="190">
        <f t="shared" si="2"/>
        <v>0.12</v>
      </c>
      <c r="I8" s="195">
        <f t="shared" ref="I8:I20" si="5">I7+100</f>
        <v>600</v>
      </c>
      <c r="J8" s="194">
        <v>102</v>
      </c>
      <c r="K8" s="194">
        <f t="shared" si="4"/>
        <v>4.08</v>
      </c>
      <c r="AA8" s="184">
        <v>1999</v>
      </c>
      <c r="AB8" s="191">
        <f t="shared" ref="AB8:AD32" si="6">COUNTIFS(Year,$AA8,Flow,"&gt;"&amp;AB$7)</f>
        <v>30</v>
      </c>
      <c r="AC8" s="191">
        <f t="shared" si="6"/>
        <v>4</v>
      </c>
      <c r="AD8" s="191">
        <f t="shared" si="6"/>
        <v>0</v>
      </c>
    </row>
    <row r="9" spans="1:30">
      <c r="A9" s="185">
        <v>36072</v>
      </c>
      <c r="B9" s="184">
        <v>292</v>
      </c>
      <c r="C9" s="184">
        <f t="shared" si="0"/>
        <v>1998</v>
      </c>
      <c r="E9" s="190">
        <v>1760</v>
      </c>
      <c r="F9" s="190">
        <f t="shared" si="3"/>
        <v>4</v>
      </c>
      <c r="G9" s="190">
        <f t="shared" si="1"/>
        <v>4.3802014892685063E-4</v>
      </c>
      <c r="H9" s="190">
        <f t="shared" si="2"/>
        <v>0.16</v>
      </c>
      <c r="I9" s="195">
        <f t="shared" si="5"/>
        <v>700</v>
      </c>
      <c r="J9" s="194">
        <v>64</v>
      </c>
      <c r="K9" s="194">
        <f t="shared" si="4"/>
        <v>2.56</v>
      </c>
      <c r="AA9" s="184">
        <v>2000</v>
      </c>
      <c r="AB9" s="191">
        <f t="shared" si="6"/>
        <v>4</v>
      </c>
      <c r="AC9" s="191">
        <f t="shared" si="6"/>
        <v>0</v>
      </c>
      <c r="AD9" s="191">
        <f t="shared" si="6"/>
        <v>0</v>
      </c>
    </row>
    <row r="10" spans="1:30">
      <c r="A10" s="185">
        <v>36073</v>
      </c>
      <c r="B10" s="184">
        <v>316</v>
      </c>
      <c r="C10" s="184">
        <f t="shared" si="0"/>
        <v>1998</v>
      </c>
      <c r="E10" s="190">
        <v>1720</v>
      </c>
      <c r="F10" s="190">
        <f t="shared" si="3"/>
        <v>5</v>
      </c>
      <c r="G10" s="190">
        <f t="shared" si="1"/>
        <v>5.4752518615856327E-4</v>
      </c>
      <c r="H10" s="190">
        <f t="shared" si="2"/>
        <v>0.2</v>
      </c>
      <c r="I10" s="195">
        <f t="shared" si="5"/>
        <v>800</v>
      </c>
      <c r="J10" s="194">
        <v>43</v>
      </c>
      <c r="K10" s="194">
        <f t="shared" si="4"/>
        <v>1.72</v>
      </c>
      <c r="AA10" s="184">
        <v>2001</v>
      </c>
      <c r="AB10" s="191">
        <f t="shared" si="6"/>
        <v>0</v>
      </c>
      <c r="AC10" s="191">
        <f t="shared" si="6"/>
        <v>0</v>
      </c>
      <c r="AD10" s="191">
        <f t="shared" si="6"/>
        <v>0</v>
      </c>
    </row>
    <row r="11" spans="1:30">
      <c r="A11" s="185">
        <v>36074</v>
      </c>
      <c r="B11" s="184">
        <v>337</v>
      </c>
      <c r="C11" s="184">
        <f t="shared" si="0"/>
        <v>1998</v>
      </c>
      <c r="E11" s="190">
        <v>1690</v>
      </c>
      <c r="F11" s="190">
        <f t="shared" si="3"/>
        <v>6</v>
      </c>
      <c r="G11" s="190">
        <f t="shared" si="1"/>
        <v>6.5703022339027597E-4</v>
      </c>
      <c r="H11" s="190">
        <f t="shared" si="2"/>
        <v>0.24</v>
      </c>
      <c r="I11" s="195">
        <f t="shared" si="5"/>
        <v>900</v>
      </c>
      <c r="J11" s="194">
        <v>49</v>
      </c>
      <c r="K11" s="194">
        <f t="shared" si="4"/>
        <v>1.96</v>
      </c>
      <c r="AA11" s="184">
        <v>2002</v>
      </c>
      <c r="AB11" s="191">
        <f t="shared" si="6"/>
        <v>6</v>
      </c>
      <c r="AC11" s="191">
        <f t="shared" si="6"/>
        <v>0</v>
      </c>
      <c r="AD11" s="191">
        <f t="shared" si="6"/>
        <v>0</v>
      </c>
    </row>
    <row r="12" spans="1:30">
      <c r="A12" s="185">
        <v>36075</v>
      </c>
      <c r="B12" s="184">
        <v>347</v>
      </c>
      <c r="C12" s="184">
        <f t="shared" si="0"/>
        <v>1998</v>
      </c>
      <c r="E12" s="190">
        <v>1690</v>
      </c>
      <c r="F12" s="190">
        <f t="shared" si="3"/>
        <v>7</v>
      </c>
      <c r="G12" s="190">
        <f t="shared" si="1"/>
        <v>7.6653526062198866E-4</v>
      </c>
      <c r="H12" s="190">
        <f t="shared" si="2"/>
        <v>0.28000000000000003</v>
      </c>
      <c r="I12" s="195">
        <f t="shared" si="5"/>
        <v>1000</v>
      </c>
      <c r="J12" s="194">
        <v>52</v>
      </c>
      <c r="K12" s="194">
        <f t="shared" si="4"/>
        <v>2.08</v>
      </c>
      <c r="AA12" s="184">
        <v>2003</v>
      </c>
      <c r="AB12" s="191">
        <f t="shared" si="6"/>
        <v>0</v>
      </c>
      <c r="AC12" s="191">
        <f t="shared" si="6"/>
        <v>0</v>
      </c>
      <c r="AD12" s="191">
        <f t="shared" si="6"/>
        <v>0</v>
      </c>
    </row>
    <row r="13" spans="1:30">
      <c r="A13" s="185">
        <v>36076</v>
      </c>
      <c r="B13" s="184">
        <v>345</v>
      </c>
      <c r="C13" s="184">
        <f t="shared" si="0"/>
        <v>1998</v>
      </c>
      <c r="E13" s="190">
        <v>1680</v>
      </c>
      <c r="F13" s="190">
        <f t="shared" si="3"/>
        <v>8</v>
      </c>
      <c r="G13" s="190">
        <f t="shared" si="1"/>
        <v>8.7604029785370125E-4</v>
      </c>
      <c r="H13" s="190">
        <f t="shared" si="2"/>
        <v>0.32</v>
      </c>
      <c r="I13" s="195">
        <f t="shared" si="5"/>
        <v>1100</v>
      </c>
      <c r="J13" s="194">
        <v>29</v>
      </c>
      <c r="K13" s="194">
        <f t="shared" si="4"/>
        <v>1.1599999999999999</v>
      </c>
      <c r="AA13" s="184">
        <v>2004</v>
      </c>
      <c r="AB13" s="191">
        <f t="shared" si="6"/>
        <v>0</v>
      </c>
      <c r="AC13" s="191">
        <f t="shared" si="6"/>
        <v>0</v>
      </c>
      <c r="AD13" s="191">
        <f t="shared" si="6"/>
        <v>0</v>
      </c>
    </row>
    <row r="14" spans="1:30">
      <c r="A14" s="185">
        <v>36077</v>
      </c>
      <c r="B14" s="184">
        <v>347</v>
      </c>
      <c r="C14" s="184">
        <f t="shared" si="0"/>
        <v>1998</v>
      </c>
      <c r="E14" s="190">
        <v>1650</v>
      </c>
      <c r="F14" s="190">
        <f t="shared" si="3"/>
        <v>9</v>
      </c>
      <c r="G14" s="190">
        <f t="shared" si="1"/>
        <v>9.8554533508541384E-4</v>
      </c>
      <c r="H14" s="190">
        <f t="shared" si="2"/>
        <v>0.36</v>
      </c>
      <c r="I14" s="195">
        <f t="shared" si="5"/>
        <v>1200</v>
      </c>
      <c r="J14" s="194">
        <v>39</v>
      </c>
      <c r="K14" s="194">
        <f t="shared" si="4"/>
        <v>1.56</v>
      </c>
      <c r="AA14" s="184">
        <v>2005</v>
      </c>
      <c r="AB14" s="191">
        <f t="shared" si="6"/>
        <v>51</v>
      </c>
      <c r="AC14" s="191">
        <f t="shared" si="6"/>
        <v>31</v>
      </c>
      <c r="AD14" s="191">
        <f t="shared" si="6"/>
        <v>9</v>
      </c>
    </row>
    <row r="15" spans="1:30">
      <c r="A15" s="185">
        <v>36078</v>
      </c>
      <c r="B15" s="184">
        <v>345</v>
      </c>
      <c r="C15" s="184">
        <f t="shared" si="0"/>
        <v>1998</v>
      </c>
      <c r="E15" s="190">
        <v>1650</v>
      </c>
      <c r="F15" s="190">
        <f t="shared" si="3"/>
        <v>10</v>
      </c>
      <c r="G15" s="190">
        <f t="shared" si="1"/>
        <v>1.0950503723171265E-3</v>
      </c>
      <c r="H15" s="190">
        <f t="shared" si="2"/>
        <v>0.4</v>
      </c>
      <c r="I15" s="195">
        <f t="shared" si="5"/>
        <v>1300</v>
      </c>
      <c r="J15" s="194">
        <v>25</v>
      </c>
      <c r="K15" s="194">
        <f t="shared" si="4"/>
        <v>1</v>
      </c>
      <c r="AA15" s="184">
        <v>2006</v>
      </c>
      <c r="AB15" s="191">
        <f t="shared" si="6"/>
        <v>41</v>
      </c>
      <c r="AC15" s="191">
        <f t="shared" si="6"/>
        <v>0</v>
      </c>
      <c r="AD15" s="191">
        <f t="shared" si="6"/>
        <v>0</v>
      </c>
    </row>
    <row r="16" spans="1:30">
      <c r="A16" s="185">
        <v>36079</v>
      </c>
      <c r="B16" s="184">
        <v>343</v>
      </c>
      <c r="C16" s="184">
        <f t="shared" si="0"/>
        <v>1998</v>
      </c>
      <c r="E16" s="190">
        <v>1650</v>
      </c>
      <c r="F16" s="190">
        <f t="shared" si="3"/>
        <v>11</v>
      </c>
      <c r="G16" s="190">
        <f t="shared" si="1"/>
        <v>1.2045554095488392E-3</v>
      </c>
      <c r="H16" s="190">
        <f t="shared" si="2"/>
        <v>0.44</v>
      </c>
      <c r="I16" s="195">
        <f t="shared" si="5"/>
        <v>1400</v>
      </c>
      <c r="J16" s="194">
        <v>17</v>
      </c>
      <c r="K16" s="194">
        <f t="shared" si="4"/>
        <v>0.68</v>
      </c>
      <c r="AA16" s="184">
        <v>2007</v>
      </c>
      <c r="AB16" s="191">
        <f t="shared" si="6"/>
        <v>4</v>
      </c>
      <c r="AC16" s="191">
        <f t="shared" si="6"/>
        <v>0</v>
      </c>
      <c r="AD16" s="191">
        <f t="shared" si="6"/>
        <v>0</v>
      </c>
    </row>
    <row r="17" spans="1:30">
      <c r="A17" s="185">
        <v>36080</v>
      </c>
      <c r="B17" s="184">
        <v>331</v>
      </c>
      <c r="C17" s="184">
        <f t="shared" si="0"/>
        <v>1998</v>
      </c>
      <c r="E17" s="190">
        <v>1640</v>
      </c>
      <c r="F17" s="190">
        <f t="shared" si="3"/>
        <v>12</v>
      </c>
      <c r="G17" s="190">
        <f t="shared" si="1"/>
        <v>1.3140604467805519E-3</v>
      </c>
      <c r="H17" s="190">
        <f t="shared" si="2"/>
        <v>0.48</v>
      </c>
      <c r="I17" s="195">
        <f t="shared" si="5"/>
        <v>1500</v>
      </c>
      <c r="J17" s="194">
        <v>23</v>
      </c>
      <c r="K17" s="194">
        <f t="shared" si="4"/>
        <v>0.92</v>
      </c>
      <c r="AA17" s="184">
        <v>2008</v>
      </c>
      <c r="AB17" s="191">
        <f t="shared" si="6"/>
        <v>4</v>
      </c>
      <c r="AC17" s="191">
        <f t="shared" si="6"/>
        <v>0</v>
      </c>
      <c r="AD17" s="191">
        <f t="shared" si="6"/>
        <v>0</v>
      </c>
    </row>
    <row r="18" spans="1:30">
      <c r="A18" s="185">
        <v>36081</v>
      </c>
      <c r="B18" s="184">
        <v>296</v>
      </c>
      <c r="C18" s="184">
        <f t="shared" si="0"/>
        <v>1998</v>
      </c>
      <c r="E18" s="190">
        <v>1630</v>
      </c>
      <c r="F18" s="190">
        <f t="shared" si="3"/>
        <v>13</v>
      </c>
      <c r="G18" s="190">
        <f t="shared" si="1"/>
        <v>1.4235654840122646E-3</v>
      </c>
      <c r="H18" s="190">
        <f t="shared" si="2"/>
        <v>0.52</v>
      </c>
      <c r="I18" s="195">
        <f t="shared" si="5"/>
        <v>1600</v>
      </c>
      <c r="J18" s="194">
        <v>21</v>
      </c>
      <c r="K18" s="194">
        <f t="shared" si="4"/>
        <v>0.84</v>
      </c>
      <c r="AA18" s="184">
        <v>2009</v>
      </c>
      <c r="AB18" s="191">
        <f t="shared" si="6"/>
        <v>58</v>
      </c>
      <c r="AC18" s="191">
        <f t="shared" si="6"/>
        <v>5</v>
      </c>
      <c r="AD18" s="191">
        <f t="shared" si="6"/>
        <v>0</v>
      </c>
    </row>
    <row r="19" spans="1:30">
      <c r="A19" s="185">
        <v>36082</v>
      </c>
      <c r="B19" s="184">
        <v>270</v>
      </c>
      <c r="C19" s="184">
        <f t="shared" si="0"/>
        <v>1998</v>
      </c>
      <c r="E19" s="190">
        <v>1610</v>
      </c>
      <c r="F19" s="190">
        <f t="shared" si="3"/>
        <v>14</v>
      </c>
      <c r="G19" s="190">
        <f t="shared" si="1"/>
        <v>1.5330705212439773E-3</v>
      </c>
      <c r="H19" s="190">
        <f t="shared" si="2"/>
        <v>0.56000000000000005</v>
      </c>
      <c r="I19" s="195">
        <f t="shared" si="5"/>
        <v>1700</v>
      </c>
      <c r="J19" s="194">
        <v>11</v>
      </c>
      <c r="K19" s="194">
        <f t="shared" si="4"/>
        <v>0.44</v>
      </c>
      <c r="AA19" s="184">
        <v>2010</v>
      </c>
      <c r="AB19" s="191">
        <f t="shared" si="6"/>
        <v>5</v>
      </c>
      <c r="AC19" s="191">
        <f t="shared" si="6"/>
        <v>0</v>
      </c>
      <c r="AD19" s="191">
        <f t="shared" si="6"/>
        <v>0</v>
      </c>
    </row>
    <row r="20" spans="1:30">
      <c r="A20" s="185">
        <v>36083</v>
      </c>
      <c r="B20" s="184">
        <v>357</v>
      </c>
      <c r="C20" s="184">
        <f t="shared" si="0"/>
        <v>1998</v>
      </c>
      <c r="E20" s="190">
        <v>1610</v>
      </c>
      <c r="F20" s="190">
        <f t="shared" si="3"/>
        <v>15</v>
      </c>
      <c r="G20" s="190">
        <f t="shared" si="1"/>
        <v>1.6425755584756898E-3</v>
      </c>
      <c r="H20" s="190">
        <f t="shared" si="2"/>
        <v>0.6</v>
      </c>
      <c r="I20" s="195">
        <f t="shared" si="5"/>
        <v>1800</v>
      </c>
      <c r="J20" s="194">
        <v>4</v>
      </c>
      <c r="K20" s="194">
        <f t="shared" si="4"/>
        <v>0.16</v>
      </c>
      <c r="AA20" s="184">
        <v>2011</v>
      </c>
      <c r="AB20" s="191">
        <f t="shared" si="6"/>
        <v>113</v>
      </c>
      <c r="AC20" s="191">
        <f t="shared" si="6"/>
        <v>54</v>
      </c>
      <c r="AD20" s="191">
        <f t="shared" si="6"/>
        <v>5</v>
      </c>
    </row>
    <row r="21" spans="1:30">
      <c r="A21" s="185">
        <v>36084</v>
      </c>
      <c r="B21" s="184">
        <v>433</v>
      </c>
      <c r="C21" s="184">
        <f t="shared" si="0"/>
        <v>1998</v>
      </c>
      <c r="E21" s="190">
        <v>1610</v>
      </c>
      <c r="F21" s="190">
        <f t="shared" si="3"/>
        <v>16</v>
      </c>
      <c r="G21" s="190">
        <f t="shared" si="1"/>
        <v>1.7520805957074025E-3</v>
      </c>
      <c r="H21" s="190">
        <f t="shared" si="2"/>
        <v>0.64</v>
      </c>
      <c r="I21" s="195" t="s">
        <v>152</v>
      </c>
      <c r="J21" s="194">
        <v>1</v>
      </c>
      <c r="K21" s="194">
        <f t="shared" si="4"/>
        <v>0.04</v>
      </c>
      <c r="AA21" s="184">
        <v>2012</v>
      </c>
      <c r="AB21" s="191">
        <f t="shared" si="6"/>
        <v>0</v>
      </c>
      <c r="AC21" s="191">
        <f t="shared" si="6"/>
        <v>0</v>
      </c>
      <c r="AD21" s="191">
        <f t="shared" si="6"/>
        <v>0</v>
      </c>
    </row>
    <row r="22" spans="1:30">
      <c r="A22" s="185">
        <v>36085</v>
      </c>
      <c r="B22" s="184">
        <v>451</v>
      </c>
      <c r="C22" s="184">
        <f t="shared" si="0"/>
        <v>1998</v>
      </c>
      <c r="E22" s="190">
        <v>1600</v>
      </c>
      <c r="F22" s="190">
        <f t="shared" si="3"/>
        <v>17</v>
      </c>
      <c r="G22" s="190">
        <f t="shared" si="1"/>
        <v>1.8615856329391152E-3</v>
      </c>
      <c r="H22" s="190">
        <f t="shared" si="2"/>
        <v>0.68</v>
      </c>
      <c r="AA22" s="184">
        <v>2013</v>
      </c>
      <c r="AB22" s="191">
        <f t="shared" si="6"/>
        <v>2</v>
      </c>
      <c r="AC22" s="191">
        <f t="shared" si="6"/>
        <v>0</v>
      </c>
      <c r="AD22" s="191">
        <f t="shared" si="6"/>
        <v>0</v>
      </c>
    </row>
    <row r="23" spans="1:30">
      <c r="A23" s="185">
        <v>36086</v>
      </c>
      <c r="B23" s="184">
        <v>453</v>
      </c>
      <c r="C23" s="184">
        <f t="shared" si="0"/>
        <v>1998</v>
      </c>
      <c r="E23" s="190">
        <v>1600</v>
      </c>
      <c r="F23" s="190">
        <f t="shared" si="3"/>
        <v>18</v>
      </c>
      <c r="G23" s="190">
        <f t="shared" si="1"/>
        <v>1.9710906701708277E-3</v>
      </c>
      <c r="H23" s="190">
        <f t="shared" si="2"/>
        <v>0.72</v>
      </c>
      <c r="J23" s="193">
        <f>SUM(J7:J21)</f>
        <v>9132</v>
      </c>
      <c r="K23" s="193">
        <f>SUM(K7:K21)</f>
        <v>365.28000000000003</v>
      </c>
      <c r="AA23" s="184">
        <v>2014</v>
      </c>
      <c r="AB23" s="191">
        <f t="shared" si="6"/>
        <v>5</v>
      </c>
      <c r="AC23" s="191">
        <f t="shared" si="6"/>
        <v>0</v>
      </c>
      <c r="AD23" s="191">
        <f t="shared" si="6"/>
        <v>0</v>
      </c>
    </row>
    <row r="24" spans="1:30">
      <c r="A24" s="185">
        <v>36087</v>
      </c>
      <c r="B24" s="184">
        <v>439</v>
      </c>
      <c r="C24" s="184">
        <f t="shared" si="0"/>
        <v>1998</v>
      </c>
      <c r="E24" s="190">
        <v>1600</v>
      </c>
      <c r="F24" s="190">
        <f t="shared" si="3"/>
        <v>19</v>
      </c>
      <c r="G24" s="190">
        <f t="shared" si="1"/>
        <v>2.0805957074025404E-3</v>
      </c>
      <c r="H24" s="190">
        <f t="shared" si="2"/>
        <v>0.76</v>
      </c>
      <c r="AA24" s="184">
        <v>2015</v>
      </c>
      <c r="AB24" s="191">
        <f t="shared" si="6"/>
        <v>0</v>
      </c>
      <c r="AC24" s="191">
        <f t="shared" si="6"/>
        <v>0</v>
      </c>
      <c r="AD24" s="191">
        <f t="shared" si="6"/>
        <v>0</v>
      </c>
    </row>
    <row r="25" spans="1:30">
      <c r="A25" s="185">
        <v>36088</v>
      </c>
      <c r="B25" s="184">
        <v>435</v>
      </c>
      <c r="C25" s="184">
        <f t="shared" si="0"/>
        <v>1998</v>
      </c>
      <c r="E25" s="190">
        <v>1590</v>
      </c>
      <c r="F25" s="190">
        <f t="shared" si="3"/>
        <v>20</v>
      </c>
      <c r="G25" s="190">
        <f t="shared" si="1"/>
        <v>2.1901007446342531E-3</v>
      </c>
      <c r="H25" s="190">
        <f t="shared" si="2"/>
        <v>0.8</v>
      </c>
      <c r="K25" s="192">
        <f>SUM(K18:K21)</f>
        <v>1.48</v>
      </c>
      <c r="AA25" s="184">
        <v>2016</v>
      </c>
      <c r="AB25" s="191">
        <f t="shared" si="6"/>
        <v>0</v>
      </c>
      <c r="AC25" s="191">
        <f t="shared" si="6"/>
        <v>0</v>
      </c>
      <c r="AD25" s="191">
        <f t="shared" si="6"/>
        <v>0</v>
      </c>
    </row>
    <row r="26" spans="1:30">
      <c r="A26" s="185">
        <v>36089</v>
      </c>
      <c r="B26" s="184">
        <v>432</v>
      </c>
      <c r="C26" s="184">
        <f t="shared" si="0"/>
        <v>1998</v>
      </c>
      <c r="E26" s="190">
        <v>1580</v>
      </c>
      <c r="F26" s="190">
        <f t="shared" si="3"/>
        <v>21</v>
      </c>
      <c r="G26" s="190">
        <f t="shared" si="1"/>
        <v>2.2996057818659658E-3</v>
      </c>
      <c r="H26" s="190">
        <f t="shared" si="2"/>
        <v>0.84</v>
      </c>
      <c r="AA26" s="184">
        <v>2017</v>
      </c>
      <c r="AB26" s="191">
        <f t="shared" si="6"/>
        <v>64</v>
      </c>
      <c r="AC26" s="191">
        <f t="shared" si="6"/>
        <v>21</v>
      </c>
      <c r="AD26" s="191">
        <f t="shared" si="6"/>
        <v>7</v>
      </c>
    </row>
    <row r="27" spans="1:30">
      <c r="A27" s="185">
        <v>36090</v>
      </c>
      <c r="B27" s="184">
        <v>408</v>
      </c>
      <c r="C27" s="184">
        <f t="shared" si="0"/>
        <v>1998</v>
      </c>
      <c r="E27" s="190">
        <v>1580</v>
      </c>
      <c r="F27" s="190">
        <f t="shared" si="3"/>
        <v>22</v>
      </c>
      <c r="G27" s="190">
        <f t="shared" si="1"/>
        <v>2.4091108190976785E-3</v>
      </c>
      <c r="H27" s="190">
        <f t="shared" si="2"/>
        <v>0.88</v>
      </c>
      <c r="AA27" s="184">
        <v>2018</v>
      </c>
      <c r="AB27" s="191">
        <f t="shared" si="6"/>
        <v>0</v>
      </c>
      <c r="AC27" s="191">
        <f t="shared" si="6"/>
        <v>0</v>
      </c>
      <c r="AD27" s="191">
        <f t="shared" si="6"/>
        <v>0</v>
      </c>
    </row>
    <row r="28" spans="1:30">
      <c r="A28" s="185">
        <v>36091</v>
      </c>
      <c r="B28" s="184">
        <v>398</v>
      </c>
      <c r="C28" s="184">
        <f t="shared" si="0"/>
        <v>1998</v>
      </c>
      <c r="E28" s="190">
        <v>1580</v>
      </c>
      <c r="F28" s="190">
        <f t="shared" si="3"/>
        <v>23</v>
      </c>
      <c r="G28" s="190">
        <f t="shared" si="1"/>
        <v>2.5186158563293912E-3</v>
      </c>
      <c r="H28" s="190">
        <f t="shared" si="2"/>
        <v>0.92</v>
      </c>
      <c r="AA28" s="184">
        <v>2019</v>
      </c>
      <c r="AB28" s="191">
        <f t="shared" si="6"/>
        <v>43</v>
      </c>
      <c r="AC28" s="191">
        <f t="shared" si="6"/>
        <v>21</v>
      </c>
      <c r="AD28" s="191">
        <f t="shared" si="6"/>
        <v>2</v>
      </c>
    </row>
    <row r="29" spans="1:30">
      <c r="A29" s="185">
        <v>36092</v>
      </c>
      <c r="B29" s="184">
        <v>392</v>
      </c>
      <c r="C29" s="184">
        <f t="shared" si="0"/>
        <v>1998</v>
      </c>
      <c r="E29" s="190">
        <v>1570</v>
      </c>
      <c r="F29" s="190">
        <f t="shared" si="3"/>
        <v>24</v>
      </c>
      <c r="G29" s="190">
        <f t="shared" si="1"/>
        <v>2.6281208935611039E-3</v>
      </c>
      <c r="H29" s="190">
        <f t="shared" si="2"/>
        <v>0.96</v>
      </c>
      <c r="AA29" s="184">
        <v>2020</v>
      </c>
      <c r="AB29" s="191">
        <f t="shared" si="6"/>
        <v>2</v>
      </c>
      <c r="AC29" s="191">
        <f t="shared" si="6"/>
        <v>0</v>
      </c>
      <c r="AD29" s="191">
        <f t="shared" si="6"/>
        <v>0</v>
      </c>
    </row>
    <row r="30" spans="1:30">
      <c r="A30" s="185">
        <v>36093</v>
      </c>
      <c r="B30" s="184">
        <v>410</v>
      </c>
      <c r="C30" s="184">
        <f t="shared" si="0"/>
        <v>1998</v>
      </c>
      <c r="E30" s="190">
        <v>1570</v>
      </c>
      <c r="F30" s="190">
        <f t="shared" si="3"/>
        <v>25</v>
      </c>
      <c r="G30" s="190">
        <f t="shared" si="1"/>
        <v>2.7376259307928166E-3</v>
      </c>
      <c r="H30" s="190">
        <f t="shared" si="2"/>
        <v>1</v>
      </c>
      <c r="AA30" s="184">
        <v>2021</v>
      </c>
      <c r="AB30" s="191">
        <f t="shared" si="6"/>
        <v>0</v>
      </c>
      <c r="AC30" s="191">
        <f t="shared" si="6"/>
        <v>0</v>
      </c>
      <c r="AD30" s="191">
        <f t="shared" si="6"/>
        <v>0</v>
      </c>
    </row>
    <row r="31" spans="1:30">
      <c r="A31" s="185">
        <v>36094</v>
      </c>
      <c r="B31" s="184">
        <v>413</v>
      </c>
      <c r="C31" s="184">
        <f t="shared" si="0"/>
        <v>1998</v>
      </c>
      <c r="E31" s="190">
        <v>1570</v>
      </c>
      <c r="F31" s="190">
        <f t="shared" si="3"/>
        <v>26</v>
      </c>
      <c r="G31" s="190">
        <f t="shared" si="1"/>
        <v>2.8471309680245293E-3</v>
      </c>
      <c r="H31" s="190">
        <f t="shared" si="2"/>
        <v>1.04</v>
      </c>
      <c r="AA31" s="184">
        <v>2022</v>
      </c>
      <c r="AB31" s="191">
        <f t="shared" si="6"/>
        <v>0</v>
      </c>
      <c r="AC31" s="191">
        <f t="shared" si="6"/>
        <v>0</v>
      </c>
      <c r="AD31" s="191">
        <f t="shared" si="6"/>
        <v>0</v>
      </c>
    </row>
    <row r="32" spans="1:30">
      <c r="A32" s="185">
        <v>36095</v>
      </c>
      <c r="B32" s="184">
        <v>398</v>
      </c>
      <c r="C32" s="184">
        <f t="shared" si="0"/>
        <v>1998</v>
      </c>
      <c r="E32" s="190">
        <v>1570</v>
      </c>
      <c r="F32" s="190">
        <f t="shared" si="3"/>
        <v>27</v>
      </c>
      <c r="G32" s="190">
        <f t="shared" si="1"/>
        <v>2.956636005256242E-3</v>
      </c>
      <c r="H32" s="190">
        <f t="shared" si="2"/>
        <v>1.08</v>
      </c>
      <c r="AA32" s="184">
        <v>2023</v>
      </c>
      <c r="AB32" s="191">
        <f t="shared" si="6"/>
        <v>48</v>
      </c>
      <c r="AC32" s="191">
        <f t="shared" si="6"/>
        <v>34</v>
      </c>
      <c r="AD32" s="191">
        <f t="shared" si="6"/>
        <v>14</v>
      </c>
    </row>
    <row r="33" spans="1:8">
      <c r="A33" s="185">
        <v>36096</v>
      </c>
      <c r="B33" s="184">
        <v>393</v>
      </c>
      <c r="C33" s="184">
        <f t="shared" si="0"/>
        <v>1998</v>
      </c>
      <c r="E33" s="190">
        <v>1560</v>
      </c>
      <c r="F33" s="190">
        <f t="shared" si="3"/>
        <v>28</v>
      </c>
      <c r="G33" s="190">
        <f t="shared" si="1"/>
        <v>3.0661410424879547E-3</v>
      </c>
      <c r="H33" s="190">
        <f t="shared" si="2"/>
        <v>1.1200000000000001</v>
      </c>
    </row>
    <row r="34" spans="1:8">
      <c r="A34" s="185">
        <v>36097</v>
      </c>
      <c r="B34" s="184">
        <v>430</v>
      </c>
      <c r="C34" s="184">
        <f t="shared" si="0"/>
        <v>1998</v>
      </c>
      <c r="E34" s="190">
        <v>1560</v>
      </c>
      <c r="F34" s="190">
        <f t="shared" si="3"/>
        <v>29</v>
      </c>
      <c r="G34" s="190">
        <f t="shared" si="1"/>
        <v>3.1756460797196669E-3</v>
      </c>
      <c r="H34" s="190">
        <f t="shared" si="2"/>
        <v>1.1599999999999999</v>
      </c>
    </row>
    <row r="35" spans="1:8">
      <c r="A35" s="185">
        <v>36098</v>
      </c>
      <c r="B35" s="184">
        <v>460</v>
      </c>
      <c r="C35" s="184">
        <f t="shared" si="0"/>
        <v>1998</v>
      </c>
      <c r="E35" s="190">
        <v>1560</v>
      </c>
      <c r="F35" s="190">
        <f t="shared" si="3"/>
        <v>30</v>
      </c>
      <c r="G35" s="190">
        <f t="shared" si="1"/>
        <v>3.2851511169513796E-3</v>
      </c>
      <c r="H35" s="190">
        <f t="shared" si="2"/>
        <v>1.2</v>
      </c>
    </row>
    <row r="36" spans="1:8">
      <c r="A36" s="185">
        <v>36099</v>
      </c>
      <c r="B36" s="184">
        <v>438</v>
      </c>
      <c r="C36" s="184">
        <f t="shared" si="0"/>
        <v>1998</v>
      </c>
      <c r="E36" s="190">
        <v>1550</v>
      </c>
      <c r="F36" s="190">
        <f t="shared" si="3"/>
        <v>31</v>
      </c>
      <c r="G36" s="190">
        <f t="shared" si="1"/>
        <v>3.3946561541830923E-3</v>
      </c>
      <c r="H36" s="190">
        <f t="shared" si="2"/>
        <v>1.24</v>
      </c>
    </row>
    <row r="37" spans="1:8">
      <c r="A37" s="185">
        <v>36100</v>
      </c>
      <c r="B37" s="184">
        <v>440</v>
      </c>
      <c r="C37" s="184">
        <f t="shared" si="0"/>
        <v>1998</v>
      </c>
      <c r="E37" s="190">
        <v>1540</v>
      </c>
      <c r="F37" s="190">
        <f t="shared" si="3"/>
        <v>32</v>
      </c>
      <c r="G37" s="190">
        <f t="shared" si="1"/>
        <v>3.504161191414805E-3</v>
      </c>
      <c r="H37" s="190">
        <f t="shared" si="2"/>
        <v>1.28</v>
      </c>
    </row>
    <row r="38" spans="1:8">
      <c r="A38" s="185">
        <v>36101</v>
      </c>
      <c r="B38" s="184">
        <v>426</v>
      </c>
      <c r="C38" s="184">
        <f t="shared" si="0"/>
        <v>1998</v>
      </c>
      <c r="E38" s="190">
        <v>1540</v>
      </c>
      <c r="F38" s="190">
        <f t="shared" si="3"/>
        <v>33</v>
      </c>
      <c r="G38" s="190">
        <f t="shared" si="1"/>
        <v>3.6136662286465177E-3</v>
      </c>
      <c r="H38" s="190">
        <f t="shared" si="2"/>
        <v>1.32</v>
      </c>
    </row>
    <row r="39" spans="1:8">
      <c r="A39" s="185">
        <v>36102</v>
      </c>
      <c r="B39" s="184">
        <v>303</v>
      </c>
      <c r="C39" s="184">
        <f t="shared" si="0"/>
        <v>1998</v>
      </c>
      <c r="E39" s="190">
        <v>1530</v>
      </c>
      <c r="F39" s="190">
        <f t="shared" si="3"/>
        <v>34</v>
      </c>
      <c r="G39" s="190">
        <f t="shared" si="1"/>
        <v>3.7231712658782304E-3</v>
      </c>
      <c r="H39" s="190">
        <f t="shared" si="2"/>
        <v>1.36</v>
      </c>
    </row>
    <row r="40" spans="1:8">
      <c r="A40" s="185">
        <v>36103</v>
      </c>
      <c r="B40" s="184">
        <v>289</v>
      </c>
      <c r="C40" s="184">
        <f t="shared" si="0"/>
        <v>1998</v>
      </c>
      <c r="E40" s="190">
        <v>1520</v>
      </c>
      <c r="F40" s="190">
        <f t="shared" si="3"/>
        <v>35</v>
      </c>
      <c r="G40" s="190">
        <f t="shared" si="1"/>
        <v>3.8326763031099431E-3</v>
      </c>
      <c r="H40" s="190">
        <f t="shared" si="2"/>
        <v>1.4</v>
      </c>
    </row>
    <row r="41" spans="1:8">
      <c r="A41" s="185">
        <v>36104</v>
      </c>
      <c r="B41" s="184">
        <v>281</v>
      </c>
      <c r="C41" s="184">
        <f t="shared" si="0"/>
        <v>1998</v>
      </c>
      <c r="E41" s="190">
        <v>1510</v>
      </c>
      <c r="F41" s="190">
        <f t="shared" si="3"/>
        <v>36</v>
      </c>
      <c r="G41" s="190">
        <f t="shared" si="1"/>
        <v>3.9421813403416554E-3</v>
      </c>
      <c r="H41" s="190">
        <f t="shared" si="2"/>
        <v>1.44</v>
      </c>
    </row>
    <row r="42" spans="1:8">
      <c r="A42" s="185">
        <v>36105</v>
      </c>
      <c r="B42" s="184">
        <v>282</v>
      </c>
      <c r="C42" s="184">
        <f t="shared" si="0"/>
        <v>1998</v>
      </c>
      <c r="E42" s="190">
        <v>1510</v>
      </c>
      <c r="F42" s="190">
        <f t="shared" si="3"/>
        <v>37</v>
      </c>
      <c r="G42" s="190">
        <f t="shared" si="1"/>
        <v>4.0516863775733681E-3</v>
      </c>
      <c r="H42" s="190">
        <f t="shared" si="2"/>
        <v>1.48</v>
      </c>
    </row>
    <row r="43" spans="1:8">
      <c r="A43" s="185">
        <v>36106</v>
      </c>
      <c r="B43" s="184">
        <v>272</v>
      </c>
      <c r="C43" s="184">
        <f t="shared" si="0"/>
        <v>1998</v>
      </c>
      <c r="E43" s="190">
        <v>1500</v>
      </c>
      <c r="F43" s="190">
        <f t="shared" si="3"/>
        <v>38</v>
      </c>
      <c r="G43" s="190">
        <f t="shared" si="1"/>
        <v>4.1611914148050808E-3</v>
      </c>
      <c r="H43" s="190">
        <f t="shared" si="2"/>
        <v>1.52</v>
      </c>
    </row>
    <row r="44" spans="1:8">
      <c r="A44" s="185">
        <v>36107</v>
      </c>
      <c r="B44" s="184">
        <v>296</v>
      </c>
      <c r="C44" s="184">
        <f t="shared" si="0"/>
        <v>1998</v>
      </c>
      <c r="E44" s="190">
        <v>1500</v>
      </c>
      <c r="F44" s="190">
        <f t="shared" si="3"/>
        <v>39</v>
      </c>
      <c r="G44" s="190">
        <f t="shared" si="1"/>
        <v>4.2706964520367935E-3</v>
      </c>
      <c r="H44" s="190">
        <f t="shared" si="2"/>
        <v>1.56</v>
      </c>
    </row>
    <row r="45" spans="1:8">
      <c r="A45" s="185">
        <v>36108</v>
      </c>
      <c r="B45" s="184">
        <v>343</v>
      </c>
      <c r="C45" s="184">
        <f t="shared" si="0"/>
        <v>1998</v>
      </c>
      <c r="E45" s="190">
        <v>1490</v>
      </c>
      <c r="F45" s="190">
        <f t="shared" si="3"/>
        <v>40</v>
      </c>
      <c r="G45" s="190">
        <f t="shared" si="1"/>
        <v>4.3802014892685062E-3</v>
      </c>
      <c r="H45" s="190">
        <f t="shared" si="2"/>
        <v>1.6</v>
      </c>
    </row>
    <row r="46" spans="1:8">
      <c r="A46" s="185">
        <v>36109</v>
      </c>
      <c r="B46" s="184">
        <v>344</v>
      </c>
      <c r="C46" s="184">
        <f t="shared" si="0"/>
        <v>1998</v>
      </c>
      <c r="E46" s="190">
        <v>1490</v>
      </c>
      <c r="F46" s="190">
        <f t="shared" si="3"/>
        <v>41</v>
      </c>
      <c r="G46" s="190">
        <f t="shared" si="1"/>
        <v>4.4897065265002188E-3</v>
      </c>
      <c r="H46" s="190">
        <f t="shared" si="2"/>
        <v>1.64</v>
      </c>
    </row>
    <row r="47" spans="1:8">
      <c r="A47" s="185">
        <v>36110</v>
      </c>
      <c r="B47" s="184">
        <v>320</v>
      </c>
      <c r="C47" s="184">
        <f t="shared" si="0"/>
        <v>1998</v>
      </c>
      <c r="E47" s="190">
        <v>1490</v>
      </c>
      <c r="F47" s="190">
        <f t="shared" si="3"/>
        <v>42</v>
      </c>
      <c r="G47" s="190">
        <f t="shared" si="1"/>
        <v>4.5992115637319315E-3</v>
      </c>
      <c r="H47" s="190">
        <f t="shared" si="2"/>
        <v>1.68</v>
      </c>
    </row>
    <row r="48" spans="1:8">
      <c r="A48" s="185">
        <v>36111</v>
      </c>
      <c r="B48" s="184">
        <v>297</v>
      </c>
      <c r="C48" s="184">
        <f t="shared" si="0"/>
        <v>1998</v>
      </c>
      <c r="E48" s="190">
        <v>1480</v>
      </c>
      <c r="F48" s="190">
        <f t="shared" si="3"/>
        <v>43</v>
      </c>
      <c r="G48" s="190">
        <f t="shared" si="1"/>
        <v>4.7087166009636442E-3</v>
      </c>
      <c r="H48" s="190">
        <f t="shared" si="2"/>
        <v>1.72</v>
      </c>
    </row>
    <row r="49" spans="1:8">
      <c r="A49" s="185">
        <v>36112</v>
      </c>
      <c r="B49" s="184">
        <v>284</v>
      </c>
      <c r="C49" s="184">
        <f t="shared" si="0"/>
        <v>1998</v>
      </c>
      <c r="E49" s="190">
        <v>1470</v>
      </c>
      <c r="F49" s="190">
        <f t="shared" si="3"/>
        <v>44</v>
      </c>
      <c r="G49" s="190">
        <f t="shared" si="1"/>
        <v>4.8182216381953569E-3</v>
      </c>
      <c r="H49" s="190">
        <f t="shared" si="2"/>
        <v>1.76</v>
      </c>
    </row>
    <row r="50" spans="1:8">
      <c r="A50" s="185">
        <v>36113</v>
      </c>
      <c r="B50" s="184">
        <v>248</v>
      </c>
      <c r="C50" s="184">
        <f t="shared" si="0"/>
        <v>1998</v>
      </c>
      <c r="E50" s="190">
        <v>1460</v>
      </c>
      <c r="F50" s="190">
        <f t="shared" si="3"/>
        <v>45</v>
      </c>
      <c r="G50" s="190">
        <f t="shared" si="1"/>
        <v>4.9277266754270696E-3</v>
      </c>
      <c r="H50" s="190">
        <f t="shared" si="2"/>
        <v>1.8</v>
      </c>
    </row>
    <row r="51" spans="1:8">
      <c r="A51" s="185">
        <v>36114</v>
      </c>
      <c r="B51" s="184">
        <v>243</v>
      </c>
      <c r="C51" s="184">
        <f t="shared" si="0"/>
        <v>1998</v>
      </c>
      <c r="E51" s="190">
        <v>1460</v>
      </c>
      <c r="F51" s="190">
        <f t="shared" si="3"/>
        <v>46</v>
      </c>
      <c r="G51" s="190">
        <f t="shared" si="1"/>
        <v>5.0372317126587823E-3</v>
      </c>
      <c r="H51" s="190">
        <f t="shared" si="2"/>
        <v>1.84</v>
      </c>
    </row>
    <row r="52" spans="1:8">
      <c r="A52" s="185">
        <v>36115</v>
      </c>
      <c r="B52" s="184">
        <v>247</v>
      </c>
      <c r="C52" s="184">
        <f t="shared" si="0"/>
        <v>1998</v>
      </c>
      <c r="E52" s="190">
        <v>1450</v>
      </c>
      <c r="F52" s="190">
        <f t="shared" si="3"/>
        <v>47</v>
      </c>
      <c r="G52" s="190">
        <f t="shared" si="1"/>
        <v>5.146736749890495E-3</v>
      </c>
      <c r="H52" s="190">
        <f t="shared" si="2"/>
        <v>1.88</v>
      </c>
    </row>
    <row r="53" spans="1:8">
      <c r="A53" s="185">
        <v>36116</v>
      </c>
      <c r="B53" s="184">
        <v>245</v>
      </c>
      <c r="C53" s="184">
        <f t="shared" si="0"/>
        <v>1998</v>
      </c>
      <c r="E53" s="190">
        <v>1450</v>
      </c>
      <c r="F53" s="190">
        <f t="shared" si="3"/>
        <v>48</v>
      </c>
      <c r="G53" s="190">
        <f t="shared" si="1"/>
        <v>5.2562417871222077E-3</v>
      </c>
      <c r="H53" s="190">
        <f t="shared" si="2"/>
        <v>1.92</v>
      </c>
    </row>
    <row r="54" spans="1:8">
      <c r="A54" s="185">
        <v>36117</v>
      </c>
      <c r="B54" s="184">
        <v>242</v>
      </c>
      <c r="C54" s="184">
        <f t="shared" si="0"/>
        <v>1998</v>
      </c>
      <c r="E54" s="190">
        <v>1450</v>
      </c>
      <c r="F54" s="190">
        <f t="shared" si="3"/>
        <v>49</v>
      </c>
      <c r="G54" s="190">
        <f t="shared" si="1"/>
        <v>5.3657468243539204E-3</v>
      </c>
      <c r="H54" s="190">
        <f t="shared" si="2"/>
        <v>1.96</v>
      </c>
    </row>
    <row r="55" spans="1:8">
      <c r="A55" s="185">
        <v>36118</v>
      </c>
      <c r="B55" s="184">
        <v>294</v>
      </c>
      <c r="C55" s="184">
        <f t="shared" si="0"/>
        <v>1998</v>
      </c>
      <c r="E55" s="190">
        <v>1440</v>
      </c>
      <c r="F55" s="190">
        <f t="shared" si="3"/>
        <v>50</v>
      </c>
      <c r="G55" s="190">
        <f t="shared" si="1"/>
        <v>5.4752518615856331E-3</v>
      </c>
      <c r="H55" s="190">
        <f t="shared" si="2"/>
        <v>2</v>
      </c>
    </row>
    <row r="56" spans="1:8">
      <c r="A56" s="185">
        <v>36119</v>
      </c>
      <c r="B56" s="184">
        <v>334</v>
      </c>
      <c r="C56" s="184">
        <f t="shared" si="0"/>
        <v>1998</v>
      </c>
      <c r="E56" s="190">
        <v>1440</v>
      </c>
      <c r="F56" s="190">
        <f t="shared" si="3"/>
        <v>51</v>
      </c>
      <c r="G56" s="190">
        <f t="shared" si="1"/>
        <v>5.5847568988173458E-3</v>
      </c>
      <c r="H56" s="190">
        <f t="shared" si="2"/>
        <v>2.04</v>
      </c>
    </row>
    <row r="57" spans="1:8">
      <c r="A57" s="185">
        <v>36120</v>
      </c>
      <c r="B57" s="184">
        <v>356</v>
      </c>
      <c r="C57" s="184">
        <f t="shared" si="0"/>
        <v>1998</v>
      </c>
      <c r="E57" s="190">
        <v>1430</v>
      </c>
      <c r="F57" s="190">
        <f t="shared" si="3"/>
        <v>52</v>
      </c>
      <c r="G57" s="190">
        <f t="shared" si="1"/>
        <v>5.6942619360490585E-3</v>
      </c>
      <c r="H57" s="190">
        <f t="shared" si="2"/>
        <v>2.08</v>
      </c>
    </row>
    <row r="58" spans="1:8">
      <c r="A58" s="185">
        <v>36121</v>
      </c>
      <c r="B58" s="184">
        <v>355</v>
      </c>
      <c r="C58" s="184">
        <f t="shared" si="0"/>
        <v>1998</v>
      </c>
      <c r="E58" s="190">
        <v>1430</v>
      </c>
      <c r="F58" s="190">
        <f t="shared" si="3"/>
        <v>53</v>
      </c>
      <c r="G58" s="190">
        <f t="shared" si="1"/>
        <v>5.8037669732807712E-3</v>
      </c>
      <c r="H58" s="190">
        <f t="shared" si="2"/>
        <v>2.12</v>
      </c>
    </row>
    <row r="59" spans="1:8">
      <c r="A59" s="185">
        <v>36122</v>
      </c>
      <c r="B59" s="184">
        <v>349</v>
      </c>
      <c r="C59" s="184">
        <f t="shared" si="0"/>
        <v>1998</v>
      </c>
      <c r="E59" s="190">
        <v>1430</v>
      </c>
      <c r="F59" s="190">
        <f t="shared" si="3"/>
        <v>54</v>
      </c>
      <c r="G59" s="190">
        <f t="shared" si="1"/>
        <v>5.9132720105124839E-3</v>
      </c>
      <c r="H59" s="190">
        <f t="shared" si="2"/>
        <v>2.16</v>
      </c>
    </row>
    <row r="60" spans="1:8">
      <c r="A60" s="185">
        <v>36123</v>
      </c>
      <c r="B60" s="184">
        <v>349</v>
      </c>
      <c r="C60" s="184">
        <f t="shared" si="0"/>
        <v>1998</v>
      </c>
      <c r="E60" s="190">
        <v>1420</v>
      </c>
      <c r="F60" s="190">
        <f t="shared" si="3"/>
        <v>55</v>
      </c>
      <c r="G60" s="190">
        <f t="shared" si="1"/>
        <v>6.0227770477441966E-3</v>
      </c>
      <c r="H60" s="190">
        <f t="shared" si="2"/>
        <v>2.2000000000000002</v>
      </c>
    </row>
    <row r="61" spans="1:8">
      <c r="A61" s="185">
        <v>36124</v>
      </c>
      <c r="B61" s="184">
        <v>347</v>
      </c>
      <c r="C61" s="184">
        <f t="shared" si="0"/>
        <v>1998</v>
      </c>
      <c r="E61" s="190">
        <v>1420</v>
      </c>
      <c r="F61" s="190">
        <f t="shared" si="3"/>
        <v>56</v>
      </c>
      <c r="G61" s="190">
        <f t="shared" si="1"/>
        <v>6.1322820849759093E-3</v>
      </c>
      <c r="H61" s="190">
        <f t="shared" si="2"/>
        <v>2.2400000000000002</v>
      </c>
    </row>
    <row r="62" spans="1:8">
      <c r="A62" s="185">
        <v>36125</v>
      </c>
      <c r="B62" s="184">
        <v>357</v>
      </c>
      <c r="C62" s="184">
        <f t="shared" si="0"/>
        <v>1998</v>
      </c>
      <c r="E62" s="190">
        <v>1410</v>
      </c>
      <c r="F62" s="190">
        <f t="shared" si="3"/>
        <v>57</v>
      </c>
      <c r="G62" s="190">
        <f t="shared" si="1"/>
        <v>6.2417871222076211E-3</v>
      </c>
      <c r="H62" s="190">
        <f t="shared" si="2"/>
        <v>2.2799999999999998</v>
      </c>
    </row>
    <row r="63" spans="1:8">
      <c r="A63" s="185">
        <v>36126</v>
      </c>
      <c r="B63" s="184">
        <v>359</v>
      </c>
      <c r="C63" s="184">
        <f t="shared" si="0"/>
        <v>1998</v>
      </c>
      <c r="E63" s="190">
        <v>1410</v>
      </c>
      <c r="F63" s="190">
        <f t="shared" si="3"/>
        <v>58</v>
      </c>
      <c r="G63" s="190">
        <f t="shared" si="1"/>
        <v>6.3512921594393338E-3</v>
      </c>
      <c r="H63" s="190">
        <f t="shared" si="2"/>
        <v>2.3199999999999998</v>
      </c>
    </row>
    <row r="64" spans="1:8">
      <c r="A64" s="185">
        <v>36127</v>
      </c>
      <c r="B64" s="184">
        <v>360</v>
      </c>
      <c r="C64" s="184">
        <f t="shared" si="0"/>
        <v>1998</v>
      </c>
      <c r="E64" s="190">
        <v>1410</v>
      </c>
      <c r="F64" s="190">
        <f t="shared" si="3"/>
        <v>59</v>
      </c>
      <c r="G64" s="190">
        <f t="shared" si="1"/>
        <v>6.4607971966710465E-3</v>
      </c>
      <c r="H64" s="190">
        <f t="shared" si="2"/>
        <v>2.36</v>
      </c>
    </row>
    <row r="65" spans="1:8">
      <c r="A65" s="185">
        <v>36128</v>
      </c>
      <c r="B65" s="184">
        <v>376</v>
      </c>
      <c r="C65" s="184">
        <f t="shared" si="0"/>
        <v>1998</v>
      </c>
      <c r="E65" s="190">
        <v>1410</v>
      </c>
      <c r="F65" s="190">
        <f t="shared" si="3"/>
        <v>60</v>
      </c>
      <c r="G65" s="190">
        <f t="shared" si="1"/>
        <v>6.5703022339027592E-3</v>
      </c>
      <c r="H65" s="190">
        <f t="shared" si="2"/>
        <v>2.4</v>
      </c>
    </row>
    <row r="66" spans="1:8">
      <c r="A66" s="185">
        <v>36129</v>
      </c>
      <c r="B66" s="184">
        <v>387</v>
      </c>
      <c r="C66" s="184">
        <f t="shared" si="0"/>
        <v>1998</v>
      </c>
      <c r="E66" s="190">
        <v>1400</v>
      </c>
      <c r="F66" s="190">
        <f t="shared" si="3"/>
        <v>61</v>
      </c>
      <c r="G66" s="190">
        <f t="shared" si="1"/>
        <v>6.6798072711344719E-3</v>
      </c>
      <c r="H66" s="190">
        <f t="shared" si="2"/>
        <v>2.44</v>
      </c>
    </row>
    <row r="67" spans="1:8">
      <c r="A67" s="185">
        <v>36130</v>
      </c>
      <c r="B67" s="184">
        <v>379</v>
      </c>
      <c r="C67" s="184">
        <f t="shared" si="0"/>
        <v>1998</v>
      </c>
      <c r="E67" s="190">
        <v>1400</v>
      </c>
      <c r="F67" s="190">
        <f t="shared" si="3"/>
        <v>62</v>
      </c>
      <c r="G67" s="190">
        <f t="shared" si="1"/>
        <v>6.7893123083661846E-3</v>
      </c>
      <c r="H67" s="190">
        <f t="shared" si="2"/>
        <v>2.48</v>
      </c>
    </row>
    <row r="68" spans="1:8">
      <c r="A68" s="185">
        <v>36131</v>
      </c>
      <c r="B68" s="184">
        <v>377</v>
      </c>
      <c r="C68" s="184">
        <f t="shared" si="0"/>
        <v>1998</v>
      </c>
      <c r="E68" s="190">
        <v>1390</v>
      </c>
      <c r="F68" s="190">
        <f t="shared" si="3"/>
        <v>63</v>
      </c>
      <c r="G68" s="190">
        <f t="shared" si="1"/>
        <v>6.8988173455978973E-3</v>
      </c>
      <c r="H68" s="190">
        <f t="shared" si="2"/>
        <v>2.52</v>
      </c>
    </row>
    <row r="69" spans="1:8">
      <c r="A69" s="185">
        <v>36132</v>
      </c>
      <c r="B69" s="184">
        <v>375</v>
      </c>
      <c r="C69" s="184">
        <f t="shared" si="0"/>
        <v>1998</v>
      </c>
      <c r="E69" s="190">
        <v>1390</v>
      </c>
      <c r="F69" s="190">
        <f t="shared" si="3"/>
        <v>64</v>
      </c>
      <c r="G69" s="190">
        <f t="shared" si="1"/>
        <v>7.00832238282961E-3</v>
      </c>
      <c r="H69" s="190">
        <f t="shared" si="2"/>
        <v>2.56</v>
      </c>
    </row>
    <row r="70" spans="1:8">
      <c r="A70" s="185">
        <v>36133</v>
      </c>
      <c r="B70" s="184">
        <v>394</v>
      </c>
      <c r="C70" s="184">
        <f t="shared" ref="C70:C133" si="7">YEAR(A70)</f>
        <v>1998</v>
      </c>
      <c r="E70" s="190">
        <v>1390</v>
      </c>
      <c r="F70" s="190">
        <f t="shared" si="3"/>
        <v>65</v>
      </c>
      <c r="G70" s="190">
        <f t="shared" ref="G70:G133" si="8">F70/9132</f>
        <v>7.1178274200613227E-3</v>
      </c>
      <c r="H70" s="190">
        <f t="shared" ref="H70:H133" si="9">G70*9132/25</f>
        <v>2.6</v>
      </c>
    </row>
    <row r="71" spans="1:8">
      <c r="A71" s="185">
        <v>36134</v>
      </c>
      <c r="B71" s="184">
        <v>389</v>
      </c>
      <c r="C71" s="184">
        <f t="shared" si="7"/>
        <v>1998</v>
      </c>
      <c r="E71" s="190">
        <v>1390</v>
      </c>
      <c r="F71" s="190">
        <f t="shared" ref="F71:F134" si="10">F70+1</f>
        <v>66</v>
      </c>
      <c r="G71" s="190">
        <f t="shared" si="8"/>
        <v>7.2273324572930354E-3</v>
      </c>
      <c r="H71" s="190">
        <f t="shared" si="9"/>
        <v>2.64</v>
      </c>
    </row>
    <row r="72" spans="1:8">
      <c r="A72" s="185">
        <v>36135</v>
      </c>
      <c r="B72" s="184">
        <v>379</v>
      </c>
      <c r="C72" s="184">
        <f t="shared" si="7"/>
        <v>1998</v>
      </c>
      <c r="E72" s="190">
        <v>1380</v>
      </c>
      <c r="F72" s="190">
        <f t="shared" si="10"/>
        <v>67</v>
      </c>
      <c r="G72" s="190">
        <f t="shared" si="8"/>
        <v>7.3368374945247481E-3</v>
      </c>
      <c r="H72" s="190">
        <f t="shared" si="9"/>
        <v>2.68</v>
      </c>
    </row>
    <row r="73" spans="1:8">
      <c r="A73" s="185">
        <v>36136</v>
      </c>
      <c r="B73" s="184">
        <v>374</v>
      </c>
      <c r="C73" s="184">
        <f t="shared" si="7"/>
        <v>1998</v>
      </c>
      <c r="E73" s="190">
        <v>1380</v>
      </c>
      <c r="F73" s="190">
        <f t="shared" si="10"/>
        <v>68</v>
      </c>
      <c r="G73" s="190">
        <f t="shared" si="8"/>
        <v>7.4463425317564608E-3</v>
      </c>
      <c r="H73" s="190">
        <f t="shared" si="9"/>
        <v>2.72</v>
      </c>
    </row>
    <row r="74" spans="1:8">
      <c r="A74" s="185">
        <v>36137</v>
      </c>
      <c r="B74" s="184">
        <v>371</v>
      </c>
      <c r="C74" s="184">
        <f t="shared" si="7"/>
        <v>1998</v>
      </c>
      <c r="E74" s="190">
        <v>1370</v>
      </c>
      <c r="F74" s="190">
        <f t="shared" si="10"/>
        <v>69</v>
      </c>
      <c r="G74" s="190">
        <f t="shared" si="8"/>
        <v>7.5558475689881735E-3</v>
      </c>
      <c r="H74" s="190">
        <f t="shared" si="9"/>
        <v>2.76</v>
      </c>
    </row>
    <row r="75" spans="1:8">
      <c r="A75" s="185">
        <v>36138</v>
      </c>
      <c r="B75" s="184">
        <v>376</v>
      </c>
      <c r="C75" s="184">
        <f t="shared" si="7"/>
        <v>1998</v>
      </c>
      <c r="E75" s="190">
        <v>1370</v>
      </c>
      <c r="F75" s="190">
        <f t="shared" si="10"/>
        <v>70</v>
      </c>
      <c r="G75" s="190">
        <f t="shared" si="8"/>
        <v>7.6653526062198862E-3</v>
      </c>
      <c r="H75" s="190">
        <f t="shared" si="9"/>
        <v>2.8</v>
      </c>
    </row>
    <row r="76" spans="1:8">
      <c r="A76" s="185">
        <v>36139</v>
      </c>
      <c r="B76" s="184">
        <v>374</v>
      </c>
      <c r="C76" s="184">
        <f t="shared" si="7"/>
        <v>1998</v>
      </c>
      <c r="E76" s="190">
        <v>1360</v>
      </c>
      <c r="F76" s="190">
        <f t="shared" si="10"/>
        <v>71</v>
      </c>
      <c r="G76" s="190">
        <f t="shared" si="8"/>
        <v>7.7748576434515989E-3</v>
      </c>
      <c r="H76" s="190">
        <f t="shared" si="9"/>
        <v>2.84</v>
      </c>
    </row>
    <row r="77" spans="1:8">
      <c r="A77" s="185">
        <v>36140</v>
      </c>
      <c r="B77" s="184">
        <v>374</v>
      </c>
      <c r="C77" s="184">
        <f t="shared" si="7"/>
        <v>1998</v>
      </c>
      <c r="E77" s="190">
        <v>1360</v>
      </c>
      <c r="F77" s="190">
        <f t="shared" si="10"/>
        <v>72</v>
      </c>
      <c r="G77" s="190">
        <f t="shared" si="8"/>
        <v>7.8843626806833107E-3</v>
      </c>
      <c r="H77" s="190">
        <f t="shared" si="9"/>
        <v>2.88</v>
      </c>
    </row>
    <row r="78" spans="1:8">
      <c r="A78" s="185">
        <v>36141</v>
      </c>
      <c r="B78" s="184">
        <v>370</v>
      </c>
      <c r="C78" s="184">
        <f t="shared" si="7"/>
        <v>1998</v>
      </c>
      <c r="E78" s="190">
        <v>1320</v>
      </c>
      <c r="F78" s="190">
        <f t="shared" si="10"/>
        <v>73</v>
      </c>
      <c r="G78" s="190">
        <f t="shared" si="8"/>
        <v>7.9938677179150243E-3</v>
      </c>
      <c r="H78" s="190">
        <f t="shared" si="9"/>
        <v>2.92</v>
      </c>
    </row>
    <row r="79" spans="1:8">
      <c r="A79" s="185">
        <v>36142</v>
      </c>
      <c r="B79" s="184">
        <v>366</v>
      </c>
      <c r="C79" s="184">
        <f t="shared" si="7"/>
        <v>1998</v>
      </c>
      <c r="E79" s="190">
        <v>1320</v>
      </c>
      <c r="F79" s="190">
        <f t="shared" si="10"/>
        <v>74</v>
      </c>
      <c r="G79" s="190">
        <f t="shared" si="8"/>
        <v>8.1033727551467361E-3</v>
      </c>
      <c r="H79" s="190">
        <f t="shared" si="9"/>
        <v>2.96</v>
      </c>
    </row>
    <row r="80" spans="1:8">
      <c r="A80" s="185">
        <v>36143</v>
      </c>
      <c r="B80" s="184">
        <v>359</v>
      </c>
      <c r="C80" s="184">
        <f t="shared" si="7"/>
        <v>1998</v>
      </c>
      <c r="E80" s="190">
        <v>1310</v>
      </c>
      <c r="F80" s="190">
        <f t="shared" si="10"/>
        <v>75</v>
      </c>
      <c r="G80" s="190">
        <f t="shared" si="8"/>
        <v>8.2128777923784497E-3</v>
      </c>
      <c r="H80" s="190">
        <f t="shared" si="9"/>
        <v>3</v>
      </c>
    </row>
    <row r="81" spans="1:8">
      <c r="A81" s="185">
        <v>36144</v>
      </c>
      <c r="B81" s="184">
        <v>355</v>
      </c>
      <c r="C81" s="184">
        <f t="shared" si="7"/>
        <v>1998</v>
      </c>
      <c r="E81" s="190">
        <v>1310</v>
      </c>
      <c r="F81" s="190">
        <f t="shared" si="10"/>
        <v>76</v>
      </c>
      <c r="G81" s="190">
        <f t="shared" si="8"/>
        <v>8.3223828296101615E-3</v>
      </c>
      <c r="H81" s="190">
        <f t="shared" si="9"/>
        <v>3.04</v>
      </c>
    </row>
    <row r="82" spans="1:8">
      <c r="A82" s="185">
        <v>36145</v>
      </c>
      <c r="B82" s="184">
        <v>343</v>
      </c>
      <c r="C82" s="184">
        <f t="shared" si="7"/>
        <v>1998</v>
      </c>
      <c r="E82" s="190">
        <v>1310</v>
      </c>
      <c r="F82" s="190">
        <f t="shared" si="10"/>
        <v>77</v>
      </c>
      <c r="G82" s="190">
        <f t="shared" si="8"/>
        <v>8.4318878668418751E-3</v>
      </c>
      <c r="H82" s="190">
        <f t="shared" si="9"/>
        <v>3.08</v>
      </c>
    </row>
    <row r="83" spans="1:8">
      <c r="A83" s="185">
        <v>36146</v>
      </c>
      <c r="B83" s="184">
        <v>340</v>
      </c>
      <c r="C83" s="184">
        <f t="shared" si="7"/>
        <v>1998</v>
      </c>
      <c r="E83" s="190">
        <v>1300</v>
      </c>
      <c r="F83" s="190">
        <f t="shared" si="10"/>
        <v>78</v>
      </c>
      <c r="G83" s="190">
        <f t="shared" si="8"/>
        <v>8.5413929040735869E-3</v>
      </c>
      <c r="H83" s="190">
        <f t="shared" si="9"/>
        <v>3.12</v>
      </c>
    </row>
    <row r="84" spans="1:8">
      <c r="A84" s="185">
        <v>36147</v>
      </c>
      <c r="B84" s="184">
        <v>337</v>
      </c>
      <c r="C84" s="184">
        <f t="shared" si="7"/>
        <v>1998</v>
      </c>
      <c r="E84" s="190">
        <v>1300</v>
      </c>
      <c r="F84" s="190">
        <f t="shared" si="10"/>
        <v>79</v>
      </c>
      <c r="G84" s="190">
        <f t="shared" si="8"/>
        <v>8.6508979413053005E-3</v>
      </c>
      <c r="H84" s="190">
        <f t="shared" si="9"/>
        <v>3.16</v>
      </c>
    </row>
    <row r="85" spans="1:8">
      <c r="A85" s="185">
        <v>36148</v>
      </c>
      <c r="B85" s="184">
        <v>343</v>
      </c>
      <c r="C85" s="184">
        <f t="shared" si="7"/>
        <v>1998</v>
      </c>
      <c r="E85" s="190">
        <v>1300</v>
      </c>
      <c r="F85" s="190">
        <f t="shared" si="10"/>
        <v>80</v>
      </c>
      <c r="G85" s="190">
        <f t="shared" si="8"/>
        <v>8.7604029785370123E-3</v>
      </c>
      <c r="H85" s="190">
        <f t="shared" si="9"/>
        <v>3.2</v>
      </c>
    </row>
    <row r="86" spans="1:8">
      <c r="A86" s="185">
        <v>36149</v>
      </c>
      <c r="B86" s="184">
        <v>336</v>
      </c>
      <c r="C86" s="184">
        <f t="shared" si="7"/>
        <v>1998</v>
      </c>
      <c r="E86" s="190">
        <v>1300</v>
      </c>
      <c r="F86" s="190">
        <f t="shared" si="10"/>
        <v>81</v>
      </c>
      <c r="G86" s="190">
        <f t="shared" si="8"/>
        <v>8.8699080157687259E-3</v>
      </c>
      <c r="H86" s="190">
        <f t="shared" si="9"/>
        <v>3.24</v>
      </c>
    </row>
    <row r="87" spans="1:8">
      <c r="A87" s="185">
        <v>36150</v>
      </c>
      <c r="B87" s="184">
        <v>340</v>
      </c>
      <c r="C87" s="184">
        <f t="shared" si="7"/>
        <v>1998</v>
      </c>
      <c r="E87" s="190">
        <v>1300</v>
      </c>
      <c r="F87" s="190">
        <f t="shared" si="10"/>
        <v>82</v>
      </c>
      <c r="G87" s="190">
        <f t="shared" si="8"/>
        <v>8.9794130530004377E-3</v>
      </c>
      <c r="H87" s="190">
        <f t="shared" si="9"/>
        <v>3.28</v>
      </c>
    </row>
    <row r="88" spans="1:8">
      <c r="A88" s="185">
        <v>36151</v>
      </c>
      <c r="B88" s="184">
        <v>356</v>
      </c>
      <c r="C88" s="184">
        <f t="shared" si="7"/>
        <v>1998</v>
      </c>
      <c r="E88" s="190">
        <v>1290</v>
      </c>
      <c r="F88" s="190">
        <f t="shared" si="10"/>
        <v>83</v>
      </c>
      <c r="G88" s="190">
        <f t="shared" si="8"/>
        <v>9.0889180902321513E-3</v>
      </c>
      <c r="H88" s="190">
        <f t="shared" si="9"/>
        <v>3.32</v>
      </c>
    </row>
    <row r="89" spans="1:8">
      <c r="A89" s="185">
        <v>36152</v>
      </c>
      <c r="B89" s="184">
        <v>331</v>
      </c>
      <c r="C89" s="184">
        <f t="shared" si="7"/>
        <v>1998</v>
      </c>
      <c r="E89" s="190">
        <v>1290</v>
      </c>
      <c r="F89" s="190">
        <f t="shared" si="10"/>
        <v>84</v>
      </c>
      <c r="G89" s="190">
        <f t="shared" si="8"/>
        <v>9.1984231274638631E-3</v>
      </c>
      <c r="H89" s="190">
        <f t="shared" si="9"/>
        <v>3.36</v>
      </c>
    </row>
    <row r="90" spans="1:8">
      <c r="A90" s="185">
        <v>36153</v>
      </c>
      <c r="B90" s="184">
        <v>329</v>
      </c>
      <c r="C90" s="184">
        <f t="shared" si="7"/>
        <v>1998</v>
      </c>
      <c r="E90" s="190">
        <v>1290</v>
      </c>
      <c r="F90" s="190">
        <f t="shared" si="10"/>
        <v>85</v>
      </c>
      <c r="G90" s="190">
        <f t="shared" si="8"/>
        <v>9.3079281646955767E-3</v>
      </c>
      <c r="H90" s="190">
        <f t="shared" si="9"/>
        <v>3.4</v>
      </c>
    </row>
    <row r="91" spans="1:8">
      <c r="A91" s="185">
        <v>36154</v>
      </c>
      <c r="B91" s="184">
        <v>344</v>
      </c>
      <c r="C91" s="184">
        <f t="shared" si="7"/>
        <v>1998</v>
      </c>
      <c r="E91" s="190">
        <v>1280</v>
      </c>
      <c r="F91" s="190">
        <f t="shared" si="10"/>
        <v>86</v>
      </c>
      <c r="G91" s="190">
        <f t="shared" si="8"/>
        <v>9.4174332019272885E-3</v>
      </c>
      <c r="H91" s="190">
        <f t="shared" si="9"/>
        <v>3.44</v>
      </c>
    </row>
    <row r="92" spans="1:8">
      <c r="A92" s="185">
        <v>36155</v>
      </c>
      <c r="B92" s="184">
        <v>375</v>
      </c>
      <c r="C92" s="184">
        <f t="shared" si="7"/>
        <v>1998</v>
      </c>
      <c r="E92" s="190">
        <v>1270</v>
      </c>
      <c r="F92" s="190">
        <f t="shared" si="10"/>
        <v>87</v>
      </c>
      <c r="G92" s="190">
        <f t="shared" si="8"/>
        <v>9.5269382391590021E-3</v>
      </c>
      <c r="H92" s="190">
        <f t="shared" si="9"/>
        <v>3.48</v>
      </c>
    </row>
    <row r="93" spans="1:8">
      <c r="A93" s="185">
        <v>36156</v>
      </c>
      <c r="B93" s="184">
        <v>377</v>
      </c>
      <c r="C93" s="184">
        <f t="shared" si="7"/>
        <v>1998</v>
      </c>
      <c r="E93" s="190">
        <v>1270</v>
      </c>
      <c r="F93" s="190">
        <f t="shared" si="10"/>
        <v>88</v>
      </c>
      <c r="G93" s="190">
        <f t="shared" si="8"/>
        <v>9.6364432763907139E-3</v>
      </c>
      <c r="H93" s="190">
        <f t="shared" si="9"/>
        <v>3.52</v>
      </c>
    </row>
    <row r="94" spans="1:8">
      <c r="A94" s="185">
        <v>36157</v>
      </c>
      <c r="B94" s="184">
        <v>378</v>
      </c>
      <c r="C94" s="184">
        <f t="shared" si="7"/>
        <v>1998</v>
      </c>
      <c r="E94" s="190">
        <v>1260</v>
      </c>
      <c r="F94" s="190">
        <f t="shared" si="10"/>
        <v>89</v>
      </c>
      <c r="G94" s="190">
        <f t="shared" si="8"/>
        <v>9.7459483136224274E-3</v>
      </c>
      <c r="H94" s="190">
        <f t="shared" si="9"/>
        <v>3.5600000000000005</v>
      </c>
    </row>
    <row r="95" spans="1:8">
      <c r="A95" s="185">
        <v>36158</v>
      </c>
      <c r="B95" s="184">
        <v>380</v>
      </c>
      <c r="C95" s="184">
        <f t="shared" si="7"/>
        <v>1998</v>
      </c>
      <c r="E95" s="190">
        <v>1260</v>
      </c>
      <c r="F95" s="190">
        <f t="shared" si="10"/>
        <v>90</v>
      </c>
      <c r="G95" s="190">
        <f t="shared" si="8"/>
        <v>9.8554533508541393E-3</v>
      </c>
      <c r="H95" s="190">
        <f t="shared" si="9"/>
        <v>3.6</v>
      </c>
    </row>
    <row r="96" spans="1:8">
      <c r="A96" s="185">
        <v>36159</v>
      </c>
      <c r="B96" s="184">
        <v>350</v>
      </c>
      <c r="C96" s="184">
        <f t="shared" si="7"/>
        <v>1998</v>
      </c>
      <c r="E96" s="190">
        <v>1250</v>
      </c>
      <c r="F96" s="190">
        <f t="shared" si="10"/>
        <v>91</v>
      </c>
      <c r="G96" s="190">
        <f t="shared" si="8"/>
        <v>9.9649583880858511E-3</v>
      </c>
      <c r="H96" s="190">
        <f t="shared" si="9"/>
        <v>3.6399999999999992</v>
      </c>
    </row>
    <row r="97" spans="1:8">
      <c r="A97" s="185">
        <v>36160</v>
      </c>
      <c r="B97" s="184">
        <v>324</v>
      </c>
      <c r="C97" s="184">
        <f t="shared" si="7"/>
        <v>1998</v>
      </c>
      <c r="E97" s="190">
        <v>1240</v>
      </c>
      <c r="F97" s="190">
        <f t="shared" si="10"/>
        <v>92</v>
      </c>
      <c r="G97" s="190">
        <f t="shared" si="8"/>
        <v>1.0074463425317565E-2</v>
      </c>
      <c r="H97" s="190">
        <f t="shared" si="9"/>
        <v>3.68</v>
      </c>
    </row>
    <row r="98" spans="1:8">
      <c r="A98" s="185">
        <v>36161</v>
      </c>
      <c r="B98" s="184">
        <v>334</v>
      </c>
      <c r="C98" s="184">
        <f t="shared" si="7"/>
        <v>1999</v>
      </c>
      <c r="E98" s="190">
        <v>1230</v>
      </c>
      <c r="F98" s="190">
        <f t="shared" si="10"/>
        <v>93</v>
      </c>
      <c r="G98" s="190">
        <f t="shared" si="8"/>
        <v>1.0183968462549276E-2</v>
      </c>
      <c r="H98" s="190">
        <f t="shared" si="9"/>
        <v>3.72</v>
      </c>
    </row>
    <row r="99" spans="1:8">
      <c r="A99" s="185">
        <v>36162</v>
      </c>
      <c r="B99" s="184">
        <v>324</v>
      </c>
      <c r="C99" s="184">
        <f t="shared" si="7"/>
        <v>1999</v>
      </c>
      <c r="E99" s="190">
        <v>1230</v>
      </c>
      <c r="F99" s="190">
        <f t="shared" si="10"/>
        <v>94</v>
      </c>
      <c r="G99" s="190">
        <f t="shared" si="8"/>
        <v>1.029347349978099E-2</v>
      </c>
      <c r="H99" s="190">
        <f t="shared" si="9"/>
        <v>3.76</v>
      </c>
    </row>
    <row r="100" spans="1:8">
      <c r="A100" s="185">
        <v>36163</v>
      </c>
      <c r="B100" s="184">
        <v>315</v>
      </c>
      <c r="C100" s="184">
        <f t="shared" si="7"/>
        <v>1999</v>
      </c>
      <c r="E100" s="190">
        <v>1220</v>
      </c>
      <c r="F100" s="190">
        <f t="shared" si="10"/>
        <v>95</v>
      </c>
      <c r="G100" s="190">
        <f t="shared" si="8"/>
        <v>1.0402978537012702E-2</v>
      </c>
      <c r="H100" s="190">
        <f t="shared" si="9"/>
        <v>3.8</v>
      </c>
    </row>
    <row r="101" spans="1:8">
      <c r="A101" s="185">
        <v>36164</v>
      </c>
      <c r="B101" s="184">
        <v>311</v>
      </c>
      <c r="C101" s="184">
        <f t="shared" si="7"/>
        <v>1999</v>
      </c>
      <c r="E101" s="190">
        <v>1210</v>
      </c>
      <c r="F101" s="190">
        <f t="shared" si="10"/>
        <v>96</v>
      </c>
      <c r="G101" s="190">
        <f t="shared" si="8"/>
        <v>1.0512483574244415E-2</v>
      </c>
      <c r="H101" s="190">
        <f t="shared" si="9"/>
        <v>3.84</v>
      </c>
    </row>
    <row r="102" spans="1:8">
      <c r="A102" s="185">
        <v>36165</v>
      </c>
      <c r="B102" s="184">
        <v>317</v>
      </c>
      <c r="C102" s="184">
        <f t="shared" si="7"/>
        <v>1999</v>
      </c>
      <c r="E102" s="190">
        <v>1210</v>
      </c>
      <c r="F102" s="190">
        <f t="shared" si="10"/>
        <v>97</v>
      </c>
      <c r="G102" s="190">
        <f t="shared" si="8"/>
        <v>1.0621988611476127E-2</v>
      </c>
      <c r="H102" s="190">
        <f t="shared" si="9"/>
        <v>3.88</v>
      </c>
    </row>
    <row r="103" spans="1:8">
      <c r="A103" s="185">
        <v>36166</v>
      </c>
      <c r="B103" s="184">
        <v>317</v>
      </c>
      <c r="C103" s="184">
        <f t="shared" si="7"/>
        <v>1999</v>
      </c>
      <c r="E103" s="190">
        <v>1210</v>
      </c>
      <c r="F103" s="190">
        <f t="shared" si="10"/>
        <v>98</v>
      </c>
      <c r="G103" s="190">
        <f t="shared" si="8"/>
        <v>1.0731493648707841E-2</v>
      </c>
      <c r="H103" s="190">
        <f t="shared" si="9"/>
        <v>3.92</v>
      </c>
    </row>
    <row r="104" spans="1:8">
      <c r="A104" s="185">
        <v>36167</v>
      </c>
      <c r="B104" s="184">
        <v>316</v>
      </c>
      <c r="C104" s="184">
        <f t="shared" si="7"/>
        <v>1999</v>
      </c>
      <c r="E104" s="190">
        <v>1210</v>
      </c>
      <c r="F104" s="190">
        <f t="shared" si="10"/>
        <v>99</v>
      </c>
      <c r="G104" s="190">
        <f t="shared" si="8"/>
        <v>1.0840998685939553E-2</v>
      </c>
      <c r="H104" s="190">
        <f t="shared" si="9"/>
        <v>3.96</v>
      </c>
    </row>
    <row r="105" spans="1:8">
      <c r="A105" s="185">
        <v>36168</v>
      </c>
      <c r="B105" s="184">
        <v>311</v>
      </c>
      <c r="C105" s="184">
        <f t="shared" si="7"/>
        <v>1999</v>
      </c>
      <c r="E105" s="190">
        <v>1210</v>
      </c>
      <c r="F105" s="190">
        <f t="shared" si="10"/>
        <v>100</v>
      </c>
      <c r="G105" s="190">
        <f t="shared" si="8"/>
        <v>1.0950503723171266E-2</v>
      </c>
      <c r="H105" s="190">
        <f t="shared" si="9"/>
        <v>4</v>
      </c>
    </row>
    <row r="106" spans="1:8">
      <c r="A106" s="185">
        <v>36169</v>
      </c>
      <c r="B106" s="184">
        <v>313</v>
      </c>
      <c r="C106" s="184">
        <f t="shared" si="7"/>
        <v>1999</v>
      </c>
      <c r="E106" s="190">
        <v>1210</v>
      </c>
      <c r="F106" s="190">
        <f t="shared" si="10"/>
        <v>101</v>
      </c>
      <c r="G106" s="190">
        <f t="shared" si="8"/>
        <v>1.1060008760402978E-2</v>
      </c>
      <c r="H106" s="190">
        <f t="shared" si="9"/>
        <v>4.04</v>
      </c>
    </row>
    <row r="107" spans="1:8">
      <c r="A107" s="185">
        <v>36170</v>
      </c>
      <c r="B107" s="184">
        <v>314</v>
      </c>
      <c r="C107" s="184">
        <f t="shared" si="7"/>
        <v>1999</v>
      </c>
      <c r="E107" s="190">
        <v>1210</v>
      </c>
      <c r="F107" s="190">
        <f t="shared" si="10"/>
        <v>102</v>
      </c>
      <c r="G107" s="190">
        <f t="shared" si="8"/>
        <v>1.1169513797634692E-2</v>
      </c>
      <c r="H107" s="190">
        <f t="shared" si="9"/>
        <v>4.08</v>
      </c>
    </row>
    <row r="108" spans="1:8">
      <c r="A108" s="185">
        <v>36171</v>
      </c>
      <c r="B108" s="184">
        <v>313</v>
      </c>
      <c r="C108" s="184">
        <f t="shared" si="7"/>
        <v>1999</v>
      </c>
      <c r="E108" s="190">
        <v>1200</v>
      </c>
      <c r="F108" s="190">
        <f t="shared" si="10"/>
        <v>103</v>
      </c>
      <c r="G108" s="190">
        <f t="shared" si="8"/>
        <v>1.1279018834866403E-2</v>
      </c>
      <c r="H108" s="190">
        <f t="shared" si="9"/>
        <v>4.12</v>
      </c>
    </row>
    <row r="109" spans="1:8">
      <c r="A109" s="185">
        <v>36172</v>
      </c>
      <c r="B109" s="184">
        <v>303</v>
      </c>
      <c r="C109" s="184">
        <f t="shared" si="7"/>
        <v>1999</v>
      </c>
      <c r="E109" s="190">
        <v>1200</v>
      </c>
      <c r="F109" s="190">
        <f t="shared" si="10"/>
        <v>104</v>
      </c>
      <c r="G109" s="190">
        <f t="shared" si="8"/>
        <v>1.1388523872098117E-2</v>
      </c>
      <c r="H109" s="190">
        <f t="shared" si="9"/>
        <v>4.16</v>
      </c>
    </row>
    <row r="110" spans="1:8">
      <c r="A110" s="185">
        <v>36173</v>
      </c>
      <c r="B110" s="184">
        <v>282</v>
      </c>
      <c r="C110" s="184">
        <f t="shared" si="7"/>
        <v>1999</v>
      </c>
      <c r="E110" s="190">
        <v>1200</v>
      </c>
      <c r="F110" s="190">
        <f t="shared" si="10"/>
        <v>105</v>
      </c>
      <c r="G110" s="190">
        <f t="shared" si="8"/>
        <v>1.1498028909329829E-2</v>
      </c>
      <c r="H110" s="190">
        <f t="shared" si="9"/>
        <v>4.2</v>
      </c>
    </row>
    <row r="111" spans="1:8">
      <c r="A111" s="185">
        <v>36174</v>
      </c>
      <c r="B111" s="184">
        <v>285</v>
      </c>
      <c r="C111" s="184">
        <f t="shared" si="7"/>
        <v>1999</v>
      </c>
      <c r="E111" s="190">
        <v>1190</v>
      </c>
      <c r="F111" s="190">
        <f t="shared" si="10"/>
        <v>106</v>
      </c>
      <c r="G111" s="190">
        <f t="shared" si="8"/>
        <v>1.1607533946561542E-2</v>
      </c>
      <c r="H111" s="190">
        <f t="shared" si="9"/>
        <v>4.24</v>
      </c>
    </row>
    <row r="112" spans="1:8">
      <c r="A112" s="185">
        <v>36175</v>
      </c>
      <c r="B112" s="184">
        <v>245</v>
      </c>
      <c r="C112" s="184">
        <f t="shared" si="7"/>
        <v>1999</v>
      </c>
      <c r="E112" s="190">
        <v>1190</v>
      </c>
      <c r="F112" s="190">
        <f t="shared" si="10"/>
        <v>107</v>
      </c>
      <c r="G112" s="190">
        <f t="shared" si="8"/>
        <v>1.1717038983793254E-2</v>
      </c>
      <c r="H112" s="190">
        <f t="shared" si="9"/>
        <v>4.28</v>
      </c>
    </row>
    <row r="113" spans="1:8">
      <c r="A113" s="185">
        <v>36176</v>
      </c>
      <c r="B113" s="184">
        <v>219</v>
      </c>
      <c r="C113" s="184">
        <f t="shared" si="7"/>
        <v>1999</v>
      </c>
      <c r="E113" s="190">
        <v>1190</v>
      </c>
      <c r="F113" s="190">
        <f t="shared" si="10"/>
        <v>108</v>
      </c>
      <c r="G113" s="190">
        <f t="shared" si="8"/>
        <v>1.1826544021024968E-2</v>
      </c>
      <c r="H113" s="190">
        <f t="shared" si="9"/>
        <v>4.32</v>
      </c>
    </row>
    <row r="114" spans="1:8">
      <c r="A114" s="185">
        <v>36177</v>
      </c>
      <c r="B114" s="184">
        <v>215</v>
      </c>
      <c r="C114" s="184">
        <f t="shared" si="7"/>
        <v>1999</v>
      </c>
      <c r="E114" s="190">
        <v>1180</v>
      </c>
      <c r="F114" s="190">
        <f t="shared" si="10"/>
        <v>109</v>
      </c>
      <c r="G114" s="190">
        <f t="shared" si="8"/>
        <v>1.193604905825668E-2</v>
      </c>
      <c r="H114" s="190">
        <f t="shared" si="9"/>
        <v>4.3600000000000003</v>
      </c>
    </row>
    <row r="115" spans="1:8">
      <c r="A115" s="185">
        <v>36178</v>
      </c>
      <c r="B115" s="184">
        <v>216</v>
      </c>
      <c r="C115" s="184">
        <f t="shared" si="7"/>
        <v>1999</v>
      </c>
      <c r="E115" s="190">
        <v>1180</v>
      </c>
      <c r="F115" s="190">
        <f t="shared" si="10"/>
        <v>110</v>
      </c>
      <c r="G115" s="190">
        <f t="shared" si="8"/>
        <v>1.2045554095488393E-2</v>
      </c>
      <c r="H115" s="190">
        <f t="shared" si="9"/>
        <v>4.4000000000000004</v>
      </c>
    </row>
    <row r="116" spans="1:8">
      <c r="A116" s="185">
        <v>36179</v>
      </c>
      <c r="B116" s="184">
        <v>298</v>
      </c>
      <c r="C116" s="184">
        <f t="shared" si="7"/>
        <v>1999</v>
      </c>
      <c r="E116" s="190">
        <v>1170</v>
      </c>
      <c r="F116" s="190">
        <f t="shared" si="10"/>
        <v>111</v>
      </c>
      <c r="G116" s="190">
        <f t="shared" si="8"/>
        <v>1.2155059132720105E-2</v>
      </c>
      <c r="H116" s="190">
        <f t="shared" si="9"/>
        <v>4.4400000000000004</v>
      </c>
    </row>
    <row r="117" spans="1:8">
      <c r="A117" s="185">
        <v>36180</v>
      </c>
      <c r="B117" s="184">
        <v>311</v>
      </c>
      <c r="C117" s="184">
        <f t="shared" si="7"/>
        <v>1999</v>
      </c>
      <c r="E117" s="190">
        <v>1160</v>
      </c>
      <c r="F117" s="190">
        <f t="shared" si="10"/>
        <v>112</v>
      </c>
      <c r="G117" s="190">
        <f t="shared" si="8"/>
        <v>1.2264564169951819E-2</v>
      </c>
      <c r="H117" s="190">
        <f t="shared" si="9"/>
        <v>4.4800000000000004</v>
      </c>
    </row>
    <row r="118" spans="1:8">
      <c r="A118" s="185">
        <v>36181</v>
      </c>
      <c r="B118" s="184">
        <v>346</v>
      </c>
      <c r="C118" s="184">
        <f t="shared" si="7"/>
        <v>1999</v>
      </c>
      <c r="E118" s="190">
        <v>1160</v>
      </c>
      <c r="F118" s="190">
        <f t="shared" si="10"/>
        <v>113</v>
      </c>
      <c r="G118" s="190">
        <f t="shared" si="8"/>
        <v>1.237406920718353E-2</v>
      </c>
      <c r="H118" s="190">
        <f t="shared" si="9"/>
        <v>4.5199999999999996</v>
      </c>
    </row>
    <row r="119" spans="1:8">
      <c r="A119" s="185">
        <v>36182</v>
      </c>
      <c r="B119" s="184">
        <v>312</v>
      </c>
      <c r="C119" s="184">
        <f t="shared" si="7"/>
        <v>1999</v>
      </c>
      <c r="E119" s="190">
        <v>1160</v>
      </c>
      <c r="F119" s="190">
        <f t="shared" si="10"/>
        <v>114</v>
      </c>
      <c r="G119" s="190">
        <f t="shared" si="8"/>
        <v>1.2483574244415242E-2</v>
      </c>
      <c r="H119" s="190">
        <f t="shared" si="9"/>
        <v>4.5599999999999996</v>
      </c>
    </row>
    <row r="120" spans="1:8">
      <c r="A120" s="185">
        <v>36183</v>
      </c>
      <c r="B120" s="184">
        <v>295</v>
      </c>
      <c r="C120" s="184">
        <f t="shared" si="7"/>
        <v>1999</v>
      </c>
      <c r="E120" s="190">
        <v>1160</v>
      </c>
      <c r="F120" s="190">
        <f t="shared" si="10"/>
        <v>115</v>
      </c>
      <c r="G120" s="190">
        <f t="shared" si="8"/>
        <v>1.2593079281646956E-2</v>
      </c>
      <c r="H120" s="190">
        <f t="shared" si="9"/>
        <v>4.5999999999999996</v>
      </c>
    </row>
    <row r="121" spans="1:8">
      <c r="A121" s="185">
        <v>36184</v>
      </c>
      <c r="B121" s="184">
        <v>293</v>
      </c>
      <c r="C121" s="184">
        <f t="shared" si="7"/>
        <v>1999</v>
      </c>
      <c r="E121" s="190">
        <v>1160</v>
      </c>
      <c r="F121" s="190">
        <f t="shared" si="10"/>
        <v>116</v>
      </c>
      <c r="G121" s="190">
        <f t="shared" si="8"/>
        <v>1.2702584318878668E-2</v>
      </c>
      <c r="H121" s="190">
        <f t="shared" si="9"/>
        <v>4.6399999999999997</v>
      </c>
    </row>
    <row r="122" spans="1:8">
      <c r="A122" s="185">
        <v>36185</v>
      </c>
      <c r="B122" s="184">
        <v>286</v>
      </c>
      <c r="C122" s="184">
        <f t="shared" si="7"/>
        <v>1999</v>
      </c>
      <c r="E122" s="190">
        <v>1160</v>
      </c>
      <c r="F122" s="190">
        <f t="shared" si="10"/>
        <v>117</v>
      </c>
      <c r="G122" s="190">
        <f t="shared" si="8"/>
        <v>1.2812089356110381E-2</v>
      </c>
      <c r="H122" s="190">
        <f t="shared" si="9"/>
        <v>4.68</v>
      </c>
    </row>
    <row r="123" spans="1:8">
      <c r="A123" s="185">
        <v>36186</v>
      </c>
      <c r="B123" s="184">
        <v>290</v>
      </c>
      <c r="C123" s="184">
        <f t="shared" si="7"/>
        <v>1999</v>
      </c>
      <c r="E123" s="190">
        <v>1150</v>
      </c>
      <c r="F123" s="190">
        <f t="shared" si="10"/>
        <v>118</v>
      </c>
      <c r="G123" s="190">
        <f t="shared" si="8"/>
        <v>1.2921594393342093E-2</v>
      </c>
      <c r="H123" s="190">
        <f t="shared" si="9"/>
        <v>4.72</v>
      </c>
    </row>
    <row r="124" spans="1:8">
      <c r="A124" s="185">
        <v>36187</v>
      </c>
      <c r="B124" s="184">
        <v>284</v>
      </c>
      <c r="C124" s="184">
        <f t="shared" si="7"/>
        <v>1999</v>
      </c>
      <c r="E124" s="190">
        <v>1150</v>
      </c>
      <c r="F124" s="190">
        <f t="shared" si="10"/>
        <v>119</v>
      </c>
      <c r="G124" s="190">
        <f t="shared" si="8"/>
        <v>1.3031099430573807E-2</v>
      </c>
      <c r="H124" s="190">
        <f t="shared" si="9"/>
        <v>4.76</v>
      </c>
    </row>
    <row r="125" spans="1:8">
      <c r="A125" s="185">
        <v>36188</v>
      </c>
      <c r="B125" s="184">
        <v>293</v>
      </c>
      <c r="C125" s="184">
        <f t="shared" si="7"/>
        <v>1999</v>
      </c>
      <c r="E125" s="190">
        <v>1150</v>
      </c>
      <c r="F125" s="190">
        <f t="shared" si="10"/>
        <v>120</v>
      </c>
      <c r="G125" s="190">
        <f t="shared" si="8"/>
        <v>1.3140604467805518E-2</v>
      </c>
      <c r="H125" s="190">
        <f t="shared" si="9"/>
        <v>4.8</v>
      </c>
    </row>
    <row r="126" spans="1:8">
      <c r="A126" s="185">
        <v>36189</v>
      </c>
      <c r="B126" s="184">
        <v>282</v>
      </c>
      <c r="C126" s="184">
        <f t="shared" si="7"/>
        <v>1999</v>
      </c>
      <c r="E126" s="190">
        <v>1140</v>
      </c>
      <c r="F126" s="190">
        <f t="shared" si="10"/>
        <v>121</v>
      </c>
      <c r="G126" s="190">
        <f t="shared" si="8"/>
        <v>1.3250109505037232E-2</v>
      </c>
      <c r="H126" s="190">
        <f t="shared" si="9"/>
        <v>4.84</v>
      </c>
    </row>
    <row r="127" spans="1:8">
      <c r="A127" s="185">
        <v>36190</v>
      </c>
      <c r="B127" s="184">
        <v>282</v>
      </c>
      <c r="C127" s="184">
        <f t="shared" si="7"/>
        <v>1999</v>
      </c>
      <c r="E127" s="190">
        <v>1140</v>
      </c>
      <c r="F127" s="190">
        <f t="shared" si="10"/>
        <v>122</v>
      </c>
      <c r="G127" s="190">
        <f t="shared" si="8"/>
        <v>1.3359614542268944E-2</v>
      </c>
      <c r="H127" s="190">
        <f t="shared" si="9"/>
        <v>4.88</v>
      </c>
    </row>
    <row r="128" spans="1:8">
      <c r="A128" s="185">
        <v>36191</v>
      </c>
      <c r="B128" s="184">
        <v>281</v>
      </c>
      <c r="C128" s="184">
        <f t="shared" si="7"/>
        <v>1999</v>
      </c>
      <c r="E128" s="190">
        <v>1140</v>
      </c>
      <c r="F128" s="190">
        <f t="shared" si="10"/>
        <v>123</v>
      </c>
      <c r="G128" s="190">
        <f t="shared" si="8"/>
        <v>1.3469119579500657E-2</v>
      </c>
      <c r="H128" s="190">
        <f t="shared" si="9"/>
        <v>4.92</v>
      </c>
    </row>
    <row r="129" spans="1:8">
      <c r="A129" s="185">
        <v>36192</v>
      </c>
      <c r="B129" s="184">
        <v>298</v>
      </c>
      <c r="C129" s="184">
        <f t="shared" si="7"/>
        <v>1999</v>
      </c>
      <c r="E129" s="190">
        <v>1140</v>
      </c>
      <c r="F129" s="190">
        <f t="shared" si="10"/>
        <v>124</v>
      </c>
      <c r="G129" s="190">
        <f t="shared" si="8"/>
        <v>1.3578624616732369E-2</v>
      </c>
      <c r="H129" s="190">
        <f t="shared" si="9"/>
        <v>4.96</v>
      </c>
    </row>
    <row r="130" spans="1:8">
      <c r="A130" s="185">
        <v>36193</v>
      </c>
      <c r="B130" s="184">
        <v>294</v>
      </c>
      <c r="C130" s="184">
        <f t="shared" si="7"/>
        <v>1999</v>
      </c>
      <c r="E130" s="190">
        <v>1130</v>
      </c>
      <c r="F130" s="190">
        <f t="shared" si="10"/>
        <v>125</v>
      </c>
      <c r="G130" s="190">
        <f t="shared" si="8"/>
        <v>1.3688129653964083E-2</v>
      </c>
      <c r="H130" s="190">
        <f t="shared" si="9"/>
        <v>5</v>
      </c>
    </row>
    <row r="131" spans="1:8">
      <c r="A131" s="185">
        <v>36194</v>
      </c>
      <c r="B131" s="184">
        <v>288</v>
      </c>
      <c r="C131" s="184">
        <f t="shared" si="7"/>
        <v>1999</v>
      </c>
      <c r="E131" s="190">
        <v>1130</v>
      </c>
      <c r="F131" s="190">
        <f t="shared" si="10"/>
        <v>126</v>
      </c>
      <c r="G131" s="190">
        <f t="shared" si="8"/>
        <v>1.3797634691195795E-2</v>
      </c>
      <c r="H131" s="190">
        <f t="shared" si="9"/>
        <v>5.04</v>
      </c>
    </row>
    <row r="132" spans="1:8">
      <c r="A132" s="185">
        <v>36195</v>
      </c>
      <c r="B132" s="184">
        <v>280</v>
      </c>
      <c r="C132" s="184">
        <f t="shared" si="7"/>
        <v>1999</v>
      </c>
      <c r="E132" s="190">
        <v>1130</v>
      </c>
      <c r="F132" s="190">
        <f t="shared" si="10"/>
        <v>127</v>
      </c>
      <c r="G132" s="190">
        <f t="shared" si="8"/>
        <v>1.3907139728427508E-2</v>
      </c>
      <c r="H132" s="190">
        <f t="shared" si="9"/>
        <v>5.08</v>
      </c>
    </row>
    <row r="133" spans="1:8">
      <c r="A133" s="185">
        <v>36196</v>
      </c>
      <c r="B133" s="184">
        <v>307</v>
      </c>
      <c r="C133" s="184">
        <f t="shared" si="7"/>
        <v>1999</v>
      </c>
      <c r="E133" s="190">
        <v>1130</v>
      </c>
      <c r="F133" s="190">
        <f t="shared" si="10"/>
        <v>128</v>
      </c>
      <c r="G133" s="190">
        <f t="shared" si="8"/>
        <v>1.401664476565922E-2</v>
      </c>
      <c r="H133" s="190">
        <f t="shared" si="9"/>
        <v>5.12</v>
      </c>
    </row>
    <row r="134" spans="1:8">
      <c r="A134" s="185">
        <v>36197</v>
      </c>
      <c r="B134" s="184">
        <v>310</v>
      </c>
      <c r="C134" s="184">
        <f t="shared" ref="C134:C197" si="11">YEAR(A134)</f>
        <v>1999</v>
      </c>
      <c r="E134" s="190">
        <v>1120</v>
      </c>
      <c r="F134" s="190">
        <f t="shared" si="10"/>
        <v>129</v>
      </c>
      <c r="G134" s="190">
        <f t="shared" ref="G134:G197" si="12">F134/9132</f>
        <v>1.4126149802890934E-2</v>
      </c>
      <c r="H134" s="190">
        <f t="shared" ref="H134:H197" si="13">G134*9132/25</f>
        <v>5.16</v>
      </c>
    </row>
    <row r="135" spans="1:8">
      <c r="A135" s="185">
        <v>36198</v>
      </c>
      <c r="B135" s="184">
        <v>297</v>
      </c>
      <c r="C135" s="184">
        <f t="shared" si="11"/>
        <v>1999</v>
      </c>
      <c r="E135" s="190">
        <v>1120</v>
      </c>
      <c r="F135" s="190">
        <f t="shared" ref="F135:F198" si="14">F134+1</f>
        <v>130</v>
      </c>
      <c r="G135" s="190">
        <f t="shared" si="12"/>
        <v>1.4235654840122645E-2</v>
      </c>
      <c r="H135" s="190">
        <f t="shared" si="13"/>
        <v>5.2</v>
      </c>
    </row>
    <row r="136" spans="1:8">
      <c r="A136" s="185">
        <v>36199</v>
      </c>
      <c r="B136" s="184">
        <v>295</v>
      </c>
      <c r="C136" s="184">
        <f t="shared" si="11"/>
        <v>1999</v>
      </c>
      <c r="E136" s="190">
        <v>1120</v>
      </c>
      <c r="F136" s="190">
        <f t="shared" si="14"/>
        <v>131</v>
      </c>
      <c r="G136" s="190">
        <f t="shared" si="12"/>
        <v>1.4345159877354359E-2</v>
      </c>
      <c r="H136" s="190">
        <f t="shared" si="13"/>
        <v>5.24</v>
      </c>
    </row>
    <row r="137" spans="1:8">
      <c r="A137" s="185">
        <v>36200</v>
      </c>
      <c r="B137" s="184">
        <v>296</v>
      </c>
      <c r="C137" s="184">
        <f t="shared" si="11"/>
        <v>1999</v>
      </c>
      <c r="E137" s="190">
        <v>1120</v>
      </c>
      <c r="F137" s="190">
        <f t="shared" si="14"/>
        <v>132</v>
      </c>
      <c r="G137" s="190">
        <f t="shared" si="12"/>
        <v>1.4454664914586071E-2</v>
      </c>
      <c r="H137" s="190">
        <f t="shared" si="13"/>
        <v>5.28</v>
      </c>
    </row>
    <row r="138" spans="1:8">
      <c r="A138" s="185">
        <v>36201</v>
      </c>
      <c r="B138" s="184">
        <v>326</v>
      </c>
      <c r="C138" s="184">
        <f t="shared" si="11"/>
        <v>1999</v>
      </c>
      <c r="E138" s="190">
        <v>1120</v>
      </c>
      <c r="F138" s="190">
        <f t="shared" si="14"/>
        <v>133</v>
      </c>
      <c r="G138" s="190">
        <f t="shared" si="12"/>
        <v>1.4564169951817784E-2</v>
      </c>
      <c r="H138" s="190">
        <f t="shared" si="13"/>
        <v>5.32</v>
      </c>
    </row>
    <row r="139" spans="1:8">
      <c r="A139" s="185">
        <v>36202</v>
      </c>
      <c r="B139" s="184">
        <v>293</v>
      </c>
      <c r="C139" s="184">
        <f t="shared" si="11"/>
        <v>1999</v>
      </c>
      <c r="E139" s="190">
        <v>1120</v>
      </c>
      <c r="F139" s="190">
        <f t="shared" si="14"/>
        <v>134</v>
      </c>
      <c r="G139" s="190">
        <f t="shared" si="12"/>
        <v>1.4673674989049496E-2</v>
      </c>
      <c r="H139" s="190">
        <f t="shared" si="13"/>
        <v>5.36</v>
      </c>
    </row>
    <row r="140" spans="1:8">
      <c r="A140" s="185">
        <v>36203</v>
      </c>
      <c r="B140" s="184">
        <v>270</v>
      </c>
      <c r="C140" s="184">
        <f t="shared" si="11"/>
        <v>1999</v>
      </c>
      <c r="E140" s="190">
        <v>1110</v>
      </c>
      <c r="F140" s="190">
        <f t="shared" si="14"/>
        <v>135</v>
      </c>
      <c r="G140" s="190">
        <f t="shared" si="12"/>
        <v>1.478318002628121E-2</v>
      </c>
      <c r="H140" s="190">
        <f t="shared" si="13"/>
        <v>5.4</v>
      </c>
    </row>
    <row r="141" spans="1:8">
      <c r="A141" s="185">
        <v>36204</v>
      </c>
      <c r="B141" s="184">
        <v>260</v>
      </c>
      <c r="C141" s="184">
        <f t="shared" si="11"/>
        <v>1999</v>
      </c>
      <c r="E141" s="190">
        <v>1110</v>
      </c>
      <c r="F141" s="190">
        <f t="shared" si="14"/>
        <v>136</v>
      </c>
      <c r="G141" s="190">
        <f t="shared" si="12"/>
        <v>1.4892685063512922E-2</v>
      </c>
      <c r="H141" s="190">
        <f t="shared" si="13"/>
        <v>5.44</v>
      </c>
    </row>
    <row r="142" spans="1:8">
      <c r="A142" s="185">
        <v>36205</v>
      </c>
      <c r="B142" s="184">
        <v>250</v>
      </c>
      <c r="C142" s="184">
        <f t="shared" si="11"/>
        <v>1999</v>
      </c>
      <c r="E142" s="190">
        <v>1110</v>
      </c>
      <c r="F142" s="190">
        <f t="shared" si="14"/>
        <v>137</v>
      </c>
      <c r="G142" s="190">
        <f t="shared" si="12"/>
        <v>1.5002190100744633E-2</v>
      </c>
      <c r="H142" s="190">
        <f t="shared" si="13"/>
        <v>5.48</v>
      </c>
    </row>
    <row r="143" spans="1:8">
      <c r="A143" s="185">
        <v>36206</v>
      </c>
      <c r="B143" s="184">
        <v>250</v>
      </c>
      <c r="C143" s="184">
        <f t="shared" si="11"/>
        <v>1999</v>
      </c>
      <c r="E143" s="190">
        <v>1110</v>
      </c>
      <c r="F143" s="190">
        <f t="shared" si="14"/>
        <v>138</v>
      </c>
      <c r="G143" s="190">
        <f t="shared" si="12"/>
        <v>1.5111695137976347E-2</v>
      </c>
      <c r="H143" s="190">
        <f t="shared" si="13"/>
        <v>5.52</v>
      </c>
    </row>
    <row r="144" spans="1:8">
      <c r="A144" s="185">
        <v>36207</v>
      </c>
      <c r="B144" s="184">
        <v>243</v>
      </c>
      <c r="C144" s="184">
        <f t="shared" si="11"/>
        <v>1999</v>
      </c>
      <c r="E144" s="190">
        <v>1110</v>
      </c>
      <c r="F144" s="190">
        <f t="shared" si="14"/>
        <v>139</v>
      </c>
      <c r="G144" s="190">
        <f t="shared" si="12"/>
        <v>1.5221200175208059E-2</v>
      </c>
      <c r="H144" s="190">
        <f t="shared" si="13"/>
        <v>5.56</v>
      </c>
    </row>
    <row r="145" spans="1:8">
      <c r="A145" s="185">
        <v>36208</v>
      </c>
      <c r="B145" s="184">
        <v>255</v>
      </c>
      <c r="C145" s="184">
        <f t="shared" si="11"/>
        <v>1999</v>
      </c>
      <c r="E145" s="190">
        <v>1110</v>
      </c>
      <c r="F145" s="190">
        <f t="shared" si="14"/>
        <v>140</v>
      </c>
      <c r="G145" s="190">
        <f t="shared" si="12"/>
        <v>1.5330705212439772E-2</v>
      </c>
      <c r="H145" s="190">
        <f t="shared" si="13"/>
        <v>5.6</v>
      </c>
    </row>
    <row r="146" spans="1:8">
      <c r="A146" s="185">
        <v>36209</v>
      </c>
      <c r="B146" s="184">
        <v>254</v>
      </c>
      <c r="C146" s="184">
        <f t="shared" si="11"/>
        <v>1999</v>
      </c>
      <c r="E146" s="190">
        <v>1110</v>
      </c>
      <c r="F146" s="190">
        <f t="shared" si="14"/>
        <v>141</v>
      </c>
      <c r="G146" s="190">
        <f t="shared" si="12"/>
        <v>1.5440210249671484E-2</v>
      </c>
      <c r="H146" s="190">
        <f t="shared" si="13"/>
        <v>5.64</v>
      </c>
    </row>
    <row r="147" spans="1:8">
      <c r="A147" s="185">
        <v>36210</v>
      </c>
      <c r="B147" s="184">
        <v>275</v>
      </c>
      <c r="C147" s="184">
        <f t="shared" si="11"/>
        <v>1999</v>
      </c>
      <c r="E147" s="190">
        <v>1100</v>
      </c>
      <c r="F147" s="190">
        <f t="shared" si="14"/>
        <v>142</v>
      </c>
      <c r="G147" s="190">
        <f t="shared" si="12"/>
        <v>1.5549715286903198E-2</v>
      </c>
      <c r="H147" s="190">
        <f t="shared" si="13"/>
        <v>5.68</v>
      </c>
    </row>
    <row r="148" spans="1:8">
      <c r="A148" s="185">
        <v>36211</v>
      </c>
      <c r="B148" s="184">
        <v>297</v>
      </c>
      <c r="C148" s="184">
        <f t="shared" si="11"/>
        <v>1999</v>
      </c>
      <c r="E148" s="190">
        <v>1100</v>
      </c>
      <c r="F148" s="190">
        <f t="shared" si="14"/>
        <v>143</v>
      </c>
      <c r="G148" s="190">
        <f t="shared" si="12"/>
        <v>1.5659220324134911E-2</v>
      </c>
      <c r="H148" s="190">
        <f t="shared" si="13"/>
        <v>5.72</v>
      </c>
    </row>
    <row r="149" spans="1:8">
      <c r="A149" s="185">
        <v>36212</v>
      </c>
      <c r="B149" s="184">
        <v>296</v>
      </c>
      <c r="C149" s="184">
        <f t="shared" si="11"/>
        <v>1999</v>
      </c>
      <c r="E149" s="190">
        <v>1090</v>
      </c>
      <c r="F149" s="190">
        <f t="shared" si="14"/>
        <v>144</v>
      </c>
      <c r="G149" s="190">
        <f t="shared" si="12"/>
        <v>1.5768725361366621E-2</v>
      </c>
      <c r="H149" s="190">
        <f t="shared" si="13"/>
        <v>5.76</v>
      </c>
    </row>
    <row r="150" spans="1:8">
      <c r="A150" s="185">
        <v>36213</v>
      </c>
      <c r="B150" s="184">
        <v>310</v>
      </c>
      <c r="C150" s="184">
        <f t="shared" si="11"/>
        <v>1999</v>
      </c>
      <c r="E150" s="190">
        <v>1090</v>
      </c>
      <c r="F150" s="190">
        <f t="shared" si="14"/>
        <v>145</v>
      </c>
      <c r="G150" s="190">
        <f t="shared" si="12"/>
        <v>1.5878230398598335E-2</v>
      </c>
      <c r="H150" s="190">
        <f t="shared" si="13"/>
        <v>5.8</v>
      </c>
    </row>
    <row r="151" spans="1:8">
      <c r="A151" s="185">
        <v>36214</v>
      </c>
      <c r="B151" s="184">
        <v>308</v>
      </c>
      <c r="C151" s="184">
        <f t="shared" si="11"/>
        <v>1999</v>
      </c>
      <c r="E151" s="190">
        <v>1090</v>
      </c>
      <c r="F151" s="190">
        <f t="shared" si="14"/>
        <v>146</v>
      </c>
      <c r="G151" s="190">
        <f t="shared" si="12"/>
        <v>1.5987735435830049E-2</v>
      </c>
      <c r="H151" s="190">
        <f t="shared" si="13"/>
        <v>5.84</v>
      </c>
    </row>
    <row r="152" spans="1:8">
      <c r="A152" s="185">
        <v>36215</v>
      </c>
      <c r="B152" s="184">
        <v>305</v>
      </c>
      <c r="C152" s="184">
        <f t="shared" si="11"/>
        <v>1999</v>
      </c>
      <c r="E152" s="190">
        <v>1090</v>
      </c>
      <c r="F152" s="190">
        <f t="shared" si="14"/>
        <v>147</v>
      </c>
      <c r="G152" s="190">
        <f t="shared" si="12"/>
        <v>1.6097240473061762E-2</v>
      </c>
      <c r="H152" s="190">
        <f t="shared" si="13"/>
        <v>5.88</v>
      </c>
    </row>
    <row r="153" spans="1:8">
      <c r="A153" s="185">
        <v>36216</v>
      </c>
      <c r="B153" s="184">
        <v>315</v>
      </c>
      <c r="C153" s="184">
        <f t="shared" si="11"/>
        <v>1999</v>
      </c>
      <c r="E153" s="190">
        <v>1080</v>
      </c>
      <c r="F153" s="190">
        <f t="shared" si="14"/>
        <v>148</v>
      </c>
      <c r="G153" s="190">
        <f t="shared" si="12"/>
        <v>1.6206745510293472E-2</v>
      </c>
      <c r="H153" s="190">
        <f t="shared" si="13"/>
        <v>5.92</v>
      </c>
    </row>
    <row r="154" spans="1:8">
      <c r="A154" s="185">
        <v>36217</v>
      </c>
      <c r="B154" s="184">
        <v>301</v>
      </c>
      <c r="C154" s="184">
        <f t="shared" si="11"/>
        <v>1999</v>
      </c>
      <c r="E154" s="190">
        <v>1080</v>
      </c>
      <c r="F154" s="190">
        <f t="shared" si="14"/>
        <v>149</v>
      </c>
      <c r="G154" s="190">
        <f t="shared" si="12"/>
        <v>1.6316250547525186E-2</v>
      </c>
      <c r="H154" s="190">
        <f t="shared" si="13"/>
        <v>5.96</v>
      </c>
    </row>
    <row r="155" spans="1:8">
      <c r="A155" s="185">
        <v>36218</v>
      </c>
      <c r="B155" s="184">
        <v>299</v>
      </c>
      <c r="C155" s="184">
        <f t="shared" si="11"/>
        <v>1999</v>
      </c>
      <c r="E155" s="190">
        <v>1080</v>
      </c>
      <c r="F155" s="190">
        <f t="shared" si="14"/>
        <v>150</v>
      </c>
      <c r="G155" s="190">
        <f t="shared" si="12"/>
        <v>1.6425755584756899E-2</v>
      </c>
      <c r="H155" s="190">
        <f t="shared" si="13"/>
        <v>6</v>
      </c>
    </row>
    <row r="156" spans="1:8">
      <c r="A156" s="185">
        <v>36219</v>
      </c>
      <c r="B156" s="184">
        <v>295</v>
      </c>
      <c r="C156" s="184">
        <f t="shared" si="11"/>
        <v>1999</v>
      </c>
      <c r="E156" s="190">
        <v>1080</v>
      </c>
      <c r="F156" s="190">
        <f t="shared" si="14"/>
        <v>151</v>
      </c>
      <c r="G156" s="190">
        <f t="shared" si="12"/>
        <v>1.6535260621988613E-2</v>
      </c>
      <c r="H156" s="190">
        <f t="shared" si="13"/>
        <v>6.04</v>
      </c>
    </row>
    <row r="157" spans="1:8">
      <c r="A157" s="185">
        <v>36220</v>
      </c>
      <c r="B157" s="184">
        <v>277</v>
      </c>
      <c r="C157" s="184">
        <f t="shared" si="11"/>
        <v>1999</v>
      </c>
      <c r="E157" s="190">
        <v>1080</v>
      </c>
      <c r="F157" s="190">
        <f t="shared" si="14"/>
        <v>152</v>
      </c>
      <c r="G157" s="190">
        <f t="shared" si="12"/>
        <v>1.6644765659220323E-2</v>
      </c>
      <c r="H157" s="190">
        <f t="shared" si="13"/>
        <v>6.08</v>
      </c>
    </row>
    <row r="158" spans="1:8">
      <c r="A158" s="185">
        <v>36221</v>
      </c>
      <c r="B158" s="184">
        <v>250</v>
      </c>
      <c r="C158" s="184">
        <f t="shared" si="11"/>
        <v>1999</v>
      </c>
      <c r="E158" s="190">
        <v>1070</v>
      </c>
      <c r="F158" s="190">
        <f t="shared" si="14"/>
        <v>153</v>
      </c>
      <c r="G158" s="190">
        <f t="shared" si="12"/>
        <v>1.6754270696452037E-2</v>
      </c>
      <c r="H158" s="190">
        <f t="shared" si="13"/>
        <v>6.12</v>
      </c>
    </row>
    <row r="159" spans="1:8">
      <c r="A159" s="185">
        <v>36222</v>
      </c>
      <c r="B159" s="184">
        <v>245</v>
      </c>
      <c r="C159" s="184">
        <f t="shared" si="11"/>
        <v>1999</v>
      </c>
      <c r="E159" s="190">
        <v>1060</v>
      </c>
      <c r="F159" s="190">
        <f t="shared" si="14"/>
        <v>154</v>
      </c>
      <c r="G159" s="190">
        <f t="shared" si="12"/>
        <v>1.686377573368375E-2</v>
      </c>
      <c r="H159" s="190">
        <f t="shared" si="13"/>
        <v>6.16</v>
      </c>
    </row>
    <row r="160" spans="1:8">
      <c r="A160" s="185">
        <v>36223</v>
      </c>
      <c r="B160" s="184">
        <v>259</v>
      </c>
      <c r="C160" s="184">
        <f t="shared" si="11"/>
        <v>1999</v>
      </c>
      <c r="E160" s="190">
        <v>1050</v>
      </c>
      <c r="F160" s="190">
        <f t="shared" si="14"/>
        <v>155</v>
      </c>
      <c r="G160" s="190">
        <f t="shared" si="12"/>
        <v>1.6973280770915464E-2</v>
      </c>
      <c r="H160" s="190">
        <f t="shared" si="13"/>
        <v>6.2000000000000011</v>
      </c>
    </row>
    <row r="161" spans="1:8">
      <c r="A161" s="185">
        <v>36224</v>
      </c>
      <c r="B161" s="184">
        <v>270</v>
      </c>
      <c r="C161" s="184">
        <f t="shared" si="11"/>
        <v>1999</v>
      </c>
      <c r="E161" s="190">
        <v>1040</v>
      </c>
      <c r="F161" s="190">
        <f t="shared" si="14"/>
        <v>156</v>
      </c>
      <c r="G161" s="190">
        <f t="shared" si="12"/>
        <v>1.7082785808147174E-2</v>
      </c>
      <c r="H161" s="190">
        <f t="shared" si="13"/>
        <v>6.24</v>
      </c>
    </row>
    <row r="162" spans="1:8">
      <c r="A162" s="185">
        <v>36225</v>
      </c>
      <c r="B162" s="184">
        <v>310</v>
      </c>
      <c r="C162" s="184">
        <f t="shared" si="11"/>
        <v>1999</v>
      </c>
      <c r="E162" s="190">
        <v>1030</v>
      </c>
      <c r="F162" s="190">
        <f t="shared" si="14"/>
        <v>157</v>
      </c>
      <c r="G162" s="190">
        <f t="shared" si="12"/>
        <v>1.7192290845378887E-2</v>
      </c>
      <c r="H162" s="190">
        <f t="shared" si="13"/>
        <v>6.28</v>
      </c>
    </row>
    <row r="163" spans="1:8">
      <c r="A163" s="185">
        <v>36226</v>
      </c>
      <c r="B163" s="184">
        <v>321</v>
      </c>
      <c r="C163" s="184">
        <f t="shared" si="11"/>
        <v>1999</v>
      </c>
      <c r="E163" s="190">
        <v>1030</v>
      </c>
      <c r="F163" s="190">
        <f t="shared" si="14"/>
        <v>158</v>
      </c>
      <c r="G163" s="190">
        <f t="shared" si="12"/>
        <v>1.7301795882610601E-2</v>
      </c>
      <c r="H163" s="190">
        <f t="shared" si="13"/>
        <v>6.32</v>
      </c>
    </row>
    <row r="164" spans="1:8">
      <c r="A164" s="185">
        <v>36227</v>
      </c>
      <c r="B164" s="184">
        <v>319</v>
      </c>
      <c r="C164" s="184">
        <f t="shared" si="11"/>
        <v>1999</v>
      </c>
      <c r="E164" s="190">
        <v>1030</v>
      </c>
      <c r="F164" s="190">
        <f t="shared" si="14"/>
        <v>159</v>
      </c>
      <c r="G164" s="190">
        <f t="shared" si="12"/>
        <v>1.7411300919842311E-2</v>
      </c>
      <c r="H164" s="190">
        <f t="shared" si="13"/>
        <v>6.3599999999999985</v>
      </c>
    </row>
    <row r="165" spans="1:8">
      <c r="A165" s="185">
        <v>36228</v>
      </c>
      <c r="B165" s="184">
        <v>324</v>
      </c>
      <c r="C165" s="184">
        <f t="shared" si="11"/>
        <v>1999</v>
      </c>
      <c r="E165" s="190">
        <v>1030</v>
      </c>
      <c r="F165" s="190">
        <f t="shared" si="14"/>
        <v>160</v>
      </c>
      <c r="G165" s="190">
        <f t="shared" si="12"/>
        <v>1.7520805957074025E-2</v>
      </c>
      <c r="H165" s="190">
        <f t="shared" si="13"/>
        <v>6.4</v>
      </c>
    </row>
    <row r="166" spans="1:8">
      <c r="A166" s="185">
        <v>36229</v>
      </c>
      <c r="B166" s="184">
        <v>331</v>
      </c>
      <c r="C166" s="184">
        <f t="shared" si="11"/>
        <v>1999</v>
      </c>
      <c r="E166" s="190">
        <v>1030</v>
      </c>
      <c r="F166" s="190">
        <f t="shared" si="14"/>
        <v>161</v>
      </c>
      <c r="G166" s="190">
        <f t="shared" si="12"/>
        <v>1.7630310994305738E-2</v>
      </c>
      <c r="H166" s="190">
        <f t="shared" si="13"/>
        <v>6.44</v>
      </c>
    </row>
    <row r="167" spans="1:8">
      <c r="A167" s="185">
        <v>36230</v>
      </c>
      <c r="B167" s="184">
        <v>319</v>
      </c>
      <c r="C167" s="184">
        <f t="shared" si="11"/>
        <v>1999</v>
      </c>
      <c r="E167" s="190">
        <v>1020</v>
      </c>
      <c r="F167" s="190">
        <f t="shared" si="14"/>
        <v>162</v>
      </c>
      <c r="G167" s="190">
        <f t="shared" si="12"/>
        <v>1.7739816031537452E-2</v>
      </c>
      <c r="H167" s="190">
        <f t="shared" si="13"/>
        <v>6.48</v>
      </c>
    </row>
    <row r="168" spans="1:8">
      <c r="A168" s="185">
        <v>36231</v>
      </c>
      <c r="B168" s="184">
        <v>293</v>
      </c>
      <c r="C168" s="184">
        <f t="shared" si="11"/>
        <v>1999</v>
      </c>
      <c r="E168" s="190">
        <v>1020</v>
      </c>
      <c r="F168" s="190">
        <f t="shared" si="14"/>
        <v>163</v>
      </c>
      <c r="G168" s="190">
        <f t="shared" si="12"/>
        <v>1.7849321068769162E-2</v>
      </c>
      <c r="H168" s="190">
        <f t="shared" si="13"/>
        <v>6.52</v>
      </c>
    </row>
    <row r="169" spans="1:8">
      <c r="A169" s="185">
        <v>36232</v>
      </c>
      <c r="B169" s="184">
        <v>292</v>
      </c>
      <c r="C169" s="184">
        <f t="shared" si="11"/>
        <v>1999</v>
      </c>
      <c r="E169" s="190">
        <v>1020</v>
      </c>
      <c r="F169" s="190">
        <f t="shared" si="14"/>
        <v>164</v>
      </c>
      <c r="G169" s="190">
        <f t="shared" si="12"/>
        <v>1.7958826106000875E-2</v>
      </c>
      <c r="H169" s="190">
        <f t="shared" si="13"/>
        <v>6.56</v>
      </c>
    </row>
    <row r="170" spans="1:8">
      <c r="A170" s="185">
        <v>36233</v>
      </c>
      <c r="B170" s="184">
        <v>302</v>
      </c>
      <c r="C170" s="184">
        <f t="shared" si="11"/>
        <v>1999</v>
      </c>
      <c r="E170" s="190">
        <v>1020</v>
      </c>
      <c r="F170" s="190">
        <f t="shared" si="14"/>
        <v>165</v>
      </c>
      <c r="G170" s="190">
        <f t="shared" si="12"/>
        <v>1.8068331143232589E-2</v>
      </c>
      <c r="H170" s="190">
        <f t="shared" si="13"/>
        <v>6.6</v>
      </c>
    </row>
    <row r="171" spans="1:8">
      <c r="A171" s="185">
        <v>36234</v>
      </c>
      <c r="B171" s="184">
        <v>300</v>
      </c>
      <c r="C171" s="184">
        <f t="shared" si="11"/>
        <v>1999</v>
      </c>
      <c r="E171" s="190">
        <v>1020</v>
      </c>
      <c r="F171" s="190">
        <f t="shared" si="14"/>
        <v>166</v>
      </c>
      <c r="G171" s="190">
        <f t="shared" si="12"/>
        <v>1.8177836180464303E-2</v>
      </c>
      <c r="H171" s="190">
        <f t="shared" si="13"/>
        <v>6.64</v>
      </c>
    </row>
    <row r="172" spans="1:8">
      <c r="A172" s="185">
        <v>36235</v>
      </c>
      <c r="B172" s="184">
        <v>296</v>
      </c>
      <c r="C172" s="184">
        <f t="shared" si="11"/>
        <v>1999</v>
      </c>
      <c r="E172" s="190">
        <v>1020</v>
      </c>
      <c r="F172" s="190">
        <f t="shared" si="14"/>
        <v>167</v>
      </c>
      <c r="G172" s="190">
        <f t="shared" si="12"/>
        <v>1.8287341217696013E-2</v>
      </c>
      <c r="H172" s="190">
        <f t="shared" si="13"/>
        <v>6.68</v>
      </c>
    </row>
    <row r="173" spans="1:8">
      <c r="A173" s="185">
        <v>36236</v>
      </c>
      <c r="B173" s="184">
        <v>297</v>
      </c>
      <c r="C173" s="184">
        <f t="shared" si="11"/>
        <v>1999</v>
      </c>
      <c r="E173" s="190">
        <v>1010</v>
      </c>
      <c r="F173" s="190">
        <f t="shared" si="14"/>
        <v>168</v>
      </c>
      <c r="G173" s="190">
        <f t="shared" si="12"/>
        <v>1.8396846254927726E-2</v>
      </c>
      <c r="H173" s="190">
        <f t="shared" si="13"/>
        <v>6.72</v>
      </c>
    </row>
    <row r="174" spans="1:8">
      <c r="A174" s="185">
        <v>36237</v>
      </c>
      <c r="B174" s="184">
        <v>304</v>
      </c>
      <c r="C174" s="184">
        <f t="shared" si="11"/>
        <v>1999</v>
      </c>
      <c r="E174" s="190">
        <v>1010</v>
      </c>
      <c r="F174" s="190">
        <f t="shared" si="14"/>
        <v>169</v>
      </c>
      <c r="G174" s="190">
        <f t="shared" si="12"/>
        <v>1.850635129215944E-2</v>
      </c>
      <c r="H174" s="190">
        <f t="shared" si="13"/>
        <v>6.76</v>
      </c>
    </row>
    <row r="175" spans="1:8">
      <c r="A175" s="185">
        <v>36238</v>
      </c>
      <c r="B175" s="184">
        <v>308</v>
      </c>
      <c r="C175" s="184">
        <f t="shared" si="11"/>
        <v>1999</v>
      </c>
      <c r="E175" s="190">
        <v>1010</v>
      </c>
      <c r="F175" s="190">
        <f t="shared" si="14"/>
        <v>170</v>
      </c>
      <c r="G175" s="190">
        <f t="shared" si="12"/>
        <v>1.8615856329391153E-2</v>
      </c>
      <c r="H175" s="190">
        <f t="shared" si="13"/>
        <v>6.8</v>
      </c>
    </row>
    <row r="176" spans="1:8">
      <c r="A176" s="185">
        <v>36239</v>
      </c>
      <c r="B176" s="184">
        <v>311</v>
      </c>
      <c r="C176" s="184">
        <f t="shared" si="11"/>
        <v>1999</v>
      </c>
      <c r="E176" s="190">
        <v>1000</v>
      </c>
      <c r="F176" s="190">
        <f t="shared" si="14"/>
        <v>171</v>
      </c>
      <c r="G176" s="190">
        <f t="shared" si="12"/>
        <v>1.8725361366622863E-2</v>
      </c>
      <c r="H176" s="190">
        <f t="shared" si="13"/>
        <v>6.84</v>
      </c>
    </row>
    <row r="177" spans="1:8">
      <c r="A177" s="185">
        <v>36240</v>
      </c>
      <c r="B177" s="184">
        <v>313</v>
      </c>
      <c r="C177" s="184">
        <f t="shared" si="11"/>
        <v>1999</v>
      </c>
      <c r="E177" s="190">
        <v>999</v>
      </c>
      <c r="F177" s="190">
        <f t="shared" si="14"/>
        <v>172</v>
      </c>
      <c r="G177" s="190">
        <f t="shared" si="12"/>
        <v>1.8834866403854577E-2</v>
      </c>
      <c r="H177" s="190">
        <f t="shared" si="13"/>
        <v>6.88</v>
      </c>
    </row>
    <row r="178" spans="1:8">
      <c r="A178" s="185">
        <v>36241</v>
      </c>
      <c r="B178" s="184">
        <v>317</v>
      </c>
      <c r="C178" s="184">
        <f t="shared" si="11"/>
        <v>1999</v>
      </c>
      <c r="E178" s="190">
        <v>997</v>
      </c>
      <c r="F178" s="190">
        <f t="shared" si="14"/>
        <v>173</v>
      </c>
      <c r="G178" s="190">
        <f t="shared" si="12"/>
        <v>1.8944371441086291E-2</v>
      </c>
      <c r="H178" s="190">
        <f t="shared" si="13"/>
        <v>6.92</v>
      </c>
    </row>
    <row r="179" spans="1:8">
      <c r="A179" s="185">
        <v>36242</v>
      </c>
      <c r="B179" s="184">
        <v>307</v>
      </c>
      <c r="C179" s="184">
        <f t="shared" si="11"/>
        <v>1999</v>
      </c>
      <c r="E179" s="190">
        <v>996</v>
      </c>
      <c r="F179" s="190">
        <f t="shared" si="14"/>
        <v>174</v>
      </c>
      <c r="G179" s="190">
        <f t="shared" si="12"/>
        <v>1.9053876478318004E-2</v>
      </c>
      <c r="H179" s="190">
        <f t="shared" si="13"/>
        <v>6.96</v>
      </c>
    </row>
    <row r="180" spans="1:8">
      <c r="A180" s="185">
        <v>36243</v>
      </c>
      <c r="B180" s="184">
        <v>306</v>
      </c>
      <c r="C180" s="184">
        <f t="shared" si="11"/>
        <v>1999</v>
      </c>
      <c r="E180" s="190">
        <v>995</v>
      </c>
      <c r="F180" s="190">
        <f t="shared" si="14"/>
        <v>175</v>
      </c>
      <c r="G180" s="190">
        <f t="shared" si="12"/>
        <v>1.9163381515549714E-2</v>
      </c>
      <c r="H180" s="190">
        <f t="shared" si="13"/>
        <v>7</v>
      </c>
    </row>
    <row r="181" spans="1:8">
      <c r="A181" s="185">
        <v>36244</v>
      </c>
      <c r="B181" s="184">
        <v>303</v>
      </c>
      <c r="C181" s="184">
        <f t="shared" si="11"/>
        <v>1999</v>
      </c>
      <c r="E181" s="190">
        <v>994</v>
      </c>
      <c r="F181" s="190">
        <f t="shared" si="14"/>
        <v>176</v>
      </c>
      <c r="G181" s="190">
        <f t="shared" si="12"/>
        <v>1.9272886552781428E-2</v>
      </c>
      <c r="H181" s="190">
        <f t="shared" si="13"/>
        <v>7.04</v>
      </c>
    </row>
    <row r="182" spans="1:8">
      <c r="A182" s="185">
        <v>36245</v>
      </c>
      <c r="B182" s="184">
        <v>304</v>
      </c>
      <c r="C182" s="184">
        <f t="shared" si="11"/>
        <v>1999</v>
      </c>
      <c r="E182" s="190">
        <v>985</v>
      </c>
      <c r="F182" s="190">
        <f t="shared" si="14"/>
        <v>177</v>
      </c>
      <c r="G182" s="190">
        <f t="shared" si="12"/>
        <v>1.9382391590013141E-2</v>
      </c>
      <c r="H182" s="190">
        <f t="shared" si="13"/>
        <v>7.08</v>
      </c>
    </row>
    <row r="183" spans="1:8">
      <c r="A183" s="185">
        <v>36246</v>
      </c>
      <c r="B183" s="184">
        <v>306</v>
      </c>
      <c r="C183" s="184">
        <f t="shared" si="11"/>
        <v>1999</v>
      </c>
      <c r="E183" s="190">
        <v>984</v>
      </c>
      <c r="F183" s="190">
        <f t="shared" si="14"/>
        <v>178</v>
      </c>
      <c r="G183" s="190">
        <f t="shared" si="12"/>
        <v>1.9491896627244855E-2</v>
      </c>
      <c r="H183" s="190">
        <f t="shared" si="13"/>
        <v>7.120000000000001</v>
      </c>
    </row>
    <row r="184" spans="1:8">
      <c r="A184" s="185">
        <v>36247</v>
      </c>
      <c r="B184" s="184">
        <v>287</v>
      </c>
      <c r="C184" s="184">
        <f t="shared" si="11"/>
        <v>1999</v>
      </c>
      <c r="E184" s="190">
        <v>977</v>
      </c>
      <c r="F184" s="190">
        <f t="shared" si="14"/>
        <v>179</v>
      </c>
      <c r="G184" s="190">
        <f t="shared" si="12"/>
        <v>1.9601401664476565E-2</v>
      </c>
      <c r="H184" s="190">
        <f t="shared" si="13"/>
        <v>7.16</v>
      </c>
    </row>
    <row r="185" spans="1:8">
      <c r="A185" s="185">
        <v>36248</v>
      </c>
      <c r="B185" s="184">
        <v>288</v>
      </c>
      <c r="C185" s="184">
        <f t="shared" si="11"/>
        <v>1999</v>
      </c>
      <c r="E185" s="190">
        <v>976</v>
      </c>
      <c r="F185" s="190">
        <f t="shared" si="14"/>
        <v>180</v>
      </c>
      <c r="G185" s="190">
        <f t="shared" si="12"/>
        <v>1.9710906701708279E-2</v>
      </c>
      <c r="H185" s="190">
        <f t="shared" si="13"/>
        <v>7.2</v>
      </c>
    </row>
    <row r="186" spans="1:8">
      <c r="A186" s="185">
        <v>36249</v>
      </c>
      <c r="B186" s="184">
        <v>295</v>
      </c>
      <c r="C186" s="184">
        <f t="shared" si="11"/>
        <v>1999</v>
      </c>
      <c r="E186" s="190">
        <v>974</v>
      </c>
      <c r="F186" s="190">
        <f t="shared" si="14"/>
        <v>181</v>
      </c>
      <c r="G186" s="190">
        <f t="shared" si="12"/>
        <v>1.9820411738939992E-2</v>
      </c>
      <c r="H186" s="190">
        <f t="shared" si="13"/>
        <v>7.24</v>
      </c>
    </row>
    <row r="187" spans="1:8">
      <c r="A187" s="185">
        <v>36250</v>
      </c>
      <c r="B187" s="184">
        <v>284</v>
      </c>
      <c r="C187" s="184">
        <f t="shared" si="11"/>
        <v>1999</v>
      </c>
      <c r="E187" s="190">
        <v>970</v>
      </c>
      <c r="F187" s="190">
        <f t="shared" si="14"/>
        <v>182</v>
      </c>
      <c r="G187" s="190">
        <f t="shared" si="12"/>
        <v>1.9929916776171702E-2</v>
      </c>
      <c r="H187" s="190">
        <f t="shared" si="13"/>
        <v>7.2799999999999985</v>
      </c>
    </row>
    <row r="188" spans="1:8">
      <c r="A188" s="185">
        <v>36251</v>
      </c>
      <c r="B188" s="184">
        <v>289</v>
      </c>
      <c r="C188" s="184">
        <f t="shared" si="11"/>
        <v>1999</v>
      </c>
      <c r="E188" s="190">
        <v>967</v>
      </c>
      <c r="F188" s="190">
        <f t="shared" si="14"/>
        <v>183</v>
      </c>
      <c r="G188" s="190">
        <f t="shared" si="12"/>
        <v>2.0039421813403416E-2</v>
      </c>
      <c r="H188" s="190">
        <f t="shared" si="13"/>
        <v>7.32</v>
      </c>
    </row>
    <row r="189" spans="1:8">
      <c r="A189" s="185">
        <v>36252</v>
      </c>
      <c r="B189" s="184">
        <v>290</v>
      </c>
      <c r="C189" s="184">
        <f t="shared" si="11"/>
        <v>1999</v>
      </c>
      <c r="E189" s="190">
        <v>965</v>
      </c>
      <c r="F189" s="190">
        <f t="shared" si="14"/>
        <v>184</v>
      </c>
      <c r="G189" s="190">
        <f t="shared" si="12"/>
        <v>2.0148926850635129E-2</v>
      </c>
      <c r="H189" s="190">
        <f t="shared" si="13"/>
        <v>7.36</v>
      </c>
    </row>
    <row r="190" spans="1:8">
      <c r="A190" s="185">
        <v>36253</v>
      </c>
      <c r="B190" s="184">
        <v>288</v>
      </c>
      <c r="C190" s="184">
        <f t="shared" si="11"/>
        <v>1999</v>
      </c>
      <c r="E190" s="190">
        <v>964</v>
      </c>
      <c r="F190" s="190">
        <f t="shared" si="14"/>
        <v>185</v>
      </c>
      <c r="G190" s="190">
        <f t="shared" si="12"/>
        <v>2.0258431887866843E-2</v>
      </c>
      <c r="H190" s="190">
        <f t="shared" si="13"/>
        <v>7.4</v>
      </c>
    </row>
    <row r="191" spans="1:8">
      <c r="A191" s="185">
        <v>36254</v>
      </c>
      <c r="B191" s="184">
        <v>285</v>
      </c>
      <c r="C191" s="184">
        <f t="shared" si="11"/>
        <v>1999</v>
      </c>
      <c r="E191" s="190">
        <v>963</v>
      </c>
      <c r="F191" s="190">
        <f t="shared" si="14"/>
        <v>186</v>
      </c>
      <c r="G191" s="190">
        <f t="shared" si="12"/>
        <v>2.0367936925098553E-2</v>
      </c>
      <c r="H191" s="190">
        <f t="shared" si="13"/>
        <v>7.44</v>
      </c>
    </row>
    <row r="192" spans="1:8">
      <c r="A192" s="185">
        <v>36255</v>
      </c>
      <c r="B192" s="184">
        <v>273</v>
      </c>
      <c r="C192" s="184">
        <f t="shared" si="11"/>
        <v>1999</v>
      </c>
      <c r="E192" s="190">
        <v>956</v>
      </c>
      <c r="F192" s="190">
        <f t="shared" si="14"/>
        <v>187</v>
      </c>
      <c r="G192" s="190">
        <f t="shared" si="12"/>
        <v>2.0477441962330267E-2</v>
      </c>
      <c r="H192" s="190">
        <f t="shared" si="13"/>
        <v>7.48</v>
      </c>
    </row>
    <row r="193" spans="1:8">
      <c r="A193" s="185">
        <v>36256</v>
      </c>
      <c r="B193" s="184">
        <v>270</v>
      </c>
      <c r="C193" s="184">
        <f t="shared" si="11"/>
        <v>1999</v>
      </c>
      <c r="E193" s="190">
        <v>956</v>
      </c>
      <c r="F193" s="190">
        <f t="shared" si="14"/>
        <v>188</v>
      </c>
      <c r="G193" s="190">
        <f t="shared" si="12"/>
        <v>2.058694699956198E-2</v>
      </c>
      <c r="H193" s="190">
        <f t="shared" si="13"/>
        <v>7.52</v>
      </c>
    </row>
    <row r="194" spans="1:8">
      <c r="A194" s="185">
        <v>36257</v>
      </c>
      <c r="B194" s="184">
        <v>280</v>
      </c>
      <c r="C194" s="184">
        <f t="shared" si="11"/>
        <v>1999</v>
      </c>
      <c r="E194" s="190">
        <v>955</v>
      </c>
      <c r="F194" s="190">
        <f t="shared" si="14"/>
        <v>189</v>
      </c>
      <c r="G194" s="190">
        <f t="shared" si="12"/>
        <v>2.0696452036793694E-2</v>
      </c>
      <c r="H194" s="190">
        <f t="shared" si="13"/>
        <v>7.56</v>
      </c>
    </row>
    <row r="195" spans="1:8">
      <c r="A195" s="185">
        <v>36258</v>
      </c>
      <c r="B195" s="184">
        <v>309</v>
      </c>
      <c r="C195" s="184">
        <f t="shared" si="11"/>
        <v>1999</v>
      </c>
      <c r="E195" s="190">
        <v>955</v>
      </c>
      <c r="F195" s="190">
        <f t="shared" si="14"/>
        <v>190</v>
      </c>
      <c r="G195" s="190">
        <f t="shared" si="12"/>
        <v>2.0805957074025404E-2</v>
      </c>
      <c r="H195" s="190">
        <f t="shared" si="13"/>
        <v>7.6</v>
      </c>
    </row>
    <row r="196" spans="1:8">
      <c r="A196" s="185">
        <v>36259</v>
      </c>
      <c r="B196" s="184">
        <v>300</v>
      </c>
      <c r="C196" s="184">
        <f t="shared" si="11"/>
        <v>1999</v>
      </c>
      <c r="E196" s="190">
        <v>954</v>
      </c>
      <c r="F196" s="190">
        <f t="shared" si="14"/>
        <v>191</v>
      </c>
      <c r="G196" s="190">
        <f t="shared" si="12"/>
        <v>2.0915462111257117E-2</v>
      </c>
      <c r="H196" s="190">
        <f t="shared" si="13"/>
        <v>7.64</v>
      </c>
    </row>
    <row r="197" spans="1:8">
      <c r="A197" s="185">
        <v>36260</v>
      </c>
      <c r="B197" s="184">
        <v>297</v>
      </c>
      <c r="C197" s="184">
        <f t="shared" si="11"/>
        <v>1999</v>
      </c>
      <c r="E197" s="190">
        <v>953</v>
      </c>
      <c r="F197" s="190">
        <f t="shared" si="14"/>
        <v>192</v>
      </c>
      <c r="G197" s="190">
        <f t="shared" si="12"/>
        <v>2.1024967148488831E-2</v>
      </c>
      <c r="H197" s="190">
        <f t="shared" si="13"/>
        <v>7.68</v>
      </c>
    </row>
    <row r="198" spans="1:8">
      <c r="A198" s="185">
        <v>36261</v>
      </c>
      <c r="B198" s="184">
        <v>293</v>
      </c>
      <c r="C198" s="184">
        <f t="shared" ref="C198:C261" si="15">YEAR(A198)</f>
        <v>1999</v>
      </c>
      <c r="E198" s="190">
        <v>952</v>
      </c>
      <c r="F198" s="190">
        <f t="shared" si="14"/>
        <v>193</v>
      </c>
      <c r="G198" s="190">
        <f t="shared" ref="G198:G261" si="16">F198/9132</f>
        <v>2.1134472185720544E-2</v>
      </c>
      <c r="H198" s="190">
        <f t="shared" ref="H198:H261" si="17">G198*9132/25</f>
        <v>7.72</v>
      </c>
    </row>
    <row r="199" spans="1:8">
      <c r="A199" s="185">
        <v>36262</v>
      </c>
      <c r="B199" s="184">
        <v>275</v>
      </c>
      <c r="C199" s="184">
        <f t="shared" si="15"/>
        <v>1999</v>
      </c>
      <c r="E199" s="190">
        <v>951</v>
      </c>
      <c r="F199" s="190">
        <f t="shared" ref="F199:F262" si="18">F198+1</f>
        <v>194</v>
      </c>
      <c r="G199" s="190">
        <f t="shared" si="16"/>
        <v>2.1243977222952255E-2</v>
      </c>
      <c r="H199" s="190">
        <f t="shared" si="17"/>
        <v>7.76</v>
      </c>
    </row>
    <row r="200" spans="1:8">
      <c r="A200" s="185">
        <v>36263</v>
      </c>
      <c r="B200" s="184">
        <v>258</v>
      </c>
      <c r="C200" s="184">
        <f t="shared" si="15"/>
        <v>1999</v>
      </c>
      <c r="E200" s="190">
        <v>947</v>
      </c>
      <c r="F200" s="190">
        <f t="shared" si="18"/>
        <v>195</v>
      </c>
      <c r="G200" s="190">
        <f t="shared" si="16"/>
        <v>2.1353482260183968E-2</v>
      </c>
      <c r="H200" s="190">
        <f t="shared" si="17"/>
        <v>7.8</v>
      </c>
    </row>
    <row r="201" spans="1:8">
      <c r="A201" s="185">
        <v>36264</v>
      </c>
      <c r="B201" s="184">
        <v>246</v>
      </c>
      <c r="C201" s="184">
        <f t="shared" si="15"/>
        <v>1999</v>
      </c>
      <c r="E201" s="190">
        <v>947</v>
      </c>
      <c r="F201" s="190">
        <f t="shared" si="18"/>
        <v>196</v>
      </c>
      <c r="G201" s="190">
        <f t="shared" si="16"/>
        <v>2.1462987297415682E-2</v>
      </c>
      <c r="H201" s="190">
        <f t="shared" si="17"/>
        <v>7.84</v>
      </c>
    </row>
    <row r="202" spans="1:8">
      <c r="A202" s="185">
        <v>36265</v>
      </c>
      <c r="B202" s="184">
        <v>242</v>
      </c>
      <c r="C202" s="184">
        <f t="shared" si="15"/>
        <v>1999</v>
      </c>
      <c r="E202" s="190">
        <v>946</v>
      </c>
      <c r="F202" s="190">
        <f t="shared" si="18"/>
        <v>197</v>
      </c>
      <c r="G202" s="190">
        <f t="shared" si="16"/>
        <v>2.1572492334647395E-2</v>
      </c>
      <c r="H202" s="190">
        <f t="shared" si="17"/>
        <v>7.88</v>
      </c>
    </row>
    <row r="203" spans="1:8">
      <c r="A203" s="185">
        <v>36266</v>
      </c>
      <c r="B203" s="184">
        <v>229</v>
      </c>
      <c r="C203" s="184">
        <f t="shared" si="15"/>
        <v>1999</v>
      </c>
      <c r="E203" s="190">
        <v>945</v>
      </c>
      <c r="F203" s="190">
        <f t="shared" si="18"/>
        <v>198</v>
      </c>
      <c r="G203" s="190">
        <f t="shared" si="16"/>
        <v>2.1681997371879105E-2</v>
      </c>
      <c r="H203" s="190">
        <f t="shared" si="17"/>
        <v>7.92</v>
      </c>
    </row>
    <row r="204" spans="1:8">
      <c r="A204" s="185">
        <v>36267</v>
      </c>
      <c r="B204" s="184">
        <v>228</v>
      </c>
      <c r="C204" s="184">
        <f t="shared" si="15"/>
        <v>1999</v>
      </c>
      <c r="E204" s="190">
        <v>944</v>
      </c>
      <c r="F204" s="190">
        <f t="shared" si="18"/>
        <v>199</v>
      </c>
      <c r="G204" s="190">
        <f t="shared" si="16"/>
        <v>2.1791502409110819E-2</v>
      </c>
      <c r="H204" s="190">
        <f t="shared" si="17"/>
        <v>7.96</v>
      </c>
    </row>
    <row r="205" spans="1:8">
      <c r="A205" s="185">
        <v>36268</v>
      </c>
      <c r="B205" s="184">
        <v>225</v>
      </c>
      <c r="C205" s="184">
        <f t="shared" si="15"/>
        <v>1999</v>
      </c>
      <c r="E205" s="190">
        <v>938</v>
      </c>
      <c r="F205" s="190">
        <f t="shared" si="18"/>
        <v>200</v>
      </c>
      <c r="G205" s="190">
        <f t="shared" si="16"/>
        <v>2.1901007446342532E-2</v>
      </c>
      <c r="H205" s="190">
        <f t="shared" si="17"/>
        <v>8</v>
      </c>
    </row>
    <row r="206" spans="1:8">
      <c r="A206" s="185">
        <v>36269</v>
      </c>
      <c r="B206" s="184">
        <v>173</v>
      </c>
      <c r="C206" s="184">
        <f t="shared" si="15"/>
        <v>1999</v>
      </c>
      <c r="E206" s="190">
        <v>938</v>
      </c>
      <c r="F206" s="190">
        <f t="shared" si="18"/>
        <v>201</v>
      </c>
      <c r="G206" s="190">
        <f t="shared" si="16"/>
        <v>2.2010512483574246E-2</v>
      </c>
      <c r="H206" s="190">
        <f t="shared" si="17"/>
        <v>8.0400000000000009</v>
      </c>
    </row>
    <row r="207" spans="1:8">
      <c r="A207" s="185">
        <v>36270</v>
      </c>
      <c r="B207" s="184">
        <v>139</v>
      </c>
      <c r="C207" s="184">
        <f t="shared" si="15"/>
        <v>1999</v>
      </c>
      <c r="E207" s="190">
        <v>937</v>
      </c>
      <c r="F207" s="190">
        <f t="shared" si="18"/>
        <v>202</v>
      </c>
      <c r="G207" s="190">
        <f t="shared" si="16"/>
        <v>2.2120017520805956E-2</v>
      </c>
      <c r="H207" s="190">
        <f t="shared" si="17"/>
        <v>8.08</v>
      </c>
    </row>
    <row r="208" spans="1:8">
      <c r="A208" s="185">
        <v>36271</v>
      </c>
      <c r="B208" s="184">
        <v>125</v>
      </c>
      <c r="C208" s="184">
        <f t="shared" si="15"/>
        <v>1999</v>
      </c>
      <c r="E208" s="190">
        <v>936</v>
      </c>
      <c r="F208" s="190">
        <f t="shared" si="18"/>
        <v>203</v>
      </c>
      <c r="G208" s="190">
        <f t="shared" si="16"/>
        <v>2.222952255803767E-2</v>
      </c>
      <c r="H208" s="190">
        <f t="shared" si="17"/>
        <v>8.1199999999999992</v>
      </c>
    </row>
    <row r="209" spans="1:8">
      <c r="A209" s="185">
        <v>36272</v>
      </c>
      <c r="B209" s="184">
        <v>111</v>
      </c>
      <c r="C209" s="184">
        <f t="shared" si="15"/>
        <v>1999</v>
      </c>
      <c r="E209" s="190">
        <v>932</v>
      </c>
      <c r="F209" s="190">
        <f t="shared" si="18"/>
        <v>204</v>
      </c>
      <c r="G209" s="190">
        <f t="shared" si="16"/>
        <v>2.2339027595269383E-2</v>
      </c>
      <c r="H209" s="190">
        <f t="shared" si="17"/>
        <v>8.16</v>
      </c>
    </row>
    <row r="210" spans="1:8">
      <c r="A210" s="185">
        <v>36273</v>
      </c>
      <c r="B210" s="184">
        <v>109</v>
      </c>
      <c r="C210" s="184">
        <f t="shared" si="15"/>
        <v>1999</v>
      </c>
      <c r="E210" s="190">
        <v>930</v>
      </c>
      <c r="F210" s="190">
        <f t="shared" si="18"/>
        <v>205</v>
      </c>
      <c r="G210" s="190">
        <f t="shared" si="16"/>
        <v>2.2448532632501093E-2</v>
      </c>
      <c r="H210" s="190">
        <f t="shared" si="17"/>
        <v>8.1999999999999993</v>
      </c>
    </row>
    <row r="211" spans="1:8">
      <c r="A211" s="185">
        <v>36274</v>
      </c>
      <c r="B211" s="184">
        <v>122</v>
      </c>
      <c r="C211" s="184">
        <f t="shared" si="15"/>
        <v>1999</v>
      </c>
      <c r="E211" s="190">
        <v>930</v>
      </c>
      <c r="F211" s="190">
        <f t="shared" si="18"/>
        <v>206</v>
      </c>
      <c r="G211" s="190">
        <f t="shared" si="16"/>
        <v>2.2558037669732807E-2</v>
      </c>
      <c r="H211" s="190">
        <f t="shared" si="17"/>
        <v>8.24</v>
      </c>
    </row>
    <row r="212" spans="1:8">
      <c r="A212" s="185">
        <v>36275</v>
      </c>
      <c r="B212" s="184">
        <v>144</v>
      </c>
      <c r="C212" s="184">
        <f t="shared" si="15"/>
        <v>1999</v>
      </c>
      <c r="E212" s="190">
        <v>929</v>
      </c>
      <c r="F212" s="190">
        <f t="shared" si="18"/>
        <v>207</v>
      </c>
      <c r="G212" s="190">
        <f t="shared" si="16"/>
        <v>2.2667542706964521E-2</v>
      </c>
      <c r="H212" s="190">
        <f t="shared" si="17"/>
        <v>8.2799999999999994</v>
      </c>
    </row>
    <row r="213" spans="1:8">
      <c r="A213" s="185">
        <v>36276</v>
      </c>
      <c r="B213" s="184">
        <v>147</v>
      </c>
      <c r="C213" s="184">
        <f t="shared" si="15"/>
        <v>1999</v>
      </c>
      <c r="E213" s="190">
        <v>922</v>
      </c>
      <c r="F213" s="190">
        <f t="shared" si="18"/>
        <v>208</v>
      </c>
      <c r="G213" s="190">
        <f t="shared" si="16"/>
        <v>2.2777047744196234E-2</v>
      </c>
      <c r="H213" s="190">
        <f t="shared" si="17"/>
        <v>8.32</v>
      </c>
    </row>
    <row r="214" spans="1:8">
      <c r="A214" s="185">
        <v>36277</v>
      </c>
      <c r="B214" s="184">
        <v>173</v>
      </c>
      <c r="C214" s="184">
        <f t="shared" si="15"/>
        <v>1999</v>
      </c>
      <c r="E214" s="190">
        <v>921</v>
      </c>
      <c r="F214" s="190">
        <f t="shared" si="18"/>
        <v>209</v>
      </c>
      <c r="G214" s="190">
        <f t="shared" si="16"/>
        <v>2.2886552781427944E-2</v>
      </c>
      <c r="H214" s="190">
        <f t="shared" si="17"/>
        <v>8.36</v>
      </c>
    </row>
    <row r="215" spans="1:8">
      <c r="A215" s="185">
        <v>36278</v>
      </c>
      <c r="B215" s="184">
        <v>191</v>
      </c>
      <c r="C215" s="184">
        <f t="shared" si="15"/>
        <v>1999</v>
      </c>
      <c r="E215" s="190">
        <v>920</v>
      </c>
      <c r="F215" s="190">
        <f t="shared" si="18"/>
        <v>210</v>
      </c>
      <c r="G215" s="190">
        <f t="shared" si="16"/>
        <v>2.2996057818659658E-2</v>
      </c>
      <c r="H215" s="190">
        <f t="shared" si="17"/>
        <v>8.4</v>
      </c>
    </row>
    <row r="216" spans="1:8">
      <c r="A216" s="185">
        <v>36279</v>
      </c>
      <c r="B216" s="184">
        <v>204</v>
      </c>
      <c r="C216" s="184">
        <f t="shared" si="15"/>
        <v>1999</v>
      </c>
      <c r="E216" s="190">
        <v>920</v>
      </c>
      <c r="F216" s="190">
        <f t="shared" si="18"/>
        <v>211</v>
      </c>
      <c r="G216" s="190">
        <f t="shared" si="16"/>
        <v>2.3105562855891371E-2</v>
      </c>
      <c r="H216" s="190">
        <f t="shared" si="17"/>
        <v>8.44</v>
      </c>
    </row>
    <row r="217" spans="1:8">
      <c r="A217" s="185">
        <v>36280</v>
      </c>
      <c r="B217" s="184">
        <v>209</v>
      </c>
      <c r="C217" s="184">
        <f t="shared" si="15"/>
        <v>1999</v>
      </c>
      <c r="E217" s="190">
        <v>919</v>
      </c>
      <c r="F217" s="190">
        <f t="shared" si="18"/>
        <v>212</v>
      </c>
      <c r="G217" s="190">
        <f t="shared" si="16"/>
        <v>2.3215067893123085E-2</v>
      </c>
      <c r="H217" s="190">
        <f t="shared" si="17"/>
        <v>8.48</v>
      </c>
    </row>
    <row r="218" spans="1:8">
      <c r="A218" s="185">
        <v>36281</v>
      </c>
      <c r="B218" s="184">
        <v>210</v>
      </c>
      <c r="C218" s="184">
        <f t="shared" si="15"/>
        <v>1999</v>
      </c>
      <c r="E218" s="190">
        <v>918</v>
      </c>
      <c r="F218" s="190">
        <f t="shared" si="18"/>
        <v>213</v>
      </c>
      <c r="G218" s="190">
        <f t="shared" si="16"/>
        <v>2.3324572930354795E-2</v>
      </c>
      <c r="H218" s="190">
        <f t="shared" si="17"/>
        <v>8.52</v>
      </c>
    </row>
    <row r="219" spans="1:8">
      <c r="A219" s="185">
        <v>36282</v>
      </c>
      <c r="B219" s="184">
        <v>208</v>
      </c>
      <c r="C219" s="184">
        <f t="shared" si="15"/>
        <v>1999</v>
      </c>
      <c r="E219" s="190">
        <v>912</v>
      </c>
      <c r="F219" s="190">
        <f t="shared" si="18"/>
        <v>214</v>
      </c>
      <c r="G219" s="190">
        <f t="shared" si="16"/>
        <v>2.3434077967586509E-2</v>
      </c>
      <c r="H219" s="190">
        <f t="shared" si="17"/>
        <v>8.56</v>
      </c>
    </row>
    <row r="220" spans="1:8">
      <c r="A220" s="185">
        <v>36283</v>
      </c>
      <c r="B220" s="184">
        <v>356</v>
      </c>
      <c r="C220" s="184">
        <f t="shared" si="15"/>
        <v>1999</v>
      </c>
      <c r="E220" s="190">
        <v>912</v>
      </c>
      <c r="F220" s="190">
        <f t="shared" si="18"/>
        <v>215</v>
      </c>
      <c r="G220" s="190">
        <f t="shared" si="16"/>
        <v>2.3543583004818222E-2</v>
      </c>
      <c r="H220" s="190">
        <f t="shared" si="17"/>
        <v>8.6</v>
      </c>
    </row>
    <row r="221" spans="1:8">
      <c r="A221" s="185">
        <v>36284</v>
      </c>
      <c r="B221" s="184">
        <v>319</v>
      </c>
      <c r="C221" s="184">
        <f t="shared" si="15"/>
        <v>1999</v>
      </c>
      <c r="E221" s="190">
        <v>910</v>
      </c>
      <c r="F221" s="190">
        <f t="shared" si="18"/>
        <v>216</v>
      </c>
      <c r="G221" s="190">
        <f t="shared" si="16"/>
        <v>2.3653088042049936E-2</v>
      </c>
      <c r="H221" s="190">
        <f t="shared" si="17"/>
        <v>8.64</v>
      </c>
    </row>
    <row r="222" spans="1:8">
      <c r="A222" s="185">
        <v>36285</v>
      </c>
      <c r="B222" s="184">
        <v>322</v>
      </c>
      <c r="C222" s="184">
        <f t="shared" si="15"/>
        <v>1999</v>
      </c>
      <c r="E222" s="190">
        <v>909</v>
      </c>
      <c r="F222" s="190">
        <f t="shared" si="18"/>
        <v>217</v>
      </c>
      <c r="G222" s="190">
        <f t="shared" si="16"/>
        <v>2.3762593079281646E-2</v>
      </c>
      <c r="H222" s="190">
        <f t="shared" si="17"/>
        <v>8.68</v>
      </c>
    </row>
    <row r="223" spans="1:8">
      <c r="A223" s="185">
        <v>36286</v>
      </c>
      <c r="B223" s="184">
        <v>312</v>
      </c>
      <c r="C223" s="184">
        <f t="shared" si="15"/>
        <v>1999</v>
      </c>
      <c r="E223" s="190">
        <v>906</v>
      </c>
      <c r="F223" s="190">
        <f t="shared" si="18"/>
        <v>218</v>
      </c>
      <c r="G223" s="190">
        <f t="shared" si="16"/>
        <v>2.3872098116513359E-2</v>
      </c>
      <c r="H223" s="190">
        <f t="shared" si="17"/>
        <v>8.7200000000000006</v>
      </c>
    </row>
    <row r="224" spans="1:8">
      <c r="A224" s="185">
        <v>36287</v>
      </c>
      <c r="B224" s="184">
        <v>324</v>
      </c>
      <c r="C224" s="184">
        <f t="shared" si="15"/>
        <v>1999</v>
      </c>
      <c r="E224" s="190">
        <v>905</v>
      </c>
      <c r="F224" s="190">
        <f t="shared" si="18"/>
        <v>219</v>
      </c>
      <c r="G224" s="190">
        <f t="shared" si="16"/>
        <v>2.3981603153745073E-2</v>
      </c>
      <c r="H224" s="190">
        <f t="shared" si="17"/>
        <v>8.76</v>
      </c>
    </row>
    <row r="225" spans="1:8">
      <c r="A225" s="185">
        <v>36288</v>
      </c>
      <c r="B225" s="184">
        <v>333</v>
      </c>
      <c r="C225" s="184">
        <f t="shared" si="15"/>
        <v>1999</v>
      </c>
      <c r="E225" s="190">
        <v>903</v>
      </c>
      <c r="F225" s="190">
        <f t="shared" si="18"/>
        <v>220</v>
      </c>
      <c r="G225" s="190">
        <f t="shared" si="16"/>
        <v>2.4091108190976786E-2</v>
      </c>
      <c r="H225" s="190">
        <f t="shared" si="17"/>
        <v>8.8000000000000007</v>
      </c>
    </row>
    <row r="226" spans="1:8">
      <c r="A226" s="185">
        <v>36289</v>
      </c>
      <c r="B226" s="184">
        <v>332</v>
      </c>
      <c r="C226" s="184">
        <f t="shared" si="15"/>
        <v>1999</v>
      </c>
      <c r="E226" s="190">
        <v>902</v>
      </c>
      <c r="F226" s="190">
        <f t="shared" si="18"/>
        <v>221</v>
      </c>
      <c r="G226" s="190">
        <f t="shared" si="16"/>
        <v>2.4200613228208497E-2</v>
      </c>
      <c r="H226" s="190">
        <f t="shared" si="17"/>
        <v>8.84</v>
      </c>
    </row>
    <row r="227" spans="1:8">
      <c r="A227" s="185">
        <v>36290</v>
      </c>
      <c r="B227" s="184">
        <v>344</v>
      </c>
      <c r="C227" s="184">
        <f t="shared" si="15"/>
        <v>1999</v>
      </c>
      <c r="E227" s="190">
        <v>901</v>
      </c>
      <c r="F227" s="190">
        <f t="shared" si="18"/>
        <v>222</v>
      </c>
      <c r="G227" s="190">
        <f t="shared" si="16"/>
        <v>2.431011826544021E-2</v>
      </c>
      <c r="H227" s="190">
        <f t="shared" si="17"/>
        <v>8.8800000000000008</v>
      </c>
    </row>
    <row r="228" spans="1:8">
      <c r="A228" s="185">
        <v>36291</v>
      </c>
      <c r="B228" s="184">
        <v>391</v>
      </c>
      <c r="C228" s="184">
        <f t="shared" si="15"/>
        <v>1999</v>
      </c>
      <c r="E228" s="190">
        <v>899</v>
      </c>
      <c r="F228" s="190">
        <f t="shared" si="18"/>
        <v>223</v>
      </c>
      <c r="G228" s="190">
        <f t="shared" si="16"/>
        <v>2.4419623302671924E-2</v>
      </c>
      <c r="H228" s="190">
        <f t="shared" si="17"/>
        <v>8.92</v>
      </c>
    </row>
    <row r="229" spans="1:8">
      <c r="A229" s="185">
        <v>36292</v>
      </c>
      <c r="B229" s="184">
        <v>409</v>
      </c>
      <c r="C229" s="184">
        <f t="shared" si="15"/>
        <v>1999</v>
      </c>
      <c r="E229" s="190">
        <v>895</v>
      </c>
      <c r="F229" s="190">
        <f t="shared" si="18"/>
        <v>224</v>
      </c>
      <c r="G229" s="190">
        <f t="shared" si="16"/>
        <v>2.4529128339903637E-2</v>
      </c>
      <c r="H229" s="190">
        <f t="shared" si="17"/>
        <v>8.9600000000000009</v>
      </c>
    </row>
    <row r="230" spans="1:8">
      <c r="A230" s="185">
        <v>36293</v>
      </c>
      <c r="B230" s="184">
        <v>501</v>
      </c>
      <c r="C230" s="184">
        <f t="shared" si="15"/>
        <v>1999</v>
      </c>
      <c r="E230" s="190">
        <v>893</v>
      </c>
      <c r="F230" s="190">
        <f t="shared" si="18"/>
        <v>225</v>
      </c>
      <c r="G230" s="190">
        <f t="shared" si="16"/>
        <v>2.4638633377135347E-2</v>
      </c>
      <c r="H230" s="190">
        <f t="shared" si="17"/>
        <v>9</v>
      </c>
    </row>
    <row r="231" spans="1:8">
      <c r="A231" s="185">
        <v>36294</v>
      </c>
      <c r="B231" s="184">
        <v>454</v>
      </c>
      <c r="C231" s="184">
        <f t="shared" si="15"/>
        <v>1999</v>
      </c>
      <c r="E231" s="190">
        <v>893</v>
      </c>
      <c r="F231" s="190">
        <f t="shared" si="18"/>
        <v>226</v>
      </c>
      <c r="G231" s="190">
        <f t="shared" si="16"/>
        <v>2.4748138414367061E-2</v>
      </c>
      <c r="H231" s="190">
        <f t="shared" si="17"/>
        <v>9.0399999999999991</v>
      </c>
    </row>
    <row r="232" spans="1:8">
      <c r="A232" s="185">
        <v>36295</v>
      </c>
      <c r="B232" s="184">
        <v>415</v>
      </c>
      <c r="C232" s="184">
        <f t="shared" si="15"/>
        <v>1999</v>
      </c>
      <c r="E232" s="190">
        <v>890</v>
      </c>
      <c r="F232" s="190">
        <f t="shared" si="18"/>
        <v>227</v>
      </c>
      <c r="G232" s="190">
        <f t="shared" si="16"/>
        <v>2.4857643451598774E-2</v>
      </c>
      <c r="H232" s="190">
        <f t="shared" si="17"/>
        <v>9.08</v>
      </c>
    </row>
    <row r="233" spans="1:8">
      <c r="A233" s="185">
        <v>36296</v>
      </c>
      <c r="B233" s="184">
        <v>442</v>
      </c>
      <c r="C233" s="184">
        <f t="shared" si="15"/>
        <v>1999</v>
      </c>
      <c r="E233" s="190">
        <v>890</v>
      </c>
      <c r="F233" s="190">
        <f t="shared" si="18"/>
        <v>228</v>
      </c>
      <c r="G233" s="190">
        <f t="shared" si="16"/>
        <v>2.4967148488830485E-2</v>
      </c>
      <c r="H233" s="190">
        <f t="shared" si="17"/>
        <v>9.1199999999999992</v>
      </c>
    </row>
    <row r="234" spans="1:8">
      <c r="A234" s="185">
        <v>36297</v>
      </c>
      <c r="B234" s="184">
        <v>450</v>
      </c>
      <c r="C234" s="184">
        <f t="shared" si="15"/>
        <v>1999</v>
      </c>
      <c r="E234" s="190">
        <v>889</v>
      </c>
      <c r="F234" s="190">
        <f t="shared" si="18"/>
        <v>229</v>
      </c>
      <c r="G234" s="190">
        <f t="shared" si="16"/>
        <v>2.5076653526062198E-2</v>
      </c>
      <c r="H234" s="190">
        <f t="shared" si="17"/>
        <v>9.16</v>
      </c>
    </row>
    <row r="235" spans="1:8">
      <c r="A235" s="185">
        <v>36298</v>
      </c>
      <c r="B235" s="184">
        <v>478</v>
      </c>
      <c r="C235" s="184">
        <f t="shared" si="15"/>
        <v>1999</v>
      </c>
      <c r="E235" s="190">
        <v>888</v>
      </c>
      <c r="F235" s="190">
        <f t="shared" si="18"/>
        <v>230</v>
      </c>
      <c r="G235" s="190">
        <f t="shared" si="16"/>
        <v>2.5186158563293912E-2</v>
      </c>
      <c r="H235" s="190">
        <f t="shared" si="17"/>
        <v>9.1999999999999993</v>
      </c>
    </row>
    <row r="236" spans="1:8">
      <c r="A236" s="185">
        <v>36299</v>
      </c>
      <c r="B236" s="184">
        <v>520</v>
      </c>
      <c r="C236" s="184">
        <f t="shared" si="15"/>
        <v>1999</v>
      </c>
      <c r="E236" s="190">
        <v>884</v>
      </c>
      <c r="F236" s="190">
        <f t="shared" si="18"/>
        <v>231</v>
      </c>
      <c r="G236" s="190">
        <f t="shared" si="16"/>
        <v>2.5295663600525625E-2</v>
      </c>
      <c r="H236" s="190">
        <f t="shared" si="17"/>
        <v>9.24</v>
      </c>
    </row>
    <row r="237" spans="1:8">
      <c r="A237" s="185">
        <v>36300</v>
      </c>
      <c r="B237" s="184">
        <v>609</v>
      </c>
      <c r="C237" s="184">
        <f t="shared" si="15"/>
        <v>1999</v>
      </c>
      <c r="E237" s="190">
        <v>884</v>
      </c>
      <c r="F237" s="190">
        <f t="shared" si="18"/>
        <v>232</v>
      </c>
      <c r="G237" s="190">
        <f t="shared" si="16"/>
        <v>2.5405168637757335E-2</v>
      </c>
      <c r="H237" s="190">
        <f t="shared" si="17"/>
        <v>9.2799999999999994</v>
      </c>
    </row>
    <row r="238" spans="1:8">
      <c r="A238" s="185">
        <v>36301</v>
      </c>
      <c r="B238" s="184">
        <v>651</v>
      </c>
      <c r="C238" s="184">
        <f t="shared" si="15"/>
        <v>1999</v>
      </c>
      <c r="E238" s="190">
        <v>882</v>
      </c>
      <c r="F238" s="190">
        <f t="shared" si="18"/>
        <v>233</v>
      </c>
      <c r="G238" s="190">
        <f t="shared" si="16"/>
        <v>2.5514673674989049E-2</v>
      </c>
      <c r="H238" s="190">
        <f t="shared" si="17"/>
        <v>9.32</v>
      </c>
    </row>
    <row r="239" spans="1:8">
      <c r="A239" s="185">
        <v>36302</v>
      </c>
      <c r="B239" s="184">
        <v>686</v>
      </c>
      <c r="C239" s="184">
        <f t="shared" si="15"/>
        <v>1999</v>
      </c>
      <c r="E239" s="190">
        <v>879</v>
      </c>
      <c r="F239" s="190">
        <f t="shared" si="18"/>
        <v>234</v>
      </c>
      <c r="G239" s="190">
        <f t="shared" si="16"/>
        <v>2.5624178712220762E-2</v>
      </c>
      <c r="H239" s="190">
        <f t="shared" si="17"/>
        <v>9.36</v>
      </c>
    </row>
    <row r="240" spans="1:8">
      <c r="A240" s="185">
        <v>36303</v>
      </c>
      <c r="B240" s="184">
        <v>668</v>
      </c>
      <c r="C240" s="184">
        <f t="shared" si="15"/>
        <v>1999</v>
      </c>
      <c r="E240" s="190">
        <v>877</v>
      </c>
      <c r="F240" s="190">
        <f t="shared" si="18"/>
        <v>235</v>
      </c>
      <c r="G240" s="190">
        <f t="shared" si="16"/>
        <v>2.5733683749452476E-2</v>
      </c>
      <c r="H240" s="190">
        <f t="shared" si="17"/>
        <v>9.4</v>
      </c>
    </row>
    <row r="241" spans="1:8">
      <c r="A241" s="185">
        <v>36304</v>
      </c>
      <c r="B241" s="184">
        <v>657</v>
      </c>
      <c r="C241" s="184">
        <f t="shared" si="15"/>
        <v>1999</v>
      </c>
      <c r="E241" s="190">
        <v>876</v>
      </c>
      <c r="F241" s="190">
        <f t="shared" si="18"/>
        <v>236</v>
      </c>
      <c r="G241" s="190">
        <f t="shared" si="16"/>
        <v>2.5843188786684186E-2</v>
      </c>
      <c r="H241" s="190">
        <f t="shared" si="17"/>
        <v>9.44</v>
      </c>
    </row>
    <row r="242" spans="1:8">
      <c r="A242" s="185">
        <v>36305</v>
      </c>
      <c r="B242" s="184">
        <v>658</v>
      </c>
      <c r="C242" s="184">
        <f t="shared" si="15"/>
        <v>1999</v>
      </c>
      <c r="E242" s="190">
        <v>875</v>
      </c>
      <c r="F242" s="190">
        <f t="shared" si="18"/>
        <v>237</v>
      </c>
      <c r="G242" s="190">
        <f t="shared" si="16"/>
        <v>2.59526938239159E-2</v>
      </c>
      <c r="H242" s="190">
        <f t="shared" si="17"/>
        <v>9.48</v>
      </c>
    </row>
    <row r="243" spans="1:8">
      <c r="A243" s="185">
        <v>36306</v>
      </c>
      <c r="B243" s="184">
        <v>692</v>
      </c>
      <c r="C243" s="184">
        <f t="shared" si="15"/>
        <v>1999</v>
      </c>
      <c r="E243" s="190">
        <v>872</v>
      </c>
      <c r="F243" s="190">
        <f t="shared" si="18"/>
        <v>238</v>
      </c>
      <c r="G243" s="190">
        <f t="shared" si="16"/>
        <v>2.6062198861147613E-2</v>
      </c>
      <c r="H243" s="190">
        <f t="shared" si="17"/>
        <v>9.52</v>
      </c>
    </row>
    <row r="244" spans="1:8">
      <c r="A244" s="185">
        <v>36307</v>
      </c>
      <c r="B244" s="184">
        <v>712</v>
      </c>
      <c r="C244" s="184">
        <f t="shared" si="15"/>
        <v>1999</v>
      </c>
      <c r="E244" s="190">
        <v>868</v>
      </c>
      <c r="F244" s="190">
        <f t="shared" si="18"/>
        <v>239</v>
      </c>
      <c r="G244" s="190">
        <f t="shared" si="16"/>
        <v>2.6171703898379327E-2</v>
      </c>
      <c r="H244" s="190">
        <f t="shared" si="17"/>
        <v>9.56</v>
      </c>
    </row>
    <row r="245" spans="1:8">
      <c r="A245" s="185">
        <v>36308</v>
      </c>
      <c r="B245" s="184">
        <v>758</v>
      </c>
      <c r="C245" s="184">
        <f t="shared" si="15"/>
        <v>1999</v>
      </c>
      <c r="E245" s="190">
        <v>866</v>
      </c>
      <c r="F245" s="190">
        <f t="shared" si="18"/>
        <v>240</v>
      </c>
      <c r="G245" s="190">
        <f t="shared" si="16"/>
        <v>2.6281208935611037E-2</v>
      </c>
      <c r="H245" s="190">
        <f t="shared" si="17"/>
        <v>9.6</v>
      </c>
    </row>
    <row r="246" spans="1:8">
      <c r="A246" s="185">
        <v>36309</v>
      </c>
      <c r="B246" s="184">
        <v>837</v>
      </c>
      <c r="C246" s="184">
        <f t="shared" si="15"/>
        <v>1999</v>
      </c>
      <c r="E246" s="190">
        <v>866</v>
      </c>
      <c r="F246" s="190">
        <f t="shared" si="18"/>
        <v>241</v>
      </c>
      <c r="G246" s="190">
        <f t="shared" si="16"/>
        <v>2.639071397284275E-2</v>
      </c>
      <c r="H246" s="190">
        <f t="shared" si="17"/>
        <v>9.64</v>
      </c>
    </row>
    <row r="247" spans="1:8">
      <c r="A247" s="185">
        <v>36310</v>
      </c>
      <c r="B247" s="184">
        <v>876</v>
      </c>
      <c r="C247" s="184">
        <f t="shared" si="15"/>
        <v>1999</v>
      </c>
      <c r="E247" s="190">
        <v>863</v>
      </c>
      <c r="F247" s="190">
        <f t="shared" si="18"/>
        <v>242</v>
      </c>
      <c r="G247" s="190">
        <f t="shared" si="16"/>
        <v>2.6500219010074464E-2</v>
      </c>
      <c r="H247" s="190">
        <f t="shared" si="17"/>
        <v>9.68</v>
      </c>
    </row>
    <row r="248" spans="1:8">
      <c r="A248" s="185">
        <v>36311</v>
      </c>
      <c r="B248" s="184">
        <v>879</v>
      </c>
      <c r="C248" s="184">
        <f t="shared" si="15"/>
        <v>1999</v>
      </c>
      <c r="E248" s="190">
        <v>861</v>
      </c>
      <c r="F248" s="190">
        <f t="shared" si="18"/>
        <v>243</v>
      </c>
      <c r="G248" s="190">
        <f t="shared" si="16"/>
        <v>2.6609724047306178E-2</v>
      </c>
      <c r="H248" s="190">
        <f t="shared" si="17"/>
        <v>9.7200000000000006</v>
      </c>
    </row>
    <row r="249" spans="1:8">
      <c r="A249" s="185">
        <v>36312</v>
      </c>
      <c r="B249" s="184">
        <v>858</v>
      </c>
      <c r="C249" s="184">
        <f t="shared" si="15"/>
        <v>1999</v>
      </c>
      <c r="E249" s="190">
        <v>860</v>
      </c>
      <c r="F249" s="190">
        <f t="shared" si="18"/>
        <v>244</v>
      </c>
      <c r="G249" s="190">
        <f t="shared" si="16"/>
        <v>2.6719229084537888E-2</v>
      </c>
      <c r="H249" s="190">
        <f t="shared" si="17"/>
        <v>9.76</v>
      </c>
    </row>
    <row r="250" spans="1:8">
      <c r="A250" s="185">
        <v>36313</v>
      </c>
      <c r="B250" s="184">
        <v>964</v>
      </c>
      <c r="C250" s="184">
        <f t="shared" si="15"/>
        <v>1999</v>
      </c>
      <c r="E250" s="190">
        <v>858</v>
      </c>
      <c r="F250" s="190">
        <f t="shared" si="18"/>
        <v>245</v>
      </c>
      <c r="G250" s="190">
        <f t="shared" si="16"/>
        <v>2.6828734121769601E-2</v>
      </c>
      <c r="H250" s="190">
        <f t="shared" si="17"/>
        <v>9.8000000000000007</v>
      </c>
    </row>
    <row r="251" spans="1:8">
      <c r="A251" s="185">
        <v>36314</v>
      </c>
      <c r="B251" s="184">
        <v>1020</v>
      </c>
      <c r="C251" s="184">
        <f t="shared" si="15"/>
        <v>1999</v>
      </c>
      <c r="E251" s="190">
        <v>856</v>
      </c>
      <c r="F251" s="190">
        <f t="shared" si="18"/>
        <v>246</v>
      </c>
      <c r="G251" s="190">
        <f t="shared" si="16"/>
        <v>2.6938239159001315E-2</v>
      </c>
      <c r="H251" s="190">
        <f t="shared" si="17"/>
        <v>9.84</v>
      </c>
    </row>
    <row r="252" spans="1:8">
      <c r="A252" s="185">
        <v>36315</v>
      </c>
      <c r="B252" s="184">
        <v>1020</v>
      </c>
      <c r="C252" s="184">
        <f t="shared" si="15"/>
        <v>1999</v>
      </c>
      <c r="E252" s="190">
        <v>854</v>
      </c>
      <c r="F252" s="190">
        <f t="shared" si="18"/>
        <v>247</v>
      </c>
      <c r="G252" s="190">
        <f t="shared" si="16"/>
        <v>2.7047744196233028E-2</v>
      </c>
      <c r="H252" s="190">
        <f t="shared" si="17"/>
        <v>9.8800000000000008</v>
      </c>
    </row>
    <row r="253" spans="1:8">
      <c r="A253" s="185">
        <v>36316</v>
      </c>
      <c r="B253" s="184">
        <v>1020</v>
      </c>
      <c r="C253" s="184">
        <f t="shared" si="15"/>
        <v>1999</v>
      </c>
      <c r="E253" s="190">
        <v>848</v>
      </c>
      <c r="F253" s="190">
        <f t="shared" si="18"/>
        <v>248</v>
      </c>
      <c r="G253" s="190">
        <f t="shared" si="16"/>
        <v>2.7157249233464738E-2</v>
      </c>
      <c r="H253" s="190">
        <f t="shared" si="17"/>
        <v>9.92</v>
      </c>
    </row>
    <row r="254" spans="1:8">
      <c r="A254" s="185">
        <v>36317</v>
      </c>
      <c r="B254" s="184">
        <v>1010</v>
      </c>
      <c r="C254" s="184">
        <f t="shared" si="15"/>
        <v>1999</v>
      </c>
      <c r="E254" s="190">
        <v>843</v>
      </c>
      <c r="F254" s="190">
        <f t="shared" si="18"/>
        <v>249</v>
      </c>
      <c r="G254" s="190">
        <f t="shared" si="16"/>
        <v>2.7266754270696452E-2</v>
      </c>
      <c r="H254" s="190">
        <f t="shared" si="17"/>
        <v>9.9600000000000009</v>
      </c>
    </row>
    <row r="255" spans="1:8">
      <c r="A255" s="185">
        <v>36318</v>
      </c>
      <c r="B255" s="184">
        <v>984</v>
      </c>
      <c r="C255" s="184">
        <f t="shared" si="15"/>
        <v>1999</v>
      </c>
      <c r="E255" s="190">
        <v>840</v>
      </c>
      <c r="F255" s="190">
        <f t="shared" si="18"/>
        <v>250</v>
      </c>
      <c r="G255" s="190">
        <f t="shared" si="16"/>
        <v>2.7376259307928166E-2</v>
      </c>
      <c r="H255" s="190">
        <f t="shared" si="17"/>
        <v>10</v>
      </c>
    </row>
    <row r="256" spans="1:8">
      <c r="A256" s="185">
        <v>36319</v>
      </c>
      <c r="B256" s="184">
        <v>994</v>
      </c>
      <c r="C256" s="184">
        <f t="shared" si="15"/>
        <v>1999</v>
      </c>
      <c r="E256" s="190">
        <v>838</v>
      </c>
      <c r="F256" s="190">
        <f t="shared" si="18"/>
        <v>251</v>
      </c>
      <c r="G256" s="190">
        <f t="shared" si="16"/>
        <v>2.7485764345159876E-2</v>
      </c>
      <c r="H256" s="190">
        <f t="shared" si="17"/>
        <v>10.039999999999999</v>
      </c>
    </row>
    <row r="257" spans="1:8">
      <c r="A257" s="185">
        <v>36320</v>
      </c>
      <c r="B257" s="184">
        <v>995</v>
      </c>
      <c r="C257" s="184">
        <f t="shared" si="15"/>
        <v>1999</v>
      </c>
      <c r="E257" s="190">
        <v>837</v>
      </c>
      <c r="F257" s="190">
        <f t="shared" si="18"/>
        <v>252</v>
      </c>
      <c r="G257" s="190">
        <f t="shared" si="16"/>
        <v>2.7595269382391589E-2</v>
      </c>
      <c r="H257" s="190">
        <f t="shared" si="17"/>
        <v>10.08</v>
      </c>
    </row>
    <row r="258" spans="1:8">
      <c r="A258" s="185">
        <v>36321</v>
      </c>
      <c r="B258" s="184">
        <v>956</v>
      </c>
      <c r="C258" s="184">
        <f t="shared" si="15"/>
        <v>1999</v>
      </c>
      <c r="E258" s="190">
        <v>837</v>
      </c>
      <c r="F258" s="190">
        <f t="shared" si="18"/>
        <v>253</v>
      </c>
      <c r="G258" s="190">
        <f t="shared" si="16"/>
        <v>2.7704774419623303E-2</v>
      </c>
      <c r="H258" s="190">
        <f t="shared" si="17"/>
        <v>10.119999999999999</v>
      </c>
    </row>
    <row r="259" spans="1:8">
      <c r="A259" s="185">
        <v>36322</v>
      </c>
      <c r="B259" s="184">
        <v>921</v>
      </c>
      <c r="C259" s="184">
        <f t="shared" si="15"/>
        <v>1999</v>
      </c>
      <c r="E259" s="190">
        <v>834</v>
      </c>
      <c r="F259" s="190">
        <f t="shared" si="18"/>
        <v>254</v>
      </c>
      <c r="G259" s="190">
        <f t="shared" si="16"/>
        <v>2.7814279456855016E-2</v>
      </c>
      <c r="H259" s="190">
        <f t="shared" si="17"/>
        <v>10.16</v>
      </c>
    </row>
    <row r="260" spans="1:8">
      <c r="A260" s="185">
        <v>36323</v>
      </c>
      <c r="B260" s="184">
        <v>902</v>
      </c>
      <c r="C260" s="184">
        <f t="shared" si="15"/>
        <v>1999</v>
      </c>
      <c r="E260" s="190">
        <v>833</v>
      </c>
      <c r="F260" s="190">
        <f t="shared" si="18"/>
        <v>255</v>
      </c>
      <c r="G260" s="190">
        <f t="shared" si="16"/>
        <v>2.7923784494086726E-2</v>
      </c>
      <c r="H260" s="190">
        <f t="shared" si="17"/>
        <v>10.199999999999999</v>
      </c>
    </row>
    <row r="261" spans="1:8">
      <c r="A261" s="185">
        <v>36324</v>
      </c>
      <c r="B261" s="184">
        <v>866</v>
      </c>
      <c r="C261" s="184">
        <f t="shared" si="15"/>
        <v>1999</v>
      </c>
      <c r="E261" s="190">
        <v>831</v>
      </c>
      <c r="F261" s="190">
        <f t="shared" si="18"/>
        <v>256</v>
      </c>
      <c r="G261" s="190">
        <f t="shared" si="16"/>
        <v>2.803328953131844E-2</v>
      </c>
      <c r="H261" s="190">
        <f t="shared" si="17"/>
        <v>10.24</v>
      </c>
    </row>
    <row r="262" spans="1:8">
      <c r="A262" s="185">
        <v>36325</v>
      </c>
      <c r="B262" s="184">
        <v>824</v>
      </c>
      <c r="C262" s="184">
        <f t="shared" ref="C262:C325" si="19">YEAR(A262)</f>
        <v>1999</v>
      </c>
      <c r="E262" s="190">
        <v>827</v>
      </c>
      <c r="F262" s="190">
        <f t="shared" si="18"/>
        <v>257</v>
      </c>
      <c r="G262" s="190">
        <f t="shared" ref="G262:G325" si="20">F262/9132</f>
        <v>2.8142794568550154E-2</v>
      </c>
      <c r="H262" s="190">
        <f t="shared" ref="H262:H325" si="21">G262*9132/25</f>
        <v>10.28</v>
      </c>
    </row>
    <row r="263" spans="1:8">
      <c r="A263" s="185">
        <v>36326</v>
      </c>
      <c r="B263" s="184">
        <v>703</v>
      </c>
      <c r="C263" s="184">
        <f t="shared" si="19"/>
        <v>1999</v>
      </c>
      <c r="E263" s="190">
        <v>826</v>
      </c>
      <c r="F263" s="190">
        <f t="shared" ref="F263:F326" si="22">F262+1</f>
        <v>258</v>
      </c>
      <c r="G263" s="190">
        <f t="shared" si="20"/>
        <v>2.8252299605781867E-2</v>
      </c>
      <c r="H263" s="190">
        <f t="shared" si="21"/>
        <v>10.32</v>
      </c>
    </row>
    <row r="264" spans="1:8">
      <c r="A264" s="185">
        <v>36327</v>
      </c>
      <c r="B264" s="184">
        <v>571</v>
      </c>
      <c r="C264" s="184">
        <f t="shared" si="19"/>
        <v>1999</v>
      </c>
      <c r="E264" s="190">
        <v>824</v>
      </c>
      <c r="F264" s="190">
        <f t="shared" si="22"/>
        <v>259</v>
      </c>
      <c r="G264" s="190">
        <f t="shared" si="20"/>
        <v>2.8361804643013577E-2</v>
      </c>
      <c r="H264" s="190">
        <f t="shared" si="21"/>
        <v>10.36</v>
      </c>
    </row>
    <row r="265" spans="1:8">
      <c r="A265" s="185">
        <v>36328</v>
      </c>
      <c r="B265" s="184">
        <v>437</v>
      </c>
      <c r="C265" s="184">
        <f t="shared" si="19"/>
        <v>1999</v>
      </c>
      <c r="E265" s="190">
        <v>824</v>
      </c>
      <c r="F265" s="190">
        <f t="shared" si="22"/>
        <v>260</v>
      </c>
      <c r="G265" s="190">
        <f t="shared" si="20"/>
        <v>2.8471309680245291E-2</v>
      </c>
      <c r="H265" s="190">
        <f t="shared" si="21"/>
        <v>10.4</v>
      </c>
    </row>
    <row r="266" spans="1:8">
      <c r="A266" s="185">
        <v>36329</v>
      </c>
      <c r="B266" s="184">
        <v>334</v>
      </c>
      <c r="C266" s="184">
        <f t="shared" si="19"/>
        <v>1999</v>
      </c>
      <c r="E266" s="190">
        <v>821</v>
      </c>
      <c r="F266" s="190">
        <f t="shared" si="22"/>
        <v>261</v>
      </c>
      <c r="G266" s="190">
        <f t="shared" si="20"/>
        <v>2.8580814717477004E-2</v>
      </c>
      <c r="H266" s="190">
        <f t="shared" si="21"/>
        <v>10.44</v>
      </c>
    </row>
    <row r="267" spans="1:8">
      <c r="A267" s="185">
        <v>36330</v>
      </c>
      <c r="B267" s="184">
        <v>190</v>
      </c>
      <c r="C267" s="184">
        <f t="shared" si="19"/>
        <v>1999</v>
      </c>
      <c r="E267" s="190">
        <v>816</v>
      </c>
      <c r="F267" s="190">
        <f t="shared" si="22"/>
        <v>262</v>
      </c>
      <c r="G267" s="190">
        <f t="shared" si="20"/>
        <v>2.8690319754708718E-2</v>
      </c>
      <c r="H267" s="190">
        <f t="shared" si="21"/>
        <v>10.48</v>
      </c>
    </row>
    <row r="268" spans="1:8">
      <c r="A268" s="185">
        <v>36331</v>
      </c>
      <c r="B268" s="184">
        <v>101</v>
      </c>
      <c r="C268" s="184">
        <f t="shared" si="19"/>
        <v>1999</v>
      </c>
      <c r="E268" s="190">
        <v>814</v>
      </c>
      <c r="F268" s="190">
        <f t="shared" si="22"/>
        <v>263</v>
      </c>
      <c r="G268" s="190">
        <f t="shared" si="20"/>
        <v>2.8799824791940428E-2</v>
      </c>
      <c r="H268" s="190">
        <f t="shared" si="21"/>
        <v>10.52</v>
      </c>
    </row>
    <row r="269" spans="1:8">
      <c r="A269" s="185">
        <v>36332</v>
      </c>
      <c r="B269" s="184">
        <v>66</v>
      </c>
      <c r="C269" s="184">
        <f t="shared" si="19"/>
        <v>1999</v>
      </c>
      <c r="E269" s="190">
        <v>814</v>
      </c>
      <c r="F269" s="190">
        <f t="shared" si="22"/>
        <v>264</v>
      </c>
      <c r="G269" s="190">
        <f t="shared" si="20"/>
        <v>2.8909329829172142E-2</v>
      </c>
      <c r="H269" s="190">
        <f t="shared" si="21"/>
        <v>10.56</v>
      </c>
    </row>
    <row r="270" spans="1:8">
      <c r="A270" s="185">
        <v>36333</v>
      </c>
      <c r="B270" s="184">
        <v>52</v>
      </c>
      <c r="C270" s="184">
        <f t="shared" si="19"/>
        <v>1999</v>
      </c>
      <c r="E270" s="190">
        <v>813</v>
      </c>
      <c r="F270" s="190">
        <f t="shared" si="22"/>
        <v>265</v>
      </c>
      <c r="G270" s="190">
        <f t="shared" si="20"/>
        <v>2.9018834866403855E-2</v>
      </c>
      <c r="H270" s="190">
        <f t="shared" si="21"/>
        <v>10.6</v>
      </c>
    </row>
    <row r="271" spans="1:8">
      <c r="A271" s="185">
        <v>36334</v>
      </c>
      <c r="B271" s="184">
        <v>55</v>
      </c>
      <c r="C271" s="184">
        <f t="shared" si="19"/>
        <v>1999</v>
      </c>
      <c r="E271" s="190">
        <v>813</v>
      </c>
      <c r="F271" s="190">
        <f t="shared" si="22"/>
        <v>266</v>
      </c>
      <c r="G271" s="190">
        <f t="shared" si="20"/>
        <v>2.9128339903635569E-2</v>
      </c>
      <c r="H271" s="190">
        <f t="shared" si="21"/>
        <v>10.64</v>
      </c>
    </row>
    <row r="272" spans="1:8">
      <c r="A272" s="185">
        <v>36335</v>
      </c>
      <c r="B272" s="184">
        <v>66</v>
      </c>
      <c r="C272" s="184">
        <f t="shared" si="19"/>
        <v>1999</v>
      </c>
      <c r="E272" s="190">
        <v>812</v>
      </c>
      <c r="F272" s="190">
        <f t="shared" si="22"/>
        <v>267</v>
      </c>
      <c r="G272" s="190">
        <f t="shared" si="20"/>
        <v>2.9237844940867279E-2</v>
      </c>
      <c r="H272" s="190">
        <f t="shared" si="21"/>
        <v>10.68</v>
      </c>
    </row>
    <row r="273" spans="1:8">
      <c r="A273" s="185">
        <v>36336</v>
      </c>
      <c r="B273" s="184">
        <v>61</v>
      </c>
      <c r="C273" s="184">
        <f t="shared" si="19"/>
        <v>1999</v>
      </c>
      <c r="E273" s="190">
        <v>806</v>
      </c>
      <c r="F273" s="190">
        <f t="shared" si="22"/>
        <v>268</v>
      </c>
      <c r="G273" s="190">
        <f t="shared" si="20"/>
        <v>2.9347349978098992E-2</v>
      </c>
      <c r="H273" s="190">
        <f t="shared" si="21"/>
        <v>10.72</v>
      </c>
    </row>
    <row r="274" spans="1:8">
      <c r="A274" s="185">
        <v>36337</v>
      </c>
      <c r="B274" s="184">
        <v>61</v>
      </c>
      <c r="C274" s="184">
        <f t="shared" si="19"/>
        <v>1999</v>
      </c>
      <c r="E274" s="190">
        <v>805</v>
      </c>
      <c r="F274" s="190">
        <f t="shared" si="22"/>
        <v>269</v>
      </c>
      <c r="G274" s="190">
        <f t="shared" si="20"/>
        <v>2.9456855015330706E-2</v>
      </c>
      <c r="H274" s="190">
        <f t="shared" si="21"/>
        <v>10.76</v>
      </c>
    </row>
    <row r="275" spans="1:8">
      <c r="A275" s="185">
        <v>36338</v>
      </c>
      <c r="B275" s="184">
        <v>59</v>
      </c>
      <c r="C275" s="184">
        <f t="shared" si="19"/>
        <v>1999</v>
      </c>
      <c r="E275" s="190">
        <v>804</v>
      </c>
      <c r="F275" s="190">
        <f t="shared" si="22"/>
        <v>270</v>
      </c>
      <c r="G275" s="190">
        <f t="shared" si="20"/>
        <v>2.956636005256242E-2</v>
      </c>
      <c r="H275" s="190">
        <f t="shared" si="21"/>
        <v>10.8</v>
      </c>
    </row>
    <row r="276" spans="1:8">
      <c r="A276" s="185">
        <v>36339</v>
      </c>
      <c r="B276" s="184">
        <v>56</v>
      </c>
      <c r="C276" s="184">
        <f t="shared" si="19"/>
        <v>1999</v>
      </c>
      <c r="E276" s="190">
        <v>802</v>
      </c>
      <c r="F276" s="190">
        <f t="shared" si="22"/>
        <v>271</v>
      </c>
      <c r="G276" s="190">
        <f t="shared" si="20"/>
        <v>2.967586508979413E-2</v>
      </c>
      <c r="H276" s="190">
        <f t="shared" si="21"/>
        <v>10.84</v>
      </c>
    </row>
    <row r="277" spans="1:8">
      <c r="A277" s="185">
        <v>36340</v>
      </c>
      <c r="B277" s="184">
        <v>53</v>
      </c>
      <c r="C277" s="184">
        <f t="shared" si="19"/>
        <v>1999</v>
      </c>
      <c r="E277" s="190">
        <v>797</v>
      </c>
      <c r="F277" s="190">
        <f t="shared" si="22"/>
        <v>272</v>
      </c>
      <c r="G277" s="190">
        <f t="shared" si="20"/>
        <v>2.9785370127025843E-2</v>
      </c>
      <c r="H277" s="190">
        <f t="shared" si="21"/>
        <v>10.88</v>
      </c>
    </row>
    <row r="278" spans="1:8">
      <c r="A278" s="185">
        <v>36341</v>
      </c>
      <c r="B278" s="184">
        <v>57</v>
      </c>
      <c r="C278" s="184">
        <f t="shared" si="19"/>
        <v>1999</v>
      </c>
      <c r="E278" s="190">
        <v>792</v>
      </c>
      <c r="F278" s="190">
        <f t="shared" si="22"/>
        <v>273</v>
      </c>
      <c r="G278" s="190">
        <f t="shared" si="20"/>
        <v>2.9894875164257557E-2</v>
      </c>
      <c r="H278" s="190">
        <f t="shared" si="21"/>
        <v>10.92</v>
      </c>
    </row>
    <row r="279" spans="1:8">
      <c r="A279" s="185">
        <v>36342</v>
      </c>
      <c r="B279" s="184">
        <v>56</v>
      </c>
      <c r="C279" s="184">
        <f t="shared" si="19"/>
        <v>1999</v>
      </c>
      <c r="E279" s="190">
        <v>790</v>
      </c>
      <c r="F279" s="190">
        <f t="shared" si="22"/>
        <v>274</v>
      </c>
      <c r="G279" s="190">
        <f t="shared" si="20"/>
        <v>3.0004380201489267E-2</v>
      </c>
      <c r="H279" s="190">
        <f t="shared" si="21"/>
        <v>10.96</v>
      </c>
    </row>
    <row r="280" spans="1:8">
      <c r="A280" s="185">
        <v>36343</v>
      </c>
      <c r="B280" s="184">
        <v>56</v>
      </c>
      <c r="C280" s="184">
        <f t="shared" si="19"/>
        <v>1999</v>
      </c>
      <c r="E280" s="190">
        <v>782</v>
      </c>
      <c r="F280" s="190">
        <f t="shared" si="22"/>
        <v>275</v>
      </c>
      <c r="G280" s="190">
        <f t="shared" si="20"/>
        <v>3.011388523872098E-2</v>
      </c>
      <c r="H280" s="190">
        <f t="shared" si="21"/>
        <v>11</v>
      </c>
    </row>
    <row r="281" spans="1:8">
      <c r="A281" s="185">
        <v>36344</v>
      </c>
      <c r="B281" s="184">
        <v>59</v>
      </c>
      <c r="C281" s="184">
        <f t="shared" si="19"/>
        <v>1999</v>
      </c>
      <c r="E281" s="190">
        <v>781</v>
      </c>
      <c r="F281" s="190">
        <f t="shared" si="22"/>
        <v>276</v>
      </c>
      <c r="G281" s="190">
        <f t="shared" si="20"/>
        <v>3.0223390275952694E-2</v>
      </c>
      <c r="H281" s="190">
        <f t="shared" si="21"/>
        <v>11.04</v>
      </c>
    </row>
    <row r="282" spans="1:8">
      <c r="A282" s="185">
        <v>36345</v>
      </c>
      <c r="B282" s="184">
        <v>57</v>
      </c>
      <c r="C282" s="184">
        <f t="shared" si="19"/>
        <v>1999</v>
      </c>
      <c r="E282" s="190">
        <v>780</v>
      </c>
      <c r="F282" s="190">
        <f t="shared" si="22"/>
        <v>277</v>
      </c>
      <c r="G282" s="190">
        <f t="shared" si="20"/>
        <v>3.0332895313184408E-2</v>
      </c>
      <c r="H282" s="190">
        <f t="shared" si="21"/>
        <v>11.08</v>
      </c>
    </row>
    <row r="283" spans="1:8">
      <c r="A283" s="185">
        <v>36346</v>
      </c>
      <c r="B283" s="184">
        <v>57</v>
      </c>
      <c r="C283" s="184">
        <f t="shared" si="19"/>
        <v>1999</v>
      </c>
      <c r="E283" s="190">
        <v>779</v>
      </c>
      <c r="F283" s="190">
        <f t="shared" si="22"/>
        <v>278</v>
      </c>
      <c r="G283" s="190">
        <f t="shared" si="20"/>
        <v>3.0442400350416118E-2</v>
      </c>
      <c r="H283" s="190">
        <f t="shared" si="21"/>
        <v>11.12</v>
      </c>
    </row>
    <row r="284" spans="1:8">
      <c r="A284" s="185">
        <v>36347</v>
      </c>
      <c r="B284" s="184">
        <v>50</v>
      </c>
      <c r="C284" s="184">
        <f t="shared" si="19"/>
        <v>1999</v>
      </c>
      <c r="E284" s="190">
        <v>779</v>
      </c>
      <c r="F284" s="190">
        <f t="shared" si="22"/>
        <v>279</v>
      </c>
      <c r="G284" s="190">
        <f t="shared" si="20"/>
        <v>3.0551905387647831E-2</v>
      </c>
      <c r="H284" s="190">
        <f t="shared" si="21"/>
        <v>11.16</v>
      </c>
    </row>
    <row r="285" spans="1:8">
      <c r="A285" s="185">
        <v>36348</v>
      </c>
      <c r="B285" s="184">
        <v>66</v>
      </c>
      <c r="C285" s="184">
        <f t="shared" si="19"/>
        <v>1999</v>
      </c>
      <c r="E285" s="190">
        <v>777</v>
      </c>
      <c r="F285" s="190">
        <f t="shared" si="22"/>
        <v>280</v>
      </c>
      <c r="G285" s="190">
        <f t="shared" si="20"/>
        <v>3.0661410424879545E-2</v>
      </c>
      <c r="H285" s="190">
        <f t="shared" si="21"/>
        <v>11.2</v>
      </c>
    </row>
    <row r="286" spans="1:8">
      <c r="A286" s="185">
        <v>36349</v>
      </c>
      <c r="B286" s="184">
        <v>93</v>
      </c>
      <c r="C286" s="184">
        <f t="shared" si="19"/>
        <v>1999</v>
      </c>
      <c r="E286" s="190">
        <v>775</v>
      </c>
      <c r="F286" s="190">
        <f t="shared" si="22"/>
        <v>281</v>
      </c>
      <c r="G286" s="190">
        <f t="shared" si="20"/>
        <v>3.0770915462111258E-2</v>
      </c>
      <c r="H286" s="190">
        <f t="shared" si="21"/>
        <v>11.24</v>
      </c>
    </row>
    <row r="287" spans="1:8">
      <c r="A287" s="185">
        <v>36350</v>
      </c>
      <c r="B287" s="184">
        <v>77</v>
      </c>
      <c r="C287" s="184">
        <f t="shared" si="19"/>
        <v>1999</v>
      </c>
      <c r="E287" s="190">
        <v>774</v>
      </c>
      <c r="F287" s="190">
        <f t="shared" si="22"/>
        <v>282</v>
      </c>
      <c r="G287" s="190">
        <f t="shared" si="20"/>
        <v>3.0880420499342968E-2</v>
      </c>
      <c r="H287" s="190">
        <f t="shared" si="21"/>
        <v>11.28</v>
      </c>
    </row>
    <row r="288" spans="1:8">
      <c r="A288" s="185">
        <v>36351</v>
      </c>
      <c r="B288" s="184">
        <v>61</v>
      </c>
      <c r="C288" s="184">
        <f t="shared" si="19"/>
        <v>1999</v>
      </c>
      <c r="E288" s="190">
        <v>770</v>
      </c>
      <c r="F288" s="190">
        <f t="shared" si="22"/>
        <v>283</v>
      </c>
      <c r="G288" s="190">
        <f t="shared" si="20"/>
        <v>3.0989925536574682E-2</v>
      </c>
      <c r="H288" s="190">
        <f t="shared" si="21"/>
        <v>11.32</v>
      </c>
    </row>
    <row r="289" spans="1:8">
      <c r="A289" s="185">
        <v>36352</v>
      </c>
      <c r="B289" s="184">
        <v>57</v>
      </c>
      <c r="C289" s="184">
        <f t="shared" si="19"/>
        <v>1999</v>
      </c>
      <c r="E289" s="190">
        <v>766</v>
      </c>
      <c r="F289" s="190">
        <f t="shared" si="22"/>
        <v>284</v>
      </c>
      <c r="G289" s="190">
        <f t="shared" si="20"/>
        <v>3.1099430573806396E-2</v>
      </c>
      <c r="H289" s="190">
        <f t="shared" si="21"/>
        <v>11.36</v>
      </c>
    </row>
    <row r="290" spans="1:8">
      <c r="A290" s="185">
        <v>36353</v>
      </c>
      <c r="B290" s="184">
        <v>56</v>
      </c>
      <c r="C290" s="184">
        <f t="shared" si="19"/>
        <v>1999</v>
      </c>
      <c r="E290" s="190">
        <v>764</v>
      </c>
      <c r="F290" s="190">
        <f t="shared" si="22"/>
        <v>285</v>
      </c>
      <c r="G290" s="190">
        <f t="shared" si="20"/>
        <v>3.1208935611038109E-2</v>
      </c>
      <c r="H290" s="190">
        <f t="shared" si="21"/>
        <v>11.4</v>
      </c>
    </row>
    <row r="291" spans="1:8">
      <c r="A291" s="185">
        <v>36354</v>
      </c>
      <c r="B291" s="184">
        <v>52</v>
      </c>
      <c r="C291" s="184">
        <f t="shared" si="19"/>
        <v>1999</v>
      </c>
      <c r="E291" s="190">
        <v>761</v>
      </c>
      <c r="F291" s="190">
        <f t="shared" si="22"/>
        <v>286</v>
      </c>
      <c r="G291" s="190">
        <f t="shared" si="20"/>
        <v>3.1318440648269823E-2</v>
      </c>
      <c r="H291" s="190">
        <f t="shared" si="21"/>
        <v>11.44</v>
      </c>
    </row>
    <row r="292" spans="1:8">
      <c r="A292" s="185">
        <v>36355</v>
      </c>
      <c r="B292" s="184">
        <v>60</v>
      </c>
      <c r="C292" s="184">
        <f t="shared" si="19"/>
        <v>1999</v>
      </c>
      <c r="E292" s="190">
        <v>758</v>
      </c>
      <c r="F292" s="190">
        <f t="shared" si="22"/>
        <v>287</v>
      </c>
      <c r="G292" s="190">
        <f t="shared" si="20"/>
        <v>3.1427945685501536E-2</v>
      </c>
      <c r="H292" s="190">
        <f t="shared" si="21"/>
        <v>11.480000000000002</v>
      </c>
    </row>
    <row r="293" spans="1:8">
      <c r="A293" s="185">
        <v>36356</v>
      </c>
      <c r="B293" s="184">
        <v>75</v>
      </c>
      <c r="C293" s="184">
        <f t="shared" si="19"/>
        <v>1999</v>
      </c>
      <c r="E293" s="190">
        <v>757</v>
      </c>
      <c r="F293" s="190">
        <f t="shared" si="22"/>
        <v>288</v>
      </c>
      <c r="G293" s="190">
        <f t="shared" si="20"/>
        <v>3.1537450722733243E-2</v>
      </c>
      <c r="H293" s="190">
        <f t="shared" si="21"/>
        <v>11.52</v>
      </c>
    </row>
    <row r="294" spans="1:8">
      <c r="A294" s="185">
        <v>36357</v>
      </c>
      <c r="B294" s="184">
        <v>71</v>
      </c>
      <c r="C294" s="184">
        <f t="shared" si="19"/>
        <v>1999</v>
      </c>
      <c r="E294" s="190">
        <v>753</v>
      </c>
      <c r="F294" s="190">
        <f t="shared" si="22"/>
        <v>289</v>
      </c>
      <c r="G294" s="190">
        <f t="shared" si="20"/>
        <v>3.1646955759964956E-2</v>
      </c>
      <c r="H294" s="190">
        <f t="shared" si="21"/>
        <v>11.56</v>
      </c>
    </row>
    <row r="295" spans="1:8">
      <c r="A295" s="185">
        <v>36358</v>
      </c>
      <c r="B295" s="184">
        <v>74</v>
      </c>
      <c r="C295" s="184">
        <f t="shared" si="19"/>
        <v>1999</v>
      </c>
      <c r="E295" s="190">
        <v>749</v>
      </c>
      <c r="F295" s="190">
        <f t="shared" si="22"/>
        <v>290</v>
      </c>
      <c r="G295" s="190">
        <f t="shared" si="20"/>
        <v>3.175646079719667E-2</v>
      </c>
      <c r="H295" s="190">
        <f t="shared" si="21"/>
        <v>11.6</v>
      </c>
    </row>
    <row r="296" spans="1:8">
      <c r="A296" s="185">
        <v>36359</v>
      </c>
      <c r="B296" s="184">
        <v>67</v>
      </c>
      <c r="C296" s="184">
        <f t="shared" si="19"/>
        <v>1999</v>
      </c>
      <c r="E296" s="190">
        <v>743</v>
      </c>
      <c r="F296" s="190">
        <f t="shared" si="22"/>
        <v>291</v>
      </c>
      <c r="G296" s="190">
        <f t="shared" si="20"/>
        <v>3.1865965834428384E-2</v>
      </c>
      <c r="H296" s="190">
        <f t="shared" si="21"/>
        <v>11.64</v>
      </c>
    </row>
    <row r="297" spans="1:8">
      <c r="A297" s="185">
        <v>36360</v>
      </c>
      <c r="B297" s="184">
        <v>67</v>
      </c>
      <c r="C297" s="184">
        <f t="shared" si="19"/>
        <v>1999</v>
      </c>
      <c r="E297" s="190">
        <v>736</v>
      </c>
      <c r="F297" s="190">
        <f t="shared" si="22"/>
        <v>292</v>
      </c>
      <c r="G297" s="190">
        <f t="shared" si="20"/>
        <v>3.1975470871660097E-2</v>
      </c>
      <c r="H297" s="190">
        <f t="shared" si="21"/>
        <v>11.68</v>
      </c>
    </row>
    <row r="298" spans="1:8">
      <c r="A298" s="185">
        <v>36361</v>
      </c>
      <c r="B298" s="184">
        <v>56</v>
      </c>
      <c r="C298" s="184">
        <f t="shared" si="19"/>
        <v>1999</v>
      </c>
      <c r="E298" s="190">
        <v>735</v>
      </c>
      <c r="F298" s="190">
        <f t="shared" si="22"/>
        <v>293</v>
      </c>
      <c r="G298" s="190">
        <f t="shared" si="20"/>
        <v>3.2084975908891811E-2</v>
      </c>
      <c r="H298" s="190">
        <f t="shared" si="21"/>
        <v>11.72</v>
      </c>
    </row>
    <row r="299" spans="1:8">
      <c r="A299" s="185">
        <v>36362</v>
      </c>
      <c r="B299" s="184">
        <v>38</v>
      </c>
      <c r="C299" s="184">
        <f t="shared" si="19"/>
        <v>1999</v>
      </c>
      <c r="E299" s="190">
        <v>731</v>
      </c>
      <c r="F299" s="190">
        <f t="shared" si="22"/>
        <v>294</v>
      </c>
      <c r="G299" s="190">
        <f t="shared" si="20"/>
        <v>3.2194480946123524E-2</v>
      </c>
      <c r="H299" s="190">
        <f t="shared" si="21"/>
        <v>11.76</v>
      </c>
    </row>
    <row r="300" spans="1:8">
      <c r="A300" s="185">
        <v>36363</v>
      </c>
      <c r="B300" s="184">
        <v>22</v>
      </c>
      <c r="C300" s="184">
        <f t="shared" si="19"/>
        <v>1999</v>
      </c>
      <c r="E300" s="190">
        <v>729</v>
      </c>
      <c r="F300" s="190">
        <f t="shared" si="22"/>
        <v>295</v>
      </c>
      <c r="G300" s="190">
        <f t="shared" si="20"/>
        <v>3.2303985983355231E-2</v>
      </c>
      <c r="H300" s="190">
        <f t="shared" si="21"/>
        <v>11.799999999999997</v>
      </c>
    </row>
    <row r="301" spans="1:8">
      <c r="A301" s="185">
        <v>36364</v>
      </c>
      <c r="B301" s="184">
        <v>10</v>
      </c>
      <c r="C301" s="184">
        <f t="shared" si="19"/>
        <v>1999</v>
      </c>
      <c r="E301" s="190">
        <v>728</v>
      </c>
      <c r="F301" s="190">
        <f t="shared" si="22"/>
        <v>296</v>
      </c>
      <c r="G301" s="190">
        <f t="shared" si="20"/>
        <v>3.2413491020586944E-2</v>
      </c>
      <c r="H301" s="190">
        <f t="shared" si="21"/>
        <v>11.84</v>
      </c>
    </row>
    <row r="302" spans="1:8">
      <c r="A302" s="185">
        <v>36365</v>
      </c>
      <c r="B302" s="184">
        <v>13</v>
      </c>
      <c r="C302" s="184">
        <f t="shared" si="19"/>
        <v>1999</v>
      </c>
      <c r="E302" s="190">
        <v>727</v>
      </c>
      <c r="F302" s="190">
        <f t="shared" si="22"/>
        <v>297</v>
      </c>
      <c r="G302" s="190">
        <f t="shared" si="20"/>
        <v>3.2522996057818658E-2</v>
      </c>
      <c r="H302" s="190">
        <f t="shared" si="21"/>
        <v>11.88</v>
      </c>
    </row>
    <row r="303" spans="1:8">
      <c r="A303" s="185">
        <v>36366</v>
      </c>
      <c r="B303" s="184">
        <v>20</v>
      </c>
      <c r="C303" s="184">
        <f t="shared" si="19"/>
        <v>1999</v>
      </c>
      <c r="E303" s="190">
        <v>724</v>
      </c>
      <c r="F303" s="190">
        <f t="shared" si="22"/>
        <v>298</v>
      </c>
      <c r="G303" s="190">
        <f t="shared" si="20"/>
        <v>3.2632501095050372E-2</v>
      </c>
      <c r="H303" s="190">
        <f t="shared" si="21"/>
        <v>11.92</v>
      </c>
    </row>
    <row r="304" spans="1:8">
      <c r="A304" s="185">
        <v>36367</v>
      </c>
      <c r="B304" s="184">
        <v>16</v>
      </c>
      <c r="C304" s="184">
        <f t="shared" si="19"/>
        <v>1999</v>
      </c>
      <c r="E304" s="190">
        <v>721</v>
      </c>
      <c r="F304" s="190">
        <f t="shared" si="22"/>
        <v>299</v>
      </c>
      <c r="G304" s="190">
        <f t="shared" si="20"/>
        <v>3.2742006132282085E-2</v>
      </c>
      <c r="H304" s="190">
        <f t="shared" si="21"/>
        <v>11.96</v>
      </c>
    </row>
    <row r="305" spans="1:8">
      <c r="A305" s="185">
        <v>36368</v>
      </c>
      <c r="B305" s="184">
        <v>22</v>
      </c>
      <c r="C305" s="184">
        <f t="shared" si="19"/>
        <v>1999</v>
      </c>
      <c r="E305" s="190">
        <v>721</v>
      </c>
      <c r="F305" s="190">
        <f t="shared" si="22"/>
        <v>300</v>
      </c>
      <c r="G305" s="190">
        <f t="shared" si="20"/>
        <v>3.2851511169513799E-2</v>
      </c>
      <c r="H305" s="190">
        <f t="shared" si="21"/>
        <v>12</v>
      </c>
    </row>
    <row r="306" spans="1:8">
      <c r="A306" s="185">
        <v>36369</v>
      </c>
      <c r="B306" s="184">
        <v>19</v>
      </c>
      <c r="C306" s="184">
        <f t="shared" si="19"/>
        <v>1999</v>
      </c>
      <c r="E306" s="190">
        <v>720</v>
      </c>
      <c r="F306" s="190">
        <f t="shared" si="22"/>
        <v>301</v>
      </c>
      <c r="G306" s="190">
        <f t="shared" si="20"/>
        <v>3.2961016206745512E-2</v>
      </c>
      <c r="H306" s="190">
        <f t="shared" si="21"/>
        <v>12.04</v>
      </c>
    </row>
    <row r="307" spans="1:8">
      <c r="A307" s="185">
        <v>36370</v>
      </c>
      <c r="B307" s="184">
        <v>13</v>
      </c>
      <c r="C307" s="184">
        <f t="shared" si="19"/>
        <v>1999</v>
      </c>
      <c r="E307" s="190">
        <v>720</v>
      </c>
      <c r="F307" s="190">
        <f t="shared" si="22"/>
        <v>302</v>
      </c>
      <c r="G307" s="190">
        <f t="shared" si="20"/>
        <v>3.3070521243977226E-2</v>
      </c>
      <c r="H307" s="190">
        <f t="shared" si="21"/>
        <v>12.08</v>
      </c>
    </row>
    <row r="308" spans="1:8">
      <c r="A308" s="185">
        <v>36371</v>
      </c>
      <c r="B308" s="184">
        <v>10</v>
      </c>
      <c r="C308" s="184">
        <f t="shared" si="19"/>
        <v>1999</v>
      </c>
      <c r="E308" s="190">
        <v>719</v>
      </c>
      <c r="F308" s="190">
        <f t="shared" si="22"/>
        <v>303</v>
      </c>
      <c r="G308" s="190">
        <f t="shared" si="20"/>
        <v>3.3180026281208932E-2</v>
      </c>
      <c r="H308" s="190">
        <f t="shared" si="21"/>
        <v>12.119999999999997</v>
      </c>
    </row>
    <row r="309" spans="1:8">
      <c r="A309" s="185">
        <v>36372</v>
      </c>
      <c r="B309" s="184">
        <v>9.4</v>
      </c>
      <c r="C309" s="184">
        <f t="shared" si="19"/>
        <v>1999</v>
      </c>
      <c r="E309" s="190">
        <v>719</v>
      </c>
      <c r="F309" s="190">
        <f t="shared" si="22"/>
        <v>304</v>
      </c>
      <c r="G309" s="190">
        <f t="shared" si="20"/>
        <v>3.3289531318440646E-2</v>
      </c>
      <c r="H309" s="190">
        <f t="shared" si="21"/>
        <v>12.16</v>
      </c>
    </row>
    <row r="310" spans="1:8">
      <c r="A310" s="185">
        <v>36373</v>
      </c>
      <c r="B310" s="184">
        <v>8.9</v>
      </c>
      <c r="C310" s="184">
        <f t="shared" si="19"/>
        <v>1999</v>
      </c>
      <c r="E310" s="190">
        <v>719</v>
      </c>
      <c r="F310" s="190">
        <f t="shared" si="22"/>
        <v>305</v>
      </c>
      <c r="G310" s="190">
        <f t="shared" si="20"/>
        <v>3.339903635567236E-2</v>
      </c>
      <c r="H310" s="190">
        <f t="shared" si="21"/>
        <v>12.2</v>
      </c>
    </row>
    <row r="311" spans="1:8">
      <c r="A311" s="185">
        <v>36374</v>
      </c>
      <c r="B311" s="184">
        <v>8.6999999999999993</v>
      </c>
      <c r="C311" s="184">
        <f t="shared" si="19"/>
        <v>1999</v>
      </c>
      <c r="E311" s="190">
        <v>718</v>
      </c>
      <c r="F311" s="190">
        <f t="shared" si="22"/>
        <v>306</v>
      </c>
      <c r="G311" s="190">
        <f t="shared" si="20"/>
        <v>3.3508541392904073E-2</v>
      </c>
      <c r="H311" s="190">
        <f t="shared" si="21"/>
        <v>12.24</v>
      </c>
    </row>
    <row r="312" spans="1:8">
      <c r="A312" s="185">
        <v>36375</v>
      </c>
      <c r="B312" s="184">
        <v>9.5</v>
      </c>
      <c r="C312" s="184">
        <f t="shared" si="19"/>
        <v>1999</v>
      </c>
      <c r="E312" s="190">
        <v>715</v>
      </c>
      <c r="F312" s="190">
        <f t="shared" si="22"/>
        <v>307</v>
      </c>
      <c r="G312" s="190">
        <f t="shared" si="20"/>
        <v>3.3618046430135787E-2</v>
      </c>
      <c r="H312" s="190">
        <f t="shared" si="21"/>
        <v>12.28</v>
      </c>
    </row>
    <row r="313" spans="1:8">
      <c r="A313" s="185">
        <v>36376</v>
      </c>
      <c r="B313" s="184">
        <v>22</v>
      </c>
      <c r="C313" s="184">
        <f t="shared" si="19"/>
        <v>1999</v>
      </c>
      <c r="E313" s="190">
        <v>714</v>
      </c>
      <c r="F313" s="190">
        <f t="shared" si="22"/>
        <v>308</v>
      </c>
      <c r="G313" s="190">
        <f t="shared" si="20"/>
        <v>3.37275514673675E-2</v>
      </c>
      <c r="H313" s="190">
        <f t="shared" si="21"/>
        <v>12.32</v>
      </c>
    </row>
    <row r="314" spans="1:8">
      <c r="A314" s="185">
        <v>36377</v>
      </c>
      <c r="B314" s="184">
        <v>19</v>
      </c>
      <c r="C314" s="184">
        <f t="shared" si="19"/>
        <v>1999</v>
      </c>
      <c r="E314" s="190">
        <v>712</v>
      </c>
      <c r="F314" s="190">
        <f t="shared" si="22"/>
        <v>309</v>
      </c>
      <c r="G314" s="190">
        <f t="shared" si="20"/>
        <v>3.3837056504599214E-2</v>
      </c>
      <c r="H314" s="190">
        <f t="shared" si="21"/>
        <v>12.36</v>
      </c>
    </row>
    <row r="315" spans="1:8">
      <c r="A315" s="185">
        <v>36378</v>
      </c>
      <c r="B315" s="184">
        <v>22</v>
      </c>
      <c r="C315" s="184">
        <f t="shared" si="19"/>
        <v>1999</v>
      </c>
      <c r="E315" s="190">
        <v>712</v>
      </c>
      <c r="F315" s="190">
        <f t="shared" si="22"/>
        <v>310</v>
      </c>
      <c r="G315" s="190">
        <f t="shared" si="20"/>
        <v>3.3946561541830927E-2</v>
      </c>
      <c r="H315" s="190">
        <f t="shared" si="21"/>
        <v>12.400000000000002</v>
      </c>
    </row>
    <row r="316" spans="1:8">
      <c r="A316" s="185">
        <v>36379</v>
      </c>
      <c r="B316" s="184">
        <v>34</v>
      </c>
      <c r="C316" s="184">
        <f t="shared" si="19"/>
        <v>1999</v>
      </c>
      <c r="E316" s="190">
        <v>709</v>
      </c>
      <c r="F316" s="190">
        <f t="shared" si="22"/>
        <v>311</v>
      </c>
      <c r="G316" s="190">
        <f t="shared" si="20"/>
        <v>3.4056066579062634E-2</v>
      </c>
      <c r="H316" s="190">
        <f t="shared" si="21"/>
        <v>12.44</v>
      </c>
    </row>
    <row r="317" spans="1:8">
      <c r="A317" s="185">
        <v>36380</v>
      </c>
      <c r="B317" s="184">
        <v>37</v>
      </c>
      <c r="C317" s="184">
        <f t="shared" si="19"/>
        <v>1999</v>
      </c>
      <c r="E317" s="190">
        <v>704</v>
      </c>
      <c r="F317" s="190">
        <f t="shared" si="22"/>
        <v>312</v>
      </c>
      <c r="G317" s="190">
        <f t="shared" si="20"/>
        <v>3.4165571616294348E-2</v>
      </c>
      <c r="H317" s="190">
        <f t="shared" si="21"/>
        <v>12.48</v>
      </c>
    </row>
    <row r="318" spans="1:8">
      <c r="A318" s="185">
        <v>36381</v>
      </c>
      <c r="B318" s="184">
        <v>40</v>
      </c>
      <c r="C318" s="184">
        <f t="shared" si="19"/>
        <v>1999</v>
      </c>
      <c r="E318" s="190">
        <v>704</v>
      </c>
      <c r="F318" s="190">
        <f t="shared" si="22"/>
        <v>313</v>
      </c>
      <c r="G318" s="190">
        <f t="shared" si="20"/>
        <v>3.4275076653526061E-2</v>
      </c>
      <c r="H318" s="190">
        <f t="shared" si="21"/>
        <v>12.52</v>
      </c>
    </row>
    <row r="319" spans="1:8">
      <c r="A319" s="185">
        <v>36382</v>
      </c>
      <c r="B319" s="184">
        <v>36</v>
      </c>
      <c r="C319" s="184">
        <f t="shared" si="19"/>
        <v>1999</v>
      </c>
      <c r="E319" s="190">
        <v>703</v>
      </c>
      <c r="F319" s="190">
        <f t="shared" si="22"/>
        <v>314</v>
      </c>
      <c r="G319" s="190">
        <f t="shared" si="20"/>
        <v>3.4384581690757775E-2</v>
      </c>
      <c r="H319" s="190">
        <f t="shared" si="21"/>
        <v>12.56</v>
      </c>
    </row>
    <row r="320" spans="1:8">
      <c r="A320" s="185">
        <v>36383</v>
      </c>
      <c r="B320" s="184">
        <v>39</v>
      </c>
      <c r="C320" s="184">
        <f t="shared" si="19"/>
        <v>1999</v>
      </c>
      <c r="E320" s="190">
        <v>700</v>
      </c>
      <c r="F320" s="190">
        <f t="shared" si="22"/>
        <v>315</v>
      </c>
      <c r="G320" s="190">
        <f t="shared" si="20"/>
        <v>3.4494086727989488E-2</v>
      </c>
      <c r="H320" s="190">
        <f t="shared" si="21"/>
        <v>12.6</v>
      </c>
    </row>
    <row r="321" spans="1:8">
      <c r="A321" s="185">
        <v>36384</v>
      </c>
      <c r="B321" s="184">
        <v>43</v>
      </c>
      <c r="C321" s="184">
        <f t="shared" si="19"/>
        <v>1999</v>
      </c>
      <c r="E321" s="190">
        <v>697</v>
      </c>
      <c r="F321" s="190">
        <f t="shared" si="22"/>
        <v>316</v>
      </c>
      <c r="G321" s="190">
        <f t="shared" si="20"/>
        <v>3.4603591765221202E-2</v>
      </c>
      <c r="H321" s="190">
        <f t="shared" si="21"/>
        <v>12.64</v>
      </c>
    </row>
    <row r="322" spans="1:8">
      <c r="A322" s="185">
        <v>36385</v>
      </c>
      <c r="B322" s="184">
        <v>46</v>
      </c>
      <c r="C322" s="184">
        <f t="shared" si="19"/>
        <v>1999</v>
      </c>
      <c r="E322" s="190">
        <v>694</v>
      </c>
      <c r="F322" s="190">
        <f t="shared" si="22"/>
        <v>317</v>
      </c>
      <c r="G322" s="190">
        <f t="shared" si="20"/>
        <v>3.4713096802452915E-2</v>
      </c>
      <c r="H322" s="190">
        <f t="shared" si="21"/>
        <v>12.68</v>
      </c>
    </row>
    <row r="323" spans="1:8">
      <c r="A323" s="185">
        <v>36386</v>
      </c>
      <c r="B323" s="184">
        <v>51</v>
      </c>
      <c r="C323" s="184">
        <f t="shared" si="19"/>
        <v>1999</v>
      </c>
      <c r="E323" s="190">
        <v>692</v>
      </c>
      <c r="F323" s="190">
        <f t="shared" si="22"/>
        <v>318</v>
      </c>
      <c r="G323" s="190">
        <f t="shared" si="20"/>
        <v>3.4822601839684622E-2</v>
      </c>
      <c r="H323" s="190">
        <f t="shared" si="21"/>
        <v>12.719999999999997</v>
      </c>
    </row>
    <row r="324" spans="1:8">
      <c r="A324" s="185">
        <v>36387</v>
      </c>
      <c r="B324" s="184">
        <v>50</v>
      </c>
      <c r="C324" s="184">
        <f t="shared" si="19"/>
        <v>1999</v>
      </c>
      <c r="E324" s="190">
        <v>686</v>
      </c>
      <c r="F324" s="190">
        <f t="shared" si="22"/>
        <v>319</v>
      </c>
      <c r="G324" s="190">
        <f t="shared" si="20"/>
        <v>3.4932106876916336E-2</v>
      </c>
      <c r="H324" s="190">
        <f t="shared" si="21"/>
        <v>12.76</v>
      </c>
    </row>
    <row r="325" spans="1:8">
      <c r="A325" s="185">
        <v>36388</v>
      </c>
      <c r="B325" s="184">
        <v>49</v>
      </c>
      <c r="C325" s="184">
        <f t="shared" si="19"/>
        <v>1999</v>
      </c>
      <c r="E325" s="190">
        <v>685</v>
      </c>
      <c r="F325" s="190">
        <f t="shared" si="22"/>
        <v>320</v>
      </c>
      <c r="G325" s="190">
        <f t="shared" si="20"/>
        <v>3.5041611914148049E-2</v>
      </c>
      <c r="H325" s="190">
        <f t="shared" si="21"/>
        <v>12.8</v>
      </c>
    </row>
    <row r="326" spans="1:8">
      <c r="A326" s="185">
        <v>36389</v>
      </c>
      <c r="B326" s="184">
        <v>42</v>
      </c>
      <c r="C326" s="184">
        <f t="shared" ref="C326:C389" si="23">YEAR(A326)</f>
        <v>1999</v>
      </c>
      <c r="E326" s="190">
        <v>685</v>
      </c>
      <c r="F326" s="190">
        <f t="shared" si="22"/>
        <v>321</v>
      </c>
      <c r="G326" s="190">
        <f t="shared" ref="G326:G389" si="24">F326/9132</f>
        <v>3.5151116951379763E-2</v>
      </c>
      <c r="H326" s="190">
        <f t="shared" ref="H326:H389" si="25">G326*9132/25</f>
        <v>12.84</v>
      </c>
    </row>
    <row r="327" spans="1:8">
      <c r="A327" s="185">
        <v>36390</v>
      </c>
      <c r="B327" s="184">
        <v>43</v>
      </c>
      <c r="C327" s="184">
        <f t="shared" si="23"/>
        <v>1999</v>
      </c>
      <c r="E327" s="190">
        <v>685</v>
      </c>
      <c r="F327" s="190">
        <f t="shared" ref="F327:F390" si="26">F326+1</f>
        <v>322</v>
      </c>
      <c r="G327" s="190">
        <f t="shared" si="24"/>
        <v>3.5260621988611476E-2</v>
      </c>
      <c r="H327" s="190">
        <f t="shared" si="25"/>
        <v>12.88</v>
      </c>
    </row>
    <row r="328" spans="1:8">
      <c r="A328" s="185">
        <v>36391</v>
      </c>
      <c r="B328" s="184">
        <v>35</v>
      </c>
      <c r="C328" s="184">
        <f t="shared" si="23"/>
        <v>1999</v>
      </c>
      <c r="E328" s="190">
        <v>684</v>
      </c>
      <c r="F328" s="190">
        <f t="shared" si="26"/>
        <v>323</v>
      </c>
      <c r="G328" s="190">
        <f t="shared" si="24"/>
        <v>3.537012702584319E-2</v>
      </c>
      <c r="H328" s="190">
        <f t="shared" si="25"/>
        <v>12.92</v>
      </c>
    </row>
    <row r="329" spans="1:8">
      <c r="A329" s="185">
        <v>36392</v>
      </c>
      <c r="B329" s="184">
        <v>28</v>
      </c>
      <c r="C329" s="184">
        <f t="shared" si="23"/>
        <v>1999</v>
      </c>
      <c r="E329" s="190">
        <v>683</v>
      </c>
      <c r="F329" s="190">
        <f t="shared" si="26"/>
        <v>324</v>
      </c>
      <c r="G329" s="190">
        <f t="shared" si="24"/>
        <v>3.5479632063074903E-2</v>
      </c>
      <c r="H329" s="190">
        <f t="shared" si="25"/>
        <v>12.96</v>
      </c>
    </row>
    <row r="330" spans="1:8">
      <c r="A330" s="185">
        <v>36393</v>
      </c>
      <c r="B330" s="184">
        <v>31</v>
      </c>
      <c r="C330" s="184">
        <f t="shared" si="23"/>
        <v>1999</v>
      </c>
      <c r="E330" s="190">
        <v>682</v>
      </c>
      <c r="F330" s="190">
        <f t="shared" si="26"/>
        <v>325</v>
      </c>
      <c r="G330" s="190">
        <f t="shared" si="24"/>
        <v>3.5589137100306617E-2</v>
      </c>
      <c r="H330" s="190">
        <f t="shared" si="25"/>
        <v>13</v>
      </c>
    </row>
    <row r="331" spans="1:8">
      <c r="A331" s="185">
        <v>36394</v>
      </c>
      <c r="B331" s="184">
        <v>44</v>
      </c>
      <c r="C331" s="184">
        <f t="shared" si="23"/>
        <v>1999</v>
      </c>
      <c r="E331" s="190">
        <v>682</v>
      </c>
      <c r="F331" s="190">
        <f t="shared" si="26"/>
        <v>326</v>
      </c>
      <c r="G331" s="190">
        <f t="shared" si="24"/>
        <v>3.5698642137538324E-2</v>
      </c>
      <c r="H331" s="190">
        <f t="shared" si="25"/>
        <v>13.04</v>
      </c>
    </row>
    <row r="332" spans="1:8">
      <c r="A332" s="185">
        <v>36395</v>
      </c>
      <c r="B332" s="184">
        <v>46</v>
      </c>
      <c r="C332" s="184">
        <f t="shared" si="23"/>
        <v>1999</v>
      </c>
      <c r="E332" s="190">
        <v>681</v>
      </c>
      <c r="F332" s="190">
        <f t="shared" si="26"/>
        <v>327</v>
      </c>
      <c r="G332" s="190">
        <f t="shared" si="24"/>
        <v>3.5808147174770037E-2</v>
      </c>
      <c r="H332" s="190">
        <f t="shared" si="25"/>
        <v>13.08</v>
      </c>
    </row>
    <row r="333" spans="1:8">
      <c r="A333" s="185">
        <v>36396</v>
      </c>
      <c r="B333" s="184">
        <v>37</v>
      </c>
      <c r="C333" s="184">
        <f t="shared" si="23"/>
        <v>1999</v>
      </c>
      <c r="E333" s="190">
        <v>680</v>
      </c>
      <c r="F333" s="190">
        <f t="shared" si="26"/>
        <v>328</v>
      </c>
      <c r="G333" s="190">
        <f t="shared" si="24"/>
        <v>3.5917652212001751E-2</v>
      </c>
      <c r="H333" s="190">
        <f t="shared" si="25"/>
        <v>13.12</v>
      </c>
    </row>
    <row r="334" spans="1:8">
      <c r="A334" s="185">
        <v>36397</v>
      </c>
      <c r="B334" s="184">
        <v>26</v>
      </c>
      <c r="C334" s="184">
        <f t="shared" si="23"/>
        <v>1999</v>
      </c>
      <c r="E334" s="190">
        <v>679</v>
      </c>
      <c r="F334" s="190">
        <f t="shared" si="26"/>
        <v>329</v>
      </c>
      <c r="G334" s="190">
        <f t="shared" si="24"/>
        <v>3.6027157249233464E-2</v>
      </c>
      <c r="H334" s="190">
        <f t="shared" si="25"/>
        <v>13.16</v>
      </c>
    </row>
    <row r="335" spans="1:8">
      <c r="A335" s="185">
        <v>36398</v>
      </c>
      <c r="B335" s="184">
        <v>33</v>
      </c>
      <c r="C335" s="184">
        <f t="shared" si="23"/>
        <v>1999</v>
      </c>
      <c r="E335" s="190">
        <v>678</v>
      </c>
      <c r="F335" s="190">
        <f t="shared" si="26"/>
        <v>330</v>
      </c>
      <c r="G335" s="190">
        <f t="shared" si="24"/>
        <v>3.6136662286465178E-2</v>
      </c>
      <c r="H335" s="190">
        <f t="shared" si="25"/>
        <v>13.2</v>
      </c>
    </row>
    <row r="336" spans="1:8">
      <c r="A336" s="185">
        <v>36399</v>
      </c>
      <c r="B336" s="184">
        <v>46</v>
      </c>
      <c r="C336" s="184">
        <f t="shared" si="23"/>
        <v>1999</v>
      </c>
      <c r="E336" s="190">
        <v>677</v>
      </c>
      <c r="F336" s="190">
        <f t="shared" si="26"/>
        <v>331</v>
      </c>
      <c r="G336" s="190">
        <f t="shared" si="24"/>
        <v>3.6246167323696891E-2</v>
      </c>
      <c r="H336" s="190">
        <f t="shared" si="25"/>
        <v>13.24</v>
      </c>
    </row>
    <row r="337" spans="1:8">
      <c r="A337" s="185">
        <v>36400</v>
      </c>
      <c r="B337" s="184">
        <v>60</v>
      </c>
      <c r="C337" s="184">
        <f t="shared" si="23"/>
        <v>1999</v>
      </c>
      <c r="E337" s="190">
        <v>675</v>
      </c>
      <c r="F337" s="190">
        <f t="shared" si="26"/>
        <v>332</v>
      </c>
      <c r="G337" s="190">
        <f t="shared" si="24"/>
        <v>3.6355672360928605E-2</v>
      </c>
      <c r="H337" s="190">
        <f t="shared" si="25"/>
        <v>13.28</v>
      </c>
    </row>
    <row r="338" spans="1:8">
      <c r="A338" s="185">
        <v>36401</v>
      </c>
      <c r="B338" s="184">
        <v>72</v>
      </c>
      <c r="C338" s="184">
        <f t="shared" si="23"/>
        <v>1999</v>
      </c>
      <c r="E338" s="190">
        <v>674</v>
      </c>
      <c r="F338" s="190">
        <f t="shared" si="26"/>
        <v>333</v>
      </c>
      <c r="G338" s="190">
        <f t="shared" si="24"/>
        <v>3.6465177398160319E-2</v>
      </c>
      <c r="H338" s="190">
        <f t="shared" si="25"/>
        <v>13.320000000000002</v>
      </c>
    </row>
    <row r="339" spans="1:8">
      <c r="A339" s="185">
        <v>36402</v>
      </c>
      <c r="B339" s="184">
        <v>86</v>
      </c>
      <c r="C339" s="184">
        <f t="shared" si="23"/>
        <v>1999</v>
      </c>
      <c r="E339" s="190">
        <v>673</v>
      </c>
      <c r="F339" s="190">
        <f t="shared" si="26"/>
        <v>334</v>
      </c>
      <c r="G339" s="190">
        <f t="shared" si="24"/>
        <v>3.6574682435392025E-2</v>
      </c>
      <c r="H339" s="190">
        <f t="shared" si="25"/>
        <v>13.36</v>
      </c>
    </row>
    <row r="340" spans="1:8">
      <c r="A340" s="185">
        <v>36403</v>
      </c>
      <c r="B340" s="184">
        <v>100</v>
      </c>
      <c r="C340" s="184">
        <f t="shared" si="23"/>
        <v>1999</v>
      </c>
      <c r="E340" s="190">
        <v>672</v>
      </c>
      <c r="F340" s="190">
        <f t="shared" si="26"/>
        <v>335</v>
      </c>
      <c r="G340" s="190">
        <f t="shared" si="24"/>
        <v>3.6684187472623739E-2</v>
      </c>
      <c r="H340" s="190">
        <f t="shared" si="25"/>
        <v>13.4</v>
      </c>
    </row>
    <row r="341" spans="1:8">
      <c r="A341" s="185">
        <v>36404</v>
      </c>
      <c r="B341" s="184">
        <v>125</v>
      </c>
      <c r="C341" s="184">
        <f t="shared" si="23"/>
        <v>1999</v>
      </c>
      <c r="E341" s="190">
        <v>668</v>
      </c>
      <c r="F341" s="190">
        <f t="shared" si="26"/>
        <v>336</v>
      </c>
      <c r="G341" s="190">
        <f t="shared" si="24"/>
        <v>3.6793692509855452E-2</v>
      </c>
      <c r="H341" s="190">
        <f t="shared" si="25"/>
        <v>13.44</v>
      </c>
    </row>
    <row r="342" spans="1:8">
      <c r="A342" s="185">
        <v>36405</v>
      </c>
      <c r="B342" s="184">
        <v>149</v>
      </c>
      <c r="C342" s="184">
        <f t="shared" si="23"/>
        <v>1999</v>
      </c>
      <c r="E342" s="190">
        <v>666</v>
      </c>
      <c r="F342" s="190">
        <f t="shared" si="26"/>
        <v>337</v>
      </c>
      <c r="G342" s="190">
        <f t="shared" si="24"/>
        <v>3.6903197547087166E-2</v>
      </c>
      <c r="H342" s="190">
        <f t="shared" si="25"/>
        <v>13.48</v>
      </c>
    </row>
    <row r="343" spans="1:8">
      <c r="A343" s="185">
        <v>36406</v>
      </c>
      <c r="B343" s="184">
        <v>168</v>
      </c>
      <c r="C343" s="184">
        <f t="shared" si="23"/>
        <v>1999</v>
      </c>
      <c r="E343" s="190">
        <v>663</v>
      </c>
      <c r="F343" s="190">
        <f t="shared" si="26"/>
        <v>338</v>
      </c>
      <c r="G343" s="190">
        <f t="shared" si="24"/>
        <v>3.7012702584318879E-2</v>
      </c>
      <c r="H343" s="190">
        <f t="shared" si="25"/>
        <v>13.52</v>
      </c>
    </row>
    <row r="344" spans="1:8">
      <c r="A344" s="185">
        <v>36407</v>
      </c>
      <c r="B344" s="184">
        <v>162</v>
      </c>
      <c r="C344" s="184">
        <f t="shared" si="23"/>
        <v>1999</v>
      </c>
      <c r="E344" s="190">
        <v>662</v>
      </c>
      <c r="F344" s="190">
        <f t="shared" si="26"/>
        <v>339</v>
      </c>
      <c r="G344" s="190">
        <f t="shared" si="24"/>
        <v>3.7122207621550593E-2</v>
      </c>
      <c r="H344" s="190">
        <f t="shared" si="25"/>
        <v>13.56</v>
      </c>
    </row>
    <row r="345" spans="1:8">
      <c r="A345" s="185">
        <v>36408</v>
      </c>
      <c r="B345" s="184">
        <v>147</v>
      </c>
      <c r="C345" s="184">
        <f t="shared" si="23"/>
        <v>1999</v>
      </c>
      <c r="E345" s="190">
        <v>658</v>
      </c>
      <c r="F345" s="190">
        <f t="shared" si="26"/>
        <v>340</v>
      </c>
      <c r="G345" s="190">
        <f t="shared" si="24"/>
        <v>3.7231712658782307E-2</v>
      </c>
      <c r="H345" s="190">
        <f t="shared" si="25"/>
        <v>13.6</v>
      </c>
    </row>
    <row r="346" spans="1:8">
      <c r="A346" s="185">
        <v>36409</v>
      </c>
      <c r="B346" s="184">
        <v>142</v>
      </c>
      <c r="C346" s="184">
        <f t="shared" si="23"/>
        <v>1999</v>
      </c>
      <c r="E346" s="190">
        <v>657</v>
      </c>
      <c r="F346" s="190">
        <f t="shared" si="26"/>
        <v>341</v>
      </c>
      <c r="G346" s="190">
        <f t="shared" si="24"/>
        <v>3.7341217696014013E-2</v>
      </c>
      <c r="H346" s="190">
        <f t="shared" si="25"/>
        <v>13.639999999999997</v>
      </c>
    </row>
    <row r="347" spans="1:8">
      <c r="A347" s="185">
        <v>36410</v>
      </c>
      <c r="B347" s="184">
        <v>136</v>
      </c>
      <c r="C347" s="184">
        <f t="shared" si="23"/>
        <v>1999</v>
      </c>
      <c r="E347" s="190">
        <v>657</v>
      </c>
      <c r="F347" s="190">
        <f t="shared" si="26"/>
        <v>342</v>
      </c>
      <c r="G347" s="190">
        <f t="shared" si="24"/>
        <v>3.7450722733245727E-2</v>
      </c>
      <c r="H347" s="190">
        <f t="shared" si="25"/>
        <v>13.68</v>
      </c>
    </row>
    <row r="348" spans="1:8">
      <c r="A348" s="185">
        <v>36411</v>
      </c>
      <c r="B348" s="184">
        <v>140</v>
      </c>
      <c r="C348" s="184">
        <f t="shared" si="23"/>
        <v>1999</v>
      </c>
      <c r="E348" s="190">
        <v>657</v>
      </c>
      <c r="F348" s="190">
        <f t="shared" si="26"/>
        <v>343</v>
      </c>
      <c r="G348" s="190">
        <f t="shared" si="24"/>
        <v>3.756022777047744E-2</v>
      </c>
      <c r="H348" s="190">
        <f t="shared" si="25"/>
        <v>13.72</v>
      </c>
    </row>
    <row r="349" spans="1:8">
      <c r="A349" s="185">
        <v>36412</v>
      </c>
      <c r="B349" s="184">
        <v>144</v>
      </c>
      <c r="C349" s="184">
        <f t="shared" si="23"/>
        <v>1999</v>
      </c>
      <c r="E349" s="190">
        <v>654</v>
      </c>
      <c r="F349" s="190">
        <f t="shared" si="26"/>
        <v>344</v>
      </c>
      <c r="G349" s="190">
        <f t="shared" si="24"/>
        <v>3.7669732807709154E-2</v>
      </c>
      <c r="H349" s="190">
        <f t="shared" si="25"/>
        <v>13.76</v>
      </c>
    </row>
    <row r="350" spans="1:8">
      <c r="A350" s="185">
        <v>36413</v>
      </c>
      <c r="B350" s="184">
        <v>144</v>
      </c>
      <c r="C350" s="184">
        <f t="shared" si="23"/>
        <v>1999</v>
      </c>
      <c r="E350" s="190">
        <v>653</v>
      </c>
      <c r="F350" s="190">
        <f t="shared" si="26"/>
        <v>345</v>
      </c>
      <c r="G350" s="190">
        <f t="shared" si="24"/>
        <v>3.7779237844940868E-2</v>
      </c>
      <c r="H350" s="190">
        <f t="shared" si="25"/>
        <v>13.8</v>
      </c>
    </row>
    <row r="351" spans="1:8">
      <c r="A351" s="185">
        <v>36414</v>
      </c>
      <c r="B351" s="184">
        <v>139</v>
      </c>
      <c r="C351" s="184">
        <f t="shared" si="23"/>
        <v>1999</v>
      </c>
      <c r="E351" s="190">
        <v>652</v>
      </c>
      <c r="F351" s="190">
        <f t="shared" si="26"/>
        <v>346</v>
      </c>
      <c r="G351" s="190">
        <f t="shared" si="24"/>
        <v>3.7888742882172581E-2</v>
      </c>
      <c r="H351" s="190">
        <f t="shared" si="25"/>
        <v>13.84</v>
      </c>
    </row>
    <row r="352" spans="1:8">
      <c r="A352" s="185">
        <v>36415</v>
      </c>
      <c r="B352" s="184">
        <v>124</v>
      </c>
      <c r="C352" s="184">
        <f t="shared" si="23"/>
        <v>1999</v>
      </c>
      <c r="E352" s="190">
        <v>651</v>
      </c>
      <c r="F352" s="190">
        <f t="shared" si="26"/>
        <v>347</v>
      </c>
      <c r="G352" s="190">
        <f t="shared" si="24"/>
        <v>3.7998247919404295E-2</v>
      </c>
      <c r="H352" s="190">
        <f t="shared" si="25"/>
        <v>13.88</v>
      </c>
    </row>
    <row r="353" spans="1:8">
      <c r="A353" s="185">
        <v>36416</v>
      </c>
      <c r="B353" s="184">
        <v>109</v>
      </c>
      <c r="C353" s="184">
        <f t="shared" si="23"/>
        <v>1999</v>
      </c>
      <c r="E353" s="190">
        <v>651</v>
      </c>
      <c r="F353" s="190">
        <f t="shared" si="26"/>
        <v>348</v>
      </c>
      <c r="G353" s="190">
        <f t="shared" si="24"/>
        <v>3.8107752956636008E-2</v>
      </c>
      <c r="H353" s="190">
        <f t="shared" si="25"/>
        <v>13.92</v>
      </c>
    </row>
    <row r="354" spans="1:8">
      <c r="A354" s="185">
        <v>36417</v>
      </c>
      <c r="B354" s="184">
        <v>110</v>
      </c>
      <c r="C354" s="184">
        <f t="shared" si="23"/>
        <v>1999</v>
      </c>
      <c r="E354" s="190">
        <v>645</v>
      </c>
      <c r="F354" s="190">
        <f t="shared" si="26"/>
        <v>349</v>
      </c>
      <c r="G354" s="190">
        <f t="shared" si="24"/>
        <v>3.8217257993867715E-2</v>
      </c>
      <c r="H354" s="190">
        <f t="shared" si="25"/>
        <v>13.96</v>
      </c>
    </row>
    <row r="355" spans="1:8">
      <c r="A355" s="185">
        <v>36418</v>
      </c>
      <c r="B355" s="184">
        <v>108</v>
      </c>
      <c r="C355" s="184">
        <f t="shared" si="23"/>
        <v>1999</v>
      </c>
      <c r="E355" s="190">
        <v>638</v>
      </c>
      <c r="F355" s="190">
        <f t="shared" si="26"/>
        <v>350</v>
      </c>
      <c r="G355" s="190">
        <f t="shared" si="24"/>
        <v>3.8326763031099428E-2</v>
      </c>
      <c r="H355" s="190">
        <f t="shared" si="25"/>
        <v>14</v>
      </c>
    </row>
    <row r="356" spans="1:8">
      <c r="A356" s="185">
        <v>36419</v>
      </c>
      <c r="B356" s="184">
        <v>92</v>
      </c>
      <c r="C356" s="184">
        <f t="shared" si="23"/>
        <v>1999</v>
      </c>
      <c r="E356" s="190">
        <v>638</v>
      </c>
      <c r="F356" s="190">
        <f t="shared" si="26"/>
        <v>351</v>
      </c>
      <c r="G356" s="190">
        <f t="shared" si="24"/>
        <v>3.8436268068331142E-2</v>
      </c>
      <c r="H356" s="190">
        <f t="shared" si="25"/>
        <v>14.04</v>
      </c>
    </row>
    <row r="357" spans="1:8">
      <c r="A357" s="185">
        <v>36420</v>
      </c>
      <c r="B357" s="184">
        <v>95</v>
      </c>
      <c r="C357" s="184">
        <f t="shared" si="23"/>
        <v>1999</v>
      </c>
      <c r="E357" s="190">
        <v>638</v>
      </c>
      <c r="F357" s="190">
        <f t="shared" si="26"/>
        <v>352</v>
      </c>
      <c r="G357" s="190">
        <f t="shared" si="24"/>
        <v>3.8545773105562856E-2</v>
      </c>
      <c r="H357" s="190">
        <f t="shared" si="25"/>
        <v>14.08</v>
      </c>
    </row>
    <row r="358" spans="1:8">
      <c r="A358" s="185">
        <v>36421</v>
      </c>
      <c r="B358" s="184">
        <v>97</v>
      </c>
      <c r="C358" s="184">
        <f t="shared" si="23"/>
        <v>1999</v>
      </c>
      <c r="E358" s="190">
        <v>638</v>
      </c>
      <c r="F358" s="190">
        <f t="shared" si="26"/>
        <v>353</v>
      </c>
      <c r="G358" s="190">
        <f t="shared" si="24"/>
        <v>3.8655278142794569E-2</v>
      </c>
      <c r="H358" s="190">
        <f t="shared" si="25"/>
        <v>14.12</v>
      </c>
    </row>
    <row r="359" spans="1:8">
      <c r="A359" s="185">
        <v>36422</v>
      </c>
      <c r="B359" s="184">
        <v>106</v>
      </c>
      <c r="C359" s="184">
        <f t="shared" si="23"/>
        <v>1999</v>
      </c>
      <c r="E359" s="190">
        <v>636</v>
      </c>
      <c r="F359" s="190">
        <f t="shared" si="26"/>
        <v>354</v>
      </c>
      <c r="G359" s="190">
        <f t="shared" si="24"/>
        <v>3.8764783180026283E-2</v>
      </c>
      <c r="H359" s="190">
        <f t="shared" si="25"/>
        <v>14.16</v>
      </c>
    </row>
    <row r="360" spans="1:8">
      <c r="A360" s="185">
        <v>36423</v>
      </c>
      <c r="B360" s="184">
        <v>111</v>
      </c>
      <c r="C360" s="184">
        <f t="shared" si="23"/>
        <v>1999</v>
      </c>
      <c r="E360" s="190">
        <v>634</v>
      </c>
      <c r="F360" s="190">
        <f t="shared" si="26"/>
        <v>355</v>
      </c>
      <c r="G360" s="190">
        <f t="shared" si="24"/>
        <v>3.8874288217257996E-2</v>
      </c>
      <c r="H360" s="190">
        <f t="shared" si="25"/>
        <v>14.2</v>
      </c>
    </row>
    <row r="361" spans="1:8">
      <c r="A361" s="185">
        <v>36424</v>
      </c>
      <c r="B361" s="184">
        <v>121</v>
      </c>
      <c r="C361" s="184">
        <f t="shared" si="23"/>
        <v>1999</v>
      </c>
      <c r="E361" s="190">
        <v>633</v>
      </c>
      <c r="F361" s="190">
        <f t="shared" si="26"/>
        <v>356</v>
      </c>
      <c r="G361" s="190">
        <f t="shared" si="24"/>
        <v>3.898379325448971E-2</v>
      </c>
      <c r="H361" s="190">
        <f t="shared" si="25"/>
        <v>14.240000000000002</v>
      </c>
    </row>
    <row r="362" spans="1:8">
      <c r="A362" s="185">
        <v>36425</v>
      </c>
      <c r="B362" s="184">
        <v>116</v>
      </c>
      <c r="C362" s="184">
        <f t="shared" si="23"/>
        <v>1999</v>
      </c>
      <c r="E362" s="190">
        <v>633</v>
      </c>
      <c r="F362" s="190">
        <f t="shared" si="26"/>
        <v>357</v>
      </c>
      <c r="G362" s="190">
        <f t="shared" si="24"/>
        <v>3.9093298291721416E-2</v>
      </c>
      <c r="H362" s="190">
        <f t="shared" si="25"/>
        <v>14.28</v>
      </c>
    </row>
    <row r="363" spans="1:8">
      <c r="A363" s="185">
        <v>36426</v>
      </c>
      <c r="B363" s="184">
        <v>108</v>
      </c>
      <c r="C363" s="184">
        <f t="shared" si="23"/>
        <v>1999</v>
      </c>
      <c r="E363" s="190">
        <v>632</v>
      </c>
      <c r="F363" s="190">
        <f t="shared" si="26"/>
        <v>358</v>
      </c>
      <c r="G363" s="190">
        <f t="shared" si="24"/>
        <v>3.920280332895313E-2</v>
      </c>
      <c r="H363" s="190">
        <f t="shared" si="25"/>
        <v>14.32</v>
      </c>
    </row>
    <row r="364" spans="1:8">
      <c r="A364" s="185">
        <v>36427</v>
      </c>
      <c r="B364" s="184">
        <v>128</v>
      </c>
      <c r="C364" s="184">
        <f t="shared" si="23"/>
        <v>1999</v>
      </c>
      <c r="E364" s="190">
        <v>630</v>
      </c>
      <c r="F364" s="190">
        <f t="shared" si="26"/>
        <v>359</v>
      </c>
      <c r="G364" s="190">
        <f t="shared" si="24"/>
        <v>3.9312308366184844E-2</v>
      </c>
      <c r="H364" s="190">
        <f t="shared" si="25"/>
        <v>14.36</v>
      </c>
    </row>
    <row r="365" spans="1:8">
      <c r="A365" s="185">
        <v>36428</v>
      </c>
      <c r="B365" s="184">
        <v>130</v>
      </c>
      <c r="C365" s="184">
        <f t="shared" si="23"/>
        <v>1999</v>
      </c>
      <c r="E365" s="190">
        <v>626</v>
      </c>
      <c r="F365" s="190">
        <f t="shared" si="26"/>
        <v>360</v>
      </c>
      <c r="G365" s="190">
        <f t="shared" si="24"/>
        <v>3.9421813403416557E-2</v>
      </c>
      <c r="H365" s="190">
        <f t="shared" si="25"/>
        <v>14.4</v>
      </c>
    </row>
    <row r="366" spans="1:8">
      <c r="A366" s="185">
        <v>36429</v>
      </c>
      <c r="B366" s="184">
        <v>134</v>
      </c>
      <c r="C366" s="184">
        <f t="shared" si="23"/>
        <v>1999</v>
      </c>
      <c r="E366" s="190">
        <v>625</v>
      </c>
      <c r="F366" s="190">
        <f t="shared" si="26"/>
        <v>361</v>
      </c>
      <c r="G366" s="190">
        <f t="shared" si="24"/>
        <v>3.9531318440648271E-2</v>
      </c>
      <c r="H366" s="190">
        <f t="shared" si="25"/>
        <v>14.44</v>
      </c>
    </row>
    <row r="367" spans="1:8">
      <c r="A367" s="185">
        <v>36430</v>
      </c>
      <c r="B367" s="184">
        <v>116</v>
      </c>
      <c r="C367" s="184">
        <f t="shared" si="23"/>
        <v>1999</v>
      </c>
      <c r="E367" s="190">
        <v>624</v>
      </c>
      <c r="F367" s="190">
        <f t="shared" si="26"/>
        <v>362</v>
      </c>
      <c r="G367" s="190">
        <f t="shared" si="24"/>
        <v>3.9640823477879984E-2</v>
      </c>
      <c r="H367" s="190">
        <f t="shared" si="25"/>
        <v>14.48</v>
      </c>
    </row>
    <row r="368" spans="1:8">
      <c r="A368" s="185">
        <v>36431</v>
      </c>
      <c r="B368" s="184">
        <v>89</v>
      </c>
      <c r="C368" s="184">
        <f t="shared" si="23"/>
        <v>1999</v>
      </c>
      <c r="E368" s="190">
        <v>623</v>
      </c>
      <c r="F368" s="190">
        <f t="shared" si="26"/>
        <v>363</v>
      </c>
      <c r="G368" s="190">
        <f t="shared" si="24"/>
        <v>3.9750328515111698E-2</v>
      </c>
      <c r="H368" s="190">
        <f t="shared" si="25"/>
        <v>14.52</v>
      </c>
    </row>
    <row r="369" spans="1:8">
      <c r="A369" s="185">
        <v>36432</v>
      </c>
      <c r="B369" s="184">
        <v>80</v>
      </c>
      <c r="C369" s="184">
        <f t="shared" si="23"/>
        <v>1999</v>
      </c>
      <c r="E369" s="190">
        <v>622</v>
      </c>
      <c r="F369" s="190">
        <f t="shared" si="26"/>
        <v>364</v>
      </c>
      <c r="G369" s="190">
        <f t="shared" si="24"/>
        <v>3.9859833552343404E-2</v>
      </c>
      <c r="H369" s="190">
        <f t="shared" si="25"/>
        <v>14.559999999999997</v>
      </c>
    </row>
    <row r="370" spans="1:8">
      <c r="A370" s="185">
        <v>36433</v>
      </c>
      <c r="B370" s="184">
        <v>86</v>
      </c>
      <c r="C370" s="184">
        <f t="shared" si="23"/>
        <v>1999</v>
      </c>
      <c r="E370" s="190">
        <v>619</v>
      </c>
      <c r="F370" s="190">
        <f t="shared" si="26"/>
        <v>365</v>
      </c>
      <c r="G370" s="190">
        <f t="shared" si="24"/>
        <v>3.9969338589575118E-2</v>
      </c>
      <c r="H370" s="190">
        <f t="shared" si="25"/>
        <v>14.6</v>
      </c>
    </row>
    <row r="371" spans="1:8">
      <c r="A371" s="185">
        <v>36434</v>
      </c>
      <c r="B371" s="184">
        <v>95</v>
      </c>
      <c r="C371" s="184">
        <f t="shared" si="23"/>
        <v>1999</v>
      </c>
      <c r="E371" s="190">
        <v>618</v>
      </c>
      <c r="F371" s="190">
        <f t="shared" si="26"/>
        <v>366</v>
      </c>
      <c r="G371" s="190">
        <f t="shared" si="24"/>
        <v>4.0078843626806832E-2</v>
      </c>
      <c r="H371" s="190">
        <f t="shared" si="25"/>
        <v>14.64</v>
      </c>
    </row>
    <row r="372" spans="1:8">
      <c r="A372" s="185">
        <v>36435</v>
      </c>
      <c r="B372" s="184">
        <v>101</v>
      </c>
      <c r="C372" s="184">
        <f t="shared" si="23"/>
        <v>1999</v>
      </c>
      <c r="E372" s="190">
        <v>617</v>
      </c>
      <c r="F372" s="190">
        <f t="shared" si="26"/>
        <v>367</v>
      </c>
      <c r="G372" s="190">
        <f t="shared" si="24"/>
        <v>4.0188348664038545E-2</v>
      </c>
      <c r="H372" s="190">
        <f t="shared" si="25"/>
        <v>14.68</v>
      </c>
    </row>
    <row r="373" spans="1:8">
      <c r="A373" s="185">
        <v>36436</v>
      </c>
      <c r="B373" s="184">
        <v>100</v>
      </c>
      <c r="C373" s="184">
        <f t="shared" si="23"/>
        <v>1999</v>
      </c>
      <c r="E373" s="190">
        <v>616</v>
      </c>
      <c r="F373" s="190">
        <f t="shared" si="26"/>
        <v>368</v>
      </c>
      <c r="G373" s="190">
        <f t="shared" si="24"/>
        <v>4.0297853701270259E-2</v>
      </c>
      <c r="H373" s="190">
        <f t="shared" si="25"/>
        <v>14.72</v>
      </c>
    </row>
    <row r="374" spans="1:8">
      <c r="A374" s="185">
        <v>36437</v>
      </c>
      <c r="B374" s="184">
        <v>104</v>
      </c>
      <c r="C374" s="184">
        <f t="shared" si="23"/>
        <v>1999</v>
      </c>
      <c r="E374" s="190">
        <v>613</v>
      </c>
      <c r="F374" s="190">
        <f t="shared" si="26"/>
        <v>369</v>
      </c>
      <c r="G374" s="190">
        <f t="shared" si="24"/>
        <v>4.0407358738501972E-2</v>
      </c>
      <c r="H374" s="190">
        <f t="shared" si="25"/>
        <v>14.76</v>
      </c>
    </row>
    <row r="375" spans="1:8">
      <c r="A375" s="185">
        <v>36438</v>
      </c>
      <c r="B375" s="184">
        <v>96</v>
      </c>
      <c r="C375" s="184">
        <f t="shared" si="23"/>
        <v>1999</v>
      </c>
      <c r="E375" s="190">
        <v>613</v>
      </c>
      <c r="F375" s="190">
        <f t="shared" si="26"/>
        <v>370</v>
      </c>
      <c r="G375" s="190">
        <f t="shared" si="24"/>
        <v>4.0516863775733686E-2</v>
      </c>
      <c r="H375" s="190">
        <f t="shared" si="25"/>
        <v>14.8</v>
      </c>
    </row>
    <row r="376" spans="1:8">
      <c r="A376" s="185">
        <v>36439</v>
      </c>
      <c r="B376" s="184">
        <v>102</v>
      </c>
      <c r="C376" s="184">
        <f t="shared" si="23"/>
        <v>1999</v>
      </c>
      <c r="E376" s="190">
        <v>610</v>
      </c>
      <c r="F376" s="190">
        <f t="shared" si="26"/>
        <v>371</v>
      </c>
      <c r="G376" s="190">
        <f t="shared" si="24"/>
        <v>4.0626368812965399E-2</v>
      </c>
      <c r="H376" s="190">
        <f t="shared" si="25"/>
        <v>14.84</v>
      </c>
    </row>
    <row r="377" spans="1:8">
      <c r="A377" s="185">
        <v>36440</v>
      </c>
      <c r="B377" s="184">
        <v>103</v>
      </c>
      <c r="C377" s="184">
        <f t="shared" si="23"/>
        <v>1999</v>
      </c>
      <c r="E377" s="190">
        <v>609</v>
      </c>
      <c r="F377" s="190">
        <f t="shared" si="26"/>
        <v>372</v>
      </c>
      <c r="G377" s="190">
        <f t="shared" si="24"/>
        <v>4.0735873850197106E-2</v>
      </c>
      <c r="H377" s="190">
        <f t="shared" si="25"/>
        <v>14.88</v>
      </c>
    </row>
    <row r="378" spans="1:8">
      <c r="A378" s="185">
        <v>36441</v>
      </c>
      <c r="B378" s="184">
        <v>89</v>
      </c>
      <c r="C378" s="184">
        <f t="shared" si="23"/>
        <v>1999</v>
      </c>
      <c r="E378" s="190">
        <v>607</v>
      </c>
      <c r="F378" s="190">
        <f t="shared" si="26"/>
        <v>373</v>
      </c>
      <c r="G378" s="190">
        <f t="shared" si="24"/>
        <v>4.084537888742882E-2</v>
      </c>
      <c r="H378" s="190">
        <f t="shared" si="25"/>
        <v>14.92</v>
      </c>
    </row>
    <row r="379" spans="1:8">
      <c r="A379" s="185">
        <v>36442</v>
      </c>
      <c r="B379" s="184">
        <v>104</v>
      </c>
      <c r="C379" s="184">
        <f t="shared" si="23"/>
        <v>1999</v>
      </c>
      <c r="E379" s="190">
        <v>606</v>
      </c>
      <c r="F379" s="190">
        <f t="shared" si="26"/>
        <v>374</v>
      </c>
      <c r="G379" s="190">
        <f t="shared" si="24"/>
        <v>4.0954883924660533E-2</v>
      </c>
      <c r="H379" s="190">
        <f t="shared" si="25"/>
        <v>14.96</v>
      </c>
    </row>
    <row r="380" spans="1:8">
      <c r="A380" s="185">
        <v>36443</v>
      </c>
      <c r="B380" s="184">
        <v>105</v>
      </c>
      <c r="C380" s="184">
        <f t="shared" si="23"/>
        <v>1999</v>
      </c>
      <c r="E380" s="190">
        <v>605</v>
      </c>
      <c r="F380" s="190">
        <f t="shared" si="26"/>
        <v>375</v>
      </c>
      <c r="G380" s="190">
        <f t="shared" si="24"/>
        <v>4.1064388961892247E-2</v>
      </c>
      <c r="H380" s="190">
        <f t="shared" si="25"/>
        <v>15</v>
      </c>
    </row>
    <row r="381" spans="1:8">
      <c r="A381" s="185">
        <v>36444</v>
      </c>
      <c r="B381" s="184">
        <v>104</v>
      </c>
      <c r="C381" s="184">
        <f t="shared" si="23"/>
        <v>1999</v>
      </c>
      <c r="E381" s="190">
        <v>605</v>
      </c>
      <c r="F381" s="190">
        <f t="shared" si="26"/>
        <v>376</v>
      </c>
      <c r="G381" s="190">
        <f t="shared" si="24"/>
        <v>4.117389399912396E-2</v>
      </c>
      <c r="H381" s="190">
        <f t="shared" si="25"/>
        <v>15.04</v>
      </c>
    </row>
    <row r="382" spans="1:8">
      <c r="A382" s="185">
        <v>36445</v>
      </c>
      <c r="B382" s="184">
        <v>97</v>
      </c>
      <c r="C382" s="184">
        <f t="shared" si="23"/>
        <v>1999</v>
      </c>
      <c r="E382" s="190">
        <v>604</v>
      </c>
      <c r="F382" s="190">
        <f t="shared" si="26"/>
        <v>377</v>
      </c>
      <c r="G382" s="190">
        <f t="shared" si="24"/>
        <v>4.1283399036355674E-2</v>
      </c>
      <c r="H382" s="190">
        <f t="shared" si="25"/>
        <v>15.08</v>
      </c>
    </row>
    <row r="383" spans="1:8">
      <c r="A383" s="185">
        <v>36446</v>
      </c>
      <c r="B383" s="184">
        <v>84</v>
      </c>
      <c r="C383" s="184">
        <f t="shared" si="23"/>
        <v>1999</v>
      </c>
      <c r="E383" s="190">
        <v>603</v>
      </c>
      <c r="F383" s="190">
        <f t="shared" si="26"/>
        <v>378</v>
      </c>
      <c r="G383" s="190">
        <f t="shared" si="24"/>
        <v>4.1392904073587387E-2</v>
      </c>
      <c r="H383" s="190">
        <f t="shared" si="25"/>
        <v>15.12</v>
      </c>
    </row>
    <row r="384" spans="1:8">
      <c r="A384" s="185">
        <v>36447</v>
      </c>
      <c r="B384" s="184">
        <v>76</v>
      </c>
      <c r="C384" s="184">
        <f t="shared" si="23"/>
        <v>1999</v>
      </c>
      <c r="E384" s="190">
        <v>599</v>
      </c>
      <c r="F384" s="190">
        <f t="shared" si="26"/>
        <v>379</v>
      </c>
      <c r="G384" s="190">
        <f t="shared" si="24"/>
        <v>4.1502409110819101E-2</v>
      </c>
      <c r="H384" s="190">
        <f t="shared" si="25"/>
        <v>15.160000000000002</v>
      </c>
    </row>
    <row r="385" spans="1:8">
      <c r="A385" s="185">
        <v>36448</v>
      </c>
      <c r="B385" s="184">
        <v>106</v>
      </c>
      <c r="C385" s="184">
        <f t="shared" si="23"/>
        <v>1999</v>
      </c>
      <c r="E385" s="190">
        <v>598</v>
      </c>
      <c r="F385" s="190">
        <f t="shared" si="26"/>
        <v>380</v>
      </c>
      <c r="G385" s="190">
        <f t="shared" si="24"/>
        <v>4.1611914148050808E-2</v>
      </c>
      <c r="H385" s="190">
        <f t="shared" si="25"/>
        <v>15.2</v>
      </c>
    </row>
    <row r="386" spans="1:8">
      <c r="A386" s="185">
        <v>36449</v>
      </c>
      <c r="B386" s="184">
        <v>90</v>
      </c>
      <c r="C386" s="184">
        <f t="shared" si="23"/>
        <v>1999</v>
      </c>
      <c r="E386" s="190">
        <v>595</v>
      </c>
      <c r="F386" s="190">
        <f t="shared" si="26"/>
        <v>381</v>
      </c>
      <c r="G386" s="190">
        <f t="shared" si="24"/>
        <v>4.1721419185282521E-2</v>
      </c>
      <c r="H386" s="190">
        <f t="shared" si="25"/>
        <v>15.24</v>
      </c>
    </row>
    <row r="387" spans="1:8">
      <c r="A387" s="185">
        <v>36450</v>
      </c>
      <c r="B387" s="184">
        <v>98</v>
      </c>
      <c r="C387" s="184">
        <f t="shared" si="23"/>
        <v>1999</v>
      </c>
      <c r="E387" s="190">
        <v>594</v>
      </c>
      <c r="F387" s="190">
        <f t="shared" si="26"/>
        <v>382</v>
      </c>
      <c r="G387" s="190">
        <f t="shared" si="24"/>
        <v>4.1830924222514235E-2</v>
      </c>
      <c r="H387" s="190">
        <f t="shared" si="25"/>
        <v>15.28</v>
      </c>
    </row>
    <row r="388" spans="1:8">
      <c r="A388" s="185">
        <v>36451</v>
      </c>
      <c r="B388" s="184">
        <v>97</v>
      </c>
      <c r="C388" s="184">
        <f t="shared" si="23"/>
        <v>1999</v>
      </c>
      <c r="E388" s="190">
        <v>594</v>
      </c>
      <c r="F388" s="190">
        <f t="shared" si="26"/>
        <v>383</v>
      </c>
      <c r="G388" s="190">
        <f t="shared" si="24"/>
        <v>4.1940429259745948E-2</v>
      </c>
      <c r="H388" s="190">
        <f t="shared" si="25"/>
        <v>15.32</v>
      </c>
    </row>
    <row r="389" spans="1:8">
      <c r="A389" s="185">
        <v>36452</v>
      </c>
      <c r="B389" s="184">
        <v>90</v>
      </c>
      <c r="C389" s="184">
        <f t="shared" si="23"/>
        <v>1999</v>
      </c>
      <c r="E389" s="190">
        <v>593</v>
      </c>
      <c r="F389" s="190">
        <f t="shared" si="26"/>
        <v>384</v>
      </c>
      <c r="G389" s="190">
        <f t="shared" si="24"/>
        <v>4.2049934296977662E-2</v>
      </c>
      <c r="H389" s="190">
        <f t="shared" si="25"/>
        <v>15.36</v>
      </c>
    </row>
    <row r="390" spans="1:8">
      <c r="A390" s="185">
        <v>36453</v>
      </c>
      <c r="B390" s="184">
        <v>86</v>
      </c>
      <c r="C390" s="184">
        <f t="shared" ref="C390:C453" si="27">YEAR(A390)</f>
        <v>1999</v>
      </c>
      <c r="E390" s="190">
        <v>592</v>
      </c>
      <c r="F390" s="190">
        <f t="shared" si="26"/>
        <v>385</v>
      </c>
      <c r="G390" s="190">
        <f t="shared" ref="G390:G453" si="28">F390/9132</f>
        <v>4.2159439334209375E-2</v>
      </c>
      <c r="H390" s="190">
        <f t="shared" ref="H390:H453" si="29">G390*9132/25</f>
        <v>15.4</v>
      </c>
    </row>
    <row r="391" spans="1:8">
      <c r="A391" s="185">
        <v>36454</v>
      </c>
      <c r="B391" s="184">
        <v>98</v>
      </c>
      <c r="C391" s="184">
        <f t="shared" si="27"/>
        <v>1999</v>
      </c>
      <c r="E391" s="190">
        <v>591</v>
      </c>
      <c r="F391" s="190">
        <f t="shared" ref="F391:F454" si="30">F390+1</f>
        <v>386</v>
      </c>
      <c r="G391" s="190">
        <f t="shared" si="28"/>
        <v>4.2268944371441089E-2</v>
      </c>
      <c r="H391" s="190">
        <f t="shared" si="29"/>
        <v>15.44</v>
      </c>
    </row>
    <row r="392" spans="1:8">
      <c r="A392" s="185">
        <v>36455</v>
      </c>
      <c r="B392" s="184">
        <v>94</v>
      </c>
      <c r="C392" s="184">
        <f t="shared" si="27"/>
        <v>1999</v>
      </c>
      <c r="E392" s="190">
        <v>590</v>
      </c>
      <c r="F392" s="190">
        <f t="shared" si="30"/>
        <v>387</v>
      </c>
      <c r="G392" s="190">
        <f t="shared" si="28"/>
        <v>4.2378449408672796E-2</v>
      </c>
      <c r="H392" s="190">
        <f t="shared" si="29"/>
        <v>15.479999999999997</v>
      </c>
    </row>
    <row r="393" spans="1:8">
      <c r="A393" s="185">
        <v>36456</v>
      </c>
      <c r="B393" s="184">
        <v>80</v>
      </c>
      <c r="C393" s="184">
        <f t="shared" si="27"/>
        <v>1999</v>
      </c>
      <c r="E393" s="190">
        <v>588</v>
      </c>
      <c r="F393" s="190">
        <f t="shared" si="30"/>
        <v>388</v>
      </c>
      <c r="G393" s="190">
        <f t="shared" si="28"/>
        <v>4.2487954445904509E-2</v>
      </c>
      <c r="H393" s="190">
        <f t="shared" si="29"/>
        <v>15.52</v>
      </c>
    </row>
    <row r="394" spans="1:8">
      <c r="A394" s="185">
        <v>36457</v>
      </c>
      <c r="B394" s="184">
        <v>92</v>
      </c>
      <c r="C394" s="184">
        <f t="shared" si="27"/>
        <v>1999</v>
      </c>
      <c r="E394" s="190">
        <v>588</v>
      </c>
      <c r="F394" s="190">
        <f t="shared" si="30"/>
        <v>389</v>
      </c>
      <c r="G394" s="190">
        <f t="shared" si="28"/>
        <v>4.2597459483136223E-2</v>
      </c>
      <c r="H394" s="190">
        <f t="shared" si="29"/>
        <v>15.56</v>
      </c>
    </row>
    <row r="395" spans="1:8">
      <c r="A395" s="185">
        <v>36458</v>
      </c>
      <c r="B395" s="184">
        <v>96</v>
      </c>
      <c r="C395" s="184">
        <f t="shared" si="27"/>
        <v>1999</v>
      </c>
      <c r="E395" s="190">
        <v>587</v>
      </c>
      <c r="F395" s="190">
        <f t="shared" si="30"/>
        <v>390</v>
      </c>
      <c r="G395" s="190">
        <f t="shared" si="28"/>
        <v>4.2706964520367936E-2</v>
      </c>
      <c r="H395" s="190">
        <f t="shared" si="29"/>
        <v>15.6</v>
      </c>
    </row>
    <row r="396" spans="1:8">
      <c r="A396" s="185">
        <v>36459</v>
      </c>
      <c r="B396" s="184">
        <v>92</v>
      </c>
      <c r="C396" s="184">
        <f t="shared" si="27"/>
        <v>1999</v>
      </c>
      <c r="E396" s="190">
        <v>586</v>
      </c>
      <c r="F396" s="190">
        <f t="shared" si="30"/>
        <v>391</v>
      </c>
      <c r="G396" s="190">
        <f t="shared" si="28"/>
        <v>4.281646955759965E-2</v>
      </c>
      <c r="H396" s="190">
        <f t="shared" si="29"/>
        <v>15.64</v>
      </c>
    </row>
    <row r="397" spans="1:8">
      <c r="A397" s="185">
        <v>36460</v>
      </c>
      <c r="B397" s="184">
        <v>94</v>
      </c>
      <c r="C397" s="184">
        <f t="shared" si="27"/>
        <v>1999</v>
      </c>
      <c r="E397" s="190">
        <v>586</v>
      </c>
      <c r="F397" s="190">
        <f t="shared" si="30"/>
        <v>392</v>
      </c>
      <c r="G397" s="190">
        <f t="shared" si="28"/>
        <v>4.2925974594831363E-2</v>
      </c>
      <c r="H397" s="190">
        <f t="shared" si="29"/>
        <v>15.68</v>
      </c>
    </row>
    <row r="398" spans="1:8">
      <c r="A398" s="185">
        <v>36461</v>
      </c>
      <c r="B398" s="184">
        <v>98</v>
      </c>
      <c r="C398" s="184">
        <f t="shared" si="27"/>
        <v>1999</v>
      </c>
      <c r="E398" s="190">
        <v>584</v>
      </c>
      <c r="F398" s="190">
        <f t="shared" si="30"/>
        <v>393</v>
      </c>
      <c r="G398" s="190">
        <f t="shared" si="28"/>
        <v>4.3035479632063077E-2</v>
      </c>
      <c r="H398" s="190">
        <f t="shared" si="29"/>
        <v>15.72</v>
      </c>
    </row>
    <row r="399" spans="1:8">
      <c r="A399" s="185">
        <v>36462</v>
      </c>
      <c r="B399" s="184">
        <v>92</v>
      </c>
      <c r="C399" s="184">
        <f t="shared" si="27"/>
        <v>1999</v>
      </c>
      <c r="E399" s="190">
        <v>584</v>
      </c>
      <c r="F399" s="190">
        <f t="shared" si="30"/>
        <v>394</v>
      </c>
      <c r="G399" s="190">
        <f t="shared" si="28"/>
        <v>4.3144984669294791E-2</v>
      </c>
      <c r="H399" s="190">
        <f t="shared" si="29"/>
        <v>15.76</v>
      </c>
    </row>
    <row r="400" spans="1:8">
      <c r="A400" s="185">
        <v>36463</v>
      </c>
      <c r="B400" s="184">
        <v>89</v>
      </c>
      <c r="C400" s="184">
        <f t="shared" si="27"/>
        <v>1999</v>
      </c>
      <c r="E400" s="190">
        <v>583</v>
      </c>
      <c r="F400" s="190">
        <f t="shared" si="30"/>
        <v>395</v>
      </c>
      <c r="G400" s="190">
        <f t="shared" si="28"/>
        <v>4.3254489706526497E-2</v>
      </c>
      <c r="H400" s="190">
        <f t="shared" si="29"/>
        <v>15.8</v>
      </c>
    </row>
    <row r="401" spans="1:8">
      <c r="A401" s="185">
        <v>36464</v>
      </c>
      <c r="B401" s="184">
        <v>94</v>
      </c>
      <c r="C401" s="184">
        <f t="shared" si="27"/>
        <v>1999</v>
      </c>
      <c r="E401" s="190">
        <v>583</v>
      </c>
      <c r="F401" s="190">
        <f t="shared" si="30"/>
        <v>396</v>
      </c>
      <c r="G401" s="190">
        <f t="shared" si="28"/>
        <v>4.3363994743758211E-2</v>
      </c>
      <c r="H401" s="190">
        <f t="shared" si="29"/>
        <v>15.84</v>
      </c>
    </row>
    <row r="402" spans="1:8">
      <c r="A402" s="185">
        <v>36465</v>
      </c>
      <c r="B402" s="184">
        <v>92</v>
      </c>
      <c r="C402" s="184">
        <f t="shared" si="27"/>
        <v>1999</v>
      </c>
      <c r="E402" s="190">
        <v>583</v>
      </c>
      <c r="F402" s="190">
        <f t="shared" si="30"/>
        <v>397</v>
      </c>
      <c r="G402" s="190">
        <f t="shared" si="28"/>
        <v>4.3473499780989924E-2</v>
      </c>
      <c r="H402" s="190">
        <f t="shared" si="29"/>
        <v>15.88</v>
      </c>
    </row>
    <row r="403" spans="1:8">
      <c r="A403" s="185">
        <v>36466</v>
      </c>
      <c r="B403" s="184">
        <v>94</v>
      </c>
      <c r="C403" s="184">
        <f t="shared" si="27"/>
        <v>1999</v>
      </c>
      <c r="E403" s="190">
        <v>581</v>
      </c>
      <c r="F403" s="190">
        <f t="shared" si="30"/>
        <v>398</v>
      </c>
      <c r="G403" s="190">
        <f t="shared" si="28"/>
        <v>4.3583004818221638E-2</v>
      </c>
      <c r="H403" s="190">
        <f t="shared" si="29"/>
        <v>15.92</v>
      </c>
    </row>
    <row r="404" spans="1:8">
      <c r="A404" s="185">
        <v>36467</v>
      </c>
      <c r="B404" s="184">
        <v>98</v>
      </c>
      <c r="C404" s="184">
        <f t="shared" si="27"/>
        <v>1999</v>
      </c>
      <c r="E404" s="190">
        <v>579</v>
      </c>
      <c r="F404" s="190">
        <f t="shared" si="30"/>
        <v>399</v>
      </c>
      <c r="G404" s="190">
        <f t="shared" si="28"/>
        <v>4.3692509855453351E-2</v>
      </c>
      <c r="H404" s="190">
        <f t="shared" si="29"/>
        <v>15.96</v>
      </c>
    </row>
    <row r="405" spans="1:8">
      <c r="A405" s="185">
        <v>36468</v>
      </c>
      <c r="B405" s="184">
        <v>94</v>
      </c>
      <c r="C405" s="184">
        <f t="shared" si="27"/>
        <v>1999</v>
      </c>
      <c r="E405" s="190">
        <v>579</v>
      </c>
      <c r="F405" s="190">
        <f t="shared" si="30"/>
        <v>400</v>
      </c>
      <c r="G405" s="190">
        <f t="shared" si="28"/>
        <v>4.3802014892685065E-2</v>
      </c>
      <c r="H405" s="190">
        <f t="shared" si="29"/>
        <v>16</v>
      </c>
    </row>
    <row r="406" spans="1:8">
      <c r="A406" s="185">
        <v>36469</v>
      </c>
      <c r="B406" s="184">
        <v>92</v>
      </c>
      <c r="C406" s="184">
        <f t="shared" si="27"/>
        <v>1999</v>
      </c>
      <c r="E406" s="190">
        <v>577</v>
      </c>
      <c r="F406" s="190">
        <f t="shared" si="30"/>
        <v>401</v>
      </c>
      <c r="G406" s="190">
        <f t="shared" si="28"/>
        <v>4.3911519929916779E-2</v>
      </c>
      <c r="H406" s="190">
        <f t="shared" si="29"/>
        <v>16.04</v>
      </c>
    </row>
    <row r="407" spans="1:8">
      <c r="A407" s="185">
        <v>36470</v>
      </c>
      <c r="B407" s="184">
        <v>86</v>
      </c>
      <c r="C407" s="184">
        <f t="shared" si="27"/>
        <v>1999</v>
      </c>
      <c r="E407" s="190">
        <v>577</v>
      </c>
      <c r="F407" s="190">
        <f t="shared" si="30"/>
        <v>402</v>
      </c>
      <c r="G407" s="190">
        <f t="shared" si="28"/>
        <v>4.4021024967148492E-2</v>
      </c>
      <c r="H407" s="190">
        <f t="shared" si="29"/>
        <v>16.080000000000002</v>
      </c>
    </row>
    <row r="408" spans="1:8">
      <c r="A408" s="185">
        <v>36471</v>
      </c>
      <c r="B408" s="184">
        <v>80</v>
      </c>
      <c r="C408" s="184">
        <f t="shared" si="27"/>
        <v>1999</v>
      </c>
      <c r="E408" s="190">
        <v>576</v>
      </c>
      <c r="F408" s="190">
        <f t="shared" si="30"/>
        <v>403</v>
      </c>
      <c r="G408" s="190">
        <f t="shared" si="28"/>
        <v>4.4130530004380199E-2</v>
      </c>
      <c r="H408" s="190">
        <f t="shared" si="29"/>
        <v>16.12</v>
      </c>
    </row>
    <row r="409" spans="1:8">
      <c r="A409" s="185">
        <v>36472</v>
      </c>
      <c r="B409" s="184">
        <v>87</v>
      </c>
      <c r="C409" s="184">
        <f t="shared" si="27"/>
        <v>1999</v>
      </c>
      <c r="E409" s="190">
        <v>576</v>
      </c>
      <c r="F409" s="190">
        <f t="shared" si="30"/>
        <v>404</v>
      </c>
      <c r="G409" s="190">
        <f t="shared" si="28"/>
        <v>4.4240035041611912E-2</v>
      </c>
      <c r="H409" s="190">
        <f t="shared" si="29"/>
        <v>16.16</v>
      </c>
    </row>
    <row r="410" spans="1:8">
      <c r="A410" s="185">
        <v>36473</v>
      </c>
      <c r="B410" s="184">
        <v>88</v>
      </c>
      <c r="C410" s="184">
        <f t="shared" si="27"/>
        <v>1999</v>
      </c>
      <c r="E410" s="190">
        <v>576</v>
      </c>
      <c r="F410" s="190">
        <f t="shared" si="30"/>
        <v>405</v>
      </c>
      <c r="G410" s="190">
        <f t="shared" si="28"/>
        <v>4.4349540078843626E-2</v>
      </c>
      <c r="H410" s="190">
        <f t="shared" si="29"/>
        <v>16.2</v>
      </c>
    </row>
    <row r="411" spans="1:8">
      <c r="A411" s="185">
        <v>36474</v>
      </c>
      <c r="B411" s="184">
        <v>86</v>
      </c>
      <c r="C411" s="184">
        <f t="shared" si="27"/>
        <v>1999</v>
      </c>
      <c r="E411" s="190">
        <v>575</v>
      </c>
      <c r="F411" s="190">
        <f t="shared" si="30"/>
        <v>406</v>
      </c>
      <c r="G411" s="190">
        <f t="shared" si="28"/>
        <v>4.4459045116075339E-2</v>
      </c>
      <c r="H411" s="190">
        <f t="shared" si="29"/>
        <v>16.239999999999998</v>
      </c>
    </row>
    <row r="412" spans="1:8">
      <c r="A412" s="185">
        <v>36475</v>
      </c>
      <c r="B412" s="184">
        <v>90</v>
      </c>
      <c r="C412" s="184">
        <f t="shared" si="27"/>
        <v>1999</v>
      </c>
      <c r="E412" s="190">
        <v>573</v>
      </c>
      <c r="F412" s="190">
        <f t="shared" si="30"/>
        <v>407</v>
      </c>
      <c r="G412" s="190">
        <f t="shared" si="28"/>
        <v>4.4568550153307053E-2</v>
      </c>
      <c r="H412" s="190">
        <f t="shared" si="29"/>
        <v>16.28</v>
      </c>
    </row>
    <row r="413" spans="1:8">
      <c r="A413" s="185">
        <v>36476</v>
      </c>
      <c r="B413" s="184">
        <v>87</v>
      </c>
      <c r="C413" s="184">
        <f t="shared" si="27"/>
        <v>1999</v>
      </c>
      <c r="E413" s="190">
        <v>572</v>
      </c>
      <c r="F413" s="190">
        <f t="shared" si="30"/>
        <v>408</v>
      </c>
      <c r="G413" s="190">
        <f t="shared" si="28"/>
        <v>4.4678055190538767E-2</v>
      </c>
      <c r="H413" s="190">
        <f t="shared" si="29"/>
        <v>16.32</v>
      </c>
    </row>
    <row r="414" spans="1:8">
      <c r="A414" s="185">
        <v>36477</v>
      </c>
      <c r="B414" s="184">
        <v>86</v>
      </c>
      <c r="C414" s="184">
        <f t="shared" si="27"/>
        <v>1999</v>
      </c>
      <c r="E414" s="190">
        <v>571</v>
      </c>
      <c r="F414" s="190">
        <f t="shared" si="30"/>
        <v>409</v>
      </c>
      <c r="G414" s="190">
        <f t="shared" si="28"/>
        <v>4.478756022777048E-2</v>
      </c>
      <c r="H414" s="190">
        <f t="shared" si="29"/>
        <v>16.36</v>
      </c>
    </row>
    <row r="415" spans="1:8">
      <c r="A415" s="185">
        <v>36478</v>
      </c>
      <c r="B415" s="184">
        <v>88</v>
      </c>
      <c r="C415" s="184">
        <f t="shared" si="27"/>
        <v>1999</v>
      </c>
      <c r="E415" s="190">
        <v>571</v>
      </c>
      <c r="F415" s="190">
        <f t="shared" si="30"/>
        <v>410</v>
      </c>
      <c r="G415" s="190">
        <f t="shared" si="28"/>
        <v>4.4897065265002187E-2</v>
      </c>
      <c r="H415" s="190">
        <f t="shared" si="29"/>
        <v>16.399999999999999</v>
      </c>
    </row>
    <row r="416" spans="1:8">
      <c r="A416" s="185">
        <v>36479</v>
      </c>
      <c r="B416" s="184">
        <v>83</v>
      </c>
      <c r="C416" s="184">
        <f t="shared" si="27"/>
        <v>1999</v>
      </c>
      <c r="E416" s="190">
        <v>571</v>
      </c>
      <c r="F416" s="190">
        <f t="shared" si="30"/>
        <v>411</v>
      </c>
      <c r="G416" s="190">
        <f t="shared" si="28"/>
        <v>4.50065703022339E-2</v>
      </c>
      <c r="H416" s="190">
        <f t="shared" si="29"/>
        <v>16.440000000000001</v>
      </c>
    </row>
    <row r="417" spans="1:8">
      <c r="A417" s="185">
        <v>36480</v>
      </c>
      <c r="B417" s="184">
        <v>86</v>
      </c>
      <c r="C417" s="184">
        <f t="shared" si="27"/>
        <v>1999</v>
      </c>
      <c r="E417" s="190">
        <v>570</v>
      </c>
      <c r="F417" s="190">
        <f t="shared" si="30"/>
        <v>412</v>
      </c>
      <c r="G417" s="190">
        <f t="shared" si="28"/>
        <v>4.5116075339465614E-2</v>
      </c>
      <c r="H417" s="190">
        <f t="shared" si="29"/>
        <v>16.48</v>
      </c>
    </row>
    <row r="418" spans="1:8">
      <c r="A418" s="185">
        <v>36481</v>
      </c>
      <c r="B418" s="184">
        <v>90</v>
      </c>
      <c r="C418" s="184">
        <f t="shared" si="27"/>
        <v>1999</v>
      </c>
      <c r="E418" s="190">
        <v>570</v>
      </c>
      <c r="F418" s="190">
        <f t="shared" si="30"/>
        <v>413</v>
      </c>
      <c r="G418" s="190">
        <f t="shared" si="28"/>
        <v>4.5225580376697327E-2</v>
      </c>
      <c r="H418" s="190">
        <f t="shared" si="29"/>
        <v>16.52</v>
      </c>
    </row>
    <row r="419" spans="1:8">
      <c r="A419" s="185">
        <v>36482</v>
      </c>
      <c r="B419" s="184">
        <v>97</v>
      </c>
      <c r="C419" s="184">
        <f t="shared" si="27"/>
        <v>1999</v>
      </c>
      <c r="E419" s="190">
        <v>569</v>
      </c>
      <c r="F419" s="190">
        <f t="shared" si="30"/>
        <v>414</v>
      </c>
      <c r="G419" s="190">
        <f t="shared" si="28"/>
        <v>4.5335085413929041E-2</v>
      </c>
      <c r="H419" s="190">
        <f t="shared" si="29"/>
        <v>16.559999999999999</v>
      </c>
    </row>
    <row r="420" spans="1:8">
      <c r="A420" s="185">
        <v>36483</v>
      </c>
      <c r="B420" s="184">
        <v>96</v>
      </c>
      <c r="C420" s="184">
        <f t="shared" si="27"/>
        <v>1999</v>
      </c>
      <c r="E420" s="190">
        <v>566</v>
      </c>
      <c r="F420" s="190">
        <f t="shared" si="30"/>
        <v>415</v>
      </c>
      <c r="G420" s="190">
        <f t="shared" si="28"/>
        <v>4.5444590451160755E-2</v>
      </c>
      <c r="H420" s="190">
        <f t="shared" si="29"/>
        <v>16.600000000000001</v>
      </c>
    </row>
    <row r="421" spans="1:8">
      <c r="A421" s="185">
        <v>36484</v>
      </c>
      <c r="B421" s="184">
        <v>92</v>
      </c>
      <c r="C421" s="184">
        <f t="shared" si="27"/>
        <v>1999</v>
      </c>
      <c r="E421" s="190">
        <v>566</v>
      </c>
      <c r="F421" s="190">
        <f t="shared" si="30"/>
        <v>416</v>
      </c>
      <c r="G421" s="190">
        <f t="shared" si="28"/>
        <v>4.5554095488392468E-2</v>
      </c>
      <c r="H421" s="190">
        <f t="shared" si="29"/>
        <v>16.64</v>
      </c>
    </row>
    <row r="422" spans="1:8">
      <c r="A422" s="185">
        <v>36485</v>
      </c>
      <c r="B422" s="184">
        <v>100</v>
      </c>
      <c r="C422" s="184">
        <f t="shared" si="27"/>
        <v>1999</v>
      </c>
      <c r="E422" s="190">
        <v>564</v>
      </c>
      <c r="F422" s="190">
        <f t="shared" si="30"/>
        <v>417</v>
      </c>
      <c r="G422" s="190">
        <f t="shared" si="28"/>
        <v>4.5663600525624182E-2</v>
      </c>
      <c r="H422" s="190">
        <f t="shared" si="29"/>
        <v>16.68</v>
      </c>
    </row>
    <row r="423" spans="1:8">
      <c r="A423" s="185">
        <v>36486</v>
      </c>
      <c r="B423" s="184">
        <v>96</v>
      </c>
      <c r="C423" s="184">
        <f t="shared" si="27"/>
        <v>1999</v>
      </c>
      <c r="E423" s="190">
        <v>564</v>
      </c>
      <c r="F423" s="190">
        <f t="shared" si="30"/>
        <v>418</v>
      </c>
      <c r="G423" s="190">
        <f t="shared" si="28"/>
        <v>4.5773105562855888E-2</v>
      </c>
      <c r="H423" s="190">
        <f t="shared" si="29"/>
        <v>16.72</v>
      </c>
    </row>
    <row r="424" spans="1:8">
      <c r="A424" s="185">
        <v>36487</v>
      </c>
      <c r="B424" s="184">
        <v>91</v>
      </c>
      <c r="C424" s="184">
        <f t="shared" si="27"/>
        <v>1999</v>
      </c>
      <c r="E424" s="190">
        <v>563</v>
      </c>
      <c r="F424" s="190">
        <f t="shared" si="30"/>
        <v>419</v>
      </c>
      <c r="G424" s="190">
        <f t="shared" si="28"/>
        <v>4.5882610600087602E-2</v>
      </c>
      <c r="H424" s="190">
        <f t="shared" si="29"/>
        <v>16.760000000000002</v>
      </c>
    </row>
    <row r="425" spans="1:8">
      <c r="A425" s="185">
        <v>36488</v>
      </c>
      <c r="B425" s="184">
        <v>92</v>
      </c>
      <c r="C425" s="184">
        <f t="shared" si="27"/>
        <v>1999</v>
      </c>
      <c r="E425" s="190">
        <v>562</v>
      </c>
      <c r="F425" s="190">
        <f t="shared" si="30"/>
        <v>420</v>
      </c>
      <c r="G425" s="190">
        <f t="shared" si="28"/>
        <v>4.5992115637319315E-2</v>
      </c>
      <c r="H425" s="190">
        <f t="shared" si="29"/>
        <v>16.8</v>
      </c>
    </row>
    <row r="426" spans="1:8">
      <c r="A426" s="185">
        <v>36489</v>
      </c>
      <c r="B426" s="184">
        <v>93</v>
      </c>
      <c r="C426" s="184">
        <f t="shared" si="27"/>
        <v>1999</v>
      </c>
      <c r="E426" s="190">
        <v>562</v>
      </c>
      <c r="F426" s="190">
        <f t="shared" si="30"/>
        <v>421</v>
      </c>
      <c r="G426" s="190">
        <f t="shared" si="28"/>
        <v>4.6101620674551029E-2</v>
      </c>
      <c r="H426" s="190">
        <f t="shared" si="29"/>
        <v>16.84</v>
      </c>
    </row>
    <row r="427" spans="1:8">
      <c r="A427" s="185">
        <v>36490</v>
      </c>
      <c r="B427" s="184">
        <v>94</v>
      </c>
      <c r="C427" s="184">
        <f t="shared" si="27"/>
        <v>1999</v>
      </c>
      <c r="E427" s="190">
        <v>562</v>
      </c>
      <c r="F427" s="190">
        <f t="shared" si="30"/>
        <v>422</v>
      </c>
      <c r="G427" s="190">
        <f t="shared" si="28"/>
        <v>4.6211125711782743E-2</v>
      </c>
      <c r="H427" s="190">
        <f t="shared" si="29"/>
        <v>16.88</v>
      </c>
    </row>
    <row r="428" spans="1:8">
      <c r="A428" s="185">
        <v>36491</v>
      </c>
      <c r="B428" s="184">
        <v>92</v>
      </c>
      <c r="C428" s="184">
        <f t="shared" si="27"/>
        <v>1999</v>
      </c>
      <c r="E428" s="190">
        <v>560</v>
      </c>
      <c r="F428" s="190">
        <f t="shared" si="30"/>
        <v>423</v>
      </c>
      <c r="G428" s="190">
        <f t="shared" si="28"/>
        <v>4.6320630749014456E-2</v>
      </c>
      <c r="H428" s="190">
        <f t="shared" si="29"/>
        <v>16.920000000000002</v>
      </c>
    </row>
    <row r="429" spans="1:8">
      <c r="A429" s="185">
        <v>36492</v>
      </c>
      <c r="B429" s="184">
        <v>91</v>
      </c>
      <c r="C429" s="184">
        <f t="shared" si="27"/>
        <v>1999</v>
      </c>
      <c r="E429" s="190">
        <v>559</v>
      </c>
      <c r="F429" s="190">
        <f t="shared" si="30"/>
        <v>424</v>
      </c>
      <c r="G429" s="190">
        <f t="shared" si="28"/>
        <v>4.643013578624617E-2</v>
      </c>
      <c r="H429" s="190">
        <f t="shared" si="29"/>
        <v>16.96</v>
      </c>
    </row>
    <row r="430" spans="1:8">
      <c r="A430" s="185">
        <v>36493</v>
      </c>
      <c r="B430" s="184">
        <v>95</v>
      </c>
      <c r="C430" s="184">
        <f t="shared" si="27"/>
        <v>1999</v>
      </c>
      <c r="E430" s="190">
        <v>558</v>
      </c>
      <c r="F430" s="190">
        <f t="shared" si="30"/>
        <v>425</v>
      </c>
      <c r="G430" s="190">
        <f t="shared" si="28"/>
        <v>4.6539640823477883E-2</v>
      </c>
      <c r="H430" s="190">
        <f t="shared" si="29"/>
        <v>17.000000000000004</v>
      </c>
    </row>
    <row r="431" spans="1:8">
      <c r="A431" s="185">
        <v>36494</v>
      </c>
      <c r="B431" s="184">
        <v>98</v>
      </c>
      <c r="C431" s="184">
        <f t="shared" si="27"/>
        <v>1999</v>
      </c>
      <c r="E431" s="190">
        <v>558</v>
      </c>
      <c r="F431" s="190">
        <f t="shared" si="30"/>
        <v>426</v>
      </c>
      <c r="G431" s="190">
        <f t="shared" si="28"/>
        <v>4.664914586070959E-2</v>
      </c>
      <c r="H431" s="190">
        <f t="shared" si="29"/>
        <v>17.04</v>
      </c>
    </row>
    <row r="432" spans="1:8">
      <c r="A432" s="185">
        <v>36495</v>
      </c>
      <c r="B432" s="184">
        <v>97</v>
      </c>
      <c r="C432" s="184">
        <f t="shared" si="27"/>
        <v>1999</v>
      </c>
      <c r="E432" s="190">
        <v>557</v>
      </c>
      <c r="F432" s="190">
        <f t="shared" si="30"/>
        <v>427</v>
      </c>
      <c r="G432" s="190">
        <f t="shared" si="28"/>
        <v>4.6758650897941303E-2</v>
      </c>
      <c r="H432" s="190">
        <f t="shared" si="29"/>
        <v>17.079999999999998</v>
      </c>
    </row>
    <row r="433" spans="1:8">
      <c r="A433" s="185">
        <v>36496</v>
      </c>
      <c r="B433" s="184">
        <v>98</v>
      </c>
      <c r="C433" s="184">
        <f t="shared" si="27"/>
        <v>1999</v>
      </c>
      <c r="E433" s="190">
        <v>556</v>
      </c>
      <c r="F433" s="190">
        <f t="shared" si="30"/>
        <v>428</v>
      </c>
      <c r="G433" s="190">
        <f t="shared" si="28"/>
        <v>4.6868155935173017E-2</v>
      </c>
      <c r="H433" s="190">
        <f t="shared" si="29"/>
        <v>17.12</v>
      </c>
    </row>
    <row r="434" spans="1:8">
      <c r="A434" s="185">
        <v>36497</v>
      </c>
      <c r="B434" s="184">
        <v>97</v>
      </c>
      <c r="C434" s="184">
        <f t="shared" si="27"/>
        <v>1999</v>
      </c>
      <c r="E434" s="190">
        <v>556</v>
      </c>
      <c r="F434" s="190">
        <f t="shared" si="30"/>
        <v>429</v>
      </c>
      <c r="G434" s="190">
        <f t="shared" si="28"/>
        <v>4.6977660972404731E-2</v>
      </c>
      <c r="H434" s="190">
        <f t="shared" si="29"/>
        <v>17.16</v>
      </c>
    </row>
    <row r="435" spans="1:8">
      <c r="A435" s="185">
        <v>36498</v>
      </c>
      <c r="B435" s="184">
        <v>96</v>
      </c>
      <c r="C435" s="184">
        <f t="shared" si="27"/>
        <v>1999</v>
      </c>
      <c r="E435" s="190">
        <v>556</v>
      </c>
      <c r="F435" s="190">
        <f t="shared" si="30"/>
        <v>430</v>
      </c>
      <c r="G435" s="190">
        <f t="shared" si="28"/>
        <v>4.7087166009636444E-2</v>
      </c>
      <c r="H435" s="190">
        <f t="shared" si="29"/>
        <v>17.2</v>
      </c>
    </row>
    <row r="436" spans="1:8">
      <c r="A436" s="185">
        <v>36499</v>
      </c>
      <c r="B436" s="184">
        <v>97</v>
      </c>
      <c r="C436" s="184">
        <f t="shared" si="27"/>
        <v>1999</v>
      </c>
      <c r="E436" s="190">
        <v>554</v>
      </c>
      <c r="F436" s="190">
        <f t="shared" si="30"/>
        <v>431</v>
      </c>
      <c r="G436" s="190">
        <f t="shared" si="28"/>
        <v>4.7196671046868158E-2</v>
      </c>
      <c r="H436" s="190">
        <f t="shared" si="29"/>
        <v>17.239999999999998</v>
      </c>
    </row>
    <row r="437" spans="1:8">
      <c r="A437" s="185">
        <v>36500</v>
      </c>
      <c r="B437" s="184">
        <v>98</v>
      </c>
      <c r="C437" s="184">
        <f t="shared" si="27"/>
        <v>1999</v>
      </c>
      <c r="E437" s="190">
        <v>550</v>
      </c>
      <c r="F437" s="190">
        <f t="shared" si="30"/>
        <v>432</v>
      </c>
      <c r="G437" s="190">
        <f t="shared" si="28"/>
        <v>4.7306176084099871E-2</v>
      </c>
      <c r="H437" s="190">
        <f t="shared" si="29"/>
        <v>17.28</v>
      </c>
    </row>
    <row r="438" spans="1:8">
      <c r="A438" s="185">
        <v>36501</v>
      </c>
      <c r="B438" s="184">
        <v>96</v>
      </c>
      <c r="C438" s="184">
        <f t="shared" si="27"/>
        <v>1999</v>
      </c>
      <c r="E438" s="190">
        <v>548</v>
      </c>
      <c r="F438" s="190">
        <f t="shared" si="30"/>
        <v>433</v>
      </c>
      <c r="G438" s="190">
        <f t="shared" si="28"/>
        <v>4.7415681121331578E-2</v>
      </c>
      <c r="H438" s="190">
        <f t="shared" si="29"/>
        <v>17.319999999999997</v>
      </c>
    </row>
    <row r="439" spans="1:8">
      <c r="A439" s="185">
        <v>36502</v>
      </c>
      <c r="B439" s="184">
        <v>97</v>
      </c>
      <c r="C439" s="184">
        <f t="shared" si="27"/>
        <v>1999</v>
      </c>
      <c r="E439" s="190">
        <v>547</v>
      </c>
      <c r="F439" s="190">
        <f t="shared" si="30"/>
        <v>434</v>
      </c>
      <c r="G439" s="190">
        <f t="shared" si="28"/>
        <v>4.7525186158563291E-2</v>
      </c>
      <c r="H439" s="190">
        <f t="shared" si="29"/>
        <v>17.36</v>
      </c>
    </row>
    <row r="440" spans="1:8">
      <c r="A440" s="185">
        <v>36503</v>
      </c>
      <c r="B440" s="184">
        <v>102</v>
      </c>
      <c r="C440" s="184">
        <f t="shared" si="27"/>
        <v>1999</v>
      </c>
      <c r="E440" s="190">
        <v>547</v>
      </c>
      <c r="F440" s="190">
        <f t="shared" si="30"/>
        <v>435</v>
      </c>
      <c r="G440" s="190">
        <f t="shared" si="28"/>
        <v>4.7634691195795005E-2</v>
      </c>
      <c r="H440" s="190">
        <f t="shared" si="29"/>
        <v>17.399999999999999</v>
      </c>
    </row>
    <row r="441" spans="1:8">
      <c r="A441" s="185">
        <v>36504</v>
      </c>
      <c r="B441" s="184">
        <v>106</v>
      </c>
      <c r="C441" s="184">
        <f t="shared" si="27"/>
        <v>1999</v>
      </c>
      <c r="E441" s="190">
        <v>545</v>
      </c>
      <c r="F441" s="190">
        <f t="shared" si="30"/>
        <v>436</v>
      </c>
      <c r="G441" s="190">
        <f t="shared" si="28"/>
        <v>4.7744196233026719E-2</v>
      </c>
      <c r="H441" s="190">
        <f t="shared" si="29"/>
        <v>17.440000000000001</v>
      </c>
    </row>
    <row r="442" spans="1:8">
      <c r="A442" s="185">
        <v>36505</v>
      </c>
      <c r="B442" s="184">
        <v>104</v>
      </c>
      <c r="C442" s="184">
        <f t="shared" si="27"/>
        <v>1999</v>
      </c>
      <c r="E442" s="190">
        <v>544</v>
      </c>
      <c r="F442" s="190">
        <f t="shared" si="30"/>
        <v>437</v>
      </c>
      <c r="G442" s="190">
        <f t="shared" si="28"/>
        <v>4.7853701270258432E-2</v>
      </c>
      <c r="H442" s="190">
        <f t="shared" si="29"/>
        <v>17.48</v>
      </c>
    </row>
    <row r="443" spans="1:8">
      <c r="A443" s="185">
        <v>36506</v>
      </c>
      <c r="B443" s="184">
        <v>102</v>
      </c>
      <c r="C443" s="184">
        <f t="shared" si="27"/>
        <v>1999</v>
      </c>
      <c r="E443" s="190">
        <v>544</v>
      </c>
      <c r="F443" s="190">
        <f t="shared" si="30"/>
        <v>438</v>
      </c>
      <c r="G443" s="190">
        <f t="shared" si="28"/>
        <v>4.7963206307490146E-2</v>
      </c>
      <c r="H443" s="190">
        <f t="shared" si="29"/>
        <v>17.52</v>
      </c>
    </row>
    <row r="444" spans="1:8">
      <c r="A444" s="185">
        <v>36507</v>
      </c>
      <c r="B444" s="184">
        <v>92</v>
      </c>
      <c r="C444" s="184">
        <f t="shared" si="27"/>
        <v>1999</v>
      </c>
      <c r="E444" s="190">
        <v>543</v>
      </c>
      <c r="F444" s="190">
        <f t="shared" si="30"/>
        <v>439</v>
      </c>
      <c r="G444" s="190">
        <f t="shared" si="28"/>
        <v>4.8072711344721859E-2</v>
      </c>
      <c r="H444" s="190">
        <f t="shared" si="29"/>
        <v>17.559999999999999</v>
      </c>
    </row>
    <row r="445" spans="1:8">
      <c r="A445" s="185">
        <v>36508</v>
      </c>
      <c r="B445" s="184">
        <v>73</v>
      </c>
      <c r="C445" s="184">
        <f t="shared" si="27"/>
        <v>1999</v>
      </c>
      <c r="E445" s="190">
        <v>540</v>
      </c>
      <c r="F445" s="190">
        <f t="shared" si="30"/>
        <v>440</v>
      </c>
      <c r="G445" s="190">
        <f t="shared" si="28"/>
        <v>4.8182216381953573E-2</v>
      </c>
      <c r="H445" s="190">
        <f t="shared" si="29"/>
        <v>17.600000000000001</v>
      </c>
    </row>
    <row r="446" spans="1:8">
      <c r="A446" s="185">
        <v>36509</v>
      </c>
      <c r="B446" s="184">
        <v>68</v>
      </c>
      <c r="C446" s="184">
        <f t="shared" si="27"/>
        <v>1999</v>
      </c>
      <c r="E446" s="190">
        <v>539</v>
      </c>
      <c r="F446" s="190">
        <f t="shared" si="30"/>
        <v>441</v>
      </c>
      <c r="G446" s="190">
        <f t="shared" si="28"/>
        <v>4.8291721419185279E-2</v>
      </c>
      <c r="H446" s="190">
        <f t="shared" si="29"/>
        <v>17.64</v>
      </c>
    </row>
    <row r="447" spans="1:8">
      <c r="A447" s="185">
        <v>36510</v>
      </c>
      <c r="B447" s="184">
        <v>68</v>
      </c>
      <c r="C447" s="184">
        <f t="shared" si="27"/>
        <v>1999</v>
      </c>
      <c r="E447" s="190">
        <v>539</v>
      </c>
      <c r="F447" s="190">
        <f t="shared" si="30"/>
        <v>442</v>
      </c>
      <c r="G447" s="190">
        <f t="shared" si="28"/>
        <v>4.8401226456416993E-2</v>
      </c>
      <c r="H447" s="190">
        <f t="shared" si="29"/>
        <v>17.68</v>
      </c>
    </row>
    <row r="448" spans="1:8">
      <c r="A448" s="185">
        <v>36511</v>
      </c>
      <c r="B448" s="184">
        <v>68</v>
      </c>
      <c r="C448" s="184">
        <f t="shared" si="27"/>
        <v>1999</v>
      </c>
      <c r="E448" s="190">
        <v>539</v>
      </c>
      <c r="F448" s="190">
        <f t="shared" si="30"/>
        <v>443</v>
      </c>
      <c r="G448" s="190">
        <f t="shared" si="28"/>
        <v>4.8510731493648707E-2</v>
      </c>
      <c r="H448" s="190">
        <f t="shared" si="29"/>
        <v>17.72</v>
      </c>
    </row>
    <row r="449" spans="1:8">
      <c r="A449" s="185">
        <v>36512</v>
      </c>
      <c r="B449" s="184">
        <v>68</v>
      </c>
      <c r="C449" s="184">
        <f t="shared" si="27"/>
        <v>1999</v>
      </c>
      <c r="E449" s="190">
        <v>538</v>
      </c>
      <c r="F449" s="190">
        <f t="shared" si="30"/>
        <v>444</v>
      </c>
      <c r="G449" s="190">
        <f t="shared" si="28"/>
        <v>4.862023653088042E-2</v>
      </c>
      <c r="H449" s="190">
        <f t="shared" si="29"/>
        <v>17.760000000000002</v>
      </c>
    </row>
    <row r="450" spans="1:8">
      <c r="A450" s="185">
        <v>36513</v>
      </c>
      <c r="B450" s="184">
        <v>70</v>
      </c>
      <c r="C450" s="184">
        <f t="shared" si="27"/>
        <v>1999</v>
      </c>
      <c r="E450" s="190">
        <v>534</v>
      </c>
      <c r="F450" s="190">
        <f t="shared" si="30"/>
        <v>445</v>
      </c>
      <c r="G450" s="190">
        <f t="shared" si="28"/>
        <v>4.8729741568112134E-2</v>
      </c>
      <c r="H450" s="190">
        <f t="shared" si="29"/>
        <v>17.8</v>
      </c>
    </row>
    <row r="451" spans="1:8">
      <c r="A451" s="185">
        <v>36514</v>
      </c>
      <c r="B451" s="184">
        <v>76</v>
      </c>
      <c r="C451" s="184">
        <f t="shared" si="27"/>
        <v>1999</v>
      </c>
      <c r="E451" s="190">
        <v>533</v>
      </c>
      <c r="F451" s="190">
        <f t="shared" si="30"/>
        <v>446</v>
      </c>
      <c r="G451" s="190">
        <f t="shared" si="28"/>
        <v>4.8839246605343847E-2</v>
      </c>
      <c r="H451" s="190">
        <f t="shared" si="29"/>
        <v>17.84</v>
      </c>
    </row>
    <row r="452" spans="1:8">
      <c r="A452" s="185">
        <v>36515</v>
      </c>
      <c r="B452" s="184">
        <v>84</v>
      </c>
      <c r="C452" s="184">
        <f t="shared" si="27"/>
        <v>1999</v>
      </c>
      <c r="E452" s="190">
        <v>532</v>
      </c>
      <c r="F452" s="190">
        <f t="shared" si="30"/>
        <v>447</v>
      </c>
      <c r="G452" s="190">
        <f t="shared" si="28"/>
        <v>4.8948751642575561E-2</v>
      </c>
      <c r="H452" s="190">
        <f t="shared" si="29"/>
        <v>17.88</v>
      </c>
    </row>
    <row r="453" spans="1:8">
      <c r="A453" s="185">
        <v>36516</v>
      </c>
      <c r="B453" s="184">
        <v>80</v>
      </c>
      <c r="C453" s="184">
        <f t="shared" si="27"/>
        <v>1999</v>
      </c>
      <c r="E453" s="190">
        <v>531</v>
      </c>
      <c r="F453" s="190">
        <f t="shared" si="30"/>
        <v>448</v>
      </c>
      <c r="G453" s="190">
        <f t="shared" si="28"/>
        <v>4.9058256679807274E-2</v>
      </c>
      <c r="H453" s="190">
        <f t="shared" si="29"/>
        <v>17.920000000000002</v>
      </c>
    </row>
    <row r="454" spans="1:8">
      <c r="A454" s="185">
        <v>36517</v>
      </c>
      <c r="B454" s="184">
        <v>80</v>
      </c>
      <c r="C454" s="184">
        <f t="shared" ref="C454:C517" si="31">YEAR(A454)</f>
        <v>1999</v>
      </c>
      <c r="E454" s="190">
        <v>530</v>
      </c>
      <c r="F454" s="190">
        <f t="shared" si="30"/>
        <v>449</v>
      </c>
      <c r="G454" s="190">
        <f t="shared" ref="G454:G517" si="32">F454/9132</f>
        <v>4.9167761717038981E-2</v>
      </c>
      <c r="H454" s="190">
        <f t="shared" ref="H454:H517" si="33">G454*9132/25</f>
        <v>17.96</v>
      </c>
    </row>
    <row r="455" spans="1:8">
      <c r="A455" s="185">
        <v>36518</v>
      </c>
      <c r="B455" s="184">
        <v>80</v>
      </c>
      <c r="C455" s="184">
        <f t="shared" si="31"/>
        <v>1999</v>
      </c>
      <c r="E455" s="190">
        <v>528</v>
      </c>
      <c r="F455" s="190">
        <f t="shared" ref="F455:F518" si="34">F454+1</f>
        <v>450</v>
      </c>
      <c r="G455" s="190">
        <f t="shared" si="32"/>
        <v>4.9277266754270695E-2</v>
      </c>
      <c r="H455" s="190">
        <f t="shared" si="33"/>
        <v>18</v>
      </c>
    </row>
    <row r="456" spans="1:8">
      <c r="A456" s="185">
        <v>36519</v>
      </c>
      <c r="B456" s="184">
        <v>81</v>
      </c>
      <c r="C456" s="184">
        <f t="shared" si="31"/>
        <v>1999</v>
      </c>
      <c r="E456" s="190">
        <v>527</v>
      </c>
      <c r="F456" s="190">
        <f t="shared" si="34"/>
        <v>451</v>
      </c>
      <c r="G456" s="190">
        <f t="shared" si="32"/>
        <v>4.9386771791502408E-2</v>
      </c>
      <c r="H456" s="190">
        <f t="shared" si="33"/>
        <v>18.04</v>
      </c>
    </row>
    <row r="457" spans="1:8">
      <c r="A457" s="185">
        <v>36520</v>
      </c>
      <c r="B457" s="184">
        <v>82</v>
      </c>
      <c r="C457" s="184">
        <f t="shared" si="31"/>
        <v>1999</v>
      </c>
      <c r="E457" s="190">
        <v>522</v>
      </c>
      <c r="F457" s="190">
        <f t="shared" si="34"/>
        <v>452</v>
      </c>
      <c r="G457" s="190">
        <f t="shared" si="32"/>
        <v>4.9496276828734122E-2</v>
      </c>
      <c r="H457" s="190">
        <f t="shared" si="33"/>
        <v>18.079999999999998</v>
      </c>
    </row>
    <row r="458" spans="1:8">
      <c r="A458" s="185">
        <v>36521</v>
      </c>
      <c r="B458" s="184">
        <v>78</v>
      </c>
      <c r="C458" s="184">
        <f t="shared" si="31"/>
        <v>1999</v>
      </c>
      <c r="E458" s="190">
        <v>521</v>
      </c>
      <c r="F458" s="190">
        <f t="shared" si="34"/>
        <v>453</v>
      </c>
      <c r="G458" s="190">
        <f t="shared" si="32"/>
        <v>4.9605781865965835E-2</v>
      </c>
      <c r="H458" s="190">
        <f t="shared" si="33"/>
        <v>18.12</v>
      </c>
    </row>
    <row r="459" spans="1:8">
      <c r="A459" s="185">
        <v>36522</v>
      </c>
      <c r="B459" s="184">
        <v>78</v>
      </c>
      <c r="C459" s="184">
        <f t="shared" si="31"/>
        <v>1999</v>
      </c>
      <c r="E459" s="190">
        <v>520</v>
      </c>
      <c r="F459" s="190">
        <f t="shared" si="34"/>
        <v>454</v>
      </c>
      <c r="G459" s="190">
        <f t="shared" si="32"/>
        <v>4.9715286903197549E-2</v>
      </c>
      <c r="H459" s="190">
        <f t="shared" si="33"/>
        <v>18.16</v>
      </c>
    </row>
    <row r="460" spans="1:8">
      <c r="A460" s="185">
        <v>36523</v>
      </c>
      <c r="B460" s="184">
        <v>76</v>
      </c>
      <c r="C460" s="184">
        <f t="shared" si="31"/>
        <v>1999</v>
      </c>
      <c r="E460" s="190">
        <v>520</v>
      </c>
      <c r="F460" s="190">
        <f t="shared" si="34"/>
        <v>455</v>
      </c>
      <c r="G460" s="190">
        <f t="shared" si="32"/>
        <v>4.9824791940429262E-2</v>
      </c>
      <c r="H460" s="190">
        <f t="shared" si="33"/>
        <v>18.2</v>
      </c>
    </row>
    <row r="461" spans="1:8">
      <c r="A461" s="185">
        <v>36524</v>
      </c>
      <c r="B461" s="184">
        <v>75</v>
      </c>
      <c r="C461" s="184">
        <f t="shared" si="31"/>
        <v>1999</v>
      </c>
      <c r="E461" s="190">
        <v>520</v>
      </c>
      <c r="F461" s="190">
        <f t="shared" si="34"/>
        <v>456</v>
      </c>
      <c r="G461" s="190">
        <f t="shared" si="32"/>
        <v>4.9934296977660969E-2</v>
      </c>
      <c r="H461" s="190">
        <f t="shared" si="33"/>
        <v>18.239999999999998</v>
      </c>
    </row>
    <row r="462" spans="1:8">
      <c r="A462" s="185">
        <v>36525</v>
      </c>
      <c r="B462" s="184">
        <v>77</v>
      </c>
      <c r="C462" s="184">
        <f t="shared" si="31"/>
        <v>1999</v>
      </c>
      <c r="E462" s="190">
        <v>520</v>
      </c>
      <c r="F462" s="190">
        <f t="shared" si="34"/>
        <v>457</v>
      </c>
      <c r="G462" s="190">
        <f t="shared" si="32"/>
        <v>5.0043802014892683E-2</v>
      </c>
      <c r="H462" s="190">
        <f t="shared" si="33"/>
        <v>18.28</v>
      </c>
    </row>
    <row r="463" spans="1:8">
      <c r="A463" s="185">
        <v>36526</v>
      </c>
      <c r="B463" s="184">
        <v>151</v>
      </c>
      <c r="C463" s="184">
        <f t="shared" si="31"/>
        <v>2000</v>
      </c>
      <c r="E463" s="190">
        <v>519</v>
      </c>
      <c r="F463" s="190">
        <f t="shared" si="34"/>
        <v>458</v>
      </c>
      <c r="G463" s="190">
        <f t="shared" si="32"/>
        <v>5.0153307052124396E-2</v>
      </c>
      <c r="H463" s="190">
        <f t="shared" si="33"/>
        <v>18.32</v>
      </c>
    </row>
    <row r="464" spans="1:8">
      <c r="A464" s="185">
        <v>36527</v>
      </c>
      <c r="B464" s="184">
        <v>86</v>
      </c>
      <c r="C464" s="184">
        <f t="shared" si="31"/>
        <v>2000</v>
      </c>
      <c r="E464" s="190">
        <v>519</v>
      </c>
      <c r="F464" s="190">
        <f t="shared" si="34"/>
        <v>459</v>
      </c>
      <c r="G464" s="190">
        <f t="shared" si="32"/>
        <v>5.026281208935611E-2</v>
      </c>
      <c r="H464" s="190">
        <f t="shared" si="33"/>
        <v>18.36</v>
      </c>
    </row>
    <row r="465" spans="1:8">
      <c r="A465" s="185">
        <v>36528</v>
      </c>
      <c r="B465" s="184">
        <v>90</v>
      </c>
      <c r="C465" s="184">
        <f t="shared" si="31"/>
        <v>2000</v>
      </c>
      <c r="E465" s="190">
        <v>518</v>
      </c>
      <c r="F465" s="190">
        <f t="shared" si="34"/>
        <v>460</v>
      </c>
      <c r="G465" s="190">
        <f t="shared" si="32"/>
        <v>5.0372317126587823E-2</v>
      </c>
      <c r="H465" s="190">
        <f t="shared" si="33"/>
        <v>18.399999999999999</v>
      </c>
    </row>
    <row r="466" spans="1:8">
      <c r="A466" s="185">
        <v>36529</v>
      </c>
      <c r="B466" s="184">
        <v>97</v>
      </c>
      <c r="C466" s="184">
        <f t="shared" si="31"/>
        <v>2000</v>
      </c>
      <c r="E466" s="190">
        <v>518</v>
      </c>
      <c r="F466" s="190">
        <f t="shared" si="34"/>
        <v>461</v>
      </c>
      <c r="G466" s="190">
        <f t="shared" si="32"/>
        <v>5.0481822163819537E-2</v>
      </c>
      <c r="H466" s="190">
        <f t="shared" si="33"/>
        <v>18.440000000000001</v>
      </c>
    </row>
    <row r="467" spans="1:8">
      <c r="A467" s="185">
        <v>36530</v>
      </c>
      <c r="B467" s="184">
        <v>100</v>
      </c>
      <c r="C467" s="184">
        <f t="shared" si="31"/>
        <v>2000</v>
      </c>
      <c r="E467" s="190">
        <v>516</v>
      </c>
      <c r="F467" s="190">
        <f t="shared" si="34"/>
        <v>462</v>
      </c>
      <c r="G467" s="190">
        <f t="shared" si="32"/>
        <v>5.059132720105125E-2</v>
      </c>
      <c r="H467" s="190">
        <f t="shared" si="33"/>
        <v>18.48</v>
      </c>
    </row>
    <row r="468" spans="1:8">
      <c r="A468" s="185">
        <v>36531</v>
      </c>
      <c r="B468" s="184">
        <v>97</v>
      </c>
      <c r="C468" s="184">
        <f t="shared" si="31"/>
        <v>2000</v>
      </c>
      <c r="E468" s="190">
        <v>515</v>
      </c>
      <c r="F468" s="190">
        <f t="shared" si="34"/>
        <v>463</v>
      </c>
      <c r="G468" s="190">
        <f t="shared" si="32"/>
        <v>5.0700832238282964E-2</v>
      </c>
      <c r="H468" s="190">
        <f t="shared" si="33"/>
        <v>18.52</v>
      </c>
    </row>
    <row r="469" spans="1:8">
      <c r="A469" s="185">
        <v>36532</v>
      </c>
      <c r="B469" s="184">
        <v>102</v>
      </c>
      <c r="C469" s="184">
        <f t="shared" si="31"/>
        <v>2000</v>
      </c>
      <c r="E469" s="190">
        <v>513</v>
      </c>
      <c r="F469" s="190">
        <f t="shared" si="34"/>
        <v>464</v>
      </c>
      <c r="G469" s="190">
        <f t="shared" si="32"/>
        <v>5.0810337275514671E-2</v>
      </c>
      <c r="H469" s="190">
        <f t="shared" si="33"/>
        <v>18.559999999999999</v>
      </c>
    </row>
    <row r="470" spans="1:8">
      <c r="A470" s="185">
        <v>36533</v>
      </c>
      <c r="B470" s="184">
        <v>102</v>
      </c>
      <c r="C470" s="184">
        <f t="shared" si="31"/>
        <v>2000</v>
      </c>
      <c r="E470" s="190">
        <v>510</v>
      </c>
      <c r="F470" s="190">
        <f t="shared" si="34"/>
        <v>465</v>
      </c>
      <c r="G470" s="190">
        <f t="shared" si="32"/>
        <v>5.0919842312746384E-2</v>
      </c>
      <c r="H470" s="190">
        <f t="shared" si="33"/>
        <v>18.600000000000001</v>
      </c>
    </row>
    <row r="471" spans="1:8">
      <c r="A471" s="185">
        <v>36534</v>
      </c>
      <c r="B471" s="184">
        <v>102</v>
      </c>
      <c r="C471" s="184">
        <f t="shared" si="31"/>
        <v>2000</v>
      </c>
      <c r="E471" s="190">
        <v>509</v>
      </c>
      <c r="F471" s="190">
        <f t="shared" si="34"/>
        <v>466</v>
      </c>
      <c r="G471" s="190">
        <f t="shared" si="32"/>
        <v>5.1029347349978098E-2</v>
      </c>
      <c r="H471" s="190">
        <f t="shared" si="33"/>
        <v>18.64</v>
      </c>
    </row>
    <row r="472" spans="1:8">
      <c r="A472" s="185">
        <v>36535</v>
      </c>
      <c r="B472" s="184">
        <v>105</v>
      </c>
      <c r="C472" s="184">
        <f t="shared" si="31"/>
        <v>2000</v>
      </c>
      <c r="E472" s="190">
        <v>509</v>
      </c>
      <c r="F472" s="190">
        <f t="shared" si="34"/>
        <v>467</v>
      </c>
      <c r="G472" s="190">
        <f t="shared" si="32"/>
        <v>5.1138852387209811E-2</v>
      </c>
      <c r="H472" s="190">
        <f t="shared" si="33"/>
        <v>18.68</v>
      </c>
    </row>
    <row r="473" spans="1:8">
      <c r="A473" s="185">
        <v>36536</v>
      </c>
      <c r="B473" s="184">
        <v>110</v>
      </c>
      <c r="C473" s="184">
        <f t="shared" si="31"/>
        <v>2000</v>
      </c>
      <c r="E473" s="190">
        <v>507</v>
      </c>
      <c r="F473" s="190">
        <f t="shared" si="34"/>
        <v>468</v>
      </c>
      <c r="G473" s="190">
        <f t="shared" si="32"/>
        <v>5.1248357424441525E-2</v>
      </c>
      <c r="H473" s="190">
        <f t="shared" si="33"/>
        <v>18.72</v>
      </c>
    </row>
    <row r="474" spans="1:8">
      <c r="A474" s="185">
        <v>36537</v>
      </c>
      <c r="B474" s="184">
        <v>111</v>
      </c>
      <c r="C474" s="184">
        <f t="shared" si="31"/>
        <v>2000</v>
      </c>
      <c r="E474" s="190">
        <v>507</v>
      </c>
      <c r="F474" s="190">
        <f t="shared" si="34"/>
        <v>469</v>
      </c>
      <c r="G474" s="190">
        <f t="shared" si="32"/>
        <v>5.1357862461673238E-2</v>
      </c>
      <c r="H474" s="190">
        <f t="shared" si="33"/>
        <v>18.760000000000002</v>
      </c>
    </row>
    <row r="475" spans="1:8">
      <c r="A475" s="185">
        <v>36538</v>
      </c>
      <c r="B475" s="184">
        <v>105</v>
      </c>
      <c r="C475" s="184">
        <f t="shared" si="31"/>
        <v>2000</v>
      </c>
      <c r="E475" s="190">
        <v>507</v>
      </c>
      <c r="F475" s="190">
        <f t="shared" si="34"/>
        <v>470</v>
      </c>
      <c r="G475" s="190">
        <f t="shared" si="32"/>
        <v>5.1467367498904952E-2</v>
      </c>
      <c r="H475" s="190">
        <f t="shared" si="33"/>
        <v>18.8</v>
      </c>
    </row>
    <row r="476" spans="1:8">
      <c r="A476" s="185">
        <v>36539</v>
      </c>
      <c r="B476" s="184">
        <v>105</v>
      </c>
      <c r="C476" s="184">
        <f t="shared" si="31"/>
        <v>2000</v>
      </c>
      <c r="E476" s="190">
        <v>507</v>
      </c>
      <c r="F476" s="190">
        <f t="shared" si="34"/>
        <v>471</v>
      </c>
      <c r="G476" s="190">
        <f t="shared" si="32"/>
        <v>5.1576872536136666E-2</v>
      </c>
      <c r="H476" s="190">
        <f t="shared" si="33"/>
        <v>18.840000000000003</v>
      </c>
    </row>
    <row r="477" spans="1:8">
      <c r="A477" s="185">
        <v>36540</v>
      </c>
      <c r="B477" s="184">
        <v>105</v>
      </c>
      <c r="C477" s="184">
        <f t="shared" si="31"/>
        <v>2000</v>
      </c>
      <c r="E477" s="190">
        <v>506</v>
      </c>
      <c r="F477" s="190">
        <f t="shared" si="34"/>
        <v>472</v>
      </c>
      <c r="G477" s="190">
        <f t="shared" si="32"/>
        <v>5.1686377573368372E-2</v>
      </c>
      <c r="H477" s="190">
        <f t="shared" si="33"/>
        <v>18.88</v>
      </c>
    </row>
    <row r="478" spans="1:8">
      <c r="A478" s="185">
        <v>36541</v>
      </c>
      <c r="B478" s="184">
        <v>106</v>
      </c>
      <c r="C478" s="184">
        <f t="shared" si="31"/>
        <v>2000</v>
      </c>
      <c r="E478" s="190">
        <v>503</v>
      </c>
      <c r="F478" s="190">
        <f t="shared" si="34"/>
        <v>473</v>
      </c>
      <c r="G478" s="190">
        <f t="shared" si="32"/>
        <v>5.1795882610600086E-2</v>
      </c>
      <c r="H478" s="190">
        <f t="shared" si="33"/>
        <v>18.920000000000002</v>
      </c>
    </row>
    <row r="479" spans="1:8">
      <c r="A479" s="185">
        <v>36542</v>
      </c>
      <c r="B479" s="184">
        <v>106</v>
      </c>
      <c r="C479" s="184">
        <f t="shared" si="31"/>
        <v>2000</v>
      </c>
      <c r="E479" s="190">
        <v>503</v>
      </c>
      <c r="F479" s="190">
        <f t="shared" si="34"/>
        <v>474</v>
      </c>
      <c r="G479" s="190">
        <f t="shared" si="32"/>
        <v>5.1905387647831799E-2</v>
      </c>
      <c r="H479" s="190">
        <f t="shared" si="33"/>
        <v>18.96</v>
      </c>
    </row>
    <row r="480" spans="1:8">
      <c r="A480" s="185">
        <v>36543</v>
      </c>
      <c r="B480" s="184">
        <v>127</v>
      </c>
      <c r="C480" s="184">
        <f t="shared" si="31"/>
        <v>2000</v>
      </c>
      <c r="E480" s="190">
        <v>503</v>
      </c>
      <c r="F480" s="190">
        <f t="shared" si="34"/>
        <v>475</v>
      </c>
      <c r="G480" s="190">
        <f t="shared" si="32"/>
        <v>5.2014892685063513E-2</v>
      </c>
      <c r="H480" s="190">
        <f t="shared" si="33"/>
        <v>19</v>
      </c>
    </row>
    <row r="481" spans="1:8">
      <c r="A481" s="185">
        <v>36544</v>
      </c>
      <c r="B481" s="184">
        <v>122</v>
      </c>
      <c r="C481" s="184">
        <f t="shared" si="31"/>
        <v>2000</v>
      </c>
      <c r="E481" s="190">
        <v>502</v>
      </c>
      <c r="F481" s="190">
        <f t="shared" si="34"/>
        <v>476</v>
      </c>
      <c r="G481" s="190">
        <f t="shared" si="32"/>
        <v>5.2124397722295226E-2</v>
      </c>
      <c r="H481" s="190">
        <f t="shared" si="33"/>
        <v>19.04</v>
      </c>
    </row>
    <row r="482" spans="1:8">
      <c r="A482" s="185">
        <v>36545</v>
      </c>
      <c r="B482" s="184">
        <v>110</v>
      </c>
      <c r="C482" s="184">
        <f t="shared" si="31"/>
        <v>2000</v>
      </c>
      <c r="E482" s="190">
        <v>502</v>
      </c>
      <c r="F482" s="190">
        <f t="shared" si="34"/>
        <v>477</v>
      </c>
      <c r="G482" s="190">
        <f t="shared" si="32"/>
        <v>5.223390275952694E-2</v>
      </c>
      <c r="H482" s="190">
        <f t="shared" si="33"/>
        <v>19.079999999999998</v>
      </c>
    </row>
    <row r="483" spans="1:8">
      <c r="A483" s="185">
        <v>36546</v>
      </c>
      <c r="B483" s="184">
        <v>170</v>
      </c>
      <c r="C483" s="184">
        <f t="shared" si="31"/>
        <v>2000</v>
      </c>
      <c r="E483" s="190">
        <v>501</v>
      </c>
      <c r="F483" s="190">
        <f t="shared" si="34"/>
        <v>478</v>
      </c>
      <c r="G483" s="190">
        <f t="shared" si="32"/>
        <v>5.2343407796758654E-2</v>
      </c>
      <c r="H483" s="190">
        <f t="shared" si="33"/>
        <v>19.12</v>
      </c>
    </row>
    <row r="484" spans="1:8">
      <c r="A484" s="185">
        <v>36547</v>
      </c>
      <c r="B484" s="184">
        <v>211</v>
      </c>
      <c r="C484" s="184">
        <f t="shared" si="31"/>
        <v>2000</v>
      </c>
      <c r="E484" s="190">
        <v>501</v>
      </c>
      <c r="F484" s="190">
        <f t="shared" si="34"/>
        <v>479</v>
      </c>
      <c r="G484" s="190">
        <f t="shared" si="32"/>
        <v>5.245291283399036E-2</v>
      </c>
      <c r="H484" s="190">
        <f t="shared" si="33"/>
        <v>19.159999999999997</v>
      </c>
    </row>
    <row r="485" spans="1:8">
      <c r="A485" s="185">
        <v>36548</v>
      </c>
      <c r="B485" s="184">
        <v>207</v>
      </c>
      <c r="C485" s="184">
        <f t="shared" si="31"/>
        <v>2000</v>
      </c>
      <c r="E485" s="190">
        <v>501</v>
      </c>
      <c r="F485" s="190">
        <f t="shared" si="34"/>
        <v>480</v>
      </c>
      <c r="G485" s="190">
        <f t="shared" si="32"/>
        <v>5.2562417871222074E-2</v>
      </c>
      <c r="H485" s="190">
        <f t="shared" si="33"/>
        <v>19.2</v>
      </c>
    </row>
    <row r="486" spans="1:8">
      <c r="A486" s="185">
        <v>36549</v>
      </c>
      <c r="B486" s="184">
        <v>206</v>
      </c>
      <c r="C486" s="184">
        <f t="shared" si="31"/>
        <v>2000</v>
      </c>
      <c r="E486" s="190">
        <v>500</v>
      </c>
      <c r="F486" s="190">
        <f t="shared" si="34"/>
        <v>481</v>
      </c>
      <c r="G486" s="190">
        <f t="shared" si="32"/>
        <v>5.2671922908453787E-2</v>
      </c>
      <c r="H486" s="190">
        <f t="shared" si="33"/>
        <v>19.239999999999998</v>
      </c>
    </row>
    <row r="487" spans="1:8">
      <c r="A487" s="185">
        <v>36550</v>
      </c>
      <c r="B487" s="184">
        <v>251</v>
      </c>
      <c r="C487" s="184">
        <f t="shared" si="31"/>
        <v>2000</v>
      </c>
      <c r="E487" s="190">
        <v>500</v>
      </c>
      <c r="F487" s="190">
        <f t="shared" si="34"/>
        <v>482</v>
      </c>
      <c r="G487" s="190">
        <f t="shared" si="32"/>
        <v>5.2781427945685501E-2</v>
      </c>
      <c r="H487" s="190">
        <f t="shared" si="33"/>
        <v>19.28</v>
      </c>
    </row>
    <row r="488" spans="1:8">
      <c r="A488" s="185">
        <v>36551</v>
      </c>
      <c r="B488" s="184">
        <v>221</v>
      </c>
      <c r="C488" s="184">
        <f t="shared" si="31"/>
        <v>2000</v>
      </c>
      <c r="E488" s="190">
        <v>500</v>
      </c>
      <c r="F488" s="190">
        <f t="shared" si="34"/>
        <v>483</v>
      </c>
      <c r="G488" s="190">
        <f t="shared" si="32"/>
        <v>5.2890932982917215E-2</v>
      </c>
      <c r="H488" s="190">
        <f t="shared" si="33"/>
        <v>19.32</v>
      </c>
    </row>
    <row r="489" spans="1:8">
      <c r="A489" s="185">
        <v>36552</v>
      </c>
      <c r="B489" s="184">
        <v>203</v>
      </c>
      <c r="C489" s="184">
        <f t="shared" si="31"/>
        <v>2000</v>
      </c>
      <c r="E489" s="190">
        <v>499</v>
      </c>
      <c r="F489" s="190">
        <f t="shared" si="34"/>
        <v>484</v>
      </c>
      <c r="G489" s="190">
        <f t="shared" si="32"/>
        <v>5.3000438020148928E-2</v>
      </c>
      <c r="H489" s="190">
        <f t="shared" si="33"/>
        <v>19.36</v>
      </c>
    </row>
    <row r="490" spans="1:8">
      <c r="A490" s="185">
        <v>36553</v>
      </c>
      <c r="B490" s="184">
        <v>196</v>
      </c>
      <c r="C490" s="184">
        <f t="shared" si="31"/>
        <v>2000</v>
      </c>
      <c r="E490" s="190">
        <v>499</v>
      </c>
      <c r="F490" s="190">
        <f t="shared" si="34"/>
        <v>485</v>
      </c>
      <c r="G490" s="190">
        <f t="shared" si="32"/>
        <v>5.3109943057380642E-2</v>
      </c>
      <c r="H490" s="190">
        <f t="shared" si="33"/>
        <v>19.399999999999999</v>
      </c>
    </row>
    <row r="491" spans="1:8">
      <c r="A491" s="185">
        <v>36554</v>
      </c>
      <c r="B491" s="184">
        <v>191</v>
      </c>
      <c r="C491" s="184">
        <f t="shared" si="31"/>
        <v>2000</v>
      </c>
      <c r="E491" s="190">
        <v>498</v>
      </c>
      <c r="F491" s="190">
        <f t="shared" si="34"/>
        <v>486</v>
      </c>
      <c r="G491" s="190">
        <f t="shared" si="32"/>
        <v>5.3219448094612355E-2</v>
      </c>
      <c r="H491" s="190">
        <f t="shared" si="33"/>
        <v>19.440000000000001</v>
      </c>
    </row>
    <row r="492" spans="1:8">
      <c r="A492" s="185">
        <v>36555</v>
      </c>
      <c r="B492" s="184">
        <v>191</v>
      </c>
      <c r="C492" s="184">
        <f t="shared" si="31"/>
        <v>2000</v>
      </c>
      <c r="E492" s="190">
        <v>498</v>
      </c>
      <c r="F492" s="190">
        <f t="shared" si="34"/>
        <v>487</v>
      </c>
      <c r="G492" s="190">
        <f t="shared" si="32"/>
        <v>5.3328953131844062E-2</v>
      </c>
      <c r="H492" s="190">
        <f t="shared" si="33"/>
        <v>19.48</v>
      </c>
    </row>
    <row r="493" spans="1:8">
      <c r="A493" s="185">
        <v>36556</v>
      </c>
      <c r="B493" s="184">
        <v>225</v>
      </c>
      <c r="C493" s="184">
        <f t="shared" si="31"/>
        <v>2000</v>
      </c>
      <c r="E493" s="190">
        <v>498</v>
      </c>
      <c r="F493" s="190">
        <f t="shared" si="34"/>
        <v>488</v>
      </c>
      <c r="G493" s="190">
        <f t="shared" si="32"/>
        <v>5.3438458169075775E-2</v>
      </c>
      <c r="H493" s="190">
        <f t="shared" si="33"/>
        <v>19.52</v>
      </c>
    </row>
    <row r="494" spans="1:8">
      <c r="A494" s="185">
        <v>36557</v>
      </c>
      <c r="B494" s="184">
        <v>233</v>
      </c>
      <c r="C494" s="184">
        <f t="shared" si="31"/>
        <v>2000</v>
      </c>
      <c r="E494" s="190">
        <v>497</v>
      </c>
      <c r="F494" s="190">
        <f t="shared" si="34"/>
        <v>489</v>
      </c>
      <c r="G494" s="190">
        <f t="shared" si="32"/>
        <v>5.3547963206307489E-2</v>
      </c>
      <c r="H494" s="190">
        <f t="shared" si="33"/>
        <v>19.559999999999999</v>
      </c>
    </row>
    <row r="495" spans="1:8">
      <c r="A495" s="185">
        <v>36558</v>
      </c>
      <c r="B495" s="184">
        <v>196</v>
      </c>
      <c r="C495" s="184">
        <f t="shared" si="31"/>
        <v>2000</v>
      </c>
      <c r="E495" s="190">
        <v>497</v>
      </c>
      <c r="F495" s="190">
        <f t="shared" si="34"/>
        <v>490</v>
      </c>
      <c r="G495" s="190">
        <f t="shared" si="32"/>
        <v>5.3657468243539203E-2</v>
      </c>
      <c r="H495" s="190">
        <f t="shared" si="33"/>
        <v>19.600000000000001</v>
      </c>
    </row>
    <row r="496" spans="1:8">
      <c r="A496" s="185">
        <v>36559</v>
      </c>
      <c r="B496" s="184">
        <v>195</v>
      </c>
      <c r="C496" s="184">
        <f t="shared" si="31"/>
        <v>2000</v>
      </c>
      <c r="E496" s="190">
        <v>494</v>
      </c>
      <c r="F496" s="190">
        <f t="shared" si="34"/>
        <v>491</v>
      </c>
      <c r="G496" s="190">
        <f t="shared" si="32"/>
        <v>5.3766973280770916E-2</v>
      </c>
      <c r="H496" s="190">
        <f t="shared" si="33"/>
        <v>19.64</v>
      </c>
    </row>
    <row r="497" spans="1:8">
      <c r="A497" s="185">
        <v>36560</v>
      </c>
      <c r="B497" s="184">
        <v>197</v>
      </c>
      <c r="C497" s="184">
        <f t="shared" si="31"/>
        <v>2000</v>
      </c>
      <c r="E497" s="190">
        <v>493</v>
      </c>
      <c r="F497" s="190">
        <f t="shared" si="34"/>
        <v>492</v>
      </c>
      <c r="G497" s="190">
        <f t="shared" si="32"/>
        <v>5.387647831800263E-2</v>
      </c>
      <c r="H497" s="190">
        <f t="shared" si="33"/>
        <v>19.68</v>
      </c>
    </row>
    <row r="498" spans="1:8">
      <c r="A498" s="185">
        <v>36561</v>
      </c>
      <c r="B498" s="184">
        <v>195</v>
      </c>
      <c r="C498" s="184">
        <f t="shared" si="31"/>
        <v>2000</v>
      </c>
      <c r="E498" s="190">
        <v>493</v>
      </c>
      <c r="F498" s="190">
        <f t="shared" si="34"/>
        <v>493</v>
      </c>
      <c r="G498" s="190">
        <f t="shared" si="32"/>
        <v>5.3985983355234343E-2</v>
      </c>
      <c r="H498" s="190">
        <f t="shared" si="33"/>
        <v>19.72</v>
      </c>
    </row>
    <row r="499" spans="1:8">
      <c r="A499" s="185">
        <v>36562</v>
      </c>
      <c r="B499" s="184">
        <v>193</v>
      </c>
      <c r="C499" s="184">
        <f t="shared" si="31"/>
        <v>2000</v>
      </c>
      <c r="E499" s="190">
        <v>492</v>
      </c>
      <c r="F499" s="190">
        <f t="shared" si="34"/>
        <v>494</v>
      </c>
      <c r="G499" s="190">
        <f t="shared" si="32"/>
        <v>5.4095488392466057E-2</v>
      </c>
      <c r="H499" s="190">
        <f t="shared" si="33"/>
        <v>19.760000000000002</v>
      </c>
    </row>
    <row r="500" spans="1:8">
      <c r="A500" s="185">
        <v>36563</v>
      </c>
      <c r="B500" s="184">
        <v>191</v>
      </c>
      <c r="C500" s="184">
        <f t="shared" si="31"/>
        <v>2000</v>
      </c>
      <c r="E500" s="190">
        <v>492</v>
      </c>
      <c r="F500" s="190">
        <f t="shared" si="34"/>
        <v>495</v>
      </c>
      <c r="G500" s="190">
        <f t="shared" si="32"/>
        <v>5.4204993429697763E-2</v>
      </c>
      <c r="H500" s="190">
        <f t="shared" si="33"/>
        <v>19.8</v>
      </c>
    </row>
    <row r="501" spans="1:8">
      <c r="A501" s="185">
        <v>36564</v>
      </c>
      <c r="B501" s="184">
        <v>190</v>
      </c>
      <c r="C501" s="184">
        <f t="shared" si="31"/>
        <v>2000</v>
      </c>
      <c r="E501" s="190">
        <v>491</v>
      </c>
      <c r="F501" s="190">
        <f t="shared" si="34"/>
        <v>496</v>
      </c>
      <c r="G501" s="190">
        <f t="shared" si="32"/>
        <v>5.4314498466929477E-2</v>
      </c>
      <c r="H501" s="190">
        <f t="shared" si="33"/>
        <v>19.84</v>
      </c>
    </row>
    <row r="502" spans="1:8">
      <c r="A502" s="185">
        <v>36565</v>
      </c>
      <c r="B502" s="184">
        <v>191</v>
      </c>
      <c r="C502" s="184">
        <f t="shared" si="31"/>
        <v>2000</v>
      </c>
      <c r="E502" s="190">
        <v>491</v>
      </c>
      <c r="F502" s="190">
        <f t="shared" si="34"/>
        <v>497</v>
      </c>
      <c r="G502" s="190">
        <f t="shared" si="32"/>
        <v>5.4424003504161191E-2</v>
      </c>
      <c r="H502" s="190">
        <f t="shared" si="33"/>
        <v>19.88</v>
      </c>
    </row>
    <row r="503" spans="1:8">
      <c r="A503" s="185">
        <v>36566</v>
      </c>
      <c r="B503" s="184">
        <v>217</v>
      </c>
      <c r="C503" s="184">
        <f t="shared" si="31"/>
        <v>2000</v>
      </c>
      <c r="E503" s="190">
        <v>490</v>
      </c>
      <c r="F503" s="190">
        <f t="shared" si="34"/>
        <v>498</v>
      </c>
      <c r="G503" s="190">
        <f t="shared" si="32"/>
        <v>5.4533508541392904E-2</v>
      </c>
      <c r="H503" s="190">
        <f t="shared" si="33"/>
        <v>19.920000000000002</v>
      </c>
    </row>
    <row r="504" spans="1:8">
      <c r="A504" s="185">
        <v>36567</v>
      </c>
      <c r="B504" s="184">
        <v>269</v>
      </c>
      <c r="C504" s="184">
        <f t="shared" si="31"/>
        <v>2000</v>
      </c>
      <c r="E504" s="190">
        <v>490</v>
      </c>
      <c r="F504" s="190">
        <f t="shared" si="34"/>
        <v>499</v>
      </c>
      <c r="G504" s="190">
        <f t="shared" si="32"/>
        <v>5.4643013578624618E-2</v>
      </c>
      <c r="H504" s="190">
        <f t="shared" si="33"/>
        <v>19.96</v>
      </c>
    </row>
    <row r="505" spans="1:8">
      <c r="A505" s="185">
        <v>36568</v>
      </c>
      <c r="B505" s="184">
        <v>290</v>
      </c>
      <c r="C505" s="184">
        <f t="shared" si="31"/>
        <v>2000</v>
      </c>
      <c r="E505" s="190">
        <v>490</v>
      </c>
      <c r="F505" s="190">
        <f t="shared" si="34"/>
        <v>500</v>
      </c>
      <c r="G505" s="190">
        <f t="shared" si="32"/>
        <v>5.4752518615856331E-2</v>
      </c>
      <c r="H505" s="190">
        <f t="shared" si="33"/>
        <v>20</v>
      </c>
    </row>
    <row r="506" spans="1:8">
      <c r="A506" s="185">
        <v>36569</v>
      </c>
      <c r="B506" s="184">
        <v>260</v>
      </c>
      <c r="C506" s="184">
        <f t="shared" si="31"/>
        <v>2000</v>
      </c>
      <c r="E506" s="190">
        <v>490</v>
      </c>
      <c r="F506" s="190">
        <f t="shared" si="34"/>
        <v>501</v>
      </c>
      <c r="G506" s="190">
        <f t="shared" si="32"/>
        <v>5.4862023653088045E-2</v>
      </c>
      <c r="H506" s="190">
        <f t="shared" si="33"/>
        <v>20.04</v>
      </c>
    </row>
    <row r="507" spans="1:8">
      <c r="A507" s="185">
        <v>36570</v>
      </c>
      <c r="B507" s="184">
        <v>309</v>
      </c>
      <c r="C507" s="184">
        <f t="shared" si="31"/>
        <v>2000</v>
      </c>
      <c r="E507" s="190">
        <v>490</v>
      </c>
      <c r="F507" s="190">
        <f t="shared" si="34"/>
        <v>502</v>
      </c>
      <c r="G507" s="190">
        <f t="shared" si="32"/>
        <v>5.4971528690319751E-2</v>
      </c>
      <c r="H507" s="190">
        <f t="shared" si="33"/>
        <v>20.079999999999998</v>
      </c>
    </row>
    <row r="508" spans="1:8">
      <c r="A508" s="185">
        <v>36571</v>
      </c>
      <c r="B508" s="184">
        <v>340</v>
      </c>
      <c r="C508" s="184">
        <f t="shared" si="31"/>
        <v>2000</v>
      </c>
      <c r="E508" s="190">
        <v>489</v>
      </c>
      <c r="F508" s="190">
        <f t="shared" si="34"/>
        <v>503</v>
      </c>
      <c r="G508" s="190">
        <f t="shared" si="32"/>
        <v>5.5081033727551465E-2</v>
      </c>
      <c r="H508" s="190">
        <f t="shared" si="33"/>
        <v>20.12</v>
      </c>
    </row>
    <row r="509" spans="1:8">
      <c r="A509" s="185">
        <v>36572</v>
      </c>
      <c r="B509" s="184">
        <v>350</v>
      </c>
      <c r="C509" s="184">
        <f t="shared" si="31"/>
        <v>2000</v>
      </c>
      <c r="E509" s="190">
        <v>489</v>
      </c>
      <c r="F509" s="190">
        <f t="shared" si="34"/>
        <v>504</v>
      </c>
      <c r="G509" s="190">
        <f t="shared" si="32"/>
        <v>5.5190538764783179E-2</v>
      </c>
      <c r="H509" s="190">
        <f t="shared" si="33"/>
        <v>20.16</v>
      </c>
    </row>
    <row r="510" spans="1:8">
      <c r="A510" s="185">
        <v>36573</v>
      </c>
      <c r="B510" s="184">
        <v>355</v>
      </c>
      <c r="C510" s="184">
        <f t="shared" si="31"/>
        <v>2000</v>
      </c>
      <c r="E510" s="190">
        <v>488</v>
      </c>
      <c r="F510" s="190">
        <f t="shared" si="34"/>
        <v>505</v>
      </c>
      <c r="G510" s="190">
        <f t="shared" si="32"/>
        <v>5.5300043802014892E-2</v>
      </c>
      <c r="H510" s="190">
        <f t="shared" si="33"/>
        <v>20.2</v>
      </c>
    </row>
    <row r="511" spans="1:8">
      <c r="A511" s="185">
        <v>36574</v>
      </c>
      <c r="B511" s="184">
        <v>342</v>
      </c>
      <c r="C511" s="184">
        <f t="shared" si="31"/>
        <v>2000</v>
      </c>
      <c r="E511" s="190">
        <v>488</v>
      </c>
      <c r="F511" s="190">
        <f t="shared" si="34"/>
        <v>506</v>
      </c>
      <c r="G511" s="190">
        <f t="shared" si="32"/>
        <v>5.5409548839246606E-2</v>
      </c>
      <c r="H511" s="190">
        <f t="shared" si="33"/>
        <v>20.239999999999998</v>
      </c>
    </row>
    <row r="512" spans="1:8">
      <c r="A512" s="185">
        <v>36575</v>
      </c>
      <c r="B512" s="184">
        <v>333</v>
      </c>
      <c r="C512" s="184">
        <f t="shared" si="31"/>
        <v>2000</v>
      </c>
      <c r="E512" s="190">
        <v>488</v>
      </c>
      <c r="F512" s="190">
        <f t="shared" si="34"/>
        <v>507</v>
      </c>
      <c r="G512" s="190">
        <f t="shared" si="32"/>
        <v>5.5519053876478319E-2</v>
      </c>
      <c r="H512" s="190">
        <f t="shared" si="33"/>
        <v>20.28</v>
      </c>
    </row>
    <row r="513" spans="1:8">
      <c r="A513" s="185">
        <v>36576</v>
      </c>
      <c r="B513" s="184">
        <v>330</v>
      </c>
      <c r="C513" s="184">
        <f t="shared" si="31"/>
        <v>2000</v>
      </c>
      <c r="E513" s="190">
        <v>488</v>
      </c>
      <c r="F513" s="190">
        <f t="shared" si="34"/>
        <v>508</v>
      </c>
      <c r="G513" s="190">
        <f t="shared" si="32"/>
        <v>5.5628558913710033E-2</v>
      </c>
      <c r="H513" s="190">
        <f t="shared" si="33"/>
        <v>20.32</v>
      </c>
    </row>
    <row r="514" spans="1:8">
      <c r="A514" s="185">
        <v>36577</v>
      </c>
      <c r="B514" s="184">
        <v>345</v>
      </c>
      <c r="C514" s="184">
        <f t="shared" si="31"/>
        <v>2000</v>
      </c>
      <c r="E514" s="190">
        <v>487</v>
      </c>
      <c r="F514" s="190">
        <f t="shared" si="34"/>
        <v>509</v>
      </c>
      <c r="G514" s="190">
        <f t="shared" si="32"/>
        <v>5.5738063950941746E-2</v>
      </c>
      <c r="H514" s="190">
        <f t="shared" si="33"/>
        <v>20.36</v>
      </c>
    </row>
    <row r="515" spans="1:8">
      <c r="A515" s="185">
        <v>36578</v>
      </c>
      <c r="B515" s="184">
        <v>348</v>
      </c>
      <c r="C515" s="184">
        <f t="shared" si="31"/>
        <v>2000</v>
      </c>
      <c r="E515" s="190">
        <v>487</v>
      </c>
      <c r="F515" s="190">
        <f t="shared" si="34"/>
        <v>510</v>
      </c>
      <c r="G515" s="190">
        <f t="shared" si="32"/>
        <v>5.5847568988173453E-2</v>
      </c>
      <c r="H515" s="190">
        <f t="shared" si="33"/>
        <v>20.399999999999999</v>
      </c>
    </row>
    <row r="516" spans="1:8">
      <c r="A516" s="185">
        <v>36579</v>
      </c>
      <c r="B516" s="184">
        <v>348</v>
      </c>
      <c r="C516" s="184">
        <f t="shared" si="31"/>
        <v>2000</v>
      </c>
      <c r="E516" s="190">
        <v>487</v>
      </c>
      <c r="F516" s="190">
        <f t="shared" si="34"/>
        <v>511</v>
      </c>
      <c r="G516" s="190">
        <f t="shared" si="32"/>
        <v>5.5957074025405167E-2</v>
      </c>
      <c r="H516" s="190">
        <f t="shared" si="33"/>
        <v>20.440000000000001</v>
      </c>
    </row>
    <row r="517" spans="1:8">
      <c r="A517" s="185">
        <v>36580</v>
      </c>
      <c r="B517" s="184">
        <v>340</v>
      </c>
      <c r="C517" s="184">
        <f t="shared" si="31"/>
        <v>2000</v>
      </c>
      <c r="E517" s="190">
        <v>485</v>
      </c>
      <c r="F517" s="190">
        <f t="shared" si="34"/>
        <v>512</v>
      </c>
      <c r="G517" s="190">
        <f t="shared" si="32"/>
        <v>5.606657906263688E-2</v>
      </c>
      <c r="H517" s="190">
        <f t="shared" si="33"/>
        <v>20.48</v>
      </c>
    </row>
    <row r="518" spans="1:8">
      <c r="A518" s="185">
        <v>36581</v>
      </c>
      <c r="B518" s="184">
        <v>324</v>
      </c>
      <c r="C518" s="184">
        <f t="shared" ref="C518:C581" si="35">YEAR(A518)</f>
        <v>2000</v>
      </c>
      <c r="E518" s="190">
        <v>485</v>
      </c>
      <c r="F518" s="190">
        <f t="shared" si="34"/>
        <v>513</v>
      </c>
      <c r="G518" s="190">
        <f t="shared" ref="G518:G581" si="36">F518/9132</f>
        <v>5.6176084099868594E-2</v>
      </c>
      <c r="H518" s="190">
        <f t="shared" ref="H518:H581" si="37">G518*9132/25</f>
        <v>20.52</v>
      </c>
    </row>
    <row r="519" spans="1:8">
      <c r="A519" s="185">
        <v>36582</v>
      </c>
      <c r="B519" s="184">
        <v>323</v>
      </c>
      <c r="C519" s="184">
        <f t="shared" si="35"/>
        <v>2000</v>
      </c>
      <c r="E519" s="190">
        <v>482</v>
      </c>
      <c r="F519" s="190">
        <f t="shared" ref="F519:F582" si="38">F518+1</f>
        <v>514</v>
      </c>
      <c r="G519" s="190">
        <f t="shared" si="36"/>
        <v>5.6285589137100307E-2</v>
      </c>
      <c r="H519" s="190">
        <f t="shared" si="37"/>
        <v>20.56</v>
      </c>
    </row>
    <row r="520" spans="1:8">
      <c r="A520" s="185">
        <v>36583</v>
      </c>
      <c r="B520" s="184">
        <v>324</v>
      </c>
      <c r="C520" s="184">
        <f t="shared" si="35"/>
        <v>2000</v>
      </c>
      <c r="E520" s="190">
        <v>482</v>
      </c>
      <c r="F520" s="190">
        <f t="shared" si="38"/>
        <v>515</v>
      </c>
      <c r="G520" s="190">
        <f t="shared" si="36"/>
        <v>5.6395094174332021E-2</v>
      </c>
      <c r="H520" s="190">
        <f t="shared" si="37"/>
        <v>20.6</v>
      </c>
    </row>
    <row r="521" spans="1:8">
      <c r="A521" s="185">
        <v>36584</v>
      </c>
      <c r="B521" s="184">
        <v>329</v>
      </c>
      <c r="C521" s="184">
        <f t="shared" si="35"/>
        <v>2000</v>
      </c>
      <c r="E521" s="190">
        <v>482</v>
      </c>
      <c r="F521" s="190">
        <f t="shared" si="38"/>
        <v>516</v>
      </c>
      <c r="G521" s="190">
        <f t="shared" si="36"/>
        <v>5.6504599211563734E-2</v>
      </c>
      <c r="H521" s="190">
        <f t="shared" si="37"/>
        <v>20.64</v>
      </c>
    </row>
    <row r="522" spans="1:8">
      <c r="A522" s="185">
        <v>36585</v>
      </c>
      <c r="B522" s="184">
        <v>325</v>
      </c>
      <c r="C522" s="184">
        <f t="shared" si="35"/>
        <v>2000</v>
      </c>
      <c r="E522" s="190">
        <v>481</v>
      </c>
      <c r="F522" s="190">
        <f t="shared" si="38"/>
        <v>517</v>
      </c>
      <c r="G522" s="190">
        <f t="shared" si="36"/>
        <v>5.6614104248795448E-2</v>
      </c>
      <c r="H522" s="190">
        <f t="shared" si="37"/>
        <v>20.68</v>
      </c>
    </row>
    <row r="523" spans="1:8">
      <c r="A523" s="185">
        <v>36586</v>
      </c>
      <c r="B523" s="184">
        <v>330</v>
      </c>
      <c r="C523" s="184">
        <f t="shared" si="35"/>
        <v>2000</v>
      </c>
      <c r="E523" s="190">
        <v>481</v>
      </c>
      <c r="F523" s="190">
        <f t="shared" si="38"/>
        <v>518</v>
      </c>
      <c r="G523" s="190">
        <f t="shared" si="36"/>
        <v>5.6723609286027155E-2</v>
      </c>
      <c r="H523" s="190">
        <f t="shared" si="37"/>
        <v>20.72</v>
      </c>
    </row>
    <row r="524" spans="1:8">
      <c r="A524" s="185">
        <v>36587</v>
      </c>
      <c r="B524" s="184">
        <v>324</v>
      </c>
      <c r="C524" s="184">
        <f t="shared" si="35"/>
        <v>2000</v>
      </c>
      <c r="E524" s="190">
        <v>480</v>
      </c>
      <c r="F524" s="190">
        <f t="shared" si="38"/>
        <v>519</v>
      </c>
      <c r="G524" s="190">
        <f t="shared" si="36"/>
        <v>5.6833114323258868E-2</v>
      </c>
      <c r="H524" s="190">
        <f t="shared" si="37"/>
        <v>20.76</v>
      </c>
    </row>
    <row r="525" spans="1:8">
      <c r="A525" s="185">
        <v>36588</v>
      </c>
      <c r="B525" s="184">
        <v>315</v>
      </c>
      <c r="C525" s="184">
        <f t="shared" si="35"/>
        <v>2000</v>
      </c>
      <c r="E525" s="190">
        <v>480</v>
      </c>
      <c r="F525" s="190">
        <f t="shared" si="38"/>
        <v>520</v>
      </c>
      <c r="G525" s="190">
        <f t="shared" si="36"/>
        <v>5.6942619360490582E-2</v>
      </c>
      <c r="H525" s="190">
        <f t="shared" si="37"/>
        <v>20.8</v>
      </c>
    </row>
    <row r="526" spans="1:8">
      <c r="A526" s="185">
        <v>36589</v>
      </c>
      <c r="B526" s="184">
        <v>314</v>
      </c>
      <c r="C526" s="184">
        <f t="shared" si="35"/>
        <v>2000</v>
      </c>
      <c r="E526" s="190">
        <v>480</v>
      </c>
      <c r="F526" s="190">
        <f t="shared" si="38"/>
        <v>521</v>
      </c>
      <c r="G526" s="190">
        <f t="shared" si="36"/>
        <v>5.7052124397722295E-2</v>
      </c>
      <c r="H526" s="190">
        <f t="shared" si="37"/>
        <v>20.84</v>
      </c>
    </row>
    <row r="527" spans="1:8">
      <c r="A527" s="185">
        <v>36590</v>
      </c>
      <c r="B527" s="184">
        <v>334</v>
      </c>
      <c r="C527" s="184">
        <f t="shared" si="35"/>
        <v>2000</v>
      </c>
      <c r="E527" s="190">
        <v>480</v>
      </c>
      <c r="F527" s="190">
        <f t="shared" si="38"/>
        <v>522</v>
      </c>
      <c r="G527" s="190">
        <f t="shared" si="36"/>
        <v>5.7161629434954009E-2</v>
      </c>
      <c r="H527" s="190">
        <f t="shared" si="37"/>
        <v>20.88</v>
      </c>
    </row>
    <row r="528" spans="1:8">
      <c r="A528" s="185">
        <v>36591</v>
      </c>
      <c r="B528" s="184">
        <v>333</v>
      </c>
      <c r="C528" s="184">
        <f t="shared" si="35"/>
        <v>2000</v>
      </c>
      <c r="E528" s="190">
        <v>479</v>
      </c>
      <c r="F528" s="190">
        <f t="shared" si="38"/>
        <v>523</v>
      </c>
      <c r="G528" s="190">
        <f t="shared" si="36"/>
        <v>5.7271134472185722E-2</v>
      </c>
      <c r="H528" s="190">
        <f t="shared" si="37"/>
        <v>20.92</v>
      </c>
    </row>
    <row r="529" spans="1:8">
      <c r="A529" s="185">
        <v>36592</v>
      </c>
      <c r="B529" s="184">
        <v>324</v>
      </c>
      <c r="C529" s="184">
        <f t="shared" si="35"/>
        <v>2000</v>
      </c>
      <c r="E529" s="190">
        <v>478</v>
      </c>
      <c r="F529" s="190">
        <f t="shared" si="38"/>
        <v>524</v>
      </c>
      <c r="G529" s="190">
        <f t="shared" si="36"/>
        <v>5.7380639509417436E-2</v>
      </c>
      <c r="H529" s="190">
        <f t="shared" si="37"/>
        <v>20.96</v>
      </c>
    </row>
    <row r="530" spans="1:8">
      <c r="A530" s="185">
        <v>36593</v>
      </c>
      <c r="B530" s="184">
        <v>324</v>
      </c>
      <c r="C530" s="184">
        <f t="shared" si="35"/>
        <v>2000</v>
      </c>
      <c r="E530" s="190">
        <v>478</v>
      </c>
      <c r="F530" s="190">
        <f t="shared" si="38"/>
        <v>525</v>
      </c>
      <c r="G530" s="190">
        <f t="shared" si="36"/>
        <v>5.7490144546649143E-2</v>
      </c>
      <c r="H530" s="190">
        <f t="shared" si="37"/>
        <v>21</v>
      </c>
    </row>
    <row r="531" spans="1:8">
      <c r="A531" s="185">
        <v>36594</v>
      </c>
      <c r="B531" s="184">
        <v>337</v>
      </c>
      <c r="C531" s="184">
        <f t="shared" si="35"/>
        <v>2000</v>
      </c>
      <c r="E531" s="190">
        <v>478</v>
      </c>
      <c r="F531" s="190">
        <f t="shared" si="38"/>
        <v>526</v>
      </c>
      <c r="G531" s="190">
        <f t="shared" si="36"/>
        <v>5.7599649583880856E-2</v>
      </c>
      <c r="H531" s="190">
        <f t="shared" si="37"/>
        <v>21.04</v>
      </c>
    </row>
    <row r="532" spans="1:8">
      <c r="A532" s="185">
        <v>36595</v>
      </c>
      <c r="B532" s="184">
        <v>327</v>
      </c>
      <c r="C532" s="184">
        <f t="shared" si="35"/>
        <v>2000</v>
      </c>
      <c r="E532" s="190">
        <v>477</v>
      </c>
      <c r="F532" s="190">
        <f t="shared" si="38"/>
        <v>527</v>
      </c>
      <c r="G532" s="190">
        <f t="shared" si="36"/>
        <v>5.770915462111257E-2</v>
      </c>
      <c r="H532" s="190">
        <f t="shared" si="37"/>
        <v>21.08</v>
      </c>
    </row>
    <row r="533" spans="1:8">
      <c r="A533" s="185">
        <v>36596</v>
      </c>
      <c r="B533" s="184">
        <v>329</v>
      </c>
      <c r="C533" s="184">
        <f t="shared" si="35"/>
        <v>2000</v>
      </c>
      <c r="E533" s="190">
        <v>477</v>
      </c>
      <c r="F533" s="190">
        <f t="shared" si="38"/>
        <v>528</v>
      </c>
      <c r="G533" s="190">
        <f t="shared" si="36"/>
        <v>5.7818659658344283E-2</v>
      </c>
      <c r="H533" s="190">
        <f t="shared" si="37"/>
        <v>21.12</v>
      </c>
    </row>
    <row r="534" spans="1:8">
      <c r="A534" s="185">
        <v>36597</v>
      </c>
      <c r="B534" s="184">
        <v>336</v>
      </c>
      <c r="C534" s="184">
        <f t="shared" si="35"/>
        <v>2000</v>
      </c>
      <c r="E534" s="190">
        <v>477</v>
      </c>
      <c r="F534" s="190">
        <f t="shared" si="38"/>
        <v>529</v>
      </c>
      <c r="G534" s="190">
        <f t="shared" si="36"/>
        <v>5.7928164695575997E-2</v>
      </c>
      <c r="H534" s="190">
        <f t="shared" si="37"/>
        <v>21.16</v>
      </c>
    </row>
    <row r="535" spans="1:8">
      <c r="A535" s="185">
        <v>36598</v>
      </c>
      <c r="B535" s="184">
        <v>333</v>
      </c>
      <c r="C535" s="184">
        <f t="shared" si="35"/>
        <v>2000</v>
      </c>
      <c r="E535" s="190">
        <v>477</v>
      </c>
      <c r="F535" s="190">
        <f t="shared" si="38"/>
        <v>530</v>
      </c>
      <c r="G535" s="190">
        <f t="shared" si="36"/>
        <v>5.803766973280771E-2</v>
      </c>
      <c r="H535" s="190">
        <f t="shared" si="37"/>
        <v>21.2</v>
      </c>
    </row>
    <row r="536" spans="1:8">
      <c r="A536" s="185">
        <v>36599</v>
      </c>
      <c r="B536" s="184">
        <v>330</v>
      </c>
      <c r="C536" s="184">
        <f t="shared" si="35"/>
        <v>2000</v>
      </c>
      <c r="E536" s="190">
        <v>477</v>
      </c>
      <c r="F536" s="190">
        <f t="shared" si="38"/>
        <v>531</v>
      </c>
      <c r="G536" s="190">
        <f t="shared" si="36"/>
        <v>5.8147174770039424E-2</v>
      </c>
      <c r="H536" s="190">
        <f t="shared" si="37"/>
        <v>21.24</v>
      </c>
    </row>
    <row r="537" spans="1:8">
      <c r="A537" s="185">
        <v>36600</v>
      </c>
      <c r="B537" s="184">
        <v>337</v>
      </c>
      <c r="C537" s="184">
        <f t="shared" si="35"/>
        <v>2000</v>
      </c>
      <c r="E537" s="190">
        <v>477</v>
      </c>
      <c r="F537" s="190">
        <f t="shared" si="38"/>
        <v>532</v>
      </c>
      <c r="G537" s="190">
        <f t="shared" si="36"/>
        <v>5.8256679807271138E-2</v>
      </c>
      <c r="H537" s="190">
        <f t="shared" si="37"/>
        <v>21.28</v>
      </c>
    </row>
    <row r="538" spans="1:8">
      <c r="A538" s="185">
        <v>36601</v>
      </c>
      <c r="B538" s="184">
        <v>330</v>
      </c>
      <c r="C538" s="184">
        <f t="shared" si="35"/>
        <v>2000</v>
      </c>
      <c r="E538" s="190">
        <v>477</v>
      </c>
      <c r="F538" s="190">
        <f t="shared" si="38"/>
        <v>533</v>
      </c>
      <c r="G538" s="190">
        <f t="shared" si="36"/>
        <v>5.8366184844502844E-2</v>
      </c>
      <c r="H538" s="190">
        <f t="shared" si="37"/>
        <v>21.32</v>
      </c>
    </row>
    <row r="539" spans="1:8">
      <c r="A539" s="185">
        <v>36602</v>
      </c>
      <c r="B539" s="184">
        <v>336</v>
      </c>
      <c r="C539" s="184">
        <f t="shared" si="35"/>
        <v>2000</v>
      </c>
      <c r="E539" s="190">
        <v>477</v>
      </c>
      <c r="F539" s="190">
        <f t="shared" si="38"/>
        <v>534</v>
      </c>
      <c r="G539" s="190">
        <f t="shared" si="36"/>
        <v>5.8475689881734558E-2</v>
      </c>
      <c r="H539" s="190">
        <f t="shared" si="37"/>
        <v>21.36</v>
      </c>
    </row>
    <row r="540" spans="1:8">
      <c r="A540" s="185">
        <v>36603</v>
      </c>
      <c r="B540" s="184">
        <v>335</v>
      </c>
      <c r="C540" s="184">
        <f t="shared" si="35"/>
        <v>2000</v>
      </c>
      <c r="E540" s="190">
        <v>476</v>
      </c>
      <c r="F540" s="190">
        <f t="shared" si="38"/>
        <v>535</v>
      </c>
      <c r="G540" s="190">
        <f t="shared" si="36"/>
        <v>5.8585194918966271E-2</v>
      </c>
      <c r="H540" s="190">
        <f t="shared" si="37"/>
        <v>21.4</v>
      </c>
    </row>
    <row r="541" spans="1:8">
      <c r="A541" s="185">
        <v>36604</v>
      </c>
      <c r="B541" s="184">
        <v>339</v>
      </c>
      <c r="C541" s="184">
        <f t="shared" si="35"/>
        <v>2000</v>
      </c>
      <c r="E541" s="190">
        <v>476</v>
      </c>
      <c r="F541" s="190">
        <f t="shared" si="38"/>
        <v>536</v>
      </c>
      <c r="G541" s="190">
        <f t="shared" si="36"/>
        <v>5.8694699956197985E-2</v>
      </c>
      <c r="H541" s="190">
        <f t="shared" si="37"/>
        <v>21.44</v>
      </c>
    </row>
    <row r="542" spans="1:8">
      <c r="A542" s="185">
        <v>36605</v>
      </c>
      <c r="B542" s="184">
        <v>336</v>
      </c>
      <c r="C542" s="184">
        <f t="shared" si="35"/>
        <v>2000</v>
      </c>
      <c r="E542" s="190">
        <v>475</v>
      </c>
      <c r="F542" s="190">
        <f t="shared" si="38"/>
        <v>537</v>
      </c>
      <c r="G542" s="190">
        <f t="shared" si="36"/>
        <v>5.8804204993429698E-2</v>
      </c>
      <c r="H542" s="190">
        <f t="shared" si="37"/>
        <v>21.48</v>
      </c>
    </row>
    <row r="543" spans="1:8">
      <c r="A543" s="185">
        <v>36606</v>
      </c>
      <c r="B543" s="184">
        <v>330</v>
      </c>
      <c r="C543" s="184">
        <f t="shared" si="35"/>
        <v>2000</v>
      </c>
      <c r="E543" s="190">
        <v>475</v>
      </c>
      <c r="F543" s="190">
        <f t="shared" si="38"/>
        <v>538</v>
      </c>
      <c r="G543" s="190">
        <f t="shared" si="36"/>
        <v>5.8913710030661412E-2</v>
      </c>
      <c r="H543" s="190">
        <f t="shared" si="37"/>
        <v>21.52</v>
      </c>
    </row>
    <row r="544" spans="1:8">
      <c r="A544" s="185">
        <v>36607</v>
      </c>
      <c r="B544" s="184">
        <v>332</v>
      </c>
      <c r="C544" s="184">
        <f t="shared" si="35"/>
        <v>2000</v>
      </c>
      <c r="E544" s="190">
        <v>475</v>
      </c>
      <c r="F544" s="190">
        <f t="shared" si="38"/>
        <v>539</v>
      </c>
      <c r="G544" s="190">
        <f t="shared" si="36"/>
        <v>5.9023215067893126E-2</v>
      </c>
      <c r="H544" s="190">
        <f t="shared" si="37"/>
        <v>21.56</v>
      </c>
    </row>
    <row r="545" spans="1:8">
      <c r="A545" s="185">
        <v>36608</v>
      </c>
      <c r="B545" s="184">
        <v>333</v>
      </c>
      <c r="C545" s="184">
        <f t="shared" si="35"/>
        <v>2000</v>
      </c>
      <c r="E545" s="190">
        <v>475</v>
      </c>
      <c r="F545" s="190">
        <f t="shared" si="38"/>
        <v>540</v>
      </c>
      <c r="G545" s="190">
        <f t="shared" si="36"/>
        <v>5.9132720105124839E-2</v>
      </c>
      <c r="H545" s="190">
        <f t="shared" si="37"/>
        <v>21.6</v>
      </c>
    </row>
    <row r="546" spans="1:8">
      <c r="A546" s="185">
        <v>36609</v>
      </c>
      <c r="B546" s="184">
        <v>336</v>
      </c>
      <c r="C546" s="184">
        <f t="shared" si="35"/>
        <v>2000</v>
      </c>
      <c r="E546" s="190">
        <v>474</v>
      </c>
      <c r="F546" s="190">
        <f t="shared" si="38"/>
        <v>541</v>
      </c>
      <c r="G546" s="190">
        <f t="shared" si="36"/>
        <v>5.9242225142356546E-2</v>
      </c>
      <c r="H546" s="190">
        <f t="shared" si="37"/>
        <v>21.64</v>
      </c>
    </row>
    <row r="547" spans="1:8">
      <c r="A547" s="185">
        <v>36610</v>
      </c>
      <c r="B547" s="184">
        <v>336</v>
      </c>
      <c r="C547" s="184">
        <f t="shared" si="35"/>
        <v>2000</v>
      </c>
      <c r="E547" s="190">
        <v>474</v>
      </c>
      <c r="F547" s="190">
        <f t="shared" si="38"/>
        <v>542</v>
      </c>
      <c r="G547" s="190">
        <f t="shared" si="36"/>
        <v>5.9351730179588259E-2</v>
      </c>
      <c r="H547" s="190">
        <f t="shared" si="37"/>
        <v>21.68</v>
      </c>
    </row>
    <row r="548" spans="1:8">
      <c r="A548" s="185">
        <v>36611</v>
      </c>
      <c r="B548" s="184">
        <v>338</v>
      </c>
      <c r="C548" s="184">
        <f t="shared" si="35"/>
        <v>2000</v>
      </c>
      <c r="E548" s="190">
        <v>474</v>
      </c>
      <c r="F548" s="190">
        <f t="shared" si="38"/>
        <v>543</v>
      </c>
      <c r="G548" s="190">
        <f t="shared" si="36"/>
        <v>5.9461235216819973E-2</v>
      </c>
      <c r="H548" s="190">
        <f t="shared" si="37"/>
        <v>21.72</v>
      </c>
    </row>
    <row r="549" spans="1:8">
      <c r="A549" s="185">
        <v>36612</v>
      </c>
      <c r="B549" s="184">
        <v>342</v>
      </c>
      <c r="C549" s="184">
        <f t="shared" si="35"/>
        <v>2000</v>
      </c>
      <c r="E549" s="190">
        <v>474</v>
      </c>
      <c r="F549" s="190">
        <f t="shared" si="38"/>
        <v>544</v>
      </c>
      <c r="G549" s="190">
        <f t="shared" si="36"/>
        <v>5.9570740254051686E-2</v>
      </c>
      <c r="H549" s="190">
        <f t="shared" si="37"/>
        <v>21.76</v>
      </c>
    </row>
    <row r="550" spans="1:8">
      <c r="A550" s="185">
        <v>36613</v>
      </c>
      <c r="B550" s="184">
        <v>346</v>
      </c>
      <c r="C550" s="184">
        <f t="shared" si="35"/>
        <v>2000</v>
      </c>
      <c r="E550" s="190">
        <v>474</v>
      </c>
      <c r="F550" s="190">
        <f t="shared" si="38"/>
        <v>545</v>
      </c>
      <c r="G550" s="190">
        <f t="shared" si="36"/>
        <v>5.96802452912834E-2</v>
      </c>
      <c r="H550" s="190">
        <f t="shared" si="37"/>
        <v>21.8</v>
      </c>
    </row>
    <row r="551" spans="1:8">
      <c r="A551" s="185">
        <v>36614</v>
      </c>
      <c r="B551" s="184">
        <v>349</v>
      </c>
      <c r="C551" s="184">
        <f t="shared" si="35"/>
        <v>2000</v>
      </c>
      <c r="E551" s="190">
        <v>473</v>
      </c>
      <c r="F551" s="190">
        <f t="shared" si="38"/>
        <v>546</v>
      </c>
      <c r="G551" s="190">
        <f t="shared" si="36"/>
        <v>5.9789750328515114E-2</v>
      </c>
      <c r="H551" s="190">
        <f t="shared" si="37"/>
        <v>21.84</v>
      </c>
    </row>
    <row r="552" spans="1:8">
      <c r="A552" s="185">
        <v>36615</v>
      </c>
      <c r="B552" s="184">
        <v>354</v>
      </c>
      <c r="C552" s="184">
        <f t="shared" si="35"/>
        <v>2000</v>
      </c>
      <c r="E552" s="190">
        <v>473</v>
      </c>
      <c r="F552" s="190">
        <f t="shared" si="38"/>
        <v>547</v>
      </c>
      <c r="G552" s="190">
        <f t="shared" si="36"/>
        <v>5.9899255365746827E-2</v>
      </c>
      <c r="H552" s="190">
        <f t="shared" si="37"/>
        <v>21.88</v>
      </c>
    </row>
    <row r="553" spans="1:8">
      <c r="A553" s="185">
        <v>36616</v>
      </c>
      <c r="B553" s="184">
        <v>350</v>
      </c>
      <c r="C553" s="184">
        <f t="shared" si="35"/>
        <v>2000</v>
      </c>
      <c r="E553" s="190">
        <v>472</v>
      </c>
      <c r="F553" s="190">
        <f t="shared" si="38"/>
        <v>548</v>
      </c>
      <c r="G553" s="190">
        <f t="shared" si="36"/>
        <v>6.0008760402978534E-2</v>
      </c>
      <c r="H553" s="190">
        <f t="shared" si="37"/>
        <v>21.92</v>
      </c>
    </row>
    <row r="554" spans="1:8">
      <c r="A554" s="185">
        <v>36617</v>
      </c>
      <c r="B554" s="184">
        <v>318</v>
      </c>
      <c r="C554" s="184">
        <f t="shared" si="35"/>
        <v>2000</v>
      </c>
      <c r="E554" s="190">
        <v>471</v>
      </c>
      <c r="F554" s="190">
        <f t="shared" si="38"/>
        <v>549</v>
      </c>
      <c r="G554" s="190">
        <f t="shared" si="36"/>
        <v>6.0118265440210247E-2</v>
      </c>
      <c r="H554" s="190">
        <f t="shared" si="37"/>
        <v>21.96</v>
      </c>
    </row>
    <row r="555" spans="1:8">
      <c r="A555" s="185">
        <v>36618</v>
      </c>
      <c r="B555" s="184">
        <v>315</v>
      </c>
      <c r="C555" s="184">
        <f t="shared" si="35"/>
        <v>2000</v>
      </c>
      <c r="E555" s="190">
        <v>471</v>
      </c>
      <c r="F555" s="190">
        <f t="shared" si="38"/>
        <v>550</v>
      </c>
      <c r="G555" s="190">
        <f t="shared" si="36"/>
        <v>6.0227770477441961E-2</v>
      </c>
      <c r="H555" s="190">
        <f t="shared" si="37"/>
        <v>22</v>
      </c>
    </row>
    <row r="556" spans="1:8">
      <c r="A556" s="185">
        <v>36619</v>
      </c>
      <c r="B556" s="184">
        <v>314</v>
      </c>
      <c r="C556" s="184">
        <f t="shared" si="35"/>
        <v>2000</v>
      </c>
      <c r="E556" s="190">
        <v>471</v>
      </c>
      <c r="F556" s="190">
        <f t="shared" si="38"/>
        <v>551</v>
      </c>
      <c r="G556" s="190">
        <f t="shared" si="36"/>
        <v>6.0337275514673674E-2</v>
      </c>
      <c r="H556" s="190">
        <f t="shared" si="37"/>
        <v>22.04</v>
      </c>
    </row>
    <row r="557" spans="1:8">
      <c r="A557" s="185">
        <v>36620</v>
      </c>
      <c r="B557" s="184">
        <v>350</v>
      </c>
      <c r="C557" s="184">
        <f t="shared" si="35"/>
        <v>2000</v>
      </c>
      <c r="E557" s="190">
        <v>471</v>
      </c>
      <c r="F557" s="190">
        <f t="shared" si="38"/>
        <v>552</v>
      </c>
      <c r="G557" s="190">
        <f t="shared" si="36"/>
        <v>6.0446780551905388E-2</v>
      </c>
      <c r="H557" s="190">
        <f t="shared" si="37"/>
        <v>22.08</v>
      </c>
    </row>
    <row r="558" spans="1:8">
      <c r="A558" s="185">
        <v>36621</v>
      </c>
      <c r="B558" s="184">
        <v>360</v>
      </c>
      <c r="C558" s="184">
        <f t="shared" si="35"/>
        <v>2000</v>
      </c>
      <c r="E558" s="190">
        <v>471</v>
      </c>
      <c r="F558" s="190">
        <f t="shared" si="38"/>
        <v>553</v>
      </c>
      <c r="G558" s="190">
        <f t="shared" si="36"/>
        <v>6.0556285589137102E-2</v>
      </c>
      <c r="H558" s="190">
        <f t="shared" si="37"/>
        <v>22.12</v>
      </c>
    </row>
    <row r="559" spans="1:8">
      <c r="A559" s="185">
        <v>36622</v>
      </c>
      <c r="B559" s="184">
        <v>313</v>
      </c>
      <c r="C559" s="184">
        <f t="shared" si="35"/>
        <v>2000</v>
      </c>
      <c r="E559" s="190">
        <v>471</v>
      </c>
      <c r="F559" s="190">
        <f t="shared" si="38"/>
        <v>554</v>
      </c>
      <c r="G559" s="190">
        <f t="shared" si="36"/>
        <v>6.0665790626368815E-2</v>
      </c>
      <c r="H559" s="190">
        <f t="shared" si="37"/>
        <v>22.16</v>
      </c>
    </row>
    <row r="560" spans="1:8">
      <c r="A560" s="185">
        <v>36623</v>
      </c>
      <c r="B560" s="184">
        <v>280</v>
      </c>
      <c r="C560" s="184">
        <f t="shared" si="35"/>
        <v>2000</v>
      </c>
      <c r="E560" s="190">
        <v>470</v>
      </c>
      <c r="F560" s="190">
        <f t="shared" si="38"/>
        <v>555</v>
      </c>
      <c r="G560" s="190">
        <f t="shared" si="36"/>
        <v>6.0775295663600529E-2</v>
      </c>
      <c r="H560" s="190">
        <f t="shared" si="37"/>
        <v>22.2</v>
      </c>
    </row>
    <row r="561" spans="1:8">
      <c r="A561" s="185">
        <v>36624</v>
      </c>
      <c r="B561" s="184">
        <v>280</v>
      </c>
      <c r="C561" s="184">
        <f t="shared" si="35"/>
        <v>2000</v>
      </c>
      <c r="E561" s="190">
        <v>470</v>
      </c>
      <c r="F561" s="190">
        <f t="shared" si="38"/>
        <v>556</v>
      </c>
      <c r="G561" s="190">
        <f t="shared" si="36"/>
        <v>6.0884800700832235E-2</v>
      </c>
      <c r="H561" s="190">
        <f t="shared" si="37"/>
        <v>22.24</v>
      </c>
    </row>
    <row r="562" spans="1:8">
      <c r="A562" s="185">
        <v>36625</v>
      </c>
      <c r="B562" s="184">
        <v>274</v>
      </c>
      <c r="C562" s="184">
        <f t="shared" si="35"/>
        <v>2000</v>
      </c>
      <c r="E562" s="190">
        <v>470</v>
      </c>
      <c r="F562" s="190">
        <f t="shared" si="38"/>
        <v>557</v>
      </c>
      <c r="G562" s="190">
        <f t="shared" si="36"/>
        <v>6.0994305738063949E-2</v>
      </c>
      <c r="H562" s="190">
        <f t="shared" si="37"/>
        <v>22.28</v>
      </c>
    </row>
    <row r="563" spans="1:8">
      <c r="A563" s="185">
        <v>36626</v>
      </c>
      <c r="B563" s="184">
        <v>257</v>
      </c>
      <c r="C563" s="184">
        <f t="shared" si="35"/>
        <v>2000</v>
      </c>
      <c r="E563" s="190">
        <v>470</v>
      </c>
      <c r="F563" s="190">
        <f t="shared" si="38"/>
        <v>558</v>
      </c>
      <c r="G563" s="190">
        <f t="shared" si="36"/>
        <v>6.1103810775295662E-2</v>
      </c>
      <c r="H563" s="190">
        <f t="shared" si="37"/>
        <v>22.32</v>
      </c>
    </row>
    <row r="564" spans="1:8">
      <c r="A564" s="185">
        <v>36627</v>
      </c>
      <c r="B564" s="184">
        <v>217</v>
      </c>
      <c r="C564" s="184">
        <f t="shared" si="35"/>
        <v>2000</v>
      </c>
      <c r="E564" s="190">
        <v>470</v>
      </c>
      <c r="F564" s="190">
        <f t="shared" si="38"/>
        <v>559</v>
      </c>
      <c r="G564" s="190">
        <f t="shared" si="36"/>
        <v>6.1213315812527376E-2</v>
      </c>
      <c r="H564" s="190">
        <f t="shared" si="37"/>
        <v>22.36</v>
      </c>
    </row>
    <row r="565" spans="1:8">
      <c r="A565" s="185">
        <v>36628</v>
      </c>
      <c r="B565" s="184">
        <v>202</v>
      </c>
      <c r="C565" s="184">
        <f t="shared" si="35"/>
        <v>2000</v>
      </c>
      <c r="E565" s="190">
        <v>470</v>
      </c>
      <c r="F565" s="190">
        <f t="shared" si="38"/>
        <v>560</v>
      </c>
      <c r="G565" s="190">
        <f t="shared" si="36"/>
        <v>6.132282084975909E-2</v>
      </c>
      <c r="H565" s="190">
        <f t="shared" si="37"/>
        <v>22.4</v>
      </c>
    </row>
    <row r="566" spans="1:8">
      <c r="A566" s="185">
        <v>36629</v>
      </c>
      <c r="B566" s="184">
        <v>187</v>
      </c>
      <c r="C566" s="184">
        <f t="shared" si="35"/>
        <v>2000</v>
      </c>
      <c r="E566" s="190">
        <v>470</v>
      </c>
      <c r="F566" s="190">
        <f t="shared" si="38"/>
        <v>561</v>
      </c>
      <c r="G566" s="190">
        <f t="shared" si="36"/>
        <v>6.1432325886990803E-2</v>
      </c>
      <c r="H566" s="190">
        <f t="shared" si="37"/>
        <v>22.44</v>
      </c>
    </row>
    <row r="567" spans="1:8">
      <c r="A567" s="185">
        <v>36630</v>
      </c>
      <c r="B567" s="184">
        <v>211</v>
      </c>
      <c r="C567" s="184">
        <f t="shared" si="35"/>
        <v>2000</v>
      </c>
      <c r="E567" s="190">
        <v>470</v>
      </c>
      <c r="F567" s="190">
        <f t="shared" si="38"/>
        <v>562</v>
      </c>
      <c r="G567" s="190">
        <f t="shared" si="36"/>
        <v>6.1541830924222517E-2</v>
      </c>
      <c r="H567" s="190">
        <f t="shared" si="37"/>
        <v>22.48</v>
      </c>
    </row>
    <row r="568" spans="1:8">
      <c r="A568" s="185">
        <v>36631</v>
      </c>
      <c r="B568" s="184">
        <v>217</v>
      </c>
      <c r="C568" s="184">
        <f t="shared" si="35"/>
        <v>2000</v>
      </c>
      <c r="E568" s="190">
        <v>470</v>
      </c>
      <c r="F568" s="190">
        <f t="shared" si="38"/>
        <v>563</v>
      </c>
      <c r="G568" s="190">
        <f t="shared" si="36"/>
        <v>6.165133596145423E-2</v>
      </c>
      <c r="H568" s="190">
        <f t="shared" si="37"/>
        <v>22.52</v>
      </c>
    </row>
    <row r="569" spans="1:8">
      <c r="A569" s="185">
        <v>36632</v>
      </c>
      <c r="B569" s="184">
        <v>238</v>
      </c>
      <c r="C569" s="184">
        <f t="shared" si="35"/>
        <v>2000</v>
      </c>
      <c r="E569" s="190">
        <v>469</v>
      </c>
      <c r="F569" s="190">
        <f t="shared" si="38"/>
        <v>564</v>
      </c>
      <c r="G569" s="190">
        <f t="shared" si="36"/>
        <v>6.1760840998685937E-2</v>
      </c>
      <c r="H569" s="190">
        <f t="shared" si="37"/>
        <v>22.56</v>
      </c>
    </row>
    <row r="570" spans="1:8">
      <c r="A570" s="185">
        <v>36633</v>
      </c>
      <c r="B570" s="184">
        <v>191</v>
      </c>
      <c r="C570" s="184">
        <f t="shared" si="35"/>
        <v>2000</v>
      </c>
      <c r="E570" s="190">
        <v>469</v>
      </c>
      <c r="F570" s="190">
        <f t="shared" si="38"/>
        <v>565</v>
      </c>
      <c r="G570" s="190">
        <f t="shared" si="36"/>
        <v>6.187034603591765E-2</v>
      </c>
      <c r="H570" s="190">
        <f t="shared" si="37"/>
        <v>22.6</v>
      </c>
    </row>
    <row r="571" spans="1:8">
      <c r="A571" s="185">
        <v>36634</v>
      </c>
      <c r="B571" s="184">
        <v>157</v>
      </c>
      <c r="C571" s="184">
        <f t="shared" si="35"/>
        <v>2000</v>
      </c>
      <c r="E571" s="190">
        <v>468</v>
      </c>
      <c r="F571" s="190">
        <f t="shared" si="38"/>
        <v>566</v>
      </c>
      <c r="G571" s="190">
        <f t="shared" si="36"/>
        <v>6.1979851073149364E-2</v>
      </c>
      <c r="H571" s="190">
        <f t="shared" si="37"/>
        <v>22.64</v>
      </c>
    </row>
    <row r="572" spans="1:8">
      <c r="A572" s="185">
        <v>36635</v>
      </c>
      <c r="B572" s="184">
        <v>114</v>
      </c>
      <c r="C572" s="184">
        <f t="shared" si="35"/>
        <v>2000</v>
      </c>
      <c r="E572" s="190">
        <v>468</v>
      </c>
      <c r="F572" s="190">
        <f t="shared" si="38"/>
        <v>567</v>
      </c>
      <c r="G572" s="190">
        <f t="shared" si="36"/>
        <v>6.2089356110381078E-2</v>
      </c>
      <c r="H572" s="190">
        <f t="shared" si="37"/>
        <v>22.68</v>
      </c>
    </row>
    <row r="573" spans="1:8">
      <c r="A573" s="185">
        <v>36636</v>
      </c>
      <c r="B573" s="184">
        <v>78</v>
      </c>
      <c r="C573" s="184">
        <f t="shared" si="35"/>
        <v>2000</v>
      </c>
      <c r="E573" s="190">
        <v>468</v>
      </c>
      <c r="F573" s="190">
        <f t="shared" si="38"/>
        <v>568</v>
      </c>
      <c r="G573" s="190">
        <f t="shared" si="36"/>
        <v>6.2198861147612791E-2</v>
      </c>
      <c r="H573" s="190">
        <f t="shared" si="37"/>
        <v>22.72</v>
      </c>
    </row>
    <row r="574" spans="1:8">
      <c r="A574" s="185">
        <v>36637</v>
      </c>
      <c r="B574" s="184">
        <v>63</v>
      </c>
      <c r="C574" s="184">
        <f t="shared" si="35"/>
        <v>2000</v>
      </c>
      <c r="E574" s="190">
        <v>468</v>
      </c>
      <c r="F574" s="190">
        <f t="shared" si="38"/>
        <v>569</v>
      </c>
      <c r="G574" s="190">
        <f t="shared" si="36"/>
        <v>6.2308366184844505E-2</v>
      </c>
      <c r="H574" s="190">
        <f t="shared" si="37"/>
        <v>22.76</v>
      </c>
    </row>
    <row r="575" spans="1:8">
      <c r="A575" s="185">
        <v>36638</v>
      </c>
      <c r="B575" s="184">
        <v>67</v>
      </c>
      <c r="C575" s="184">
        <f t="shared" si="35"/>
        <v>2000</v>
      </c>
      <c r="E575" s="190">
        <v>468</v>
      </c>
      <c r="F575" s="190">
        <f t="shared" si="38"/>
        <v>570</v>
      </c>
      <c r="G575" s="190">
        <f t="shared" si="36"/>
        <v>6.2417871222076218E-2</v>
      </c>
      <c r="H575" s="190">
        <f t="shared" si="37"/>
        <v>22.8</v>
      </c>
    </row>
    <row r="576" spans="1:8">
      <c r="A576" s="185">
        <v>36639</v>
      </c>
      <c r="B576" s="184">
        <v>66</v>
      </c>
      <c r="C576" s="184">
        <f t="shared" si="35"/>
        <v>2000</v>
      </c>
      <c r="E576" s="190">
        <v>467</v>
      </c>
      <c r="F576" s="190">
        <f t="shared" si="38"/>
        <v>571</v>
      </c>
      <c r="G576" s="190">
        <f t="shared" si="36"/>
        <v>6.2527376259307932E-2</v>
      </c>
      <c r="H576" s="190">
        <f t="shared" si="37"/>
        <v>22.84</v>
      </c>
    </row>
    <row r="577" spans="1:8">
      <c r="A577" s="185">
        <v>36640</v>
      </c>
      <c r="B577" s="184">
        <v>70</v>
      </c>
      <c r="C577" s="184">
        <f t="shared" si="35"/>
        <v>2000</v>
      </c>
      <c r="E577" s="190">
        <v>467</v>
      </c>
      <c r="F577" s="190">
        <f t="shared" si="38"/>
        <v>572</v>
      </c>
      <c r="G577" s="190">
        <f t="shared" si="36"/>
        <v>6.2636881296539645E-2</v>
      </c>
      <c r="H577" s="190">
        <f t="shared" si="37"/>
        <v>22.88</v>
      </c>
    </row>
    <row r="578" spans="1:8">
      <c r="A578" s="185">
        <v>36641</v>
      </c>
      <c r="B578" s="184">
        <v>67</v>
      </c>
      <c r="C578" s="184">
        <f t="shared" si="35"/>
        <v>2000</v>
      </c>
      <c r="E578" s="190">
        <v>466</v>
      </c>
      <c r="F578" s="190">
        <f t="shared" si="38"/>
        <v>573</v>
      </c>
      <c r="G578" s="190">
        <f t="shared" si="36"/>
        <v>6.2746386333771359E-2</v>
      </c>
      <c r="H578" s="190">
        <f t="shared" si="37"/>
        <v>22.92</v>
      </c>
    </row>
    <row r="579" spans="1:8">
      <c r="A579" s="185">
        <v>36642</v>
      </c>
      <c r="B579" s="184">
        <v>62</v>
      </c>
      <c r="C579" s="184">
        <f t="shared" si="35"/>
        <v>2000</v>
      </c>
      <c r="E579" s="190">
        <v>466</v>
      </c>
      <c r="F579" s="190">
        <f t="shared" si="38"/>
        <v>574</v>
      </c>
      <c r="G579" s="190">
        <f t="shared" si="36"/>
        <v>6.2855891371003073E-2</v>
      </c>
      <c r="H579" s="190">
        <f t="shared" si="37"/>
        <v>22.960000000000004</v>
      </c>
    </row>
    <row r="580" spans="1:8">
      <c r="A580" s="185">
        <v>36643</v>
      </c>
      <c r="B580" s="184">
        <v>60</v>
      </c>
      <c r="C580" s="184">
        <f t="shared" si="35"/>
        <v>2000</v>
      </c>
      <c r="E580" s="190">
        <v>466</v>
      </c>
      <c r="F580" s="190">
        <f t="shared" si="38"/>
        <v>575</v>
      </c>
      <c r="G580" s="190">
        <f t="shared" si="36"/>
        <v>6.2965396408234772E-2</v>
      </c>
      <c r="H580" s="190">
        <f t="shared" si="37"/>
        <v>22.999999999999996</v>
      </c>
    </row>
    <row r="581" spans="1:8">
      <c r="A581" s="185">
        <v>36644</v>
      </c>
      <c r="B581" s="184">
        <v>78</v>
      </c>
      <c r="C581" s="184">
        <f t="shared" si="35"/>
        <v>2000</v>
      </c>
      <c r="E581" s="190">
        <v>466</v>
      </c>
      <c r="F581" s="190">
        <f t="shared" si="38"/>
        <v>576</v>
      </c>
      <c r="G581" s="190">
        <f t="shared" si="36"/>
        <v>6.3074901445466486E-2</v>
      </c>
      <c r="H581" s="190">
        <f t="shared" si="37"/>
        <v>23.04</v>
      </c>
    </row>
    <row r="582" spans="1:8">
      <c r="A582" s="185">
        <v>36645</v>
      </c>
      <c r="B582" s="184">
        <v>100</v>
      </c>
      <c r="C582" s="184">
        <f t="shared" ref="C582:C645" si="39">YEAR(A582)</f>
        <v>2000</v>
      </c>
      <c r="E582" s="190">
        <v>466</v>
      </c>
      <c r="F582" s="190">
        <f t="shared" si="38"/>
        <v>577</v>
      </c>
      <c r="G582" s="190">
        <f t="shared" ref="G582:G645" si="40">F582/9132</f>
        <v>6.3184406482698199E-2</v>
      </c>
      <c r="H582" s="190">
        <f t="shared" ref="H582:H645" si="41">G582*9132/25</f>
        <v>23.08</v>
      </c>
    </row>
    <row r="583" spans="1:8">
      <c r="A583" s="185">
        <v>36646</v>
      </c>
      <c r="B583" s="184">
        <v>96</v>
      </c>
      <c r="C583" s="184">
        <f t="shared" si="39"/>
        <v>2000</v>
      </c>
      <c r="E583" s="190">
        <v>465</v>
      </c>
      <c r="F583" s="190">
        <f t="shared" ref="F583:F646" si="42">F582+1</f>
        <v>578</v>
      </c>
      <c r="G583" s="190">
        <f t="shared" si="40"/>
        <v>6.3293911519929913E-2</v>
      </c>
      <c r="H583" s="190">
        <f t="shared" si="41"/>
        <v>23.12</v>
      </c>
    </row>
    <row r="584" spans="1:8">
      <c r="A584" s="185">
        <v>36647</v>
      </c>
      <c r="B584" s="184">
        <v>114</v>
      </c>
      <c r="C584" s="184">
        <f t="shared" si="39"/>
        <v>2000</v>
      </c>
      <c r="E584" s="190">
        <v>464</v>
      </c>
      <c r="F584" s="190">
        <f t="shared" si="42"/>
        <v>579</v>
      </c>
      <c r="G584" s="190">
        <f t="shared" si="40"/>
        <v>6.3403416557161626E-2</v>
      </c>
      <c r="H584" s="190">
        <f t="shared" si="41"/>
        <v>23.16</v>
      </c>
    </row>
    <row r="585" spans="1:8">
      <c r="A585" s="185">
        <v>36648</v>
      </c>
      <c r="B585" s="184">
        <v>126</v>
      </c>
      <c r="C585" s="184">
        <f t="shared" si="39"/>
        <v>2000</v>
      </c>
      <c r="E585" s="190">
        <v>464</v>
      </c>
      <c r="F585" s="190">
        <f t="shared" si="42"/>
        <v>580</v>
      </c>
      <c r="G585" s="190">
        <f t="shared" si="40"/>
        <v>6.351292159439334E-2</v>
      </c>
      <c r="H585" s="190">
        <f t="shared" si="41"/>
        <v>23.2</v>
      </c>
    </row>
    <row r="586" spans="1:8">
      <c r="A586" s="185">
        <v>36649</v>
      </c>
      <c r="B586" s="184">
        <v>140</v>
      </c>
      <c r="C586" s="184">
        <f t="shared" si="39"/>
        <v>2000</v>
      </c>
      <c r="E586" s="190">
        <v>463</v>
      </c>
      <c r="F586" s="190">
        <f t="shared" si="42"/>
        <v>581</v>
      </c>
      <c r="G586" s="190">
        <f t="shared" si="40"/>
        <v>6.3622426631625054E-2</v>
      </c>
      <c r="H586" s="190">
        <f t="shared" si="41"/>
        <v>23.24</v>
      </c>
    </row>
    <row r="587" spans="1:8">
      <c r="A587" s="185">
        <v>36650</v>
      </c>
      <c r="B587" s="184">
        <v>159</v>
      </c>
      <c r="C587" s="184">
        <f t="shared" si="39"/>
        <v>2000</v>
      </c>
      <c r="E587" s="190">
        <v>463</v>
      </c>
      <c r="F587" s="190">
        <f t="shared" si="42"/>
        <v>582</v>
      </c>
      <c r="G587" s="190">
        <f t="shared" si="40"/>
        <v>6.3731931668856767E-2</v>
      </c>
      <c r="H587" s="190">
        <f t="shared" si="41"/>
        <v>23.28</v>
      </c>
    </row>
    <row r="588" spans="1:8">
      <c r="A588" s="185">
        <v>36651</v>
      </c>
      <c r="B588" s="184">
        <v>184</v>
      </c>
      <c r="C588" s="184">
        <f t="shared" si="39"/>
        <v>2000</v>
      </c>
      <c r="E588" s="190">
        <v>463</v>
      </c>
      <c r="F588" s="190">
        <f t="shared" si="42"/>
        <v>583</v>
      </c>
      <c r="G588" s="190">
        <f t="shared" si="40"/>
        <v>6.3841436706088481E-2</v>
      </c>
      <c r="H588" s="190">
        <f t="shared" si="41"/>
        <v>23.32</v>
      </c>
    </row>
    <row r="589" spans="1:8">
      <c r="A589" s="185">
        <v>36652</v>
      </c>
      <c r="B589" s="184">
        <v>248</v>
      </c>
      <c r="C589" s="184">
        <f t="shared" si="39"/>
        <v>2000</v>
      </c>
      <c r="E589" s="190">
        <v>463</v>
      </c>
      <c r="F589" s="190">
        <f t="shared" si="42"/>
        <v>584</v>
      </c>
      <c r="G589" s="190">
        <f t="shared" si="40"/>
        <v>6.3950941743320194E-2</v>
      </c>
      <c r="H589" s="190">
        <f t="shared" si="41"/>
        <v>23.36</v>
      </c>
    </row>
    <row r="590" spans="1:8">
      <c r="A590" s="185">
        <v>36653</v>
      </c>
      <c r="B590" s="184">
        <v>260</v>
      </c>
      <c r="C590" s="184">
        <f t="shared" si="39"/>
        <v>2000</v>
      </c>
      <c r="E590" s="190">
        <v>463</v>
      </c>
      <c r="F590" s="190">
        <f t="shared" si="42"/>
        <v>585</v>
      </c>
      <c r="G590" s="190">
        <f t="shared" si="40"/>
        <v>6.4060446780551908E-2</v>
      </c>
      <c r="H590" s="190">
        <f t="shared" si="41"/>
        <v>23.4</v>
      </c>
    </row>
    <row r="591" spans="1:8">
      <c r="A591" s="185">
        <v>36654</v>
      </c>
      <c r="B591" s="184">
        <v>277</v>
      </c>
      <c r="C591" s="184">
        <f t="shared" si="39"/>
        <v>2000</v>
      </c>
      <c r="E591" s="190">
        <v>463</v>
      </c>
      <c r="F591" s="190">
        <f t="shared" si="42"/>
        <v>586</v>
      </c>
      <c r="G591" s="190">
        <f t="shared" si="40"/>
        <v>6.4169951817783621E-2</v>
      </c>
      <c r="H591" s="190">
        <f t="shared" si="41"/>
        <v>23.44</v>
      </c>
    </row>
    <row r="592" spans="1:8">
      <c r="A592" s="185">
        <v>36655</v>
      </c>
      <c r="B592" s="184">
        <v>301</v>
      </c>
      <c r="C592" s="184">
        <f t="shared" si="39"/>
        <v>2000</v>
      </c>
      <c r="E592" s="190">
        <v>463</v>
      </c>
      <c r="F592" s="190">
        <f t="shared" si="42"/>
        <v>587</v>
      </c>
      <c r="G592" s="190">
        <f t="shared" si="40"/>
        <v>6.4279456855015335E-2</v>
      </c>
      <c r="H592" s="190">
        <f t="shared" si="41"/>
        <v>23.48</v>
      </c>
    </row>
    <row r="593" spans="1:8">
      <c r="A593" s="185">
        <v>36656</v>
      </c>
      <c r="B593" s="184">
        <v>394</v>
      </c>
      <c r="C593" s="184">
        <f t="shared" si="39"/>
        <v>2000</v>
      </c>
      <c r="E593" s="190">
        <v>463</v>
      </c>
      <c r="F593" s="190">
        <f t="shared" si="42"/>
        <v>588</v>
      </c>
      <c r="G593" s="190">
        <f t="shared" si="40"/>
        <v>6.4388961892247049E-2</v>
      </c>
      <c r="H593" s="190">
        <f t="shared" si="41"/>
        <v>23.52</v>
      </c>
    </row>
    <row r="594" spans="1:8">
      <c r="A594" s="185">
        <v>36657</v>
      </c>
      <c r="B594" s="184">
        <v>430</v>
      </c>
      <c r="C594" s="184">
        <f t="shared" si="39"/>
        <v>2000</v>
      </c>
      <c r="E594" s="190">
        <v>462</v>
      </c>
      <c r="F594" s="190">
        <f t="shared" si="42"/>
        <v>589</v>
      </c>
      <c r="G594" s="190">
        <f t="shared" si="40"/>
        <v>6.4498466929478762E-2</v>
      </c>
      <c r="H594" s="190">
        <f t="shared" si="41"/>
        <v>23.56</v>
      </c>
    </row>
    <row r="595" spans="1:8">
      <c r="A595" s="185">
        <v>36658</v>
      </c>
      <c r="B595" s="184">
        <v>474</v>
      </c>
      <c r="C595" s="184">
        <f t="shared" si="39"/>
        <v>2000</v>
      </c>
      <c r="E595" s="190">
        <v>462</v>
      </c>
      <c r="F595" s="190">
        <f t="shared" si="42"/>
        <v>590</v>
      </c>
      <c r="G595" s="190">
        <f t="shared" si="40"/>
        <v>6.4607971966710462E-2</v>
      </c>
      <c r="H595" s="190">
        <f t="shared" si="41"/>
        <v>23.599999999999994</v>
      </c>
    </row>
    <row r="596" spans="1:8">
      <c r="A596" s="185">
        <v>36659</v>
      </c>
      <c r="B596" s="184">
        <v>509</v>
      </c>
      <c r="C596" s="184">
        <f t="shared" si="39"/>
        <v>2000</v>
      </c>
      <c r="E596" s="190">
        <v>462</v>
      </c>
      <c r="F596" s="190">
        <f t="shared" si="42"/>
        <v>591</v>
      </c>
      <c r="G596" s="190">
        <f t="shared" si="40"/>
        <v>6.4717477003942175E-2</v>
      </c>
      <c r="H596" s="190">
        <f t="shared" si="41"/>
        <v>23.64</v>
      </c>
    </row>
    <row r="597" spans="1:8">
      <c r="A597" s="185">
        <v>36660</v>
      </c>
      <c r="B597" s="184">
        <v>538</v>
      </c>
      <c r="C597" s="184">
        <f t="shared" si="39"/>
        <v>2000</v>
      </c>
      <c r="E597" s="190">
        <v>462</v>
      </c>
      <c r="F597" s="190">
        <f t="shared" si="42"/>
        <v>592</v>
      </c>
      <c r="G597" s="190">
        <f t="shared" si="40"/>
        <v>6.4826982041173889E-2</v>
      </c>
      <c r="H597" s="190">
        <f t="shared" si="41"/>
        <v>23.68</v>
      </c>
    </row>
    <row r="598" spans="1:8">
      <c r="A598" s="185">
        <v>36661</v>
      </c>
      <c r="B598" s="184">
        <v>604</v>
      </c>
      <c r="C598" s="184">
        <f t="shared" si="39"/>
        <v>2000</v>
      </c>
      <c r="E598" s="190">
        <v>462</v>
      </c>
      <c r="F598" s="190">
        <f t="shared" si="42"/>
        <v>593</v>
      </c>
      <c r="G598" s="190">
        <f t="shared" si="40"/>
        <v>6.4936487078405603E-2</v>
      </c>
      <c r="H598" s="190">
        <f t="shared" si="41"/>
        <v>23.72</v>
      </c>
    </row>
    <row r="599" spans="1:8">
      <c r="A599" s="185">
        <v>36662</v>
      </c>
      <c r="B599" s="184">
        <v>564</v>
      </c>
      <c r="C599" s="184">
        <f t="shared" si="39"/>
        <v>2000</v>
      </c>
      <c r="E599" s="190">
        <v>462</v>
      </c>
      <c r="F599" s="190">
        <f t="shared" si="42"/>
        <v>594</v>
      </c>
      <c r="G599" s="190">
        <f t="shared" si="40"/>
        <v>6.5045992115637316E-2</v>
      </c>
      <c r="H599" s="190">
        <f t="shared" si="41"/>
        <v>23.76</v>
      </c>
    </row>
    <row r="600" spans="1:8">
      <c r="A600" s="185">
        <v>36663</v>
      </c>
      <c r="B600" s="184">
        <v>403</v>
      </c>
      <c r="C600" s="184">
        <f t="shared" si="39"/>
        <v>2000</v>
      </c>
      <c r="E600" s="190">
        <v>462</v>
      </c>
      <c r="F600" s="190">
        <f t="shared" si="42"/>
        <v>595</v>
      </c>
      <c r="G600" s="190">
        <f t="shared" si="40"/>
        <v>6.515549715286903E-2</v>
      </c>
      <c r="H600" s="190">
        <f t="shared" si="41"/>
        <v>23.8</v>
      </c>
    </row>
    <row r="601" spans="1:8">
      <c r="A601" s="185">
        <v>36664</v>
      </c>
      <c r="B601" s="184">
        <v>318</v>
      </c>
      <c r="C601" s="184">
        <f t="shared" si="39"/>
        <v>2000</v>
      </c>
      <c r="E601" s="190">
        <v>461</v>
      </c>
      <c r="F601" s="190">
        <f t="shared" si="42"/>
        <v>596</v>
      </c>
      <c r="G601" s="190">
        <f t="shared" si="40"/>
        <v>6.5265002190100743E-2</v>
      </c>
      <c r="H601" s="190">
        <f t="shared" si="41"/>
        <v>23.84</v>
      </c>
    </row>
    <row r="602" spans="1:8">
      <c r="A602" s="185">
        <v>36665</v>
      </c>
      <c r="B602" s="184">
        <v>191</v>
      </c>
      <c r="C602" s="184">
        <f t="shared" si="39"/>
        <v>2000</v>
      </c>
      <c r="E602" s="190">
        <v>461</v>
      </c>
      <c r="F602" s="190">
        <f t="shared" si="42"/>
        <v>597</v>
      </c>
      <c r="G602" s="190">
        <f t="shared" si="40"/>
        <v>6.5374507227332457E-2</v>
      </c>
      <c r="H602" s="190">
        <f t="shared" si="41"/>
        <v>23.88</v>
      </c>
    </row>
    <row r="603" spans="1:8">
      <c r="A603" s="185">
        <v>36666</v>
      </c>
      <c r="B603" s="184">
        <v>106</v>
      </c>
      <c r="C603" s="184">
        <f t="shared" si="39"/>
        <v>2000</v>
      </c>
      <c r="E603" s="190">
        <v>461</v>
      </c>
      <c r="F603" s="190">
        <f t="shared" si="42"/>
        <v>598</v>
      </c>
      <c r="G603" s="190">
        <f t="shared" si="40"/>
        <v>6.548401226456417E-2</v>
      </c>
      <c r="H603" s="190">
        <f t="shared" si="41"/>
        <v>23.92</v>
      </c>
    </row>
    <row r="604" spans="1:8">
      <c r="A604" s="185">
        <v>36667</v>
      </c>
      <c r="B604" s="184">
        <v>71</v>
      </c>
      <c r="C604" s="184">
        <f t="shared" si="39"/>
        <v>2000</v>
      </c>
      <c r="E604" s="190">
        <v>461</v>
      </c>
      <c r="F604" s="190">
        <f t="shared" si="42"/>
        <v>599</v>
      </c>
      <c r="G604" s="190">
        <f t="shared" si="40"/>
        <v>6.5593517301795884E-2</v>
      </c>
      <c r="H604" s="190">
        <f t="shared" si="41"/>
        <v>23.96</v>
      </c>
    </row>
    <row r="605" spans="1:8">
      <c r="A605" s="185">
        <v>36668</v>
      </c>
      <c r="B605" s="184">
        <v>39</v>
      </c>
      <c r="C605" s="184">
        <f t="shared" si="39"/>
        <v>2000</v>
      </c>
      <c r="E605" s="190">
        <v>461</v>
      </c>
      <c r="F605" s="190">
        <f t="shared" si="42"/>
        <v>600</v>
      </c>
      <c r="G605" s="190">
        <f t="shared" si="40"/>
        <v>6.5703022339027597E-2</v>
      </c>
      <c r="H605" s="190">
        <f t="shared" si="41"/>
        <v>24</v>
      </c>
    </row>
    <row r="606" spans="1:8">
      <c r="A606" s="185">
        <v>36669</v>
      </c>
      <c r="B606" s="184">
        <v>40</v>
      </c>
      <c r="C606" s="184">
        <f t="shared" si="39"/>
        <v>2000</v>
      </c>
      <c r="E606" s="190">
        <v>461</v>
      </c>
      <c r="F606" s="190">
        <f t="shared" si="42"/>
        <v>601</v>
      </c>
      <c r="G606" s="190">
        <f t="shared" si="40"/>
        <v>6.5812527376259311E-2</v>
      </c>
      <c r="H606" s="190">
        <f t="shared" si="41"/>
        <v>24.04</v>
      </c>
    </row>
    <row r="607" spans="1:8">
      <c r="A607" s="185">
        <v>36670</v>
      </c>
      <c r="B607" s="184">
        <v>56</v>
      </c>
      <c r="C607" s="184">
        <f t="shared" si="39"/>
        <v>2000</v>
      </c>
      <c r="E607" s="190">
        <v>461</v>
      </c>
      <c r="F607" s="190">
        <f t="shared" si="42"/>
        <v>602</v>
      </c>
      <c r="G607" s="190">
        <f t="shared" si="40"/>
        <v>6.5922032413491025E-2</v>
      </c>
      <c r="H607" s="190">
        <f t="shared" si="41"/>
        <v>24.08</v>
      </c>
    </row>
    <row r="608" spans="1:8">
      <c r="A608" s="185">
        <v>36671</v>
      </c>
      <c r="B608" s="184">
        <v>88</v>
      </c>
      <c r="C608" s="184">
        <f t="shared" si="39"/>
        <v>2000</v>
      </c>
      <c r="E608" s="190">
        <v>460</v>
      </c>
      <c r="F608" s="190">
        <f t="shared" si="42"/>
        <v>603</v>
      </c>
      <c r="G608" s="190">
        <f t="shared" si="40"/>
        <v>6.6031537450722738E-2</v>
      </c>
      <c r="H608" s="190">
        <f t="shared" si="41"/>
        <v>24.12</v>
      </c>
    </row>
    <row r="609" spans="1:8">
      <c r="A609" s="185">
        <v>36672</v>
      </c>
      <c r="B609" s="184">
        <v>111</v>
      </c>
      <c r="C609" s="184">
        <f t="shared" si="39"/>
        <v>2000</v>
      </c>
      <c r="E609" s="190">
        <v>460</v>
      </c>
      <c r="F609" s="190">
        <f t="shared" si="42"/>
        <v>604</v>
      </c>
      <c r="G609" s="190">
        <f t="shared" si="40"/>
        <v>6.6141042487954452E-2</v>
      </c>
      <c r="H609" s="190">
        <f t="shared" si="41"/>
        <v>24.16</v>
      </c>
    </row>
    <row r="610" spans="1:8">
      <c r="A610" s="185">
        <v>36673</v>
      </c>
      <c r="B610" s="184">
        <v>107</v>
      </c>
      <c r="C610" s="184">
        <f t="shared" si="39"/>
        <v>2000</v>
      </c>
      <c r="E610" s="190">
        <v>460</v>
      </c>
      <c r="F610" s="190">
        <f t="shared" si="42"/>
        <v>605</v>
      </c>
      <c r="G610" s="190">
        <f t="shared" si="40"/>
        <v>6.6250547525186165E-2</v>
      </c>
      <c r="H610" s="190">
        <f t="shared" si="41"/>
        <v>24.200000000000003</v>
      </c>
    </row>
    <row r="611" spans="1:8">
      <c r="A611" s="185">
        <v>36674</v>
      </c>
      <c r="B611" s="184">
        <v>87</v>
      </c>
      <c r="C611" s="184">
        <f t="shared" si="39"/>
        <v>2000</v>
      </c>
      <c r="E611" s="190">
        <v>459</v>
      </c>
      <c r="F611" s="190">
        <f t="shared" si="42"/>
        <v>606</v>
      </c>
      <c r="G611" s="190">
        <f t="shared" si="40"/>
        <v>6.6360052562417865E-2</v>
      </c>
      <c r="H611" s="190">
        <f t="shared" si="41"/>
        <v>24.239999999999995</v>
      </c>
    </row>
    <row r="612" spans="1:8">
      <c r="A612" s="185">
        <v>36675</v>
      </c>
      <c r="B612" s="184">
        <v>79</v>
      </c>
      <c r="C612" s="184">
        <f t="shared" si="39"/>
        <v>2000</v>
      </c>
      <c r="E612" s="190">
        <v>459</v>
      </c>
      <c r="F612" s="190">
        <f t="shared" si="42"/>
        <v>607</v>
      </c>
      <c r="G612" s="190">
        <f t="shared" si="40"/>
        <v>6.6469557599649579E-2</v>
      </c>
      <c r="H612" s="190">
        <f t="shared" si="41"/>
        <v>24.28</v>
      </c>
    </row>
    <row r="613" spans="1:8">
      <c r="A613" s="185">
        <v>36676</v>
      </c>
      <c r="B613" s="184">
        <v>69</v>
      </c>
      <c r="C613" s="184">
        <f t="shared" si="39"/>
        <v>2000</v>
      </c>
      <c r="E613" s="190">
        <v>459</v>
      </c>
      <c r="F613" s="190">
        <f t="shared" si="42"/>
        <v>608</v>
      </c>
      <c r="G613" s="190">
        <f t="shared" si="40"/>
        <v>6.6579062636881292E-2</v>
      </c>
      <c r="H613" s="190">
        <f t="shared" si="41"/>
        <v>24.32</v>
      </c>
    </row>
    <row r="614" spans="1:8">
      <c r="A614" s="185">
        <v>36677</v>
      </c>
      <c r="B614" s="184">
        <v>57</v>
      </c>
      <c r="C614" s="184">
        <f t="shared" si="39"/>
        <v>2000</v>
      </c>
      <c r="E614" s="190">
        <v>458</v>
      </c>
      <c r="F614" s="190">
        <f t="shared" si="42"/>
        <v>609</v>
      </c>
      <c r="G614" s="190">
        <f t="shared" si="40"/>
        <v>6.6688567674113006E-2</v>
      </c>
      <c r="H614" s="190">
        <f t="shared" si="41"/>
        <v>24.36</v>
      </c>
    </row>
    <row r="615" spans="1:8">
      <c r="A615" s="185">
        <v>36678</v>
      </c>
      <c r="B615" s="184">
        <v>49</v>
      </c>
      <c r="C615" s="184">
        <f t="shared" si="39"/>
        <v>2000</v>
      </c>
      <c r="E615" s="190">
        <v>457</v>
      </c>
      <c r="F615" s="190">
        <f t="shared" si="42"/>
        <v>610</v>
      </c>
      <c r="G615" s="190">
        <f t="shared" si="40"/>
        <v>6.6798072711344719E-2</v>
      </c>
      <c r="H615" s="190">
        <f t="shared" si="41"/>
        <v>24.4</v>
      </c>
    </row>
    <row r="616" spans="1:8">
      <c r="A616" s="185">
        <v>36679</v>
      </c>
      <c r="B616" s="184">
        <v>37</v>
      </c>
      <c r="C616" s="184">
        <f t="shared" si="39"/>
        <v>2000</v>
      </c>
      <c r="E616" s="190">
        <v>457</v>
      </c>
      <c r="F616" s="190">
        <f t="shared" si="42"/>
        <v>611</v>
      </c>
      <c r="G616" s="190">
        <f t="shared" si="40"/>
        <v>6.6907577748576433E-2</v>
      </c>
      <c r="H616" s="190">
        <f t="shared" si="41"/>
        <v>24.44</v>
      </c>
    </row>
    <row r="617" spans="1:8">
      <c r="A617" s="185">
        <v>36680</v>
      </c>
      <c r="B617" s="184">
        <v>43</v>
      </c>
      <c r="C617" s="184">
        <f t="shared" si="39"/>
        <v>2000</v>
      </c>
      <c r="E617" s="190">
        <v>457</v>
      </c>
      <c r="F617" s="190">
        <f t="shared" si="42"/>
        <v>612</v>
      </c>
      <c r="G617" s="190">
        <f t="shared" si="40"/>
        <v>6.7017082785808146E-2</v>
      </c>
      <c r="H617" s="190">
        <f t="shared" si="41"/>
        <v>24.48</v>
      </c>
    </row>
    <row r="618" spans="1:8">
      <c r="A618" s="185">
        <v>36681</v>
      </c>
      <c r="B618" s="184">
        <v>46</v>
      </c>
      <c r="C618" s="184">
        <f t="shared" si="39"/>
        <v>2000</v>
      </c>
      <c r="E618" s="190">
        <v>456</v>
      </c>
      <c r="F618" s="190">
        <f t="shared" si="42"/>
        <v>613</v>
      </c>
      <c r="G618" s="190">
        <f t="shared" si="40"/>
        <v>6.712658782303986E-2</v>
      </c>
      <c r="H618" s="190">
        <f t="shared" si="41"/>
        <v>24.52</v>
      </c>
    </row>
    <row r="619" spans="1:8">
      <c r="A619" s="185">
        <v>36682</v>
      </c>
      <c r="B619" s="184">
        <v>45</v>
      </c>
      <c r="C619" s="184">
        <f t="shared" si="39"/>
        <v>2000</v>
      </c>
      <c r="E619" s="190">
        <v>455</v>
      </c>
      <c r="F619" s="190">
        <f t="shared" si="42"/>
        <v>614</v>
      </c>
      <c r="G619" s="190">
        <f t="shared" si="40"/>
        <v>6.7236092860271574E-2</v>
      </c>
      <c r="H619" s="190">
        <f t="shared" si="41"/>
        <v>24.56</v>
      </c>
    </row>
    <row r="620" spans="1:8">
      <c r="A620" s="185">
        <v>36683</v>
      </c>
      <c r="B620" s="184">
        <v>43</v>
      </c>
      <c r="C620" s="184">
        <f t="shared" si="39"/>
        <v>2000</v>
      </c>
      <c r="E620" s="190">
        <v>455</v>
      </c>
      <c r="F620" s="190">
        <f t="shared" si="42"/>
        <v>615</v>
      </c>
      <c r="G620" s="190">
        <f t="shared" si="40"/>
        <v>6.7345597897503287E-2</v>
      </c>
      <c r="H620" s="190">
        <f t="shared" si="41"/>
        <v>24.6</v>
      </c>
    </row>
    <row r="621" spans="1:8">
      <c r="A621" s="185">
        <v>36684</v>
      </c>
      <c r="B621" s="184">
        <v>45</v>
      </c>
      <c r="C621" s="184">
        <f t="shared" si="39"/>
        <v>2000</v>
      </c>
      <c r="E621" s="190">
        <v>455</v>
      </c>
      <c r="F621" s="190">
        <f t="shared" si="42"/>
        <v>616</v>
      </c>
      <c r="G621" s="190">
        <f t="shared" si="40"/>
        <v>6.7455102934735001E-2</v>
      </c>
      <c r="H621" s="190">
        <f t="shared" si="41"/>
        <v>24.64</v>
      </c>
    </row>
    <row r="622" spans="1:8">
      <c r="A622" s="185">
        <v>36685</v>
      </c>
      <c r="B622" s="184">
        <v>38</v>
      </c>
      <c r="C622" s="184">
        <f t="shared" si="39"/>
        <v>2000</v>
      </c>
      <c r="E622" s="190">
        <v>455</v>
      </c>
      <c r="F622" s="190">
        <f t="shared" si="42"/>
        <v>617</v>
      </c>
      <c r="G622" s="190">
        <f t="shared" si="40"/>
        <v>6.7564607971966714E-2</v>
      </c>
      <c r="H622" s="190">
        <f t="shared" si="41"/>
        <v>24.68</v>
      </c>
    </row>
    <row r="623" spans="1:8">
      <c r="A623" s="185">
        <v>36686</v>
      </c>
      <c r="B623" s="184">
        <v>37</v>
      </c>
      <c r="C623" s="184">
        <f t="shared" si="39"/>
        <v>2000</v>
      </c>
      <c r="E623" s="190">
        <v>455</v>
      </c>
      <c r="F623" s="190">
        <f t="shared" si="42"/>
        <v>618</v>
      </c>
      <c r="G623" s="190">
        <f t="shared" si="40"/>
        <v>6.7674113009198428E-2</v>
      </c>
      <c r="H623" s="190">
        <f t="shared" si="41"/>
        <v>24.72</v>
      </c>
    </row>
    <row r="624" spans="1:8">
      <c r="A624" s="185">
        <v>36687</v>
      </c>
      <c r="B624" s="184">
        <v>40</v>
      </c>
      <c r="C624" s="184">
        <f t="shared" si="39"/>
        <v>2000</v>
      </c>
      <c r="E624" s="190">
        <v>454</v>
      </c>
      <c r="F624" s="190">
        <f t="shared" si="42"/>
        <v>619</v>
      </c>
      <c r="G624" s="190">
        <f t="shared" si="40"/>
        <v>6.7783618046430141E-2</v>
      </c>
      <c r="H624" s="190">
        <f t="shared" si="41"/>
        <v>24.76</v>
      </c>
    </row>
    <row r="625" spans="1:8">
      <c r="A625" s="185">
        <v>36688</v>
      </c>
      <c r="B625" s="184">
        <v>49</v>
      </c>
      <c r="C625" s="184">
        <f t="shared" si="39"/>
        <v>2000</v>
      </c>
      <c r="E625" s="190">
        <v>454</v>
      </c>
      <c r="F625" s="190">
        <f t="shared" si="42"/>
        <v>620</v>
      </c>
      <c r="G625" s="190">
        <f t="shared" si="40"/>
        <v>6.7893123083661855E-2</v>
      </c>
      <c r="H625" s="190">
        <f t="shared" si="41"/>
        <v>24.800000000000004</v>
      </c>
    </row>
    <row r="626" spans="1:8">
      <c r="A626" s="185">
        <v>36689</v>
      </c>
      <c r="B626" s="184">
        <v>43</v>
      </c>
      <c r="C626" s="184">
        <f t="shared" si="39"/>
        <v>2000</v>
      </c>
      <c r="E626" s="190">
        <v>453</v>
      </c>
      <c r="F626" s="190">
        <f t="shared" si="42"/>
        <v>621</v>
      </c>
      <c r="G626" s="190">
        <f t="shared" si="40"/>
        <v>6.8002628120893555E-2</v>
      </c>
      <c r="H626" s="190">
        <f t="shared" si="41"/>
        <v>24.839999999999996</v>
      </c>
    </row>
    <row r="627" spans="1:8">
      <c r="A627" s="185">
        <v>36690</v>
      </c>
      <c r="B627" s="184">
        <v>32</v>
      </c>
      <c r="C627" s="184">
        <f t="shared" si="39"/>
        <v>2000</v>
      </c>
      <c r="E627" s="190">
        <v>453</v>
      </c>
      <c r="F627" s="190">
        <f t="shared" si="42"/>
        <v>622</v>
      </c>
      <c r="G627" s="190">
        <f t="shared" si="40"/>
        <v>6.8112133158125268E-2</v>
      </c>
      <c r="H627" s="190">
        <f t="shared" si="41"/>
        <v>24.88</v>
      </c>
    </row>
    <row r="628" spans="1:8">
      <c r="A628" s="185">
        <v>36691</v>
      </c>
      <c r="B628" s="184">
        <v>35</v>
      </c>
      <c r="C628" s="184">
        <f t="shared" si="39"/>
        <v>2000</v>
      </c>
      <c r="E628" s="190">
        <v>453</v>
      </c>
      <c r="F628" s="190">
        <f t="shared" si="42"/>
        <v>623</v>
      </c>
      <c r="G628" s="190">
        <f t="shared" si="40"/>
        <v>6.8221638195356982E-2</v>
      </c>
      <c r="H628" s="190">
        <f t="shared" si="41"/>
        <v>24.92</v>
      </c>
    </row>
    <row r="629" spans="1:8">
      <c r="A629" s="185">
        <v>36692</v>
      </c>
      <c r="B629" s="184">
        <v>43</v>
      </c>
      <c r="C629" s="184">
        <f t="shared" si="39"/>
        <v>2000</v>
      </c>
      <c r="E629" s="190">
        <v>453</v>
      </c>
      <c r="F629" s="190">
        <f t="shared" si="42"/>
        <v>624</v>
      </c>
      <c r="G629" s="190">
        <f t="shared" si="40"/>
        <v>6.8331143232588695E-2</v>
      </c>
      <c r="H629" s="190">
        <f t="shared" si="41"/>
        <v>24.96</v>
      </c>
    </row>
    <row r="630" spans="1:8">
      <c r="A630" s="185">
        <v>36693</v>
      </c>
      <c r="B630" s="184">
        <v>45</v>
      </c>
      <c r="C630" s="184">
        <f t="shared" si="39"/>
        <v>2000</v>
      </c>
      <c r="E630" s="190">
        <v>453</v>
      </c>
      <c r="F630" s="190">
        <f t="shared" si="42"/>
        <v>625</v>
      </c>
      <c r="G630" s="190">
        <f t="shared" si="40"/>
        <v>6.8440648269820409E-2</v>
      </c>
      <c r="H630" s="190">
        <f t="shared" si="41"/>
        <v>25</v>
      </c>
    </row>
    <row r="631" spans="1:8">
      <c r="A631" s="185">
        <v>36694</v>
      </c>
      <c r="B631" s="184">
        <v>36</v>
      </c>
      <c r="C631" s="184">
        <f t="shared" si="39"/>
        <v>2000</v>
      </c>
      <c r="E631" s="190">
        <v>452</v>
      </c>
      <c r="F631" s="190">
        <f t="shared" si="42"/>
        <v>626</v>
      </c>
      <c r="G631" s="190">
        <f t="shared" si="40"/>
        <v>6.8550153307052122E-2</v>
      </c>
      <c r="H631" s="190">
        <f t="shared" si="41"/>
        <v>25.04</v>
      </c>
    </row>
    <row r="632" spans="1:8">
      <c r="A632" s="185">
        <v>36695</v>
      </c>
      <c r="B632" s="184">
        <v>50</v>
      </c>
      <c r="C632" s="184">
        <f t="shared" si="39"/>
        <v>2000</v>
      </c>
      <c r="E632" s="190">
        <v>452</v>
      </c>
      <c r="F632" s="190">
        <f t="shared" si="42"/>
        <v>627</v>
      </c>
      <c r="G632" s="190">
        <f t="shared" si="40"/>
        <v>6.8659658344283836E-2</v>
      </c>
      <c r="H632" s="190">
        <f t="shared" si="41"/>
        <v>25.08</v>
      </c>
    </row>
    <row r="633" spans="1:8">
      <c r="A633" s="185">
        <v>36696</v>
      </c>
      <c r="B633" s="184">
        <v>58</v>
      </c>
      <c r="C633" s="184">
        <f t="shared" si="39"/>
        <v>2000</v>
      </c>
      <c r="E633" s="190">
        <v>451</v>
      </c>
      <c r="F633" s="190">
        <f t="shared" si="42"/>
        <v>628</v>
      </c>
      <c r="G633" s="190">
        <f t="shared" si="40"/>
        <v>6.876916338151555E-2</v>
      </c>
      <c r="H633" s="190">
        <f t="shared" si="41"/>
        <v>25.12</v>
      </c>
    </row>
    <row r="634" spans="1:8">
      <c r="A634" s="185">
        <v>36697</v>
      </c>
      <c r="B634" s="184">
        <v>55</v>
      </c>
      <c r="C634" s="184">
        <f t="shared" si="39"/>
        <v>2000</v>
      </c>
      <c r="E634" s="190">
        <v>451</v>
      </c>
      <c r="F634" s="190">
        <f t="shared" si="42"/>
        <v>629</v>
      </c>
      <c r="G634" s="190">
        <f t="shared" si="40"/>
        <v>6.8878668418747263E-2</v>
      </c>
      <c r="H634" s="190">
        <f t="shared" si="41"/>
        <v>25.16</v>
      </c>
    </row>
    <row r="635" spans="1:8">
      <c r="A635" s="185">
        <v>36698</v>
      </c>
      <c r="B635" s="184">
        <v>50</v>
      </c>
      <c r="C635" s="184">
        <f t="shared" si="39"/>
        <v>2000</v>
      </c>
      <c r="E635" s="190">
        <v>451</v>
      </c>
      <c r="F635" s="190">
        <f t="shared" si="42"/>
        <v>630</v>
      </c>
      <c r="G635" s="190">
        <f t="shared" si="40"/>
        <v>6.8988173455978977E-2</v>
      </c>
      <c r="H635" s="190">
        <f t="shared" si="41"/>
        <v>25.2</v>
      </c>
    </row>
    <row r="636" spans="1:8">
      <c r="A636" s="185">
        <v>36699</v>
      </c>
      <c r="B636" s="184">
        <v>31</v>
      </c>
      <c r="C636" s="184">
        <f t="shared" si="39"/>
        <v>2000</v>
      </c>
      <c r="E636" s="190">
        <v>450</v>
      </c>
      <c r="F636" s="190">
        <f t="shared" si="42"/>
        <v>631</v>
      </c>
      <c r="G636" s="190">
        <f t="shared" si="40"/>
        <v>6.909767849321069E-2</v>
      </c>
      <c r="H636" s="190">
        <f t="shared" si="41"/>
        <v>25.24</v>
      </c>
    </row>
    <row r="637" spans="1:8">
      <c r="A637" s="185">
        <v>36700</v>
      </c>
      <c r="B637" s="184">
        <v>25</v>
      </c>
      <c r="C637" s="184">
        <f t="shared" si="39"/>
        <v>2000</v>
      </c>
      <c r="E637" s="190">
        <v>450</v>
      </c>
      <c r="F637" s="190">
        <f t="shared" si="42"/>
        <v>632</v>
      </c>
      <c r="G637" s="190">
        <f t="shared" si="40"/>
        <v>6.9207183530442404E-2</v>
      </c>
      <c r="H637" s="190">
        <f t="shared" si="41"/>
        <v>25.28</v>
      </c>
    </row>
    <row r="638" spans="1:8">
      <c r="A638" s="185">
        <v>36701</v>
      </c>
      <c r="B638" s="184">
        <v>26</v>
      </c>
      <c r="C638" s="184">
        <f t="shared" si="39"/>
        <v>2000</v>
      </c>
      <c r="E638" s="190">
        <v>448</v>
      </c>
      <c r="F638" s="190">
        <f t="shared" si="42"/>
        <v>633</v>
      </c>
      <c r="G638" s="190">
        <f t="shared" si="40"/>
        <v>6.9316688567674117E-2</v>
      </c>
      <c r="H638" s="190">
        <f t="shared" si="41"/>
        <v>25.32</v>
      </c>
    </row>
    <row r="639" spans="1:8">
      <c r="A639" s="185">
        <v>36702</v>
      </c>
      <c r="B639" s="184">
        <v>34</v>
      </c>
      <c r="C639" s="184">
        <f t="shared" si="39"/>
        <v>2000</v>
      </c>
      <c r="E639" s="190">
        <v>447</v>
      </c>
      <c r="F639" s="190">
        <f t="shared" si="42"/>
        <v>634</v>
      </c>
      <c r="G639" s="190">
        <f t="shared" si="40"/>
        <v>6.9426193604905831E-2</v>
      </c>
      <c r="H639" s="190">
        <f t="shared" si="41"/>
        <v>25.36</v>
      </c>
    </row>
    <row r="640" spans="1:8">
      <c r="A640" s="185">
        <v>36703</v>
      </c>
      <c r="B640" s="184">
        <v>26</v>
      </c>
      <c r="C640" s="184">
        <f t="shared" si="39"/>
        <v>2000</v>
      </c>
      <c r="E640" s="190">
        <v>447</v>
      </c>
      <c r="F640" s="190">
        <f t="shared" si="42"/>
        <v>635</v>
      </c>
      <c r="G640" s="190">
        <f t="shared" si="40"/>
        <v>6.9535698642137544E-2</v>
      </c>
      <c r="H640" s="190">
        <f t="shared" si="41"/>
        <v>25.4</v>
      </c>
    </row>
    <row r="641" spans="1:8">
      <c r="A641" s="185">
        <v>36704</v>
      </c>
      <c r="B641" s="184">
        <v>7.3</v>
      </c>
      <c r="C641" s="184">
        <f t="shared" si="39"/>
        <v>2000</v>
      </c>
      <c r="E641" s="190">
        <v>446</v>
      </c>
      <c r="F641" s="190">
        <f t="shared" si="42"/>
        <v>636</v>
      </c>
      <c r="G641" s="190">
        <f t="shared" si="40"/>
        <v>6.9645203679369244E-2</v>
      </c>
      <c r="H641" s="190">
        <f t="shared" si="41"/>
        <v>25.439999999999994</v>
      </c>
    </row>
    <row r="642" spans="1:8">
      <c r="A642" s="185">
        <v>36705</v>
      </c>
      <c r="B642" s="184">
        <v>6.8</v>
      </c>
      <c r="C642" s="184">
        <f t="shared" si="39"/>
        <v>2000</v>
      </c>
      <c r="E642" s="190">
        <v>445</v>
      </c>
      <c r="F642" s="190">
        <f t="shared" si="42"/>
        <v>637</v>
      </c>
      <c r="G642" s="190">
        <f t="shared" si="40"/>
        <v>6.9754708716600958E-2</v>
      </c>
      <c r="H642" s="190">
        <f t="shared" si="41"/>
        <v>25.48</v>
      </c>
    </row>
    <row r="643" spans="1:8">
      <c r="A643" s="185">
        <v>36706</v>
      </c>
      <c r="B643" s="184">
        <v>10</v>
      </c>
      <c r="C643" s="184">
        <f t="shared" si="39"/>
        <v>2000</v>
      </c>
      <c r="E643" s="190">
        <v>445</v>
      </c>
      <c r="F643" s="190">
        <f t="shared" si="42"/>
        <v>638</v>
      </c>
      <c r="G643" s="190">
        <f t="shared" si="40"/>
        <v>6.9864213753832671E-2</v>
      </c>
      <c r="H643" s="190">
        <f t="shared" si="41"/>
        <v>25.52</v>
      </c>
    </row>
    <row r="644" spans="1:8">
      <c r="A644" s="185">
        <v>36707</v>
      </c>
      <c r="B644" s="184">
        <v>12</v>
      </c>
      <c r="C644" s="184">
        <f t="shared" si="39"/>
        <v>2000</v>
      </c>
      <c r="E644" s="190">
        <v>445</v>
      </c>
      <c r="F644" s="190">
        <f t="shared" si="42"/>
        <v>639</v>
      </c>
      <c r="G644" s="190">
        <f t="shared" si="40"/>
        <v>6.9973718791064385E-2</v>
      </c>
      <c r="H644" s="190">
        <f t="shared" si="41"/>
        <v>25.56</v>
      </c>
    </row>
    <row r="645" spans="1:8">
      <c r="A645" s="185">
        <v>36708</v>
      </c>
      <c r="B645" s="184">
        <v>17</v>
      </c>
      <c r="C645" s="184">
        <f t="shared" si="39"/>
        <v>2000</v>
      </c>
      <c r="E645" s="190">
        <v>445</v>
      </c>
      <c r="F645" s="190">
        <f t="shared" si="42"/>
        <v>640</v>
      </c>
      <c r="G645" s="190">
        <f t="shared" si="40"/>
        <v>7.0083223828296098E-2</v>
      </c>
      <c r="H645" s="190">
        <f t="shared" si="41"/>
        <v>25.6</v>
      </c>
    </row>
    <row r="646" spans="1:8">
      <c r="A646" s="185">
        <v>36709</v>
      </c>
      <c r="B646" s="184">
        <v>14</v>
      </c>
      <c r="C646" s="184">
        <f t="shared" ref="C646:C709" si="43">YEAR(A646)</f>
        <v>2000</v>
      </c>
      <c r="E646" s="190">
        <v>445</v>
      </c>
      <c r="F646" s="190">
        <f t="shared" si="42"/>
        <v>641</v>
      </c>
      <c r="G646" s="190">
        <f t="shared" ref="G646:G709" si="44">F646/9132</f>
        <v>7.0192728865527812E-2</v>
      </c>
      <c r="H646" s="190">
        <f t="shared" ref="H646:H709" si="45">G646*9132/25</f>
        <v>25.64</v>
      </c>
    </row>
    <row r="647" spans="1:8">
      <c r="A647" s="185">
        <v>36710</v>
      </c>
      <c r="B647" s="184">
        <v>15</v>
      </c>
      <c r="C647" s="184">
        <f t="shared" si="43"/>
        <v>2000</v>
      </c>
      <c r="E647" s="190">
        <v>444</v>
      </c>
      <c r="F647" s="190">
        <f t="shared" ref="F647:F710" si="46">F646+1</f>
        <v>642</v>
      </c>
      <c r="G647" s="190">
        <f t="shared" si="44"/>
        <v>7.0302233902759526E-2</v>
      </c>
      <c r="H647" s="190">
        <f t="shared" si="45"/>
        <v>25.68</v>
      </c>
    </row>
    <row r="648" spans="1:8">
      <c r="A648" s="185">
        <v>36711</v>
      </c>
      <c r="B648" s="184">
        <v>11</v>
      </c>
      <c r="C648" s="184">
        <f t="shared" si="43"/>
        <v>2000</v>
      </c>
      <c r="E648" s="190">
        <v>444</v>
      </c>
      <c r="F648" s="190">
        <f t="shared" si="46"/>
        <v>643</v>
      </c>
      <c r="G648" s="190">
        <f t="shared" si="44"/>
        <v>7.0411738939991239E-2</v>
      </c>
      <c r="H648" s="190">
        <f t="shared" si="45"/>
        <v>25.72</v>
      </c>
    </row>
    <row r="649" spans="1:8">
      <c r="A649" s="185">
        <v>36712</v>
      </c>
      <c r="B649" s="184">
        <v>13</v>
      </c>
      <c r="C649" s="184">
        <f t="shared" si="43"/>
        <v>2000</v>
      </c>
      <c r="E649" s="190">
        <v>444</v>
      </c>
      <c r="F649" s="190">
        <f t="shared" si="46"/>
        <v>644</v>
      </c>
      <c r="G649" s="190">
        <f t="shared" si="44"/>
        <v>7.0521243977222953E-2</v>
      </c>
      <c r="H649" s="190">
        <f t="shared" si="45"/>
        <v>25.76</v>
      </c>
    </row>
    <row r="650" spans="1:8">
      <c r="A650" s="185">
        <v>36713</v>
      </c>
      <c r="B650" s="184">
        <v>16</v>
      </c>
      <c r="C650" s="184">
        <f t="shared" si="43"/>
        <v>2000</v>
      </c>
      <c r="E650" s="190">
        <v>444</v>
      </c>
      <c r="F650" s="190">
        <f t="shared" si="46"/>
        <v>645</v>
      </c>
      <c r="G650" s="190">
        <f t="shared" si="44"/>
        <v>7.0630749014454666E-2</v>
      </c>
      <c r="H650" s="190">
        <f t="shared" si="45"/>
        <v>25.8</v>
      </c>
    </row>
    <row r="651" spans="1:8">
      <c r="A651" s="185">
        <v>36714</v>
      </c>
      <c r="B651" s="184">
        <v>15</v>
      </c>
      <c r="C651" s="184">
        <f t="shared" si="43"/>
        <v>2000</v>
      </c>
      <c r="E651" s="190">
        <v>444</v>
      </c>
      <c r="F651" s="190">
        <f t="shared" si="46"/>
        <v>646</v>
      </c>
      <c r="G651" s="190">
        <f t="shared" si="44"/>
        <v>7.074025405168638E-2</v>
      </c>
      <c r="H651" s="190">
        <f t="shared" si="45"/>
        <v>25.84</v>
      </c>
    </row>
    <row r="652" spans="1:8">
      <c r="A652" s="185">
        <v>36715</v>
      </c>
      <c r="B652" s="184">
        <v>18</v>
      </c>
      <c r="C652" s="184">
        <f t="shared" si="43"/>
        <v>2000</v>
      </c>
      <c r="E652" s="190">
        <v>443</v>
      </c>
      <c r="F652" s="190">
        <f t="shared" si="46"/>
        <v>647</v>
      </c>
      <c r="G652" s="190">
        <f t="shared" si="44"/>
        <v>7.0849759088918093E-2</v>
      </c>
      <c r="H652" s="190">
        <f t="shared" si="45"/>
        <v>25.88</v>
      </c>
    </row>
    <row r="653" spans="1:8">
      <c r="A653" s="185">
        <v>36716</v>
      </c>
      <c r="B653" s="184">
        <v>23</v>
      </c>
      <c r="C653" s="184">
        <f t="shared" si="43"/>
        <v>2000</v>
      </c>
      <c r="E653" s="190">
        <v>443</v>
      </c>
      <c r="F653" s="190">
        <f t="shared" si="46"/>
        <v>648</v>
      </c>
      <c r="G653" s="190">
        <f t="shared" si="44"/>
        <v>7.0959264126149807E-2</v>
      </c>
      <c r="H653" s="190">
        <f t="shared" si="45"/>
        <v>25.92</v>
      </c>
    </row>
    <row r="654" spans="1:8">
      <c r="A654" s="185">
        <v>36717</v>
      </c>
      <c r="B654" s="184">
        <v>22</v>
      </c>
      <c r="C654" s="184">
        <f t="shared" si="43"/>
        <v>2000</v>
      </c>
      <c r="E654" s="190">
        <v>442</v>
      </c>
      <c r="F654" s="190">
        <f t="shared" si="46"/>
        <v>649</v>
      </c>
      <c r="G654" s="190">
        <f t="shared" si="44"/>
        <v>7.1068769163381521E-2</v>
      </c>
      <c r="H654" s="190">
        <f t="shared" si="45"/>
        <v>25.96</v>
      </c>
    </row>
    <row r="655" spans="1:8">
      <c r="A655" s="185">
        <v>36718</v>
      </c>
      <c r="B655" s="184">
        <v>22</v>
      </c>
      <c r="C655" s="184">
        <f t="shared" si="43"/>
        <v>2000</v>
      </c>
      <c r="E655" s="190">
        <v>442</v>
      </c>
      <c r="F655" s="190">
        <f t="shared" si="46"/>
        <v>650</v>
      </c>
      <c r="G655" s="190">
        <f t="shared" si="44"/>
        <v>7.1178274200613234E-2</v>
      </c>
      <c r="H655" s="190">
        <f t="shared" si="45"/>
        <v>26</v>
      </c>
    </row>
    <row r="656" spans="1:8">
      <c r="A656" s="185">
        <v>36719</v>
      </c>
      <c r="B656" s="184">
        <v>25</v>
      </c>
      <c r="C656" s="184">
        <f t="shared" si="43"/>
        <v>2000</v>
      </c>
      <c r="E656" s="190">
        <v>440</v>
      </c>
      <c r="F656" s="190">
        <f t="shared" si="46"/>
        <v>651</v>
      </c>
      <c r="G656" s="190">
        <f t="shared" si="44"/>
        <v>7.1287779237844948E-2</v>
      </c>
      <c r="H656" s="190">
        <f t="shared" si="45"/>
        <v>26.040000000000006</v>
      </c>
    </row>
    <row r="657" spans="1:8">
      <c r="A657" s="185">
        <v>36720</v>
      </c>
      <c r="B657" s="184">
        <v>24</v>
      </c>
      <c r="C657" s="184">
        <f t="shared" si="43"/>
        <v>2000</v>
      </c>
      <c r="E657" s="190">
        <v>440</v>
      </c>
      <c r="F657" s="190">
        <f t="shared" si="46"/>
        <v>652</v>
      </c>
      <c r="G657" s="190">
        <f t="shared" si="44"/>
        <v>7.1397284275076647E-2</v>
      </c>
      <c r="H657" s="190">
        <f t="shared" si="45"/>
        <v>26.08</v>
      </c>
    </row>
    <row r="658" spans="1:8">
      <c r="A658" s="185">
        <v>36721</v>
      </c>
      <c r="B658" s="184">
        <v>20</v>
      </c>
      <c r="C658" s="184">
        <f t="shared" si="43"/>
        <v>2000</v>
      </c>
      <c r="E658" s="190">
        <v>440</v>
      </c>
      <c r="F658" s="190">
        <f t="shared" si="46"/>
        <v>653</v>
      </c>
      <c r="G658" s="190">
        <f t="shared" si="44"/>
        <v>7.1506789312308361E-2</v>
      </c>
      <c r="H658" s="190">
        <f t="shared" si="45"/>
        <v>26.12</v>
      </c>
    </row>
    <row r="659" spans="1:8">
      <c r="A659" s="185">
        <v>36722</v>
      </c>
      <c r="B659" s="184">
        <v>19</v>
      </c>
      <c r="C659" s="184">
        <f t="shared" si="43"/>
        <v>2000</v>
      </c>
      <c r="E659" s="190">
        <v>440</v>
      </c>
      <c r="F659" s="190">
        <f t="shared" si="46"/>
        <v>654</v>
      </c>
      <c r="G659" s="190">
        <f t="shared" si="44"/>
        <v>7.1616294349540074E-2</v>
      </c>
      <c r="H659" s="190">
        <f t="shared" si="45"/>
        <v>26.16</v>
      </c>
    </row>
    <row r="660" spans="1:8">
      <c r="A660" s="185">
        <v>36723</v>
      </c>
      <c r="B660" s="184">
        <v>19</v>
      </c>
      <c r="C660" s="184">
        <f t="shared" si="43"/>
        <v>2000</v>
      </c>
      <c r="E660" s="190">
        <v>439</v>
      </c>
      <c r="F660" s="190">
        <f t="shared" si="46"/>
        <v>655</v>
      </c>
      <c r="G660" s="190">
        <f t="shared" si="44"/>
        <v>7.1725799386771788E-2</v>
      </c>
      <c r="H660" s="190">
        <f t="shared" si="45"/>
        <v>26.2</v>
      </c>
    </row>
    <row r="661" spans="1:8">
      <c r="A661" s="185">
        <v>36724</v>
      </c>
      <c r="B661" s="184">
        <v>23</v>
      </c>
      <c r="C661" s="184">
        <f t="shared" si="43"/>
        <v>2000</v>
      </c>
      <c r="E661" s="190">
        <v>439</v>
      </c>
      <c r="F661" s="190">
        <f t="shared" si="46"/>
        <v>656</v>
      </c>
      <c r="G661" s="190">
        <f t="shared" si="44"/>
        <v>7.1835304424003502E-2</v>
      </c>
      <c r="H661" s="190">
        <f t="shared" si="45"/>
        <v>26.24</v>
      </c>
    </row>
    <row r="662" spans="1:8">
      <c r="A662" s="185">
        <v>36725</v>
      </c>
      <c r="B662" s="184">
        <v>20</v>
      </c>
      <c r="C662" s="184">
        <f t="shared" si="43"/>
        <v>2000</v>
      </c>
      <c r="E662" s="190">
        <v>438</v>
      </c>
      <c r="F662" s="190">
        <f t="shared" si="46"/>
        <v>657</v>
      </c>
      <c r="G662" s="190">
        <f t="shared" si="44"/>
        <v>7.1944809461235215E-2</v>
      </c>
      <c r="H662" s="190">
        <f t="shared" si="45"/>
        <v>26.28</v>
      </c>
    </row>
    <row r="663" spans="1:8">
      <c r="A663" s="185">
        <v>36726</v>
      </c>
      <c r="B663" s="184">
        <v>24</v>
      </c>
      <c r="C663" s="184">
        <f t="shared" si="43"/>
        <v>2000</v>
      </c>
      <c r="E663" s="190">
        <v>438</v>
      </c>
      <c r="F663" s="190">
        <f t="shared" si="46"/>
        <v>658</v>
      </c>
      <c r="G663" s="190">
        <f t="shared" si="44"/>
        <v>7.2054314498466929E-2</v>
      </c>
      <c r="H663" s="190">
        <f t="shared" si="45"/>
        <v>26.32</v>
      </c>
    </row>
    <row r="664" spans="1:8">
      <c r="A664" s="185">
        <v>36727</v>
      </c>
      <c r="B664" s="184">
        <v>26</v>
      </c>
      <c r="C664" s="184">
        <f t="shared" si="43"/>
        <v>2000</v>
      </c>
      <c r="E664" s="190">
        <v>438</v>
      </c>
      <c r="F664" s="190">
        <f t="shared" si="46"/>
        <v>659</v>
      </c>
      <c r="G664" s="190">
        <f t="shared" si="44"/>
        <v>7.2163819535698642E-2</v>
      </c>
      <c r="H664" s="190">
        <f t="shared" si="45"/>
        <v>26.36</v>
      </c>
    </row>
    <row r="665" spans="1:8">
      <c r="A665" s="185">
        <v>36728</v>
      </c>
      <c r="B665" s="184">
        <v>21</v>
      </c>
      <c r="C665" s="184">
        <f t="shared" si="43"/>
        <v>2000</v>
      </c>
      <c r="E665" s="190">
        <v>438</v>
      </c>
      <c r="F665" s="190">
        <f t="shared" si="46"/>
        <v>660</v>
      </c>
      <c r="G665" s="190">
        <f t="shared" si="44"/>
        <v>7.2273324572930356E-2</v>
      </c>
      <c r="H665" s="190">
        <f t="shared" si="45"/>
        <v>26.4</v>
      </c>
    </row>
    <row r="666" spans="1:8">
      <c r="A666" s="185">
        <v>36729</v>
      </c>
      <c r="B666" s="184">
        <v>10</v>
      </c>
      <c r="C666" s="184">
        <f t="shared" si="43"/>
        <v>2000</v>
      </c>
      <c r="E666" s="190">
        <v>438</v>
      </c>
      <c r="F666" s="190">
        <f t="shared" si="46"/>
        <v>661</v>
      </c>
      <c r="G666" s="190">
        <f t="shared" si="44"/>
        <v>7.2382829610162069E-2</v>
      </c>
      <c r="H666" s="190">
        <f t="shared" si="45"/>
        <v>26.44</v>
      </c>
    </row>
    <row r="667" spans="1:8">
      <c r="A667" s="185">
        <v>36730</v>
      </c>
      <c r="B667" s="184">
        <v>11</v>
      </c>
      <c r="C667" s="184">
        <f t="shared" si="43"/>
        <v>2000</v>
      </c>
      <c r="E667" s="190">
        <v>437</v>
      </c>
      <c r="F667" s="190">
        <f t="shared" si="46"/>
        <v>662</v>
      </c>
      <c r="G667" s="190">
        <f t="shared" si="44"/>
        <v>7.2492334647393783E-2</v>
      </c>
      <c r="H667" s="190">
        <f t="shared" si="45"/>
        <v>26.48</v>
      </c>
    </row>
    <row r="668" spans="1:8">
      <c r="A668" s="185">
        <v>36731</v>
      </c>
      <c r="B668" s="184">
        <v>8.8000000000000007</v>
      </c>
      <c r="C668" s="184">
        <f t="shared" si="43"/>
        <v>2000</v>
      </c>
      <c r="E668" s="190">
        <v>437</v>
      </c>
      <c r="F668" s="190">
        <f t="shared" si="46"/>
        <v>663</v>
      </c>
      <c r="G668" s="190">
        <f t="shared" si="44"/>
        <v>7.2601839684625497E-2</v>
      </c>
      <c r="H668" s="190">
        <f t="shared" si="45"/>
        <v>26.52</v>
      </c>
    </row>
    <row r="669" spans="1:8">
      <c r="A669" s="185">
        <v>36732</v>
      </c>
      <c r="B669" s="184">
        <v>6.2</v>
      </c>
      <c r="C669" s="184">
        <f t="shared" si="43"/>
        <v>2000</v>
      </c>
      <c r="E669" s="190">
        <v>437</v>
      </c>
      <c r="F669" s="190">
        <f t="shared" si="46"/>
        <v>664</v>
      </c>
      <c r="G669" s="190">
        <f t="shared" si="44"/>
        <v>7.271134472185721E-2</v>
      </c>
      <c r="H669" s="190">
        <f t="shared" si="45"/>
        <v>26.56</v>
      </c>
    </row>
    <row r="670" spans="1:8">
      <c r="A670" s="185">
        <v>36733</v>
      </c>
      <c r="B670" s="184">
        <v>11</v>
      </c>
      <c r="C670" s="184">
        <f t="shared" si="43"/>
        <v>2000</v>
      </c>
      <c r="E670" s="190">
        <v>437</v>
      </c>
      <c r="F670" s="190">
        <f t="shared" si="46"/>
        <v>665</v>
      </c>
      <c r="G670" s="190">
        <f t="shared" si="44"/>
        <v>7.2820849759088924E-2</v>
      </c>
      <c r="H670" s="190">
        <f t="shared" si="45"/>
        <v>26.6</v>
      </c>
    </row>
    <row r="671" spans="1:8">
      <c r="A671" s="185">
        <v>36734</v>
      </c>
      <c r="B671" s="184">
        <v>13</v>
      </c>
      <c r="C671" s="184">
        <f t="shared" si="43"/>
        <v>2000</v>
      </c>
      <c r="E671" s="190">
        <v>437</v>
      </c>
      <c r="F671" s="190">
        <f t="shared" si="46"/>
        <v>666</v>
      </c>
      <c r="G671" s="190">
        <f t="shared" si="44"/>
        <v>7.2930354796320637E-2</v>
      </c>
      <c r="H671" s="190">
        <f t="shared" si="45"/>
        <v>26.640000000000004</v>
      </c>
    </row>
    <row r="672" spans="1:8">
      <c r="A672" s="185">
        <v>36735</v>
      </c>
      <c r="B672" s="184">
        <v>17</v>
      </c>
      <c r="C672" s="184">
        <f t="shared" si="43"/>
        <v>2000</v>
      </c>
      <c r="E672" s="190">
        <v>435</v>
      </c>
      <c r="F672" s="190">
        <f t="shared" si="46"/>
        <v>667</v>
      </c>
      <c r="G672" s="190">
        <f t="shared" si="44"/>
        <v>7.3039859833552337E-2</v>
      </c>
      <c r="H672" s="190">
        <f t="shared" si="45"/>
        <v>26.679999999999996</v>
      </c>
    </row>
    <row r="673" spans="1:8">
      <c r="A673" s="185">
        <v>36736</v>
      </c>
      <c r="B673" s="184">
        <v>21</v>
      </c>
      <c r="C673" s="184">
        <f t="shared" si="43"/>
        <v>2000</v>
      </c>
      <c r="E673" s="190">
        <v>435</v>
      </c>
      <c r="F673" s="190">
        <f t="shared" si="46"/>
        <v>668</v>
      </c>
      <c r="G673" s="190">
        <f t="shared" si="44"/>
        <v>7.314936487078405E-2</v>
      </c>
      <c r="H673" s="190">
        <f t="shared" si="45"/>
        <v>26.72</v>
      </c>
    </row>
    <row r="674" spans="1:8">
      <c r="A674" s="185">
        <v>36737</v>
      </c>
      <c r="B674" s="184">
        <v>24</v>
      </c>
      <c r="C674" s="184">
        <f t="shared" si="43"/>
        <v>2000</v>
      </c>
      <c r="E674" s="190">
        <v>435</v>
      </c>
      <c r="F674" s="190">
        <f t="shared" si="46"/>
        <v>669</v>
      </c>
      <c r="G674" s="190">
        <f t="shared" si="44"/>
        <v>7.3258869908015764E-2</v>
      </c>
      <c r="H674" s="190">
        <f t="shared" si="45"/>
        <v>26.76</v>
      </c>
    </row>
    <row r="675" spans="1:8">
      <c r="A675" s="185">
        <v>36738</v>
      </c>
      <c r="B675" s="184">
        <v>24</v>
      </c>
      <c r="C675" s="184">
        <f t="shared" si="43"/>
        <v>2000</v>
      </c>
      <c r="E675" s="190">
        <v>434</v>
      </c>
      <c r="F675" s="190">
        <f t="shared" si="46"/>
        <v>670</v>
      </c>
      <c r="G675" s="190">
        <f t="shared" si="44"/>
        <v>7.3368374945247478E-2</v>
      </c>
      <c r="H675" s="190">
        <f t="shared" si="45"/>
        <v>26.8</v>
      </c>
    </row>
    <row r="676" spans="1:8">
      <c r="A676" s="185">
        <v>36739</v>
      </c>
      <c r="B676" s="184">
        <v>19</v>
      </c>
      <c r="C676" s="184">
        <f t="shared" si="43"/>
        <v>2000</v>
      </c>
      <c r="E676" s="190">
        <v>433</v>
      </c>
      <c r="F676" s="190">
        <f t="shared" si="46"/>
        <v>671</v>
      </c>
      <c r="G676" s="190">
        <f t="shared" si="44"/>
        <v>7.3477879982479191E-2</v>
      </c>
      <c r="H676" s="190">
        <f t="shared" si="45"/>
        <v>26.84</v>
      </c>
    </row>
    <row r="677" spans="1:8">
      <c r="A677" s="185">
        <v>36740</v>
      </c>
      <c r="B677" s="184">
        <v>20</v>
      </c>
      <c r="C677" s="184">
        <f t="shared" si="43"/>
        <v>2000</v>
      </c>
      <c r="E677" s="190">
        <v>433</v>
      </c>
      <c r="F677" s="190">
        <f t="shared" si="46"/>
        <v>672</v>
      </c>
      <c r="G677" s="190">
        <f t="shared" si="44"/>
        <v>7.3587385019710905E-2</v>
      </c>
      <c r="H677" s="190">
        <f t="shared" si="45"/>
        <v>26.88</v>
      </c>
    </row>
    <row r="678" spans="1:8">
      <c r="A678" s="185">
        <v>36741</v>
      </c>
      <c r="B678" s="184">
        <v>22</v>
      </c>
      <c r="C678" s="184">
        <f t="shared" si="43"/>
        <v>2000</v>
      </c>
      <c r="E678" s="190">
        <v>433</v>
      </c>
      <c r="F678" s="190">
        <f t="shared" si="46"/>
        <v>673</v>
      </c>
      <c r="G678" s="190">
        <f t="shared" si="44"/>
        <v>7.3696890056942618E-2</v>
      </c>
      <c r="H678" s="190">
        <f t="shared" si="45"/>
        <v>26.92</v>
      </c>
    </row>
    <row r="679" spans="1:8">
      <c r="A679" s="185">
        <v>36742</v>
      </c>
      <c r="B679" s="184">
        <v>28</v>
      </c>
      <c r="C679" s="184">
        <f t="shared" si="43"/>
        <v>2000</v>
      </c>
      <c r="E679" s="190">
        <v>433</v>
      </c>
      <c r="F679" s="190">
        <f t="shared" si="46"/>
        <v>674</v>
      </c>
      <c r="G679" s="190">
        <f t="shared" si="44"/>
        <v>7.3806395094174332E-2</v>
      </c>
      <c r="H679" s="190">
        <f t="shared" si="45"/>
        <v>26.96</v>
      </c>
    </row>
    <row r="680" spans="1:8">
      <c r="A680" s="185">
        <v>36743</v>
      </c>
      <c r="B680" s="184">
        <v>26</v>
      </c>
      <c r="C680" s="184">
        <f t="shared" si="43"/>
        <v>2000</v>
      </c>
      <c r="E680" s="190">
        <v>433</v>
      </c>
      <c r="F680" s="190">
        <f t="shared" si="46"/>
        <v>675</v>
      </c>
      <c r="G680" s="190">
        <f t="shared" si="44"/>
        <v>7.3915900131406045E-2</v>
      </c>
      <c r="H680" s="190">
        <f t="shared" si="45"/>
        <v>27</v>
      </c>
    </row>
    <row r="681" spans="1:8">
      <c r="A681" s="185">
        <v>36744</v>
      </c>
      <c r="B681" s="184">
        <v>21</v>
      </c>
      <c r="C681" s="184">
        <f t="shared" si="43"/>
        <v>2000</v>
      </c>
      <c r="E681" s="190">
        <v>433</v>
      </c>
      <c r="F681" s="190">
        <f t="shared" si="46"/>
        <v>676</v>
      </c>
      <c r="G681" s="190">
        <f t="shared" si="44"/>
        <v>7.4025405168637759E-2</v>
      </c>
      <c r="H681" s="190">
        <f t="shared" si="45"/>
        <v>27.04</v>
      </c>
    </row>
    <row r="682" spans="1:8">
      <c r="A682" s="185">
        <v>36745</v>
      </c>
      <c r="B682" s="184">
        <v>17</v>
      </c>
      <c r="C682" s="184">
        <f t="shared" si="43"/>
        <v>2000</v>
      </c>
      <c r="E682" s="190">
        <v>432</v>
      </c>
      <c r="F682" s="190">
        <f t="shared" si="46"/>
        <v>677</v>
      </c>
      <c r="G682" s="190">
        <f t="shared" si="44"/>
        <v>7.4134910205869473E-2</v>
      </c>
      <c r="H682" s="190">
        <f t="shared" si="45"/>
        <v>27.08</v>
      </c>
    </row>
    <row r="683" spans="1:8">
      <c r="A683" s="185">
        <v>36746</v>
      </c>
      <c r="B683" s="184">
        <v>14</v>
      </c>
      <c r="C683" s="184">
        <f t="shared" si="43"/>
        <v>2000</v>
      </c>
      <c r="E683" s="190">
        <v>432</v>
      </c>
      <c r="F683" s="190">
        <f t="shared" si="46"/>
        <v>678</v>
      </c>
      <c r="G683" s="190">
        <f t="shared" si="44"/>
        <v>7.4244415243101186E-2</v>
      </c>
      <c r="H683" s="190">
        <f t="shared" si="45"/>
        <v>27.12</v>
      </c>
    </row>
    <row r="684" spans="1:8">
      <c r="A684" s="185">
        <v>36747</v>
      </c>
      <c r="B684" s="184">
        <v>17</v>
      </c>
      <c r="C684" s="184">
        <f t="shared" si="43"/>
        <v>2000</v>
      </c>
      <c r="E684" s="190">
        <v>431</v>
      </c>
      <c r="F684" s="190">
        <f t="shared" si="46"/>
        <v>679</v>
      </c>
      <c r="G684" s="190">
        <f t="shared" si="44"/>
        <v>7.43539202803329E-2</v>
      </c>
      <c r="H684" s="190">
        <f t="shared" si="45"/>
        <v>27.16</v>
      </c>
    </row>
    <row r="685" spans="1:8">
      <c r="A685" s="185">
        <v>36748</v>
      </c>
      <c r="B685" s="184">
        <v>17</v>
      </c>
      <c r="C685" s="184">
        <f t="shared" si="43"/>
        <v>2000</v>
      </c>
      <c r="E685" s="190">
        <v>431</v>
      </c>
      <c r="F685" s="190">
        <f t="shared" si="46"/>
        <v>680</v>
      </c>
      <c r="G685" s="190">
        <f t="shared" si="44"/>
        <v>7.4463425317564613E-2</v>
      </c>
      <c r="H685" s="190">
        <f t="shared" si="45"/>
        <v>27.2</v>
      </c>
    </row>
    <row r="686" spans="1:8">
      <c r="A686" s="185">
        <v>36749</v>
      </c>
      <c r="B686" s="184">
        <v>18</v>
      </c>
      <c r="C686" s="184">
        <f t="shared" si="43"/>
        <v>2000</v>
      </c>
      <c r="E686" s="190">
        <v>431</v>
      </c>
      <c r="F686" s="190">
        <f t="shared" si="46"/>
        <v>681</v>
      </c>
      <c r="G686" s="190">
        <f t="shared" si="44"/>
        <v>7.4572930354796327E-2</v>
      </c>
      <c r="H686" s="190">
        <f t="shared" si="45"/>
        <v>27.24</v>
      </c>
    </row>
    <row r="687" spans="1:8">
      <c r="A687" s="185">
        <v>36750</v>
      </c>
      <c r="B687" s="184">
        <v>16</v>
      </c>
      <c r="C687" s="184">
        <f t="shared" si="43"/>
        <v>2000</v>
      </c>
      <c r="E687" s="190">
        <v>431</v>
      </c>
      <c r="F687" s="190">
        <f t="shared" si="46"/>
        <v>682</v>
      </c>
      <c r="G687" s="190">
        <f t="shared" si="44"/>
        <v>7.4682435392028026E-2</v>
      </c>
      <c r="H687" s="190">
        <f t="shared" si="45"/>
        <v>27.279999999999994</v>
      </c>
    </row>
    <row r="688" spans="1:8">
      <c r="A688" s="185">
        <v>36751</v>
      </c>
      <c r="B688" s="184">
        <v>17</v>
      </c>
      <c r="C688" s="184">
        <f t="shared" si="43"/>
        <v>2000</v>
      </c>
      <c r="E688" s="190">
        <v>430</v>
      </c>
      <c r="F688" s="190">
        <f t="shared" si="46"/>
        <v>683</v>
      </c>
      <c r="G688" s="190">
        <f t="shared" si="44"/>
        <v>7.479194042925974E-2</v>
      </c>
      <c r="H688" s="190">
        <f t="shared" si="45"/>
        <v>27.32</v>
      </c>
    </row>
    <row r="689" spans="1:8">
      <c r="A689" s="185">
        <v>36752</v>
      </c>
      <c r="B689" s="184">
        <v>16</v>
      </c>
      <c r="C689" s="184">
        <f t="shared" si="43"/>
        <v>2000</v>
      </c>
      <c r="E689" s="190">
        <v>430</v>
      </c>
      <c r="F689" s="190">
        <f t="shared" si="46"/>
        <v>684</v>
      </c>
      <c r="G689" s="190">
        <f t="shared" si="44"/>
        <v>7.4901445466491454E-2</v>
      </c>
      <c r="H689" s="190">
        <f t="shared" si="45"/>
        <v>27.36</v>
      </c>
    </row>
    <row r="690" spans="1:8">
      <c r="A690" s="185">
        <v>36753</v>
      </c>
      <c r="B690" s="184">
        <v>17</v>
      </c>
      <c r="C690" s="184">
        <f t="shared" si="43"/>
        <v>2000</v>
      </c>
      <c r="E690" s="190">
        <v>430</v>
      </c>
      <c r="F690" s="190">
        <f t="shared" si="46"/>
        <v>685</v>
      </c>
      <c r="G690" s="190">
        <f t="shared" si="44"/>
        <v>7.5010950503723167E-2</v>
      </c>
      <c r="H690" s="190">
        <f t="shared" si="45"/>
        <v>27.4</v>
      </c>
    </row>
    <row r="691" spans="1:8">
      <c r="A691" s="185">
        <v>36754</v>
      </c>
      <c r="B691" s="184">
        <v>17</v>
      </c>
      <c r="C691" s="184">
        <f t="shared" si="43"/>
        <v>2000</v>
      </c>
      <c r="E691" s="190">
        <v>429</v>
      </c>
      <c r="F691" s="190">
        <f t="shared" si="46"/>
        <v>686</v>
      </c>
      <c r="G691" s="190">
        <f t="shared" si="44"/>
        <v>7.5120455540954881E-2</v>
      </c>
      <c r="H691" s="190">
        <f t="shared" si="45"/>
        <v>27.44</v>
      </c>
    </row>
    <row r="692" spans="1:8">
      <c r="A692" s="185">
        <v>36755</v>
      </c>
      <c r="B692" s="184">
        <v>18</v>
      </c>
      <c r="C692" s="184">
        <f t="shared" si="43"/>
        <v>2000</v>
      </c>
      <c r="E692" s="190">
        <v>429</v>
      </c>
      <c r="F692" s="190">
        <f t="shared" si="46"/>
        <v>687</v>
      </c>
      <c r="G692" s="190">
        <f t="shared" si="44"/>
        <v>7.5229960578186594E-2</v>
      </c>
      <c r="H692" s="190">
        <f t="shared" si="45"/>
        <v>27.48</v>
      </c>
    </row>
    <row r="693" spans="1:8">
      <c r="A693" s="185">
        <v>36756</v>
      </c>
      <c r="B693" s="184">
        <v>18</v>
      </c>
      <c r="C693" s="184">
        <f t="shared" si="43"/>
        <v>2000</v>
      </c>
      <c r="E693" s="190">
        <v>429</v>
      </c>
      <c r="F693" s="190">
        <f t="shared" si="46"/>
        <v>688</v>
      </c>
      <c r="G693" s="190">
        <f t="shared" si="44"/>
        <v>7.5339465615418308E-2</v>
      </c>
      <c r="H693" s="190">
        <f t="shared" si="45"/>
        <v>27.52</v>
      </c>
    </row>
    <row r="694" spans="1:8">
      <c r="A694" s="185">
        <v>36757</v>
      </c>
      <c r="B694" s="184">
        <v>17</v>
      </c>
      <c r="C694" s="184">
        <f t="shared" si="43"/>
        <v>2000</v>
      </c>
      <c r="E694" s="190">
        <v>429</v>
      </c>
      <c r="F694" s="190">
        <f t="shared" si="46"/>
        <v>689</v>
      </c>
      <c r="G694" s="190">
        <f t="shared" si="44"/>
        <v>7.5448970652650021E-2</v>
      </c>
      <c r="H694" s="190">
        <f t="shared" si="45"/>
        <v>27.56</v>
      </c>
    </row>
    <row r="695" spans="1:8">
      <c r="A695" s="185">
        <v>36758</v>
      </c>
      <c r="B695" s="184">
        <v>16</v>
      </c>
      <c r="C695" s="184">
        <f t="shared" si="43"/>
        <v>2000</v>
      </c>
      <c r="E695" s="190">
        <v>429</v>
      </c>
      <c r="F695" s="190">
        <f t="shared" si="46"/>
        <v>690</v>
      </c>
      <c r="G695" s="190">
        <f t="shared" si="44"/>
        <v>7.5558475689881735E-2</v>
      </c>
      <c r="H695" s="190">
        <f t="shared" si="45"/>
        <v>27.6</v>
      </c>
    </row>
    <row r="696" spans="1:8">
      <c r="A696" s="185">
        <v>36759</v>
      </c>
      <c r="B696" s="184">
        <v>15</v>
      </c>
      <c r="C696" s="184">
        <f t="shared" si="43"/>
        <v>2000</v>
      </c>
      <c r="E696" s="190">
        <v>429</v>
      </c>
      <c r="F696" s="190">
        <f t="shared" si="46"/>
        <v>691</v>
      </c>
      <c r="G696" s="190">
        <f t="shared" si="44"/>
        <v>7.5667980727113449E-2</v>
      </c>
      <c r="H696" s="190">
        <f t="shared" si="45"/>
        <v>27.64</v>
      </c>
    </row>
    <row r="697" spans="1:8">
      <c r="A697" s="185">
        <v>36760</v>
      </c>
      <c r="B697" s="184">
        <v>16</v>
      </c>
      <c r="C697" s="184">
        <f t="shared" si="43"/>
        <v>2000</v>
      </c>
      <c r="E697" s="190">
        <v>428</v>
      </c>
      <c r="F697" s="190">
        <f t="shared" si="46"/>
        <v>692</v>
      </c>
      <c r="G697" s="190">
        <f t="shared" si="44"/>
        <v>7.5777485764345162E-2</v>
      </c>
      <c r="H697" s="190">
        <f t="shared" si="45"/>
        <v>27.68</v>
      </c>
    </row>
    <row r="698" spans="1:8">
      <c r="A698" s="185">
        <v>36761</v>
      </c>
      <c r="B698" s="184">
        <v>16</v>
      </c>
      <c r="C698" s="184">
        <f t="shared" si="43"/>
        <v>2000</v>
      </c>
      <c r="E698" s="190">
        <v>427</v>
      </c>
      <c r="F698" s="190">
        <f t="shared" si="46"/>
        <v>693</v>
      </c>
      <c r="G698" s="190">
        <f t="shared" si="44"/>
        <v>7.5886990801576876E-2</v>
      </c>
      <c r="H698" s="190">
        <f t="shared" si="45"/>
        <v>27.72</v>
      </c>
    </row>
    <row r="699" spans="1:8">
      <c r="A699" s="185">
        <v>36762</v>
      </c>
      <c r="B699" s="184">
        <v>15</v>
      </c>
      <c r="C699" s="184">
        <f t="shared" si="43"/>
        <v>2000</v>
      </c>
      <c r="E699" s="190">
        <v>427</v>
      </c>
      <c r="F699" s="190">
        <f t="shared" si="46"/>
        <v>694</v>
      </c>
      <c r="G699" s="190">
        <f t="shared" si="44"/>
        <v>7.5996495838808589E-2</v>
      </c>
      <c r="H699" s="190">
        <f t="shared" si="45"/>
        <v>27.76</v>
      </c>
    </row>
    <row r="700" spans="1:8">
      <c r="A700" s="185">
        <v>36763</v>
      </c>
      <c r="B700" s="184">
        <v>16</v>
      </c>
      <c r="C700" s="184">
        <f t="shared" si="43"/>
        <v>2000</v>
      </c>
      <c r="E700" s="190">
        <v>427</v>
      </c>
      <c r="F700" s="190">
        <f t="shared" si="46"/>
        <v>695</v>
      </c>
      <c r="G700" s="190">
        <f t="shared" si="44"/>
        <v>7.6106000876040303E-2</v>
      </c>
      <c r="H700" s="190">
        <f t="shared" si="45"/>
        <v>27.8</v>
      </c>
    </row>
    <row r="701" spans="1:8">
      <c r="A701" s="185">
        <v>36764</v>
      </c>
      <c r="B701" s="184">
        <v>17</v>
      </c>
      <c r="C701" s="184">
        <f t="shared" si="43"/>
        <v>2000</v>
      </c>
      <c r="E701" s="190">
        <v>426</v>
      </c>
      <c r="F701" s="190">
        <f t="shared" si="46"/>
        <v>696</v>
      </c>
      <c r="G701" s="190">
        <f t="shared" si="44"/>
        <v>7.6215505913272016E-2</v>
      </c>
      <c r="H701" s="190">
        <f t="shared" si="45"/>
        <v>27.84</v>
      </c>
    </row>
    <row r="702" spans="1:8">
      <c r="A702" s="185">
        <v>36765</v>
      </c>
      <c r="B702" s="184">
        <v>19</v>
      </c>
      <c r="C702" s="184">
        <f t="shared" si="43"/>
        <v>2000</v>
      </c>
      <c r="E702" s="190">
        <v>426</v>
      </c>
      <c r="F702" s="190">
        <f t="shared" si="46"/>
        <v>697</v>
      </c>
      <c r="G702" s="190">
        <f t="shared" si="44"/>
        <v>7.632501095050373E-2</v>
      </c>
      <c r="H702" s="190">
        <f t="shared" si="45"/>
        <v>27.880000000000006</v>
      </c>
    </row>
    <row r="703" spans="1:8">
      <c r="A703" s="185">
        <v>36766</v>
      </c>
      <c r="B703" s="184">
        <v>20</v>
      </c>
      <c r="C703" s="184">
        <f t="shared" si="43"/>
        <v>2000</v>
      </c>
      <c r="E703" s="190">
        <v>426</v>
      </c>
      <c r="F703" s="190">
        <f t="shared" si="46"/>
        <v>698</v>
      </c>
      <c r="G703" s="190">
        <f t="shared" si="44"/>
        <v>7.643451598773543E-2</v>
      </c>
      <c r="H703" s="190">
        <f t="shared" si="45"/>
        <v>27.92</v>
      </c>
    </row>
    <row r="704" spans="1:8">
      <c r="A704" s="185">
        <v>36767</v>
      </c>
      <c r="B704" s="184">
        <v>23</v>
      </c>
      <c r="C704" s="184">
        <f t="shared" si="43"/>
        <v>2000</v>
      </c>
      <c r="E704" s="190">
        <v>425</v>
      </c>
      <c r="F704" s="190">
        <f t="shared" si="46"/>
        <v>699</v>
      </c>
      <c r="G704" s="190">
        <f t="shared" si="44"/>
        <v>7.6544021024967143E-2</v>
      </c>
      <c r="H704" s="190">
        <f t="shared" si="45"/>
        <v>27.96</v>
      </c>
    </row>
    <row r="705" spans="1:8">
      <c r="A705" s="185">
        <v>36768</v>
      </c>
      <c r="B705" s="184">
        <v>27</v>
      </c>
      <c r="C705" s="184">
        <f t="shared" si="43"/>
        <v>2000</v>
      </c>
      <c r="E705" s="190">
        <v>425</v>
      </c>
      <c r="F705" s="190">
        <f t="shared" si="46"/>
        <v>700</v>
      </c>
      <c r="G705" s="190">
        <f t="shared" si="44"/>
        <v>7.6653526062198857E-2</v>
      </c>
      <c r="H705" s="190">
        <f t="shared" si="45"/>
        <v>28</v>
      </c>
    </row>
    <row r="706" spans="1:8">
      <c r="A706" s="185">
        <v>36769</v>
      </c>
      <c r="B706" s="184">
        <v>87</v>
      </c>
      <c r="C706" s="184">
        <f t="shared" si="43"/>
        <v>2000</v>
      </c>
      <c r="E706" s="190">
        <v>425</v>
      </c>
      <c r="F706" s="190">
        <f t="shared" si="46"/>
        <v>701</v>
      </c>
      <c r="G706" s="190">
        <f t="shared" si="44"/>
        <v>7.676303109943057E-2</v>
      </c>
      <c r="H706" s="190">
        <f t="shared" si="45"/>
        <v>28.04</v>
      </c>
    </row>
    <row r="707" spans="1:8">
      <c r="A707" s="185">
        <v>36770</v>
      </c>
      <c r="B707" s="184">
        <v>141</v>
      </c>
      <c r="C707" s="184">
        <f t="shared" si="43"/>
        <v>2000</v>
      </c>
      <c r="E707" s="190">
        <v>425</v>
      </c>
      <c r="F707" s="190">
        <f t="shared" si="46"/>
        <v>702</v>
      </c>
      <c r="G707" s="190">
        <f t="shared" si="44"/>
        <v>7.6872536136662284E-2</v>
      </c>
      <c r="H707" s="190">
        <f t="shared" si="45"/>
        <v>28.08</v>
      </c>
    </row>
    <row r="708" spans="1:8">
      <c r="A708" s="185">
        <v>36771</v>
      </c>
      <c r="B708" s="184">
        <v>136</v>
      </c>
      <c r="C708" s="184">
        <f t="shared" si="43"/>
        <v>2000</v>
      </c>
      <c r="E708" s="190">
        <v>425</v>
      </c>
      <c r="F708" s="190">
        <f t="shared" si="46"/>
        <v>703</v>
      </c>
      <c r="G708" s="190">
        <f t="shared" si="44"/>
        <v>7.6982041173893997E-2</v>
      </c>
      <c r="H708" s="190">
        <f t="shared" si="45"/>
        <v>28.12</v>
      </c>
    </row>
    <row r="709" spans="1:8">
      <c r="A709" s="185">
        <v>36772</v>
      </c>
      <c r="B709" s="184">
        <v>123</v>
      </c>
      <c r="C709" s="184">
        <f t="shared" si="43"/>
        <v>2000</v>
      </c>
      <c r="E709" s="190">
        <v>424</v>
      </c>
      <c r="F709" s="190">
        <f t="shared" si="46"/>
        <v>704</v>
      </c>
      <c r="G709" s="190">
        <f t="shared" si="44"/>
        <v>7.7091546211125711E-2</v>
      </c>
      <c r="H709" s="190">
        <f t="shared" si="45"/>
        <v>28.16</v>
      </c>
    </row>
    <row r="710" spans="1:8">
      <c r="A710" s="185">
        <v>36773</v>
      </c>
      <c r="B710" s="184">
        <v>92</v>
      </c>
      <c r="C710" s="184">
        <f t="shared" ref="C710:C773" si="47">YEAR(A710)</f>
        <v>2000</v>
      </c>
      <c r="E710" s="190">
        <v>423</v>
      </c>
      <c r="F710" s="190">
        <f t="shared" si="46"/>
        <v>705</v>
      </c>
      <c r="G710" s="190">
        <f t="shared" ref="G710:G773" si="48">F710/9132</f>
        <v>7.7201051248357425E-2</v>
      </c>
      <c r="H710" s="190">
        <f t="shared" ref="H710:H773" si="49">G710*9132/25</f>
        <v>28.2</v>
      </c>
    </row>
    <row r="711" spans="1:8">
      <c r="A711" s="185">
        <v>36774</v>
      </c>
      <c r="B711" s="184">
        <v>67</v>
      </c>
      <c r="C711" s="184">
        <f t="shared" si="47"/>
        <v>2000</v>
      </c>
      <c r="E711" s="190">
        <v>423</v>
      </c>
      <c r="F711" s="190">
        <f t="shared" ref="F711:F774" si="50">F710+1</f>
        <v>706</v>
      </c>
      <c r="G711" s="190">
        <f t="shared" si="48"/>
        <v>7.7310556285589138E-2</v>
      </c>
      <c r="H711" s="190">
        <f t="shared" si="49"/>
        <v>28.24</v>
      </c>
    </row>
    <row r="712" spans="1:8">
      <c r="A712" s="185">
        <v>36775</v>
      </c>
      <c r="B712" s="184">
        <v>51</v>
      </c>
      <c r="C712" s="184">
        <f t="shared" si="47"/>
        <v>2000</v>
      </c>
      <c r="E712" s="190">
        <v>421</v>
      </c>
      <c r="F712" s="190">
        <f t="shared" si="50"/>
        <v>707</v>
      </c>
      <c r="G712" s="190">
        <f t="shared" si="48"/>
        <v>7.7420061322820852E-2</v>
      </c>
      <c r="H712" s="190">
        <f t="shared" si="49"/>
        <v>28.28</v>
      </c>
    </row>
    <row r="713" spans="1:8">
      <c r="A713" s="185">
        <v>36776</v>
      </c>
      <c r="B713" s="184">
        <v>43</v>
      </c>
      <c r="C713" s="184">
        <f t="shared" si="47"/>
        <v>2000</v>
      </c>
      <c r="E713" s="190">
        <v>421</v>
      </c>
      <c r="F713" s="190">
        <f t="shared" si="50"/>
        <v>708</v>
      </c>
      <c r="G713" s="190">
        <f t="shared" si="48"/>
        <v>7.7529566360052565E-2</v>
      </c>
      <c r="H713" s="190">
        <f t="shared" si="49"/>
        <v>28.32</v>
      </c>
    </row>
    <row r="714" spans="1:8">
      <c r="A714" s="185">
        <v>36777</v>
      </c>
      <c r="B714" s="184">
        <v>52</v>
      </c>
      <c r="C714" s="184">
        <f t="shared" si="47"/>
        <v>2000</v>
      </c>
      <c r="E714" s="190">
        <v>421</v>
      </c>
      <c r="F714" s="190">
        <f t="shared" si="50"/>
        <v>709</v>
      </c>
      <c r="G714" s="190">
        <f t="shared" si="48"/>
        <v>7.7639071397284279E-2</v>
      </c>
      <c r="H714" s="190">
        <f t="shared" si="49"/>
        <v>28.36</v>
      </c>
    </row>
    <row r="715" spans="1:8">
      <c r="A715" s="185">
        <v>36778</v>
      </c>
      <c r="B715" s="184">
        <v>61</v>
      </c>
      <c r="C715" s="184">
        <f t="shared" si="47"/>
        <v>2000</v>
      </c>
      <c r="E715" s="190">
        <v>420</v>
      </c>
      <c r="F715" s="190">
        <f t="shared" si="50"/>
        <v>710</v>
      </c>
      <c r="G715" s="190">
        <f t="shared" si="48"/>
        <v>7.7748576434515992E-2</v>
      </c>
      <c r="H715" s="190">
        <f t="shared" si="49"/>
        <v>28.4</v>
      </c>
    </row>
    <row r="716" spans="1:8">
      <c r="A716" s="185">
        <v>36779</v>
      </c>
      <c r="B716" s="184">
        <v>56</v>
      </c>
      <c r="C716" s="184">
        <f t="shared" si="47"/>
        <v>2000</v>
      </c>
      <c r="E716" s="190">
        <v>419</v>
      </c>
      <c r="F716" s="190">
        <f t="shared" si="50"/>
        <v>711</v>
      </c>
      <c r="G716" s="190">
        <f t="shared" si="48"/>
        <v>7.7858081471747706E-2</v>
      </c>
      <c r="H716" s="190">
        <f t="shared" si="49"/>
        <v>28.44</v>
      </c>
    </row>
    <row r="717" spans="1:8">
      <c r="A717" s="185">
        <v>36780</v>
      </c>
      <c r="B717" s="184">
        <v>45</v>
      </c>
      <c r="C717" s="184">
        <f t="shared" si="47"/>
        <v>2000</v>
      </c>
      <c r="E717" s="190">
        <v>418</v>
      </c>
      <c r="F717" s="190">
        <f t="shared" si="50"/>
        <v>712</v>
      </c>
      <c r="G717" s="190">
        <f t="shared" si="48"/>
        <v>7.796758650897942E-2</v>
      </c>
      <c r="H717" s="190">
        <f t="shared" si="49"/>
        <v>28.480000000000004</v>
      </c>
    </row>
    <row r="718" spans="1:8">
      <c r="A718" s="185">
        <v>36781</v>
      </c>
      <c r="B718" s="184">
        <v>45</v>
      </c>
      <c r="C718" s="184">
        <f t="shared" si="47"/>
        <v>2000</v>
      </c>
      <c r="E718" s="190">
        <v>418</v>
      </c>
      <c r="F718" s="190">
        <f t="shared" si="50"/>
        <v>713</v>
      </c>
      <c r="G718" s="190">
        <f t="shared" si="48"/>
        <v>7.8077091546211119E-2</v>
      </c>
      <c r="H718" s="190">
        <f t="shared" si="49"/>
        <v>28.519999999999996</v>
      </c>
    </row>
    <row r="719" spans="1:8">
      <c r="A719" s="185">
        <v>36782</v>
      </c>
      <c r="B719" s="184">
        <v>43</v>
      </c>
      <c r="C719" s="184">
        <f t="shared" si="47"/>
        <v>2000</v>
      </c>
      <c r="E719" s="190">
        <v>418</v>
      </c>
      <c r="F719" s="190">
        <f t="shared" si="50"/>
        <v>714</v>
      </c>
      <c r="G719" s="190">
        <f t="shared" si="48"/>
        <v>7.8186596583442833E-2</v>
      </c>
      <c r="H719" s="190">
        <f t="shared" si="49"/>
        <v>28.56</v>
      </c>
    </row>
    <row r="720" spans="1:8">
      <c r="A720" s="185">
        <v>36783</v>
      </c>
      <c r="B720" s="184">
        <v>31</v>
      </c>
      <c r="C720" s="184">
        <f t="shared" si="47"/>
        <v>2000</v>
      </c>
      <c r="E720" s="190">
        <v>417</v>
      </c>
      <c r="F720" s="190">
        <f t="shared" si="50"/>
        <v>715</v>
      </c>
      <c r="G720" s="190">
        <f t="shared" si="48"/>
        <v>7.8296101620674546E-2</v>
      </c>
      <c r="H720" s="190">
        <f t="shared" si="49"/>
        <v>28.6</v>
      </c>
    </row>
    <row r="721" spans="1:8">
      <c r="A721" s="185">
        <v>36784</v>
      </c>
      <c r="B721" s="184">
        <v>28</v>
      </c>
      <c r="C721" s="184">
        <f t="shared" si="47"/>
        <v>2000</v>
      </c>
      <c r="E721" s="190">
        <v>417</v>
      </c>
      <c r="F721" s="190">
        <f t="shared" si="50"/>
        <v>716</v>
      </c>
      <c r="G721" s="190">
        <f t="shared" si="48"/>
        <v>7.840560665790626E-2</v>
      </c>
      <c r="H721" s="190">
        <f t="shared" si="49"/>
        <v>28.64</v>
      </c>
    </row>
    <row r="722" spans="1:8">
      <c r="A722" s="185">
        <v>36785</v>
      </c>
      <c r="B722" s="184">
        <v>29</v>
      </c>
      <c r="C722" s="184">
        <f t="shared" si="47"/>
        <v>2000</v>
      </c>
      <c r="E722" s="190">
        <v>417</v>
      </c>
      <c r="F722" s="190">
        <f t="shared" si="50"/>
        <v>717</v>
      </c>
      <c r="G722" s="190">
        <f t="shared" si="48"/>
        <v>7.8515111695137974E-2</v>
      </c>
      <c r="H722" s="190">
        <f t="shared" si="49"/>
        <v>28.68</v>
      </c>
    </row>
    <row r="723" spans="1:8">
      <c r="A723" s="185">
        <v>36786</v>
      </c>
      <c r="B723" s="184">
        <v>28</v>
      </c>
      <c r="C723" s="184">
        <f t="shared" si="47"/>
        <v>2000</v>
      </c>
      <c r="E723" s="190">
        <v>416</v>
      </c>
      <c r="F723" s="190">
        <f t="shared" si="50"/>
        <v>718</v>
      </c>
      <c r="G723" s="190">
        <f t="shared" si="48"/>
        <v>7.8624616732369687E-2</v>
      </c>
      <c r="H723" s="190">
        <f t="shared" si="49"/>
        <v>28.72</v>
      </c>
    </row>
    <row r="724" spans="1:8">
      <c r="A724" s="185">
        <v>36787</v>
      </c>
      <c r="B724" s="184">
        <v>31</v>
      </c>
      <c r="C724" s="184">
        <f t="shared" si="47"/>
        <v>2000</v>
      </c>
      <c r="E724" s="190">
        <v>415</v>
      </c>
      <c r="F724" s="190">
        <f t="shared" si="50"/>
        <v>719</v>
      </c>
      <c r="G724" s="190">
        <f t="shared" si="48"/>
        <v>7.8734121769601401E-2</v>
      </c>
      <c r="H724" s="190">
        <f t="shared" si="49"/>
        <v>28.76</v>
      </c>
    </row>
    <row r="725" spans="1:8">
      <c r="A725" s="185">
        <v>36788</v>
      </c>
      <c r="B725" s="184">
        <v>35</v>
      </c>
      <c r="C725" s="184">
        <f t="shared" si="47"/>
        <v>2000</v>
      </c>
      <c r="E725" s="190">
        <v>415</v>
      </c>
      <c r="F725" s="190">
        <f t="shared" si="50"/>
        <v>720</v>
      </c>
      <c r="G725" s="190">
        <f t="shared" si="48"/>
        <v>7.8843626806833114E-2</v>
      </c>
      <c r="H725" s="190">
        <f t="shared" si="49"/>
        <v>28.8</v>
      </c>
    </row>
    <row r="726" spans="1:8">
      <c r="A726" s="185">
        <v>36789</v>
      </c>
      <c r="B726" s="184">
        <v>36</v>
      </c>
      <c r="C726" s="184">
        <f t="shared" si="47"/>
        <v>2000</v>
      </c>
      <c r="E726" s="190">
        <v>414</v>
      </c>
      <c r="F726" s="190">
        <f t="shared" si="50"/>
        <v>721</v>
      </c>
      <c r="G726" s="190">
        <f t="shared" si="48"/>
        <v>7.8953131844064828E-2</v>
      </c>
      <c r="H726" s="190">
        <f t="shared" si="49"/>
        <v>28.84</v>
      </c>
    </row>
    <row r="727" spans="1:8">
      <c r="A727" s="185">
        <v>36790</v>
      </c>
      <c r="B727" s="184">
        <v>36</v>
      </c>
      <c r="C727" s="184">
        <f t="shared" si="47"/>
        <v>2000</v>
      </c>
      <c r="E727" s="190">
        <v>413</v>
      </c>
      <c r="F727" s="190">
        <f t="shared" si="50"/>
        <v>722</v>
      </c>
      <c r="G727" s="190">
        <f t="shared" si="48"/>
        <v>7.9062636881296541E-2</v>
      </c>
      <c r="H727" s="190">
        <f t="shared" si="49"/>
        <v>28.88</v>
      </c>
    </row>
    <row r="728" spans="1:8">
      <c r="A728" s="185">
        <v>36791</v>
      </c>
      <c r="B728" s="184">
        <v>34</v>
      </c>
      <c r="C728" s="184">
        <f t="shared" si="47"/>
        <v>2000</v>
      </c>
      <c r="E728" s="190">
        <v>413</v>
      </c>
      <c r="F728" s="190">
        <f t="shared" si="50"/>
        <v>723</v>
      </c>
      <c r="G728" s="190">
        <f t="shared" si="48"/>
        <v>7.9172141918528255E-2</v>
      </c>
      <c r="H728" s="190">
        <f t="shared" si="49"/>
        <v>28.92</v>
      </c>
    </row>
    <row r="729" spans="1:8">
      <c r="A729" s="185">
        <v>36792</v>
      </c>
      <c r="B729" s="184">
        <v>30</v>
      </c>
      <c r="C729" s="184">
        <f t="shared" si="47"/>
        <v>2000</v>
      </c>
      <c r="E729" s="190">
        <v>413</v>
      </c>
      <c r="F729" s="190">
        <f t="shared" si="50"/>
        <v>724</v>
      </c>
      <c r="G729" s="190">
        <f t="shared" si="48"/>
        <v>7.9281646955759968E-2</v>
      </c>
      <c r="H729" s="190">
        <f t="shared" si="49"/>
        <v>28.96</v>
      </c>
    </row>
    <row r="730" spans="1:8">
      <c r="A730" s="185">
        <v>36793</v>
      </c>
      <c r="B730" s="184">
        <v>29</v>
      </c>
      <c r="C730" s="184">
        <f t="shared" si="47"/>
        <v>2000</v>
      </c>
      <c r="E730" s="190">
        <v>412</v>
      </c>
      <c r="F730" s="190">
        <f t="shared" si="50"/>
        <v>725</v>
      </c>
      <c r="G730" s="190">
        <f t="shared" si="48"/>
        <v>7.9391151992991682E-2</v>
      </c>
      <c r="H730" s="190">
        <f t="shared" si="49"/>
        <v>29</v>
      </c>
    </row>
    <row r="731" spans="1:8">
      <c r="A731" s="185">
        <v>36794</v>
      </c>
      <c r="B731" s="184">
        <v>28</v>
      </c>
      <c r="C731" s="184">
        <f t="shared" si="47"/>
        <v>2000</v>
      </c>
      <c r="E731" s="190">
        <v>412</v>
      </c>
      <c r="F731" s="190">
        <f t="shared" si="50"/>
        <v>726</v>
      </c>
      <c r="G731" s="190">
        <f t="shared" si="48"/>
        <v>7.9500657030223396E-2</v>
      </c>
      <c r="H731" s="190">
        <f t="shared" si="49"/>
        <v>29.04</v>
      </c>
    </row>
    <row r="732" spans="1:8">
      <c r="A732" s="185">
        <v>36795</v>
      </c>
      <c r="B732" s="184">
        <v>27</v>
      </c>
      <c r="C732" s="184">
        <f t="shared" si="47"/>
        <v>2000</v>
      </c>
      <c r="E732" s="190">
        <v>411</v>
      </c>
      <c r="F732" s="190">
        <f t="shared" si="50"/>
        <v>727</v>
      </c>
      <c r="G732" s="190">
        <f t="shared" si="48"/>
        <v>7.9610162067455109E-2</v>
      </c>
      <c r="H732" s="190">
        <f t="shared" si="49"/>
        <v>29.08</v>
      </c>
    </row>
    <row r="733" spans="1:8">
      <c r="A733" s="185">
        <v>36796</v>
      </c>
      <c r="B733" s="184">
        <v>26</v>
      </c>
      <c r="C733" s="184">
        <f t="shared" si="47"/>
        <v>2000</v>
      </c>
      <c r="E733" s="190">
        <v>411</v>
      </c>
      <c r="F733" s="190">
        <f t="shared" si="50"/>
        <v>728</v>
      </c>
      <c r="G733" s="190">
        <f t="shared" si="48"/>
        <v>7.9719667104686809E-2</v>
      </c>
      <c r="H733" s="190">
        <f t="shared" si="49"/>
        <v>29.119999999999994</v>
      </c>
    </row>
    <row r="734" spans="1:8">
      <c r="A734" s="185">
        <v>36797</v>
      </c>
      <c r="B734" s="184">
        <v>27</v>
      </c>
      <c r="C734" s="184">
        <f t="shared" si="47"/>
        <v>2000</v>
      </c>
      <c r="E734" s="190">
        <v>411</v>
      </c>
      <c r="F734" s="190">
        <f t="shared" si="50"/>
        <v>729</v>
      </c>
      <c r="G734" s="190">
        <f t="shared" si="48"/>
        <v>7.9829172141918522E-2</v>
      </c>
      <c r="H734" s="190">
        <f t="shared" si="49"/>
        <v>29.16</v>
      </c>
    </row>
    <row r="735" spans="1:8">
      <c r="A735" s="185">
        <v>36798</v>
      </c>
      <c r="B735" s="184">
        <v>26</v>
      </c>
      <c r="C735" s="184">
        <f t="shared" si="47"/>
        <v>2000</v>
      </c>
      <c r="E735" s="190">
        <v>411</v>
      </c>
      <c r="F735" s="190">
        <f t="shared" si="50"/>
        <v>730</v>
      </c>
      <c r="G735" s="190">
        <f t="shared" si="48"/>
        <v>7.9938677179150236E-2</v>
      </c>
      <c r="H735" s="190">
        <f t="shared" si="49"/>
        <v>29.2</v>
      </c>
    </row>
    <row r="736" spans="1:8">
      <c r="A736" s="185">
        <v>36799</v>
      </c>
      <c r="B736" s="184">
        <v>25</v>
      </c>
      <c r="C736" s="184">
        <f t="shared" si="47"/>
        <v>2000</v>
      </c>
      <c r="E736" s="190">
        <v>410</v>
      </c>
      <c r="F736" s="190">
        <f t="shared" si="50"/>
        <v>731</v>
      </c>
      <c r="G736" s="190">
        <f t="shared" si="48"/>
        <v>8.004818221638195E-2</v>
      </c>
      <c r="H736" s="190">
        <f t="shared" si="49"/>
        <v>29.24</v>
      </c>
    </row>
    <row r="737" spans="1:8">
      <c r="A737" s="185">
        <v>36800</v>
      </c>
      <c r="B737" s="184">
        <v>383</v>
      </c>
      <c r="C737" s="184">
        <f t="shared" si="47"/>
        <v>2000</v>
      </c>
      <c r="E737" s="190">
        <v>410</v>
      </c>
      <c r="F737" s="190">
        <f t="shared" si="50"/>
        <v>732</v>
      </c>
      <c r="G737" s="190">
        <f t="shared" si="48"/>
        <v>8.0157687253613663E-2</v>
      </c>
      <c r="H737" s="190">
        <f t="shared" si="49"/>
        <v>29.28</v>
      </c>
    </row>
    <row r="738" spans="1:8">
      <c r="A738" s="185">
        <v>36801</v>
      </c>
      <c r="B738" s="184">
        <v>32</v>
      </c>
      <c r="C738" s="184">
        <f t="shared" si="47"/>
        <v>2000</v>
      </c>
      <c r="E738" s="190">
        <v>410</v>
      </c>
      <c r="F738" s="190">
        <f t="shared" si="50"/>
        <v>733</v>
      </c>
      <c r="G738" s="190">
        <f t="shared" si="48"/>
        <v>8.0267192290845377E-2</v>
      </c>
      <c r="H738" s="190">
        <f t="shared" si="49"/>
        <v>29.32</v>
      </c>
    </row>
    <row r="739" spans="1:8">
      <c r="A739" s="185">
        <v>36802</v>
      </c>
      <c r="B739" s="184">
        <v>37</v>
      </c>
      <c r="C739" s="184">
        <f t="shared" si="47"/>
        <v>2000</v>
      </c>
      <c r="E739" s="190">
        <v>410</v>
      </c>
      <c r="F739" s="190">
        <f t="shared" si="50"/>
        <v>734</v>
      </c>
      <c r="G739" s="190">
        <f t="shared" si="48"/>
        <v>8.037669732807709E-2</v>
      </c>
      <c r="H739" s="190">
        <f t="shared" si="49"/>
        <v>29.36</v>
      </c>
    </row>
    <row r="740" spans="1:8">
      <c r="A740" s="185">
        <v>36803</v>
      </c>
      <c r="B740" s="184">
        <v>38</v>
      </c>
      <c r="C740" s="184">
        <f t="shared" si="47"/>
        <v>2000</v>
      </c>
      <c r="E740" s="190">
        <v>409</v>
      </c>
      <c r="F740" s="190">
        <f t="shared" si="50"/>
        <v>735</v>
      </c>
      <c r="G740" s="190">
        <f t="shared" si="48"/>
        <v>8.0486202365308804E-2</v>
      </c>
      <c r="H740" s="190">
        <f t="shared" si="49"/>
        <v>29.4</v>
      </c>
    </row>
    <row r="741" spans="1:8">
      <c r="A741" s="185">
        <v>36804</v>
      </c>
      <c r="B741" s="184">
        <v>40</v>
      </c>
      <c r="C741" s="184">
        <f t="shared" si="47"/>
        <v>2000</v>
      </c>
      <c r="E741" s="190">
        <v>409</v>
      </c>
      <c r="F741" s="190">
        <f t="shared" si="50"/>
        <v>736</v>
      </c>
      <c r="G741" s="190">
        <f t="shared" si="48"/>
        <v>8.0595707402540517E-2</v>
      </c>
      <c r="H741" s="190">
        <f t="shared" si="49"/>
        <v>29.44</v>
      </c>
    </row>
    <row r="742" spans="1:8">
      <c r="A742" s="185">
        <v>36805</v>
      </c>
      <c r="B742" s="184">
        <v>41</v>
      </c>
      <c r="C742" s="184">
        <f t="shared" si="47"/>
        <v>2000</v>
      </c>
      <c r="E742" s="190">
        <v>408</v>
      </c>
      <c r="F742" s="190">
        <f t="shared" si="50"/>
        <v>737</v>
      </c>
      <c r="G742" s="190">
        <f t="shared" si="48"/>
        <v>8.0705212439772231E-2</v>
      </c>
      <c r="H742" s="190">
        <f t="shared" si="49"/>
        <v>29.48</v>
      </c>
    </row>
    <row r="743" spans="1:8">
      <c r="A743" s="185">
        <v>36806</v>
      </c>
      <c r="B743" s="184">
        <v>43</v>
      </c>
      <c r="C743" s="184">
        <f t="shared" si="47"/>
        <v>2000</v>
      </c>
      <c r="E743" s="190">
        <v>408</v>
      </c>
      <c r="F743" s="190">
        <f t="shared" si="50"/>
        <v>738</v>
      </c>
      <c r="G743" s="190">
        <f t="shared" si="48"/>
        <v>8.0814717477003944E-2</v>
      </c>
      <c r="H743" s="190">
        <f t="shared" si="49"/>
        <v>29.52</v>
      </c>
    </row>
    <row r="744" spans="1:8">
      <c r="A744" s="185">
        <v>36807</v>
      </c>
      <c r="B744" s="184">
        <v>45</v>
      </c>
      <c r="C744" s="184">
        <f t="shared" si="47"/>
        <v>2000</v>
      </c>
      <c r="E744" s="190">
        <v>408</v>
      </c>
      <c r="F744" s="190">
        <f t="shared" si="50"/>
        <v>739</v>
      </c>
      <c r="G744" s="190">
        <f t="shared" si="48"/>
        <v>8.0924222514235658E-2</v>
      </c>
      <c r="H744" s="190">
        <f t="shared" si="49"/>
        <v>29.56</v>
      </c>
    </row>
    <row r="745" spans="1:8">
      <c r="A745" s="185">
        <v>36808</v>
      </c>
      <c r="B745" s="184">
        <v>47</v>
      </c>
      <c r="C745" s="184">
        <f t="shared" si="47"/>
        <v>2000</v>
      </c>
      <c r="E745" s="190">
        <v>408</v>
      </c>
      <c r="F745" s="190">
        <f t="shared" si="50"/>
        <v>740</v>
      </c>
      <c r="G745" s="190">
        <f t="shared" si="48"/>
        <v>8.1033727551467372E-2</v>
      </c>
      <c r="H745" s="190">
        <f t="shared" si="49"/>
        <v>29.6</v>
      </c>
    </row>
    <row r="746" spans="1:8">
      <c r="A746" s="185">
        <v>36809</v>
      </c>
      <c r="B746" s="184">
        <v>48</v>
      </c>
      <c r="C746" s="184">
        <f t="shared" si="47"/>
        <v>2000</v>
      </c>
      <c r="E746" s="190">
        <v>407</v>
      </c>
      <c r="F746" s="190">
        <f t="shared" si="50"/>
        <v>741</v>
      </c>
      <c r="G746" s="190">
        <f t="shared" si="48"/>
        <v>8.1143232588699085E-2</v>
      </c>
      <c r="H746" s="190">
        <f t="shared" si="49"/>
        <v>29.64</v>
      </c>
    </row>
    <row r="747" spans="1:8">
      <c r="A747" s="185">
        <v>36810</v>
      </c>
      <c r="B747" s="184">
        <v>50</v>
      </c>
      <c r="C747" s="184">
        <f t="shared" si="47"/>
        <v>2000</v>
      </c>
      <c r="E747" s="190">
        <v>407</v>
      </c>
      <c r="F747" s="190">
        <f t="shared" si="50"/>
        <v>742</v>
      </c>
      <c r="G747" s="190">
        <f t="shared" si="48"/>
        <v>8.1252737625930799E-2</v>
      </c>
      <c r="H747" s="190">
        <f t="shared" si="49"/>
        <v>29.68</v>
      </c>
    </row>
    <row r="748" spans="1:8">
      <c r="A748" s="185">
        <v>36811</v>
      </c>
      <c r="B748" s="184">
        <v>52</v>
      </c>
      <c r="C748" s="184">
        <f t="shared" si="47"/>
        <v>2000</v>
      </c>
      <c r="E748" s="190">
        <v>406</v>
      </c>
      <c r="F748" s="190">
        <f t="shared" si="50"/>
        <v>743</v>
      </c>
      <c r="G748" s="190">
        <f t="shared" si="48"/>
        <v>8.1362242663162512E-2</v>
      </c>
      <c r="H748" s="190">
        <f t="shared" si="49"/>
        <v>29.720000000000006</v>
      </c>
    </row>
    <row r="749" spans="1:8">
      <c r="A749" s="185">
        <v>36812</v>
      </c>
      <c r="B749" s="184">
        <v>54</v>
      </c>
      <c r="C749" s="184">
        <f t="shared" si="47"/>
        <v>2000</v>
      </c>
      <c r="E749" s="190">
        <v>406</v>
      </c>
      <c r="F749" s="190">
        <f t="shared" si="50"/>
        <v>744</v>
      </c>
      <c r="G749" s="190">
        <f t="shared" si="48"/>
        <v>8.1471747700394212E-2</v>
      </c>
      <c r="H749" s="190">
        <f t="shared" si="49"/>
        <v>29.76</v>
      </c>
    </row>
    <row r="750" spans="1:8">
      <c r="A750" s="185">
        <v>36813</v>
      </c>
      <c r="B750" s="184">
        <v>58</v>
      </c>
      <c r="C750" s="184">
        <f t="shared" si="47"/>
        <v>2000</v>
      </c>
      <c r="E750" s="190">
        <v>406</v>
      </c>
      <c r="F750" s="190">
        <f t="shared" si="50"/>
        <v>745</v>
      </c>
      <c r="G750" s="190">
        <f t="shared" si="48"/>
        <v>8.1581252737625926E-2</v>
      </c>
      <c r="H750" s="190">
        <f t="shared" si="49"/>
        <v>29.8</v>
      </c>
    </row>
    <row r="751" spans="1:8">
      <c r="A751" s="185">
        <v>36814</v>
      </c>
      <c r="B751" s="184">
        <v>60</v>
      </c>
      <c r="C751" s="184">
        <f t="shared" si="47"/>
        <v>2000</v>
      </c>
      <c r="E751" s="190">
        <v>405</v>
      </c>
      <c r="F751" s="190">
        <f t="shared" si="50"/>
        <v>746</v>
      </c>
      <c r="G751" s="190">
        <f t="shared" si="48"/>
        <v>8.1690757774857639E-2</v>
      </c>
      <c r="H751" s="190">
        <f t="shared" si="49"/>
        <v>29.84</v>
      </c>
    </row>
    <row r="752" spans="1:8">
      <c r="A752" s="185">
        <v>36815</v>
      </c>
      <c r="B752" s="184">
        <v>62</v>
      </c>
      <c r="C752" s="184">
        <f t="shared" si="47"/>
        <v>2000</v>
      </c>
      <c r="E752" s="190">
        <v>404</v>
      </c>
      <c r="F752" s="190">
        <f t="shared" si="50"/>
        <v>747</v>
      </c>
      <c r="G752" s="190">
        <f t="shared" si="48"/>
        <v>8.1800262812089353E-2</v>
      </c>
      <c r="H752" s="190">
        <f t="shared" si="49"/>
        <v>29.88</v>
      </c>
    </row>
    <row r="753" spans="1:8">
      <c r="A753" s="185">
        <v>36816</v>
      </c>
      <c r="B753" s="184">
        <v>60</v>
      </c>
      <c r="C753" s="184">
        <f t="shared" si="47"/>
        <v>2000</v>
      </c>
      <c r="E753" s="190">
        <v>404</v>
      </c>
      <c r="F753" s="190">
        <f t="shared" si="50"/>
        <v>748</v>
      </c>
      <c r="G753" s="190">
        <f t="shared" si="48"/>
        <v>8.1909767849321066E-2</v>
      </c>
      <c r="H753" s="190">
        <f t="shared" si="49"/>
        <v>29.92</v>
      </c>
    </row>
    <row r="754" spans="1:8">
      <c r="A754" s="185">
        <v>36817</v>
      </c>
      <c r="B754" s="184">
        <v>55</v>
      </c>
      <c r="C754" s="184">
        <f t="shared" si="47"/>
        <v>2000</v>
      </c>
      <c r="E754" s="190">
        <v>403</v>
      </c>
      <c r="F754" s="190">
        <f t="shared" si="50"/>
        <v>749</v>
      </c>
      <c r="G754" s="190">
        <f t="shared" si="48"/>
        <v>8.201927288655278E-2</v>
      </c>
      <c r="H754" s="190">
        <f t="shared" si="49"/>
        <v>29.96</v>
      </c>
    </row>
    <row r="755" spans="1:8">
      <c r="A755" s="185">
        <v>36818</v>
      </c>
      <c r="B755" s="184">
        <v>61</v>
      </c>
      <c r="C755" s="184">
        <f t="shared" si="47"/>
        <v>2000</v>
      </c>
      <c r="E755" s="190">
        <v>403</v>
      </c>
      <c r="F755" s="190">
        <f t="shared" si="50"/>
        <v>750</v>
      </c>
      <c r="G755" s="190">
        <f t="shared" si="48"/>
        <v>8.2128777923784493E-2</v>
      </c>
      <c r="H755" s="190">
        <f t="shared" si="49"/>
        <v>30</v>
      </c>
    </row>
    <row r="756" spans="1:8">
      <c r="A756" s="185">
        <v>36819</v>
      </c>
      <c r="B756" s="184">
        <v>68</v>
      </c>
      <c r="C756" s="184">
        <f t="shared" si="47"/>
        <v>2000</v>
      </c>
      <c r="E756" s="190">
        <v>403</v>
      </c>
      <c r="F756" s="190">
        <f t="shared" si="50"/>
        <v>751</v>
      </c>
      <c r="G756" s="190">
        <f t="shared" si="48"/>
        <v>8.2238282961016207E-2</v>
      </c>
      <c r="H756" s="190">
        <f t="shared" si="49"/>
        <v>30.04</v>
      </c>
    </row>
    <row r="757" spans="1:8">
      <c r="A757" s="185">
        <v>36820</v>
      </c>
      <c r="B757" s="184">
        <v>76</v>
      </c>
      <c r="C757" s="184">
        <f t="shared" si="47"/>
        <v>2000</v>
      </c>
      <c r="E757" s="190">
        <v>402</v>
      </c>
      <c r="F757" s="190">
        <f t="shared" si="50"/>
        <v>752</v>
      </c>
      <c r="G757" s="190">
        <f t="shared" si="48"/>
        <v>8.2347787998247921E-2</v>
      </c>
      <c r="H757" s="190">
        <f t="shared" si="49"/>
        <v>30.08</v>
      </c>
    </row>
    <row r="758" spans="1:8">
      <c r="A758" s="185">
        <v>36821</v>
      </c>
      <c r="B758" s="184">
        <v>79</v>
      </c>
      <c r="C758" s="184">
        <f t="shared" si="47"/>
        <v>2000</v>
      </c>
      <c r="E758" s="190">
        <v>402</v>
      </c>
      <c r="F758" s="190">
        <f t="shared" si="50"/>
        <v>753</v>
      </c>
      <c r="G758" s="190">
        <f t="shared" si="48"/>
        <v>8.2457293035479634E-2</v>
      </c>
      <c r="H758" s="190">
        <f t="shared" si="49"/>
        <v>30.12</v>
      </c>
    </row>
    <row r="759" spans="1:8">
      <c r="A759" s="185">
        <v>36822</v>
      </c>
      <c r="B759" s="184">
        <v>84</v>
      </c>
      <c r="C759" s="184">
        <f t="shared" si="47"/>
        <v>2000</v>
      </c>
      <c r="E759" s="190">
        <v>401</v>
      </c>
      <c r="F759" s="190">
        <f t="shared" si="50"/>
        <v>754</v>
      </c>
      <c r="G759" s="190">
        <f t="shared" si="48"/>
        <v>8.2566798072711348E-2</v>
      </c>
      <c r="H759" s="190">
        <f t="shared" si="49"/>
        <v>30.16</v>
      </c>
    </row>
    <row r="760" spans="1:8">
      <c r="A760" s="185">
        <v>36823</v>
      </c>
      <c r="B760" s="184">
        <v>84</v>
      </c>
      <c r="C760" s="184">
        <f t="shared" si="47"/>
        <v>2000</v>
      </c>
      <c r="E760" s="190">
        <v>401</v>
      </c>
      <c r="F760" s="190">
        <f t="shared" si="50"/>
        <v>755</v>
      </c>
      <c r="G760" s="190">
        <f t="shared" si="48"/>
        <v>8.2676303109943061E-2</v>
      </c>
      <c r="H760" s="190">
        <f t="shared" si="49"/>
        <v>30.2</v>
      </c>
    </row>
    <row r="761" spans="1:8">
      <c r="A761" s="185">
        <v>36824</v>
      </c>
      <c r="B761" s="184">
        <v>64</v>
      </c>
      <c r="C761" s="184">
        <f t="shared" si="47"/>
        <v>2000</v>
      </c>
      <c r="E761" s="190">
        <v>400</v>
      </c>
      <c r="F761" s="190">
        <f t="shared" si="50"/>
        <v>756</v>
      </c>
      <c r="G761" s="190">
        <f t="shared" si="48"/>
        <v>8.2785808147174775E-2</v>
      </c>
      <c r="H761" s="190">
        <f t="shared" si="49"/>
        <v>30.24</v>
      </c>
    </row>
    <row r="762" spans="1:8">
      <c r="A762" s="185">
        <v>36825</v>
      </c>
      <c r="B762" s="184">
        <v>65</v>
      </c>
      <c r="C762" s="184">
        <f t="shared" si="47"/>
        <v>2000</v>
      </c>
      <c r="E762" s="190">
        <v>399</v>
      </c>
      <c r="F762" s="190">
        <f t="shared" si="50"/>
        <v>757</v>
      </c>
      <c r="G762" s="190">
        <f t="shared" si="48"/>
        <v>8.2895313184406488E-2</v>
      </c>
      <c r="H762" s="190">
        <f t="shared" si="49"/>
        <v>30.28</v>
      </c>
    </row>
    <row r="763" spans="1:8">
      <c r="A763" s="185">
        <v>36826</v>
      </c>
      <c r="B763" s="184">
        <v>68</v>
      </c>
      <c r="C763" s="184">
        <f t="shared" si="47"/>
        <v>2000</v>
      </c>
      <c r="E763" s="190">
        <v>398</v>
      </c>
      <c r="F763" s="190">
        <f t="shared" si="50"/>
        <v>758</v>
      </c>
      <c r="G763" s="190">
        <f t="shared" si="48"/>
        <v>8.3004818221638202E-2</v>
      </c>
      <c r="H763" s="190">
        <f t="shared" si="49"/>
        <v>30.320000000000004</v>
      </c>
    </row>
    <row r="764" spans="1:8">
      <c r="A764" s="185">
        <v>36827</v>
      </c>
      <c r="B764" s="184">
        <v>69</v>
      </c>
      <c r="C764" s="184">
        <f t="shared" si="47"/>
        <v>2000</v>
      </c>
      <c r="E764" s="190">
        <v>398</v>
      </c>
      <c r="F764" s="190">
        <f t="shared" si="50"/>
        <v>759</v>
      </c>
      <c r="G764" s="190">
        <f t="shared" si="48"/>
        <v>8.3114323258869902E-2</v>
      </c>
      <c r="H764" s="190">
        <f t="shared" si="49"/>
        <v>30.359999999999996</v>
      </c>
    </row>
    <row r="765" spans="1:8">
      <c r="A765" s="185">
        <v>36828</v>
      </c>
      <c r="B765" s="184">
        <v>69</v>
      </c>
      <c r="C765" s="184">
        <f t="shared" si="47"/>
        <v>2000</v>
      </c>
      <c r="E765" s="190">
        <v>398</v>
      </c>
      <c r="F765" s="190">
        <f t="shared" si="50"/>
        <v>760</v>
      </c>
      <c r="G765" s="190">
        <f t="shared" si="48"/>
        <v>8.3223828296101615E-2</v>
      </c>
      <c r="H765" s="190">
        <f t="shared" si="49"/>
        <v>30.4</v>
      </c>
    </row>
    <row r="766" spans="1:8">
      <c r="A766" s="185">
        <v>36829</v>
      </c>
      <c r="B766" s="184">
        <v>128</v>
      </c>
      <c r="C766" s="184">
        <f t="shared" si="47"/>
        <v>2000</v>
      </c>
      <c r="E766" s="190">
        <v>398</v>
      </c>
      <c r="F766" s="190">
        <f t="shared" si="50"/>
        <v>761</v>
      </c>
      <c r="G766" s="190">
        <f t="shared" si="48"/>
        <v>8.3333333333333329E-2</v>
      </c>
      <c r="H766" s="190">
        <f t="shared" si="49"/>
        <v>30.44</v>
      </c>
    </row>
    <row r="767" spans="1:8">
      <c r="A767" s="185">
        <v>36830</v>
      </c>
      <c r="B767" s="184">
        <v>142</v>
      </c>
      <c r="C767" s="184">
        <f t="shared" si="47"/>
        <v>2000</v>
      </c>
      <c r="E767" s="190">
        <v>397</v>
      </c>
      <c r="F767" s="190">
        <f t="shared" si="50"/>
        <v>762</v>
      </c>
      <c r="G767" s="190">
        <f t="shared" si="48"/>
        <v>8.3442838370565042E-2</v>
      </c>
      <c r="H767" s="190">
        <f t="shared" si="49"/>
        <v>30.48</v>
      </c>
    </row>
    <row r="768" spans="1:8">
      <c r="A768" s="185">
        <v>36831</v>
      </c>
      <c r="B768" s="184">
        <v>132</v>
      </c>
      <c r="C768" s="184">
        <f t="shared" si="47"/>
        <v>2000</v>
      </c>
      <c r="E768" s="190">
        <v>397</v>
      </c>
      <c r="F768" s="190">
        <f t="shared" si="50"/>
        <v>763</v>
      </c>
      <c r="G768" s="190">
        <f t="shared" si="48"/>
        <v>8.3552343407796756E-2</v>
      </c>
      <c r="H768" s="190">
        <f t="shared" si="49"/>
        <v>30.52</v>
      </c>
    </row>
    <row r="769" spans="1:8">
      <c r="A769" s="185">
        <v>36832</v>
      </c>
      <c r="B769" s="184">
        <v>134</v>
      </c>
      <c r="C769" s="184">
        <f t="shared" si="47"/>
        <v>2000</v>
      </c>
      <c r="E769" s="190">
        <v>396</v>
      </c>
      <c r="F769" s="190">
        <f t="shared" si="50"/>
        <v>764</v>
      </c>
      <c r="G769" s="190">
        <f t="shared" si="48"/>
        <v>8.3661848445028469E-2</v>
      </c>
      <c r="H769" s="190">
        <f t="shared" si="49"/>
        <v>30.56</v>
      </c>
    </row>
    <row r="770" spans="1:8">
      <c r="A770" s="185">
        <v>36833</v>
      </c>
      <c r="B770" s="184">
        <v>129</v>
      </c>
      <c r="C770" s="184">
        <f t="shared" si="47"/>
        <v>2000</v>
      </c>
      <c r="E770" s="190">
        <v>396</v>
      </c>
      <c r="F770" s="190">
        <f t="shared" si="50"/>
        <v>765</v>
      </c>
      <c r="G770" s="190">
        <f t="shared" si="48"/>
        <v>8.3771353482260183E-2</v>
      </c>
      <c r="H770" s="190">
        <f t="shared" si="49"/>
        <v>30.6</v>
      </c>
    </row>
    <row r="771" spans="1:8">
      <c r="A771" s="185">
        <v>36834</v>
      </c>
      <c r="B771" s="184">
        <v>129</v>
      </c>
      <c r="C771" s="184">
        <f t="shared" si="47"/>
        <v>2000</v>
      </c>
      <c r="E771" s="190">
        <v>396</v>
      </c>
      <c r="F771" s="190">
        <f t="shared" si="50"/>
        <v>766</v>
      </c>
      <c r="G771" s="190">
        <f t="shared" si="48"/>
        <v>8.3880858519491897E-2</v>
      </c>
      <c r="H771" s="190">
        <f t="shared" si="49"/>
        <v>30.64</v>
      </c>
    </row>
    <row r="772" spans="1:8">
      <c r="A772" s="185">
        <v>36835</v>
      </c>
      <c r="B772" s="184">
        <v>136</v>
      </c>
      <c r="C772" s="184">
        <f t="shared" si="47"/>
        <v>2000</v>
      </c>
      <c r="E772" s="190">
        <v>396</v>
      </c>
      <c r="F772" s="190">
        <f t="shared" si="50"/>
        <v>767</v>
      </c>
      <c r="G772" s="190">
        <f t="shared" si="48"/>
        <v>8.399036355672361E-2</v>
      </c>
      <c r="H772" s="190">
        <f t="shared" si="49"/>
        <v>30.68</v>
      </c>
    </row>
    <row r="773" spans="1:8">
      <c r="A773" s="185">
        <v>36836</v>
      </c>
      <c r="B773" s="184">
        <v>130</v>
      </c>
      <c r="C773" s="184">
        <f t="shared" si="47"/>
        <v>2000</v>
      </c>
      <c r="E773" s="190">
        <v>396</v>
      </c>
      <c r="F773" s="190">
        <f t="shared" si="50"/>
        <v>768</v>
      </c>
      <c r="G773" s="190">
        <f t="shared" si="48"/>
        <v>8.4099868593955324E-2</v>
      </c>
      <c r="H773" s="190">
        <f t="shared" si="49"/>
        <v>30.72</v>
      </c>
    </row>
    <row r="774" spans="1:8">
      <c r="A774" s="185">
        <v>36837</v>
      </c>
      <c r="B774" s="184">
        <v>122</v>
      </c>
      <c r="C774" s="184">
        <f t="shared" ref="C774:C837" si="51">YEAR(A774)</f>
        <v>2000</v>
      </c>
      <c r="E774" s="190">
        <v>395</v>
      </c>
      <c r="F774" s="190">
        <f t="shared" si="50"/>
        <v>769</v>
      </c>
      <c r="G774" s="190">
        <f t="shared" ref="G774:G837" si="52">F774/9132</f>
        <v>8.4209373631187037E-2</v>
      </c>
      <c r="H774" s="190">
        <f t="shared" ref="H774:H837" si="53">G774*9132/25</f>
        <v>30.76</v>
      </c>
    </row>
    <row r="775" spans="1:8">
      <c r="A775" s="185">
        <v>36838</v>
      </c>
      <c r="B775" s="184">
        <v>124</v>
      </c>
      <c r="C775" s="184">
        <f t="shared" si="51"/>
        <v>2000</v>
      </c>
      <c r="E775" s="190">
        <v>395</v>
      </c>
      <c r="F775" s="190">
        <f t="shared" ref="F775:F838" si="54">F774+1</f>
        <v>770</v>
      </c>
      <c r="G775" s="190">
        <f t="shared" si="52"/>
        <v>8.4318878668418751E-2</v>
      </c>
      <c r="H775" s="190">
        <f t="shared" si="53"/>
        <v>30.8</v>
      </c>
    </row>
    <row r="776" spans="1:8">
      <c r="A776" s="185">
        <v>36839</v>
      </c>
      <c r="B776" s="184">
        <v>134</v>
      </c>
      <c r="C776" s="184">
        <f t="shared" si="51"/>
        <v>2000</v>
      </c>
      <c r="E776" s="190">
        <v>395</v>
      </c>
      <c r="F776" s="190">
        <f t="shared" si="54"/>
        <v>771</v>
      </c>
      <c r="G776" s="190">
        <f t="shared" si="52"/>
        <v>8.4428383705650464E-2</v>
      </c>
      <c r="H776" s="190">
        <f t="shared" si="53"/>
        <v>30.84</v>
      </c>
    </row>
    <row r="777" spans="1:8">
      <c r="A777" s="185">
        <v>36840</v>
      </c>
      <c r="B777" s="184">
        <v>133</v>
      </c>
      <c r="C777" s="184">
        <f t="shared" si="51"/>
        <v>2000</v>
      </c>
      <c r="E777" s="190">
        <v>394</v>
      </c>
      <c r="F777" s="190">
        <f t="shared" si="54"/>
        <v>772</v>
      </c>
      <c r="G777" s="190">
        <f t="shared" si="52"/>
        <v>8.4537888742882178E-2</v>
      </c>
      <c r="H777" s="190">
        <f t="shared" si="53"/>
        <v>30.88</v>
      </c>
    </row>
    <row r="778" spans="1:8">
      <c r="A778" s="185">
        <v>36841</v>
      </c>
      <c r="B778" s="184">
        <v>124</v>
      </c>
      <c r="C778" s="184">
        <f t="shared" si="51"/>
        <v>2000</v>
      </c>
      <c r="E778" s="190">
        <v>394</v>
      </c>
      <c r="F778" s="190">
        <f t="shared" si="54"/>
        <v>773</v>
      </c>
      <c r="G778" s="190">
        <f t="shared" si="52"/>
        <v>8.4647393780113891E-2</v>
      </c>
      <c r="H778" s="190">
        <f t="shared" si="53"/>
        <v>30.920000000000005</v>
      </c>
    </row>
    <row r="779" spans="1:8">
      <c r="A779" s="185">
        <v>36842</v>
      </c>
      <c r="B779" s="184">
        <v>126</v>
      </c>
      <c r="C779" s="184">
        <f t="shared" si="51"/>
        <v>2000</v>
      </c>
      <c r="E779" s="190">
        <v>394</v>
      </c>
      <c r="F779" s="190">
        <f t="shared" si="54"/>
        <v>774</v>
      </c>
      <c r="G779" s="190">
        <f t="shared" si="52"/>
        <v>8.4756898817345591E-2</v>
      </c>
      <c r="H779" s="190">
        <f t="shared" si="53"/>
        <v>30.959999999999994</v>
      </c>
    </row>
    <row r="780" spans="1:8">
      <c r="A780" s="185">
        <v>36843</v>
      </c>
      <c r="B780" s="184">
        <v>127</v>
      </c>
      <c r="C780" s="184">
        <f t="shared" si="51"/>
        <v>2000</v>
      </c>
      <c r="E780" s="190">
        <v>394</v>
      </c>
      <c r="F780" s="190">
        <f t="shared" si="54"/>
        <v>775</v>
      </c>
      <c r="G780" s="190">
        <f t="shared" si="52"/>
        <v>8.4866403854577305E-2</v>
      </c>
      <c r="H780" s="190">
        <f t="shared" si="53"/>
        <v>31</v>
      </c>
    </row>
    <row r="781" spans="1:8">
      <c r="A781" s="185">
        <v>36844</v>
      </c>
      <c r="B781" s="184">
        <v>122</v>
      </c>
      <c r="C781" s="184">
        <f t="shared" si="51"/>
        <v>2000</v>
      </c>
      <c r="E781" s="190">
        <v>393</v>
      </c>
      <c r="F781" s="190">
        <f t="shared" si="54"/>
        <v>776</v>
      </c>
      <c r="G781" s="190">
        <f t="shared" si="52"/>
        <v>8.4975908891809018E-2</v>
      </c>
      <c r="H781" s="190">
        <f t="shared" si="53"/>
        <v>31.04</v>
      </c>
    </row>
    <row r="782" spans="1:8">
      <c r="A782" s="185">
        <v>36845</v>
      </c>
      <c r="B782" s="184">
        <v>122</v>
      </c>
      <c r="C782" s="184">
        <f t="shared" si="51"/>
        <v>2000</v>
      </c>
      <c r="E782" s="190">
        <v>393</v>
      </c>
      <c r="F782" s="190">
        <f t="shared" si="54"/>
        <v>777</v>
      </c>
      <c r="G782" s="190">
        <f t="shared" si="52"/>
        <v>8.5085413929040732E-2</v>
      </c>
      <c r="H782" s="190">
        <f t="shared" si="53"/>
        <v>31.08</v>
      </c>
    </row>
    <row r="783" spans="1:8">
      <c r="A783" s="185">
        <v>36846</v>
      </c>
      <c r="B783" s="184">
        <v>118</v>
      </c>
      <c r="C783" s="184">
        <f t="shared" si="51"/>
        <v>2000</v>
      </c>
      <c r="E783" s="190">
        <v>393</v>
      </c>
      <c r="F783" s="190">
        <f t="shared" si="54"/>
        <v>778</v>
      </c>
      <c r="G783" s="190">
        <f t="shared" si="52"/>
        <v>8.5194918966272445E-2</v>
      </c>
      <c r="H783" s="190">
        <f t="shared" si="53"/>
        <v>31.12</v>
      </c>
    </row>
    <row r="784" spans="1:8">
      <c r="A784" s="185">
        <v>36847</v>
      </c>
      <c r="B784" s="184">
        <v>115</v>
      </c>
      <c r="C784" s="184">
        <f t="shared" si="51"/>
        <v>2000</v>
      </c>
      <c r="E784" s="190">
        <v>393</v>
      </c>
      <c r="F784" s="190">
        <f t="shared" si="54"/>
        <v>779</v>
      </c>
      <c r="G784" s="190">
        <f t="shared" si="52"/>
        <v>8.5304424003504159E-2</v>
      </c>
      <c r="H784" s="190">
        <f t="shared" si="53"/>
        <v>31.16</v>
      </c>
    </row>
    <row r="785" spans="1:8">
      <c r="A785" s="185">
        <v>36848</v>
      </c>
      <c r="B785" s="184">
        <v>116</v>
      </c>
      <c r="C785" s="184">
        <f t="shared" si="51"/>
        <v>2000</v>
      </c>
      <c r="E785" s="190">
        <v>393</v>
      </c>
      <c r="F785" s="190">
        <f t="shared" si="54"/>
        <v>780</v>
      </c>
      <c r="G785" s="190">
        <f t="shared" si="52"/>
        <v>8.5413929040735873E-2</v>
      </c>
      <c r="H785" s="190">
        <f t="shared" si="53"/>
        <v>31.2</v>
      </c>
    </row>
    <row r="786" spans="1:8">
      <c r="A786" s="185">
        <v>36849</v>
      </c>
      <c r="B786" s="184">
        <v>116</v>
      </c>
      <c r="C786" s="184">
        <f t="shared" si="51"/>
        <v>2000</v>
      </c>
      <c r="E786" s="190">
        <v>393</v>
      </c>
      <c r="F786" s="190">
        <f t="shared" si="54"/>
        <v>781</v>
      </c>
      <c r="G786" s="190">
        <f t="shared" si="52"/>
        <v>8.5523434077967586E-2</v>
      </c>
      <c r="H786" s="190">
        <f t="shared" si="53"/>
        <v>31.24</v>
      </c>
    </row>
    <row r="787" spans="1:8">
      <c r="A787" s="185">
        <v>36850</v>
      </c>
      <c r="B787" s="184">
        <v>87</v>
      </c>
      <c r="C787" s="184">
        <f t="shared" si="51"/>
        <v>2000</v>
      </c>
      <c r="E787" s="190">
        <v>393</v>
      </c>
      <c r="F787" s="190">
        <f t="shared" si="54"/>
        <v>782</v>
      </c>
      <c r="G787" s="190">
        <f t="shared" si="52"/>
        <v>8.56329391151993E-2</v>
      </c>
      <c r="H787" s="190">
        <f t="shared" si="53"/>
        <v>31.28</v>
      </c>
    </row>
    <row r="788" spans="1:8">
      <c r="A788" s="185">
        <v>36851</v>
      </c>
      <c r="B788" s="184">
        <v>105</v>
      </c>
      <c r="C788" s="184">
        <f t="shared" si="51"/>
        <v>2000</v>
      </c>
      <c r="E788" s="190">
        <v>392</v>
      </c>
      <c r="F788" s="190">
        <f t="shared" si="54"/>
        <v>783</v>
      </c>
      <c r="G788" s="190">
        <f t="shared" si="52"/>
        <v>8.5742444152431013E-2</v>
      </c>
      <c r="H788" s="190">
        <f t="shared" si="53"/>
        <v>31.32</v>
      </c>
    </row>
    <row r="789" spans="1:8">
      <c r="A789" s="185">
        <v>36852</v>
      </c>
      <c r="B789" s="184">
        <v>115</v>
      </c>
      <c r="C789" s="184">
        <f t="shared" si="51"/>
        <v>2000</v>
      </c>
      <c r="E789" s="190">
        <v>392</v>
      </c>
      <c r="F789" s="190">
        <f t="shared" si="54"/>
        <v>784</v>
      </c>
      <c r="G789" s="190">
        <f t="shared" si="52"/>
        <v>8.5851949189662727E-2</v>
      </c>
      <c r="H789" s="190">
        <f t="shared" si="53"/>
        <v>31.36</v>
      </c>
    </row>
    <row r="790" spans="1:8">
      <c r="A790" s="185">
        <v>36853</v>
      </c>
      <c r="B790" s="184">
        <v>120</v>
      </c>
      <c r="C790" s="184">
        <f t="shared" si="51"/>
        <v>2000</v>
      </c>
      <c r="E790" s="190">
        <v>392</v>
      </c>
      <c r="F790" s="190">
        <f t="shared" si="54"/>
        <v>785</v>
      </c>
      <c r="G790" s="190">
        <f t="shared" si="52"/>
        <v>8.596145422689444E-2</v>
      </c>
      <c r="H790" s="190">
        <f t="shared" si="53"/>
        <v>31.4</v>
      </c>
    </row>
    <row r="791" spans="1:8">
      <c r="A791" s="185">
        <v>36854</v>
      </c>
      <c r="B791" s="184">
        <v>121</v>
      </c>
      <c r="C791" s="184">
        <f t="shared" si="51"/>
        <v>2000</v>
      </c>
      <c r="E791" s="190">
        <v>392</v>
      </c>
      <c r="F791" s="190">
        <f t="shared" si="54"/>
        <v>786</v>
      </c>
      <c r="G791" s="190">
        <f t="shared" si="52"/>
        <v>8.6070959264126154E-2</v>
      </c>
      <c r="H791" s="190">
        <f t="shared" si="53"/>
        <v>31.44</v>
      </c>
    </row>
    <row r="792" spans="1:8">
      <c r="A792" s="185">
        <v>36855</v>
      </c>
      <c r="B792" s="184">
        <v>123</v>
      </c>
      <c r="C792" s="184">
        <f t="shared" si="51"/>
        <v>2000</v>
      </c>
      <c r="E792" s="190">
        <v>392</v>
      </c>
      <c r="F792" s="190">
        <f t="shared" si="54"/>
        <v>787</v>
      </c>
      <c r="G792" s="190">
        <f t="shared" si="52"/>
        <v>8.6180464301357868E-2</v>
      </c>
      <c r="H792" s="190">
        <f t="shared" si="53"/>
        <v>31.48</v>
      </c>
    </row>
    <row r="793" spans="1:8">
      <c r="A793" s="185">
        <v>36856</v>
      </c>
      <c r="B793" s="184">
        <v>124</v>
      </c>
      <c r="C793" s="184">
        <f t="shared" si="51"/>
        <v>2000</v>
      </c>
      <c r="E793" s="190">
        <v>392</v>
      </c>
      <c r="F793" s="190">
        <f t="shared" si="54"/>
        <v>788</v>
      </c>
      <c r="G793" s="190">
        <f t="shared" si="52"/>
        <v>8.6289969338589581E-2</v>
      </c>
      <c r="H793" s="190">
        <f t="shared" si="53"/>
        <v>31.52</v>
      </c>
    </row>
    <row r="794" spans="1:8">
      <c r="A794" s="185">
        <v>36857</v>
      </c>
      <c r="B794" s="184">
        <v>124</v>
      </c>
      <c r="C794" s="184">
        <f t="shared" si="51"/>
        <v>2000</v>
      </c>
      <c r="E794" s="190">
        <v>391</v>
      </c>
      <c r="F794" s="190">
        <f t="shared" si="54"/>
        <v>789</v>
      </c>
      <c r="G794" s="190">
        <f t="shared" si="52"/>
        <v>8.6399474375821295E-2</v>
      </c>
      <c r="H794" s="190">
        <f t="shared" si="53"/>
        <v>31.560000000000006</v>
      </c>
    </row>
    <row r="795" spans="1:8">
      <c r="A795" s="185">
        <v>36858</v>
      </c>
      <c r="B795" s="184">
        <v>115</v>
      </c>
      <c r="C795" s="184">
        <f t="shared" si="51"/>
        <v>2000</v>
      </c>
      <c r="E795" s="190">
        <v>391</v>
      </c>
      <c r="F795" s="190">
        <f t="shared" si="54"/>
        <v>790</v>
      </c>
      <c r="G795" s="190">
        <f t="shared" si="52"/>
        <v>8.6508979413052994E-2</v>
      </c>
      <c r="H795" s="190">
        <f t="shared" si="53"/>
        <v>31.6</v>
      </c>
    </row>
    <row r="796" spans="1:8">
      <c r="A796" s="185">
        <v>36859</v>
      </c>
      <c r="B796" s="184">
        <v>103</v>
      </c>
      <c r="C796" s="184">
        <f t="shared" si="51"/>
        <v>2000</v>
      </c>
      <c r="E796" s="190">
        <v>391</v>
      </c>
      <c r="F796" s="190">
        <f t="shared" si="54"/>
        <v>791</v>
      </c>
      <c r="G796" s="190">
        <f t="shared" si="52"/>
        <v>8.6618484450284708E-2</v>
      </c>
      <c r="H796" s="190">
        <f t="shared" si="53"/>
        <v>31.64</v>
      </c>
    </row>
    <row r="797" spans="1:8">
      <c r="A797" s="185">
        <v>36860</v>
      </c>
      <c r="B797" s="184">
        <v>104</v>
      </c>
      <c r="C797" s="184">
        <f t="shared" si="51"/>
        <v>2000</v>
      </c>
      <c r="E797" s="190">
        <v>391</v>
      </c>
      <c r="F797" s="190">
        <f t="shared" si="54"/>
        <v>792</v>
      </c>
      <c r="G797" s="190">
        <f t="shared" si="52"/>
        <v>8.6727989487516421E-2</v>
      </c>
      <c r="H797" s="190">
        <f t="shared" si="53"/>
        <v>31.68</v>
      </c>
    </row>
    <row r="798" spans="1:8">
      <c r="A798" s="185">
        <v>36861</v>
      </c>
      <c r="B798" s="184">
        <v>108</v>
      </c>
      <c r="C798" s="184">
        <f t="shared" si="51"/>
        <v>2000</v>
      </c>
      <c r="E798" s="190">
        <v>391</v>
      </c>
      <c r="F798" s="190">
        <f t="shared" si="54"/>
        <v>793</v>
      </c>
      <c r="G798" s="190">
        <f t="shared" si="52"/>
        <v>8.6837494524748135E-2</v>
      </c>
      <c r="H798" s="190">
        <f t="shared" si="53"/>
        <v>31.72</v>
      </c>
    </row>
    <row r="799" spans="1:8">
      <c r="A799" s="185">
        <v>36862</v>
      </c>
      <c r="B799" s="184">
        <v>108</v>
      </c>
      <c r="C799" s="184">
        <f t="shared" si="51"/>
        <v>2000</v>
      </c>
      <c r="E799" s="190">
        <v>389</v>
      </c>
      <c r="F799" s="190">
        <f t="shared" si="54"/>
        <v>794</v>
      </c>
      <c r="G799" s="190">
        <f t="shared" si="52"/>
        <v>8.6946999561979849E-2</v>
      </c>
      <c r="H799" s="190">
        <f t="shared" si="53"/>
        <v>31.76</v>
      </c>
    </row>
    <row r="800" spans="1:8">
      <c r="A800" s="185">
        <v>36863</v>
      </c>
      <c r="B800" s="184">
        <v>107</v>
      </c>
      <c r="C800" s="184">
        <f t="shared" si="51"/>
        <v>2000</v>
      </c>
      <c r="E800" s="190">
        <v>389</v>
      </c>
      <c r="F800" s="190">
        <f t="shared" si="54"/>
        <v>795</v>
      </c>
      <c r="G800" s="190">
        <f t="shared" si="52"/>
        <v>8.7056504599211562E-2</v>
      </c>
      <c r="H800" s="190">
        <f t="shared" si="53"/>
        <v>31.8</v>
      </c>
    </row>
    <row r="801" spans="1:8">
      <c r="A801" s="185">
        <v>36864</v>
      </c>
      <c r="B801" s="184">
        <v>110</v>
      </c>
      <c r="C801" s="184">
        <f t="shared" si="51"/>
        <v>2000</v>
      </c>
      <c r="E801" s="190">
        <v>389</v>
      </c>
      <c r="F801" s="190">
        <f t="shared" si="54"/>
        <v>796</v>
      </c>
      <c r="G801" s="190">
        <f t="shared" si="52"/>
        <v>8.7166009636443276E-2</v>
      </c>
      <c r="H801" s="190">
        <f t="shared" si="53"/>
        <v>31.84</v>
      </c>
    </row>
    <row r="802" spans="1:8">
      <c r="A802" s="185">
        <v>36865</v>
      </c>
      <c r="B802" s="184">
        <v>105</v>
      </c>
      <c r="C802" s="184">
        <f t="shared" si="51"/>
        <v>2000</v>
      </c>
      <c r="E802" s="190">
        <v>388</v>
      </c>
      <c r="F802" s="190">
        <f t="shared" si="54"/>
        <v>797</v>
      </c>
      <c r="G802" s="190">
        <f t="shared" si="52"/>
        <v>8.7275514673674989E-2</v>
      </c>
      <c r="H802" s="190">
        <f t="shared" si="53"/>
        <v>31.88</v>
      </c>
    </row>
    <row r="803" spans="1:8">
      <c r="A803" s="185">
        <v>36866</v>
      </c>
      <c r="B803" s="184">
        <v>98</v>
      </c>
      <c r="C803" s="184">
        <f t="shared" si="51"/>
        <v>2000</v>
      </c>
      <c r="E803" s="190">
        <v>387</v>
      </c>
      <c r="F803" s="190">
        <f t="shared" si="54"/>
        <v>798</v>
      </c>
      <c r="G803" s="190">
        <f t="shared" si="52"/>
        <v>8.7385019710906703E-2</v>
      </c>
      <c r="H803" s="190">
        <f t="shared" si="53"/>
        <v>31.92</v>
      </c>
    </row>
    <row r="804" spans="1:8">
      <c r="A804" s="185">
        <v>36867</v>
      </c>
      <c r="B804" s="184">
        <v>100</v>
      </c>
      <c r="C804" s="184">
        <f t="shared" si="51"/>
        <v>2000</v>
      </c>
      <c r="E804" s="190">
        <v>387</v>
      </c>
      <c r="F804" s="190">
        <f t="shared" si="54"/>
        <v>799</v>
      </c>
      <c r="G804" s="190">
        <f t="shared" si="52"/>
        <v>8.7494524748138416E-2</v>
      </c>
      <c r="H804" s="190">
        <f t="shared" si="53"/>
        <v>31.96</v>
      </c>
    </row>
    <row r="805" spans="1:8">
      <c r="A805" s="185">
        <v>36868</v>
      </c>
      <c r="B805" s="184">
        <v>98</v>
      </c>
      <c r="C805" s="184">
        <f t="shared" si="51"/>
        <v>2000</v>
      </c>
      <c r="E805" s="190">
        <v>386</v>
      </c>
      <c r="F805" s="190">
        <f t="shared" si="54"/>
        <v>800</v>
      </c>
      <c r="G805" s="190">
        <f t="shared" si="52"/>
        <v>8.760402978537013E-2</v>
      </c>
      <c r="H805" s="190">
        <f t="shared" si="53"/>
        <v>32</v>
      </c>
    </row>
    <row r="806" spans="1:8">
      <c r="A806" s="185">
        <v>36869</v>
      </c>
      <c r="B806" s="184">
        <v>100</v>
      </c>
      <c r="C806" s="184">
        <f t="shared" si="51"/>
        <v>2000</v>
      </c>
      <c r="E806" s="190">
        <v>386</v>
      </c>
      <c r="F806" s="190">
        <f t="shared" si="54"/>
        <v>801</v>
      </c>
      <c r="G806" s="190">
        <f t="shared" si="52"/>
        <v>8.7713534822601844E-2</v>
      </c>
      <c r="H806" s="190">
        <f t="shared" si="53"/>
        <v>32.04</v>
      </c>
    </row>
    <row r="807" spans="1:8">
      <c r="A807" s="185">
        <v>36870</v>
      </c>
      <c r="B807" s="184">
        <v>115</v>
      </c>
      <c r="C807" s="184">
        <f t="shared" si="51"/>
        <v>2000</v>
      </c>
      <c r="E807" s="190">
        <v>385</v>
      </c>
      <c r="F807" s="190">
        <f t="shared" si="54"/>
        <v>802</v>
      </c>
      <c r="G807" s="190">
        <f t="shared" si="52"/>
        <v>8.7823039859833557E-2</v>
      </c>
      <c r="H807" s="190">
        <f t="shared" si="53"/>
        <v>32.08</v>
      </c>
    </row>
    <row r="808" spans="1:8">
      <c r="A808" s="185">
        <v>36871</v>
      </c>
      <c r="B808" s="184">
        <v>96</v>
      </c>
      <c r="C808" s="184">
        <f t="shared" si="51"/>
        <v>2000</v>
      </c>
      <c r="E808" s="190">
        <v>385</v>
      </c>
      <c r="F808" s="190">
        <f t="shared" si="54"/>
        <v>803</v>
      </c>
      <c r="G808" s="190">
        <f t="shared" si="52"/>
        <v>8.7932544897065271E-2</v>
      </c>
      <c r="H808" s="190">
        <f t="shared" si="53"/>
        <v>32.119999999999997</v>
      </c>
    </row>
    <row r="809" spans="1:8">
      <c r="A809" s="185">
        <v>36872</v>
      </c>
      <c r="B809" s="184">
        <v>76</v>
      </c>
      <c r="C809" s="184">
        <f t="shared" si="51"/>
        <v>2000</v>
      </c>
      <c r="E809" s="190">
        <v>384</v>
      </c>
      <c r="F809" s="190">
        <f t="shared" si="54"/>
        <v>804</v>
      </c>
      <c r="G809" s="190">
        <f t="shared" si="52"/>
        <v>8.8042049934296984E-2</v>
      </c>
      <c r="H809" s="190">
        <f t="shared" si="53"/>
        <v>32.160000000000004</v>
      </c>
    </row>
    <row r="810" spans="1:8">
      <c r="A810" s="185">
        <v>36873</v>
      </c>
      <c r="B810" s="184">
        <v>75</v>
      </c>
      <c r="C810" s="184">
        <f t="shared" si="51"/>
        <v>2000</v>
      </c>
      <c r="E810" s="190">
        <v>384</v>
      </c>
      <c r="F810" s="190">
        <f t="shared" si="54"/>
        <v>805</v>
      </c>
      <c r="G810" s="190">
        <f t="shared" si="52"/>
        <v>8.8151554971528684E-2</v>
      </c>
      <c r="H810" s="190">
        <f t="shared" si="53"/>
        <v>32.199999999999996</v>
      </c>
    </row>
    <row r="811" spans="1:8">
      <c r="A811" s="185">
        <v>36874</v>
      </c>
      <c r="B811" s="184">
        <v>77</v>
      </c>
      <c r="C811" s="184">
        <f t="shared" si="51"/>
        <v>2000</v>
      </c>
      <c r="E811" s="190">
        <v>384</v>
      </c>
      <c r="F811" s="190">
        <f t="shared" si="54"/>
        <v>806</v>
      </c>
      <c r="G811" s="190">
        <f t="shared" si="52"/>
        <v>8.8261060008760397E-2</v>
      </c>
      <c r="H811" s="190">
        <f t="shared" si="53"/>
        <v>32.24</v>
      </c>
    </row>
    <row r="812" spans="1:8">
      <c r="A812" s="185">
        <v>36875</v>
      </c>
      <c r="B812" s="184">
        <v>82</v>
      </c>
      <c r="C812" s="184">
        <f t="shared" si="51"/>
        <v>2000</v>
      </c>
      <c r="E812" s="190">
        <v>383</v>
      </c>
      <c r="F812" s="190">
        <f t="shared" si="54"/>
        <v>807</v>
      </c>
      <c r="G812" s="190">
        <f t="shared" si="52"/>
        <v>8.8370565045992111E-2</v>
      </c>
      <c r="H812" s="190">
        <f t="shared" si="53"/>
        <v>32.28</v>
      </c>
    </row>
    <row r="813" spans="1:8">
      <c r="A813" s="185">
        <v>36876</v>
      </c>
      <c r="B813" s="184">
        <v>87</v>
      </c>
      <c r="C813" s="184">
        <f t="shared" si="51"/>
        <v>2000</v>
      </c>
      <c r="E813" s="190">
        <v>383</v>
      </c>
      <c r="F813" s="190">
        <f t="shared" si="54"/>
        <v>808</v>
      </c>
      <c r="G813" s="190">
        <f t="shared" si="52"/>
        <v>8.8480070083223825E-2</v>
      </c>
      <c r="H813" s="190">
        <f t="shared" si="53"/>
        <v>32.32</v>
      </c>
    </row>
    <row r="814" spans="1:8">
      <c r="A814" s="185">
        <v>36877</v>
      </c>
      <c r="B814" s="184">
        <v>82</v>
      </c>
      <c r="C814" s="184">
        <f t="shared" si="51"/>
        <v>2000</v>
      </c>
      <c r="E814" s="190">
        <v>382</v>
      </c>
      <c r="F814" s="190">
        <f t="shared" si="54"/>
        <v>809</v>
      </c>
      <c r="G814" s="190">
        <f t="shared" si="52"/>
        <v>8.8589575120455538E-2</v>
      </c>
      <c r="H814" s="190">
        <f t="shared" si="53"/>
        <v>32.36</v>
      </c>
    </row>
    <row r="815" spans="1:8">
      <c r="A815" s="185">
        <v>36878</v>
      </c>
      <c r="B815" s="184">
        <v>81</v>
      </c>
      <c r="C815" s="184">
        <f t="shared" si="51"/>
        <v>2000</v>
      </c>
      <c r="E815" s="190">
        <v>382</v>
      </c>
      <c r="F815" s="190">
        <f t="shared" si="54"/>
        <v>810</v>
      </c>
      <c r="G815" s="190">
        <f t="shared" si="52"/>
        <v>8.8699080157687252E-2</v>
      </c>
      <c r="H815" s="190">
        <f t="shared" si="53"/>
        <v>32.4</v>
      </c>
    </row>
    <row r="816" spans="1:8">
      <c r="A816" s="185">
        <v>36879</v>
      </c>
      <c r="B816" s="184">
        <v>78</v>
      </c>
      <c r="C816" s="184">
        <f t="shared" si="51"/>
        <v>2000</v>
      </c>
      <c r="E816" s="190">
        <v>382</v>
      </c>
      <c r="F816" s="190">
        <f t="shared" si="54"/>
        <v>811</v>
      </c>
      <c r="G816" s="190">
        <f t="shared" si="52"/>
        <v>8.8808585194918965E-2</v>
      </c>
      <c r="H816" s="190">
        <f t="shared" si="53"/>
        <v>32.44</v>
      </c>
    </row>
    <row r="817" spans="1:8">
      <c r="A817" s="185">
        <v>36880</v>
      </c>
      <c r="B817" s="184">
        <v>78</v>
      </c>
      <c r="C817" s="184">
        <f t="shared" si="51"/>
        <v>2000</v>
      </c>
      <c r="E817" s="190">
        <v>382</v>
      </c>
      <c r="F817" s="190">
        <f t="shared" si="54"/>
        <v>812</v>
      </c>
      <c r="G817" s="190">
        <f t="shared" si="52"/>
        <v>8.8918090232150679E-2</v>
      </c>
      <c r="H817" s="190">
        <f t="shared" si="53"/>
        <v>32.479999999999997</v>
      </c>
    </row>
    <row r="818" spans="1:8">
      <c r="A818" s="185">
        <v>36881</v>
      </c>
      <c r="B818" s="184">
        <v>78</v>
      </c>
      <c r="C818" s="184">
        <f t="shared" si="51"/>
        <v>2000</v>
      </c>
      <c r="E818" s="190">
        <v>382</v>
      </c>
      <c r="F818" s="190">
        <f t="shared" si="54"/>
        <v>813</v>
      </c>
      <c r="G818" s="190">
        <f t="shared" si="52"/>
        <v>8.9027595269382392E-2</v>
      </c>
      <c r="H818" s="190">
        <f t="shared" si="53"/>
        <v>32.520000000000003</v>
      </c>
    </row>
    <row r="819" spans="1:8">
      <c r="A819" s="185">
        <v>36882</v>
      </c>
      <c r="B819" s="184">
        <v>79</v>
      </c>
      <c r="C819" s="184">
        <f t="shared" si="51"/>
        <v>2000</v>
      </c>
      <c r="E819" s="190">
        <v>381</v>
      </c>
      <c r="F819" s="190">
        <f t="shared" si="54"/>
        <v>814</v>
      </c>
      <c r="G819" s="190">
        <f t="shared" si="52"/>
        <v>8.9137100306614106E-2</v>
      </c>
      <c r="H819" s="190">
        <f t="shared" si="53"/>
        <v>32.56</v>
      </c>
    </row>
    <row r="820" spans="1:8">
      <c r="A820" s="185">
        <v>36883</v>
      </c>
      <c r="B820" s="184">
        <v>78</v>
      </c>
      <c r="C820" s="184">
        <f t="shared" si="51"/>
        <v>2000</v>
      </c>
      <c r="E820" s="190">
        <v>381</v>
      </c>
      <c r="F820" s="190">
        <f t="shared" si="54"/>
        <v>815</v>
      </c>
      <c r="G820" s="190">
        <f t="shared" si="52"/>
        <v>8.924660534384582E-2</v>
      </c>
      <c r="H820" s="190">
        <f t="shared" si="53"/>
        <v>32.6</v>
      </c>
    </row>
    <row r="821" spans="1:8">
      <c r="A821" s="185">
        <v>36884</v>
      </c>
      <c r="B821" s="184">
        <v>82</v>
      </c>
      <c r="C821" s="184">
        <f t="shared" si="51"/>
        <v>2000</v>
      </c>
      <c r="E821" s="190">
        <v>380</v>
      </c>
      <c r="F821" s="190">
        <f t="shared" si="54"/>
        <v>816</v>
      </c>
      <c r="G821" s="190">
        <f t="shared" si="52"/>
        <v>8.9356110381077533E-2</v>
      </c>
      <c r="H821" s="190">
        <f t="shared" si="53"/>
        <v>32.64</v>
      </c>
    </row>
    <row r="822" spans="1:8">
      <c r="A822" s="185">
        <v>36885</v>
      </c>
      <c r="B822" s="184">
        <v>83</v>
      </c>
      <c r="C822" s="184">
        <f t="shared" si="51"/>
        <v>2000</v>
      </c>
      <c r="E822" s="190">
        <v>380</v>
      </c>
      <c r="F822" s="190">
        <f t="shared" si="54"/>
        <v>817</v>
      </c>
      <c r="G822" s="190">
        <f t="shared" si="52"/>
        <v>8.9465615418309247E-2</v>
      </c>
      <c r="H822" s="190">
        <f t="shared" si="53"/>
        <v>32.68</v>
      </c>
    </row>
    <row r="823" spans="1:8">
      <c r="A823" s="185">
        <v>36886</v>
      </c>
      <c r="B823" s="184">
        <v>85</v>
      </c>
      <c r="C823" s="184">
        <f t="shared" si="51"/>
        <v>2000</v>
      </c>
      <c r="E823" s="190">
        <v>379</v>
      </c>
      <c r="F823" s="190">
        <f t="shared" si="54"/>
        <v>818</v>
      </c>
      <c r="G823" s="190">
        <f t="shared" si="52"/>
        <v>8.957512045554096E-2</v>
      </c>
      <c r="H823" s="190">
        <f t="shared" si="53"/>
        <v>32.72</v>
      </c>
    </row>
    <row r="824" spans="1:8">
      <c r="A824" s="185">
        <v>36887</v>
      </c>
      <c r="B824" s="184">
        <v>85</v>
      </c>
      <c r="C824" s="184">
        <f t="shared" si="51"/>
        <v>2000</v>
      </c>
      <c r="E824" s="190">
        <v>379</v>
      </c>
      <c r="F824" s="190">
        <f t="shared" si="54"/>
        <v>819</v>
      </c>
      <c r="G824" s="190">
        <f t="shared" si="52"/>
        <v>8.9684625492772674E-2</v>
      </c>
      <c r="H824" s="190">
        <f t="shared" si="53"/>
        <v>32.760000000000005</v>
      </c>
    </row>
    <row r="825" spans="1:8">
      <c r="A825" s="185">
        <v>36888</v>
      </c>
      <c r="B825" s="184">
        <v>86</v>
      </c>
      <c r="C825" s="184">
        <f t="shared" si="51"/>
        <v>2000</v>
      </c>
      <c r="E825" s="190">
        <v>379</v>
      </c>
      <c r="F825" s="190">
        <f t="shared" si="54"/>
        <v>820</v>
      </c>
      <c r="G825" s="190">
        <f t="shared" si="52"/>
        <v>8.9794130530004374E-2</v>
      </c>
      <c r="H825" s="190">
        <f t="shared" si="53"/>
        <v>32.799999999999997</v>
      </c>
    </row>
    <row r="826" spans="1:8">
      <c r="A826" s="185">
        <v>36889</v>
      </c>
      <c r="B826" s="184">
        <v>87</v>
      </c>
      <c r="C826" s="184">
        <f t="shared" si="51"/>
        <v>2000</v>
      </c>
      <c r="E826" s="190">
        <v>379</v>
      </c>
      <c r="F826" s="190">
        <f t="shared" si="54"/>
        <v>821</v>
      </c>
      <c r="G826" s="190">
        <f t="shared" si="52"/>
        <v>8.9903635567236087E-2</v>
      </c>
      <c r="H826" s="190">
        <f t="shared" si="53"/>
        <v>32.840000000000003</v>
      </c>
    </row>
    <row r="827" spans="1:8">
      <c r="A827" s="185">
        <v>36890</v>
      </c>
      <c r="B827" s="184">
        <v>88</v>
      </c>
      <c r="C827" s="184">
        <f t="shared" si="51"/>
        <v>2000</v>
      </c>
      <c r="E827" s="190">
        <v>379</v>
      </c>
      <c r="F827" s="190">
        <f t="shared" si="54"/>
        <v>822</v>
      </c>
      <c r="G827" s="190">
        <f t="shared" si="52"/>
        <v>9.0013140604467801E-2</v>
      </c>
      <c r="H827" s="190">
        <f t="shared" si="53"/>
        <v>32.880000000000003</v>
      </c>
    </row>
    <row r="828" spans="1:8">
      <c r="A828" s="185">
        <v>36891</v>
      </c>
      <c r="B828" s="184">
        <v>89</v>
      </c>
      <c r="C828" s="184">
        <f t="shared" si="51"/>
        <v>2000</v>
      </c>
      <c r="E828" s="190">
        <v>379</v>
      </c>
      <c r="F828" s="190">
        <f t="shared" si="54"/>
        <v>823</v>
      </c>
      <c r="G828" s="190">
        <f t="shared" si="52"/>
        <v>9.0122645641699514E-2</v>
      </c>
      <c r="H828" s="190">
        <f t="shared" si="53"/>
        <v>32.92</v>
      </c>
    </row>
    <row r="829" spans="1:8">
      <c r="A829" s="185">
        <v>36892</v>
      </c>
      <c r="B829" s="184">
        <v>86</v>
      </c>
      <c r="C829" s="184">
        <f t="shared" si="51"/>
        <v>2001</v>
      </c>
      <c r="E829" s="190">
        <v>378</v>
      </c>
      <c r="F829" s="190">
        <f t="shared" si="54"/>
        <v>824</v>
      </c>
      <c r="G829" s="190">
        <f t="shared" si="52"/>
        <v>9.0232150678931228E-2</v>
      </c>
      <c r="H829" s="190">
        <f t="shared" si="53"/>
        <v>32.96</v>
      </c>
    </row>
    <row r="830" spans="1:8">
      <c r="A830" s="185">
        <v>36893</v>
      </c>
      <c r="B830" s="184">
        <v>83</v>
      </c>
      <c r="C830" s="184">
        <f t="shared" si="51"/>
        <v>2001</v>
      </c>
      <c r="E830" s="190">
        <v>377</v>
      </c>
      <c r="F830" s="190">
        <f t="shared" si="54"/>
        <v>825</v>
      </c>
      <c r="G830" s="190">
        <f t="shared" si="52"/>
        <v>9.0341655716162941E-2</v>
      </c>
      <c r="H830" s="190">
        <f t="shared" si="53"/>
        <v>33</v>
      </c>
    </row>
    <row r="831" spans="1:8">
      <c r="A831" s="185">
        <v>36894</v>
      </c>
      <c r="B831" s="184">
        <v>81</v>
      </c>
      <c r="C831" s="184">
        <f t="shared" si="51"/>
        <v>2001</v>
      </c>
      <c r="E831" s="190">
        <v>377</v>
      </c>
      <c r="F831" s="190">
        <f t="shared" si="54"/>
        <v>826</v>
      </c>
      <c r="G831" s="190">
        <f t="shared" si="52"/>
        <v>9.0451160753394655E-2</v>
      </c>
      <c r="H831" s="190">
        <f t="shared" si="53"/>
        <v>33.04</v>
      </c>
    </row>
    <row r="832" spans="1:8">
      <c r="A832" s="185">
        <v>36895</v>
      </c>
      <c r="B832" s="184">
        <v>79</v>
      </c>
      <c r="C832" s="184">
        <f t="shared" si="51"/>
        <v>2001</v>
      </c>
      <c r="E832" s="190">
        <v>377</v>
      </c>
      <c r="F832" s="190">
        <f t="shared" si="54"/>
        <v>827</v>
      </c>
      <c r="G832" s="190">
        <f t="shared" si="52"/>
        <v>9.0560665790626368E-2</v>
      </c>
      <c r="H832" s="190">
        <f t="shared" si="53"/>
        <v>33.08</v>
      </c>
    </row>
    <row r="833" spans="1:8">
      <c r="A833" s="185">
        <v>36896</v>
      </c>
      <c r="B833" s="184">
        <v>80</v>
      </c>
      <c r="C833" s="184">
        <f t="shared" si="51"/>
        <v>2001</v>
      </c>
      <c r="E833" s="190">
        <v>377</v>
      </c>
      <c r="F833" s="190">
        <f t="shared" si="54"/>
        <v>828</v>
      </c>
      <c r="G833" s="190">
        <f t="shared" si="52"/>
        <v>9.0670170827858082E-2</v>
      </c>
      <c r="H833" s="190">
        <f t="shared" si="53"/>
        <v>33.119999999999997</v>
      </c>
    </row>
    <row r="834" spans="1:8">
      <c r="A834" s="185">
        <v>36897</v>
      </c>
      <c r="B834" s="184">
        <v>78</v>
      </c>
      <c r="C834" s="184">
        <f t="shared" si="51"/>
        <v>2001</v>
      </c>
      <c r="E834" s="190">
        <v>377</v>
      </c>
      <c r="F834" s="190">
        <f t="shared" si="54"/>
        <v>829</v>
      </c>
      <c r="G834" s="190">
        <f t="shared" si="52"/>
        <v>9.0779675865089796E-2</v>
      </c>
      <c r="H834" s="190">
        <f t="shared" si="53"/>
        <v>33.159999999999997</v>
      </c>
    </row>
    <row r="835" spans="1:8">
      <c r="A835" s="185">
        <v>36898</v>
      </c>
      <c r="B835" s="184">
        <v>77</v>
      </c>
      <c r="C835" s="184">
        <f t="shared" si="51"/>
        <v>2001</v>
      </c>
      <c r="E835" s="190">
        <v>376</v>
      </c>
      <c r="F835" s="190">
        <f t="shared" si="54"/>
        <v>830</v>
      </c>
      <c r="G835" s="190">
        <f t="shared" si="52"/>
        <v>9.0889180902321509E-2</v>
      </c>
      <c r="H835" s="190">
        <f t="shared" si="53"/>
        <v>33.200000000000003</v>
      </c>
    </row>
    <row r="836" spans="1:8">
      <c r="A836" s="185">
        <v>36899</v>
      </c>
      <c r="B836" s="184">
        <v>78</v>
      </c>
      <c r="C836" s="184">
        <f t="shared" si="51"/>
        <v>2001</v>
      </c>
      <c r="E836" s="190">
        <v>376</v>
      </c>
      <c r="F836" s="190">
        <f t="shared" si="54"/>
        <v>831</v>
      </c>
      <c r="G836" s="190">
        <f t="shared" si="52"/>
        <v>9.0998685939553223E-2</v>
      </c>
      <c r="H836" s="190">
        <f t="shared" si="53"/>
        <v>33.24</v>
      </c>
    </row>
    <row r="837" spans="1:8">
      <c r="A837" s="185">
        <v>36900</v>
      </c>
      <c r="B837" s="184">
        <v>79</v>
      </c>
      <c r="C837" s="184">
        <f t="shared" si="51"/>
        <v>2001</v>
      </c>
      <c r="E837" s="190">
        <v>376</v>
      </c>
      <c r="F837" s="190">
        <f t="shared" si="54"/>
        <v>832</v>
      </c>
      <c r="G837" s="190">
        <f t="shared" si="52"/>
        <v>9.1108190976784936E-2</v>
      </c>
      <c r="H837" s="190">
        <f t="shared" si="53"/>
        <v>33.28</v>
      </c>
    </row>
    <row r="838" spans="1:8">
      <c r="A838" s="185">
        <v>36901</v>
      </c>
      <c r="B838" s="184">
        <v>86</v>
      </c>
      <c r="C838" s="184">
        <f t="shared" ref="C838:C901" si="55">YEAR(A838)</f>
        <v>2001</v>
      </c>
      <c r="E838" s="190">
        <v>376</v>
      </c>
      <c r="F838" s="190">
        <f t="shared" si="54"/>
        <v>833</v>
      </c>
      <c r="G838" s="190">
        <f t="shared" ref="G838:G901" si="56">F838/9132</f>
        <v>9.121769601401665E-2</v>
      </c>
      <c r="H838" s="190">
        <f t="shared" ref="H838:H901" si="57">G838*9132/25</f>
        <v>33.32</v>
      </c>
    </row>
    <row r="839" spans="1:8">
      <c r="A839" s="185">
        <v>36902</v>
      </c>
      <c r="B839" s="184">
        <v>81</v>
      </c>
      <c r="C839" s="184">
        <f t="shared" si="55"/>
        <v>2001</v>
      </c>
      <c r="E839" s="190">
        <v>375</v>
      </c>
      <c r="F839" s="190">
        <f t="shared" ref="F839:F902" si="58">F838+1</f>
        <v>834</v>
      </c>
      <c r="G839" s="190">
        <f t="shared" si="56"/>
        <v>9.1327201051248363E-2</v>
      </c>
      <c r="H839" s="190">
        <f t="shared" si="57"/>
        <v>33.36</v>
      </c>
    </row>
    <row r="840" spans="1:8">
      <c r="A840" s="185">
        <v>36903</v>
      </c>
      <c r="B840" s="184">
        <v>78</v>
      </c>
      <c r="C840" s="184">
        <f t="shared" si="55"/>
        <v>2001</v>
      </c>
      <c r="E840" s="190">
        <v>375</v>
      </c>
      <c r="F840" s="190">
        <f t="shared" si="58"/>
        <v>835</v>
      </c>
      <c r="G840" s="190">
        <f t="shared" si="56"/>
        <v>9.1436706088480077E-2</v>
      </c>
      <c r="H840" s="190">
        <f t="shared" si="57"/>
        <v>33.400000000000006</v>
      </c>
    </row>
    <row r="841" spans="1:8">
      <c r="A841" s="185">
        <v>36904</v>
      </c>
      <c r="B841" s="184">
        <v>72</v>
      </c>
      <c r="C841" s="184">
        <f t="shared" si="55"/>
        <v>2001</v>
      </c>
      <c r="E841" s="190">
        <v>375</v>
      </c>
      <c r="F841" s="190">
        <f t="shared" si="58"/>
        <v>836</v>
      </c>
      <c r="G841" s="190">
        <f t="shared" si="56"/>
        <v>9.1546211125711777E-2</v>
      </c>
      <c r="H841" s="190">
        <f t="shared" si="57"/>
        <v>33.44</v>
      </c>
    </row>
    <row r="842" spans="1:8">
      <c r="A842" s="185">
        <v>36905</v>
      </c>
      <c r="B842" s="184">
        <v>84</v>
      </c>
      <c r="C842" s="184">
        <f t="shared" si="55"/>
        <v>2001</v>
      </c>
      <c r="E842" s="190">
        <v>375</v>
      </c>
      <c r="F842" s="190">
        <f t="shared" si="58"/>
        <v>837</v>
      </c>
      <c r="G842" s="190">
        <f t="shared" si="56"/>
        <v>9.165571616294349E-2</v>
      </c>
      <c r="H842" s="190">
        <f t="shared" si="57"/>
        <v>33.479999999999997</v>
      </c>
    </row>
    <row r="843" spans="1:8">
      <c r="A843" s="185">
        <v>36906</v>
      </c>
      <c r="B843" s="184">
        <v>107</v>
      </c>
      <c r="C843" s="184">
        <f t="shared" si="55"/>
        <v>2001</v>
      </c>
      <c r="E843" s="190">
        <v>374</v>
      </c>
      <c r="F843" s="190">
        <f t="shared" si="58"/>
        <v>838</v>
      </c>
      <c r="G843" s="190">
        <f t="shared" si="56"/>
        <v>9.1765221200175204E-2</v>
      </c>
      <c r="H843" s="190">
        <f t="shared" si="57"/>
        <v>33.520000000000003</v>
      </c>
    </row>
    <row r="844" spans="1:8">
      <c r="A844" s="185">
        <v>36907</v>
      </c>
      <c r="B844" s="184">
        <v>105</v>
      </c>
      <c r="C844" s="184">
        <f t="shared" si="55"/>
        <v>2001</v>
      </c>
      <c r="E844" s="190">
        <v>374</v>
      </c>
      <c r="F844" s="190">
        <f t="shared" si="58"/>
        <v>839</v>
      </c>
      <c r="G844" s="190">
        <f t="shared" si="56"/>
        <v>9.1874726237406917E-2</v>
      </c>
      <c r="H844" s="190">
        <f t="shared" si="57"/>
        <v>33.56</v>
      </c>
    </row>
    <row r="845" spans="1:8">
      <c r="A845" s="185">
        <v>36908</v>
      </c>
      <c r="B845" s="184">
        <v>104</v>
      </c>
      <c r="C845" s="184">
        <f t="shared" si="55"/>
        <v>2001</v>
      </c>
      <c r="E845" s="190">
        <v>374</v>
      </c>
      <c r="F845" s="190">
        <f t="shared" si="58"/>
        <v>840</v>
      </c>
      <c r="G845" s="190">
        <f t="shared" si="56"/>
        <v>9.1984231274638631E-2</v>
      </c>
      <c r="H845" s="190">
        <f t="shared" si="57"/>
        <v>33.6</v>
      </c>
    </row>
    <row r="846" spans="1:8">
      <c r="A846" s="185">
        <v>36909</v>
      </c>
      <c r="B846" s="184">
        <v>108</v>
      </c>
      <c r="C846" s="184">
        <f t="shared" si="55"/>
        <v>2001</v>
      </c>
      <c r="E846" s="190">
        <v>374</v>
      </c>
      <c r="F846" s="190">
        <f t="shared" si="58"/>
        <v>841</v>
      </c>
      <c r="G846" s="190">
        <f t="shared" si="56"/>
        <v>9.2093736311870344E-2</v>
      </c>
      <c r="H846" s="190">
        <f t="shared" si="57"/>
        <v>33.64</v>
      </c>
    </row>
    <row r="847" spans="1:8">
      <c r="A847" s="185">
        <v>36910</v>
      </c>
      <c r="B847" s="184">
        <v>108</v>
      </c>
      <c r="C847" s="184">
        <f t="shared" si="55"/>
        <v>2001</v>
      </c>
      <c r="E847" s="190">
        <v>374</v>
      </c>
      <c r="F847" s="190">
        <f t="shared" si="58"/>
        <v>842</v>
      </c>
      <c r="G847" s="190">
        <f t="shared" si="56"/>
        <v>9.2203241349102058E-2</v>
      </c>
      <c r="H847" s="190">
        <f t="shared" si="57"/>
        <v>33.68</v>
      </c>
    </row>
    <row r="848" spans="1:8">
      <c r="A848" s="185">
        <v>36911</v>
      </c>
      <c r="B848" s="184">
        <v>107</v>
      </c>
      <c r="C848" s="184">
        <f t="shared" si="55"/>
        <v>2001</v>
      </c>
      <c r="E848" s="190">
        <v>374</v>
      </c>
      <c r="F848" s="190">
        <f t="shared" si="58"/>
        <v>843</v>
      </c>
      <c r="G848" s="190">
        <f t="shared" si="56"/>
        <v>9.2312746386333772E-2</v>
      </c>
      <c r="H848" s="190">
        <f t="shared" si="57"/>
        <v>33.72</v>
      </c>
    </row>
    <row r="849" spans="1:8">
      <c r="A849" s="185">
        <v>36912</v>
      </c>
      <c r="B849" s="184">
        <v>106</v>
      </c>
      <c r="C849" s="184">
        <f t="shared" si="55"/>
        <v>2001</v>
      </c>
      <c r="E849" s="190">
        <v>373</v>
      </c>
      <c r="F849" s="190">
        <f t="shared" si="58"/>
        <v>844</v>
      </c>
      <c r="G849" s="190">
        <f t="shared" si="56"/>
        <v>9.2422251423565485E-2</v>
      </c>
      <c r="H849" s="190">
        <f t="shared" si="57"/>
        <v>33.76</v>
      </c>
    </row>
    <row r="850" spans="1:8">
      <c r="A850" s="185">
        <v>36913</v>
      </c>
      <c r="B850" s="184">
        <v>104</v>
      </c>
      <c r="C850" s="184">
        <f t="shared" si="55"/>
        <v>2001</v>
      </c>
      <c r="E850" s="190">
        <v>373</v>
      </c>
      <c r="F850" s="190">
        <f t="shared" si="58"/>
        <v>845</v>
      </c>
      <c r="G850" s="190">
        <f t="shared" si="56"/>
        <v>9.2531756460797199E-2</v>
      </c>
      <c r="H850" s="190">
        <f t="shared" si="57"/>
        <v>33.799999999999997</v>
      </c>
    </row>
    <row r="851" spans="1:8">
      <c r="A851" s="185">
        <v>36914</v>
      </c>
      <c r="B851" s="184">
        <v>99</v>
      </c>
      <c r="C851" s="184">
        <f t="shared" si="55"/>
        <v>2001</v>
      </c>
      <c r="E851" s="190">
        <v>372</v>
      </c>
      <c r="F851" s="190">
        <f t="shared" si="58"/>
        <v>846</v>
      </c>
      <c r="G851" s="190">
        <f t="shared" si="56"/>
        <v>9.2641261498028912E-2</v>
      </c>
      <c r="H851" s="190">
        <f t="shared" si="57"/>
        <v>33.840000000000003</v>
      </c>
    </row>
    <row r="852" spans="1:8">
      <c r="A852" s="185">
        <v>36915</v>
      </c>
      <c r="B852" s="184">
        <v>98</v>
      </c>
      <c r="C852" s="184">
        <f t="shared" si="55"/>
        <v>2001</v>
      </c>
      <c r="E852" s="190">
        <v>371</v>
      </c>
      <c r="F852" s="190">
        <f t="shared" si="58"/>
        <v>847</v>
      </c>
      <c r="G852" s="190">
        <f t="shared" si="56"/>
        <v>9.2750766535260626E-2</v>
      </c>
      <c r="H852" s="190">
        <f t="shared" si="57"/>
        <v>33.880000000000003</v>
      </c>
    </row>
    <row r="853" spans="1:8">
      <c r="A853" s="185">
        <v>36916</v>
      </c>
      <c r="B853" s="184">
        <v>100</v>
      </c>
      <c r="C853" s="184">
        <f t="shared" si="55"/>
        <v>2001</v>
      </c>
      <c r="E853" s="190">
        <v>371</v>
      </c>
      <c r="F853" s="190">
        <f t="shared" si="58"/>
        <v>848</v>
      </c>
      <c r="G853" s="190">
        <f t="shared" si="56"/>
        <v>9.2860271572492339E-2</v>
      </c>
      <c r="H853" s="190">
        <f t="shared" si="57"/>
        <v>33.92</v>
      </c>
    </row>
    <row r="854" spans="1:8">
      <c r="A854" s="185">
        <v>36917</v>
      </c>
      <c r="B854" s="184">
        <v>92</v>
      </c>
      <c r="C854" s="184">
        <f t="shared" si="55"/>
        <v>2001</v>
      </c>
      <c r="E854" s="190">
        <v>371</v>
      </c>
      <c r="F854" s="190">
        <f t="shared" si="58"/>
        <v>849</v>
      </c>
      <c r="G854" s="190">
        <f t="shared" si="56"/>
        <v>9.2969776609724053E-2</v>
      </c>
      <c r="H854" s="190">
        <f t="shared" si="57"/>
        <v>33.96</v>
      </c>
    </row>
    <row r="855" spans="1:8">
      <c r="A855" s="185">
        <v>36918</v>
      </c>
      <c r="B855" s="184">
        <v>92</v>
      </c>
      <c r="C855" s="184">
        <f t="shared" si="55"/>
        <v>2001</v>
      </c>
      <c r="E855" s="190">
        <v>371</v>
      </c>
      <c r="F855" s="190">
        <f t="shared" si="58"/>
        <v>850</v>
      </c>
      <c r="G855" s="190">
        <f t="shared" si="56"/>
        <v>9.3079281646955767E-2</v>
      </c>
      <c r="H855" s="190">
        <f t="shared" si="57"/>
        <v>34.000000000000007</v>
      </c>
    </row>
    <row r="856" spans="1:8">
      <c r="A856" s="185">
        <v>36919</v>
      </c>
      <c r="B856" s="184">
        <v>93</v>
      </c>
      <c r="C856" s="184">
        <f t="shared" si="55"/>
        <v>2001</v>
      </c>
      <c r="E856" s="190">
        <v>370</v>
      </c>
      <c r="F856" s="190">
        <f t="shared" si="58"/>
        <v>851</v>
      </c>
      <c r="G856" s="190">
        <f t="shared" si="56"/>
        <v>9.3188786684187466E-2</v>
      </c>
      <c r="H856" s="190">
        <f t="shared" si="57"/>
        <v>34.039999999999992</v>
      </c>
    </row>
    <row r="857" spans="1:8">
      <c r="A857" s="185">
        <v>36920</v>
      </c>
      <c r="B857" s="184">
        <v>91</v>
      </c>
      <c r="C857" s="184">
        <f t="shared" si="55"/>
        <v>2001</v>
      </c>
      <c r="E857" s="190">
        <v>370</v>
      </c>
      <c r="F857" s="190">
        <f t="shared" si="58"/>
        <v>852</v>
      </c>
      <c r="G857" s="190">
        <f t="shared" si="56"/>
        <v>9.329829172141918E-2</v>
      </c>
      <c r="H857" s="190">
        <f t="shared" si="57"/>
        <v>34.08</v>
      </c>
    </row>
    <row r="858" spans="1:8">
      <c r="A858" s="185">
        <v>36921</v>
      </c>
      <c r="B858" s="184">
        <v>91</v>
      </c>
      <c r="C858" s="184">
        <f t="shared" si="55"/>
        <v>2001</v>
      </c>
      <c r="E858" s="190">
        <v>370</v>
      </c>
      <c r="F858" s="190">
        <f t="shared" si="58"/>
        <v>853</v>
      </c>
      <c r="G858" s="190">
        <f t="shared" si="56"/>
        <v>9.3407796758650893E-2</v>
      </c>
      <c r="H858" s="190">
        <f t="shared" si="57"/>
        <v>34.119999999999997</v>
      </c>
    </row>
    <row r="859" spans="1:8">
      <c r="A859" s="185">
        <v>36922</v>
      </c>
      <c r="B859" s="184">
        <v>89</v>
      </c>
      <c r="C859" s="184">
        <f t="shared" si="55"/>
        <v>2001</v>
      </c>
      <c r="E859" s="190">
        <v>370</v>
      </c>
      <c r="F859" s="190">
        <f t="shared" si="58"/>
        <v>854</v>
      </c>
      <c r="G859" s="190">
        <f t="shared" si="56"/>
        <v>9.3517301795882607E-2</v>
      </c>
      <c r="H859" s="190">
        <f t="shared" si="57"/>
        <v>34.159999999999997</v>
      </c>
    </row>
    <row r="860" spans="1:8">
      <c r="A860" s="185">
        <v>36923</v>
      </c>
      <c r="B860" s="184">
        <v>91</v>
      </c>
      <c r="C860" s="184">
        <f t="shared" si="55"/>
        <v>2001</v>
      </c>
      <c r="E860" s="190">
        <v>369</v>
      </c>
      <c r="F860" s="190">
        <f t="shared" si="58"/>
        <v>855</v>
      </c>
      <c r="G860" s="190">
        <f t="shared" si="56"/>
        <v>9.3626806833114321E-2</v>
      </c>
      <c r="H860" s="190">
        <f t="shared" si="57"/>
        <v>34.200000000000003</v>
      </c>
    </row>
    <row r="861" spans="1:8">
      <c r="A861" s="185">
        <v>36924</v>
      </c>
      <c r="B861" s="184">
        <v>90</v>
      </c>
      <c r="C861" s="184">
        <f t="shared" si="55"/>
        <v>2001</v>
      </c>
      <c r="E861" s="190">
        <v>369</v>
      </c>
      <c r="F861" s="190">
        <f t="shared" si="58"/>
        <v>856</v>
      </c>
      <c r="G861" s="190">
        <f t="shared" si="56"/>
        <v>9.3736311870346034E-2</v>
      </c>
      <c r="H861" s="190">
        <f t="shared" si="57"/>
        <v>34.24</v>
      </c>
    </row>
    <row r="862" spans="1:8">
      <c r="A862" s="185">
        <v>36925</v>
      </c>
      <c r="B862" s="184">
        <v>91</v>
      </c>
      <c r="C862" s="184">
        <f t="shared" si="55"/>
        <v>2001</v>
      </c>
      <c r="E862" s="190">
        <v>369</v>
      </c>
      <c r="F862" s="190">
        <f t="shared" si="58"/>
        <v>857</v>
      </c>
      <c r="G862" s="190">
        <f t="shared" si="56"/>
        <v>9.3845816907577748E-2</v>
      </c>
      <c r="H862" s="190">
        <f t="shared" si="57"/>
        <v>34.28</v>
      </c>
    </row>
    <row r="863" spans="1:8">
      <c r="A863" s="185">
        <v>36926</v>
      </c>
      <c r="B863" s="184">
        <v>91</v>
      </c>
      <c r="C863" s="184">
        <f t="shared" si="55"/>
        <v>2001</v>
      </c>
      <c r="E863" s="190">
        <v>368</v>
      </c>
      <c r="F863" s="190">
        <f t="shared" si="58"/>
        <v>858</v>
      </c>
      <c r="G863" s="190">
        <f t="shared" si="56"/>
        <v>9.3955321944809461E-2</v>
      </c>
      <c r="H863" s="190">
        <f t="shared" si="57"/>
        <v>34.32</v>
      </c>
    </row>
    <row r="864" spans="1:8">
      <c r="A864" s="185">
        <v>36927</v>
      </c>
      <c r="B864" s="184">
        <v>97</v>
      </c>
      <c r="C864" s="184">
        <f t="shared" si="55"/>
        <v>2001</v>
      </c>
      <c r="E864" s="190">
        <v>368</v>
      </c>
      <c r="F864" s="190">
        <f t="shared" si="58"/>
        <v>859</v>
      </c>
      <c r="G864" s="190">
        <f t="shared" si="56"/>
        <v>9.4064826982041175E-2</v>
      </c>
      <c r="H864" s="190">
        <f t="shared" si="57"/>
        <v>34.36</v>
      </c>
    </row>
    <row r="865" spans="1:8">
      <c r="A865" s="185">
        <v>36928</v>
      </c>
      <c r="B865" s="184">
        <v>105</v>
      </c>
      <c r="C865" s="184">
        <f t="shared" si="55"/>
        <v>2001</v>
      </c>
      <c r="E865" s="190">
        <v>368</v>
      </c>
      <c r="F865" s="190">
        <f t="shared" si="58"/>
        <v>860</v>
      </c>
      <c r="G865" s="190">
        <f t="shared" si="56"/>
        <v>9.4174332019272888E-2</v>
      </c>
      <c r="H865" s="190">
        <f t="shared" si="57"/>
        <v>34.4</v>
      </c>
    </row>
    <row r="866" spans="1:8">
      <c r="A866" s="185">
        <v>36929</v>
      </c>
      <c r="B866" s="184">
        <v>90</v>
      </c>
      <c r="C866" s="184">
        <f t="shared" si="55"/>
        <v>2001</v>
      </c>
      <c r="E866" s="190">
        <v>367</v>
      </c>
      <c r="F866" s="190">
        <f t="shared" si="58"/>
        <v>861</v>
      </c>
      <c r="G866" s="190">
        <f t="shared" si="56"/>
        <v>9.4283837056504602E-2</v>
      </c>
      <c r="H866" s="190">
        <f t="shared" si="57"/>
        <v>34.44</v>
      </c>
    </row>
    <row r="867" spans="1:8">
      <c r="A867" s="185">
        <v>36930</v>
      </c>
      <c r="B867" s="184">
        <v>67</v>
      </c>
      <c r="C867" s="184">
        <f t="shared" si="55"/>
        <v>2001</v>
      </c>
      <c r="E867" s="190">
        <v>367</v>
      </c>
      <c r="F867" s="190">
        <f t="shared" si="58"/>
        <v>862</v>
      </c>
      <c r="G867" s="190">
        <f t="shared" si="56"/>
        <v>9.4393342093736315E-2</v>
      </c>
      <c r="H867" s="190">
        <f t="shared" si="57"/>
        <v>34.479999999999997</v>
      </c>
    </row>
    <row r="868" spans="1:8">
      <c r="A868" s="185">
        <v>36931</v>
      </c>
      <c r="B868" s="184">
        <v>70</v>
      </c>
      <c r="C868" s="184">
        <f t="shared" si="55"/>
        <v>2001</v>
      </c>
      <c r="E868" s="190">
        <v>367</v>
      </c>
      <c r="F868" s="190">
        <f t="shared" si="58"/>
        <v>863</v>
      </c>
      <c r="G868" s="190">
        <f t="shared" si="56"/>
        <v>9.4502847130968029E-2</v>
      </c>
      <c r="H868" s="190">
        <f t="shared" si="57"/>
        <v>34.520000000000003</v>
      </c>
    </row>
    <row r="869" spans="1:8">
      <c r="A869" s="185">
        <v>36932</v>
      </c>
      <c r="B869" s="184">
        <v>58</v>
      </c>
      <c r="C869" s="184">
        <f t="shared" si="55"/>
        <v>2001</v>
      </c>
      <c r="E869" s="190">
        <v>366</v>
      </c>
      <c r="F869" s="190">
        <f t="shared" si="58"/>
        <v>864</v>
      </c>
      <c r="G869" s="190">
        <f t="shared" si="56"/>
        <v>9.4612352168199743E-2</v>
      </c>
      <c r="H869" s="190">
        <f t="shared" si="57"/>
        <v>34.56</v>
      </c>
    </row>
    <row r="870" spans="1:8">
      <c r="A870" s="185">
        <v>36933</v>
      </c>
      <c r="B870" s="184">
        <v>59</v>
      </c>
      <c r="C870" s="184">
        <f t="shared" si="55"/>
        <v>2001</v>
      </c>
      <c r="E870" s="190">
        <v>365</v>
      </c>
      <c r="F870" s="190">
        <f t="shared" si="58"/>
        <v>865</v>
      </c>
      <c r="G870" s="190">
        <f t="shared" si="56"/>
        <v>9.4721857205431456E-2</v>
      </c>
      <c r="H870" s="190">
        <f t="shared" si="57"/>
        <v>34.6</v>
      </c>
    </row>
    <row r="871" spans="1:8">
      <c r="A871" s="185">
        <v>36934</v>
      </c>
      <c r="B871" s="184">
        <v>55</v>
      </c>
      <c r="C871" s="184">
        <f t="shared" si="55"/>
        <v>2001</v>
      </c>
      <c r="E871" s="190">
        <v>365</v>
      </c>
      <c r="F871" s="190">
        <f t="shared" si="58"/>
        <v>866</v>
      </c>
      <c r="G871" s="190">
        <f t="shared" si="56"/>
        <v>9.4831362242663156E-2</v>
      </c>
      <c r="H871" s="190">
        <f t="shared" si="57"/>
        <v>34.639999999999993</v>
      </c>
    </row>
    <row r="872" spans="1:8">
      <c r="A872" s="185">
        <v>36935</v>
      </c>
      <c r="B872" s="184">
        <v>54</v>
      </c>
      <c r="C872" s="184">
        <f t="shared" si="55"/>
        <v>2001</v>
      </c>
      <c r="E872" s="190">
        <v>365</v>
      </c>
      <c r="F872" s="190">
        <f t="shared" si="58"/>
        <v>867</v>
      </c>
      <c r="G872" s="190">
        <f t="shared" si="56"/>
        <v>9.4940867279894869E-2</v>
      </c>
      <c r="H872" s="190">
        <f t="shared" si="57"/>
        <v>34.68</v>
      </c>
    </row>
    <row r="873" spans="1:8">
      <c r="A873" s="185">
        <v>36936</v>
      </c>
      <c r="B873" s="184">
        <v>52</v>
      </c>
      <c r="C873" s="184">
        <f t="shared" si="55"/>
        <v>2001</v>
      </c>
      <c r="E873" s="190">
        <v>364</v>
      </c>
      <c r="F873" s="190">
        <f t="shared" si="58"/>
        <v>868</v>
      </c>
      <c r="G873" s="190">
        <f t="shared" si="56"/>
        <v>9.5050372317126583E-2</v>
      </c>
      <c r="H873" s="190">
        <f t="shared" si="57"/>
        <v>34.72</v>
      </c>
    </row>
    <row r="874" spans="1:8">
      <c r="A874" s="185">
        <v>36937</v>
      </c>
      <c r="B874" s="184">
        <v>51</v>
      </c>
      <c r="C874" s="184">
        <f t="shared" si="55"/>
        <v>2001</v>
      </c>
      <c r="E874" s="190">
        <v>364</v>
      </c>
      <c r="F874" s="190">
        <f t="shared" si="58"/>
        <v>869</v>
      </c>
      <c r="G874" s="190">
        <f t="shared" si="56"/>
        <v>9.5159877354358297E-2</v>
      </c>
      <c r="H874" s="190">
        <f t="shared" si="57"/>
        <v>34.76</v>
      </c>
    </row>
    <row r="875" spans="1:8">
      <c r="A875" s="185">
        <v>36938</v>
      </c>
      <c r="B875" s="184">
        <v>54</v>
      </c>
      <c r="C875" s="184">
        <f t="shared" si="55"/>
        <v>2001</v>
      </c>
      <c r="E875" s="190">
        <v>364</v>
      </c>
      <c r="F875" s="190">
        <f t="shared" si="58"/>
        <v>870</v>
      </c>
      <c r="G875" s="190">
        <f t="shared" si="56"/>
        <v>9.526938239159001E-2</v>
      </c>
      <c r="H875" s="190">
        <f t="shared" si="57"/>
        <v>34.799999999999997</v>
      </c>
    </row>
    <row r="876" spans="1:8">
      <c r="A876" s="185">
        <v>36939</v>
      </c>
      <c r="B876" s="184">
        <v>57</v>
      </c>
      <c r="C876" s="184">
        <f t="shared" si="55"/>
        <v>2001</v>
      </c>
      <c r="E876" s="190">
        <v>363</v>
      </c>
      <c r="F876" s="190">
        <f t="shared" si="58"/>
        <v>871</v>
      </c>
      <c r="G876" s="190">
        <f t="shared" si="56"/>
        <v>9.5378887428821724E-2</v>
      </c>
      <c r="H876" s="190">
        <f t="shared" si="57"/>
        <v>34.840000000000003</v>
      </c>
    </row>
    <row r="877" spans="1:8">
      <c r="A877" s="185">
        <v>36940</v>
      </c>
      <c r="B877" s="184">
        <v>55</v>
      </c>
      <c r="C877" s="184">
        <f t="shared" si="55"/>
        <v>2001</v>
      </c>
      <c r="E877" s="190">
        <v>362</v>
      </c>
      <c r="F877" s="190">
        <f t="shared" si="58"/>
        <v>872</v>
      </c>
      <c r="G877" s="190">
        <f t="shared" si="56"/>
        <v>9.5488392466053437E-2</v>
      </c>
      <c r="H877" s="190">
        <f t="shared" si="57"/>
        <v>34.880000000000003</v>
      </c>
    </row>
    <row r="878" spans="1:8">
      <c r="A878" s="185">
        <v>36941</v>
      </c>
      <c r="B878" s="184">
        <v>56</v>
      </c>
      <c r="C878" s="184">
        <f t="shared" si="55"/>
        <v>2001</v>
      </c>
      <c r="E878" s="190">
        <v>362</v>
      </c>
      <c r="F878" s="190">
        <f t="shared" si="58"/>
        <v>873</v>
      </c>
      <c r="G878" s="190">
        <f t="shared" si="56"/>
        <v>9.5597897503285151E-2</v>
      </c>
      <c r="H878" s="190">
        <f t="shared" si="57"/>
        <v>34.92</v>
      </c>
    </row>
    <row r="879" spans="1:8">
      <c r="A879" s="185">
        <v>36942</v>
      </c>
      <c r="B879" s="184">
        <v>55</v>
      </c>
      <c r="C879" s="184">
        <f t="shared" si="55"/>
        <v>2001</v>
      </c>
      <c r="E879" s="190">
        <v>362</v>
      </c>
      <c r="F879" s="190">
        <f t="shared" si="58"/>
        <v>874</v>
      </c>
      <c r="G879" s="190">
        <f t="shared" si="56"/>
        <v>9.5707402540516864E-2</v>
      </c>
      <c r="H879" s="190">
        <f t="shared" si="57"/>
        <v>34.96</v>
      </c>
    </row>
    <row r="880" spans="1:8">
      <c r="A880" s="185">
        <v>36943</v>
      </c>
      <c r="B880" s="184">
        <v>56</v>
      </c>
      <c r="C880" s="184">
        <f t="shared" si="55"/>
        <v>2001</v>
      </c>
      <c r="E880" s="190">
        <v>362</v>
      </c>
      <c r="F880" s="190">
        <f t="shared" si="58"/>
        <v>875</v>
      </c>
      <c r="G880" s="190">
        <f t="shared" si="56"/>
        <v>9.5816907577748578E-2</v>
      </c>
      <c r="H880" s="190">
        <f t="shared" si="57"/>
        <v>35</v>
      </c>
    </row>
    <row r="881" spans="1:8">
      <c r="A881" s="185">
        <v>36944</v>
      </c>
      <c r="B881" s="184">
        <v>53</v>
      </c>
      <c r="C881" s="184">
        <f t="shared" si="55"/>
        <v>2001</v>
      </c>
      <c r="E881" s="190">
        <v>362</v>
      </c>
      <c r="F881" s="190">
        <f t="shared" si="58"/>
        <v>876</v>
      </c>
      <c r="G881" s="190">
        <f t="shared" si="56"/>
        <v>9.5926412614980291E-2</v>
      </c>
      <c r="H881" s="190">
        <f t="shared" si="57"/>
        <v>35.04</v>
      </c>
    </row>
    <row r="882" spans="1:8">
      <c r="A882" s="185">
        <v>36945</v>
      </c>
      <c r="B882" s="184">
        <v>67</v>
      </c>
      <c r="C882" s="184">
        <f t="shared" si="55"/>
        <v>2001</v>
      </c>
      <c r="E882" s="190">
        <v>362</v>
      </c>
      <c r="F882" s="190">
        <f t="shared" si="58"/>
        <v>877</v>
      </c>
      <c r="G882" s="190">
        <f t="shared" si="56"/>
        <v>9.6035917652212005E-2</v>
      </c>
      <c r="H882" s="190">
        <f t="shared" si="57"/>
        <v>35.08</v>
      </c>
    </row>
    <row r="883" spans="1:8">
      <c r="A883" s="185">
        <v>36946</v>
      </c>
      <c r="B883" s="184">
        <v>60</v>
      </c>
      <c r="C883" s="184">
        <f t="shared" si="55"/>
        <v>2001</v>
      </c>
      <c r="E883" s="190">
        <v>362</v>
      </c>
      <c r="F883" s="190">
        <f t="shared" si="58"/>
        <v>878</v>
      </c>
      <c r="G883" s="190">
        <f t="shared" si="56"/>
        <v>9.6145422689443719E-2</v>
      </c>
      <c r="H883" s="190">
        <f t="shared" si="57"/>
        <v>35.119999999999997</v>
      </c>
    </row>
    <row r="884" spans="1:8">
      <c r="A884" s="185">
        <v>36947</v>
      </c>
      <c r="B884" s="184">
        <v>60</v>
      </c>
      <c r="C884" s="184">
        <f t="shared" si="55"/>
        <v>2001</v>
      </c>
      <c r="E884" s="190">
        <v>361</v>
      </c>
      <c r="F884" s="190">
        <f t="shared" si="58"/>
        <v>879</v>
      </c>
      <c r="G884" s="190">
        <f t="shared" si="56"/>
        <v>9.6254927726675432E-2</v>
      </c>
      <c r="H884" s="190">
        <f t="shared" si="57"/>
        <v>35.159999999999997</v>
      </c>
    </row>
    <row r="885" spans="1:8">
      <c r="A885" s="185">
        <v>36948</v>
      </c>
      <c r="B885" s="184">
        <v>57</v>
      </c>
      <c r="C885" s="184">
        <f t="shared" si="55"/>
        <v>2001</v>
      </c>
      <c r="E885" s="190">
        <v>361</v>
      </c>
      <c r="F885" s="190">
        <f t="shared" si="58"/>
        <v>880</v>
      </c>
      <c r="G885" s="190">
        <f t="shared" si="56"/>
        <v>9.6364432763907146E-2</v>
      </c>
      <c r="H885" s="190">
        <f t="shared" si="57"/>
        <v>35.200000000000003</v>
      </c>
    </row>
    <row r="886" spans="1:8">
      <c r="A886" s="185">
        <v>36949</v>
      </c>
      <c r="B886" s="184">
        <v>53</v>
      </c>
      <c r="C886" s="184">
        <f t="shared" si="55"/>
        <v>2001</v>
      </c>
      <c r="E886" s="190">
        <v>361</v>
      </c>
      <c r="F886" s="190">
        <f t="shared" si="58"/>
        <v>881</v>
      </c>
      <c r="G886" s="190">
        <f t="shared" si="56"/>
        <v>9.6473937801138859E-2</v>
      </c>
      <c r="H886" s="190">
        <f t="shared" si="57"/>
        <v>35.24</v>
      </c>
    </row>
    <row r="887" spans="1:8">
      <c r="A887" s="185">
        <v>36950</v>
      </c>
      <c r="B887" s="184">
        <v>53</v>
      </c>
      <c r="C887" s="184">
        <f t="shared" si="55"/>
        <v>2001</v>
      </c>
      <c r="E887" s="190">
        <v>361</v>
      </c>
      <c r="F887" s="190">
        <f t="shared" si="58"/>
        <v>882</v>
      </c>
      <c r="G887" s="190">
        <f t="shared" si="56"/>
        <v>9.6583442838370559E-2</v>
      </c>
      <c r="H887" s="190">
        <f t="shared" si="57"/>
        <v>35.28</v>
      </c>
    </row>
    <row r="888" spans="1:8">
      <c r="A888" s="185">
        <v>36951</v>
      </c>
      <c r="B888" s="184">
        <v>54</v>
      </c>
      <c r="C888" s="184">
        <f t="shared" si="55"/>
        <v>2001</v>
      </c>
      <c r="E888" s="190">
        <v>360</v>
      </c>
      <c r="F888" s="190">
        <f t="shared" si="58"/>
        <v>883</v>
      </c>
      <c r="G888" s="190">
        <f t="shared" si="56"/>
        <v>9.6692947875602273E-2</v>
      </c>
      <c r="H888" s="190">
        <f t="shared" si="57"/>
        <v>35.32</v>
      </c>
    </row>
    <row r="889" spans="1:8">
      <c r="A889" s="185">
        <v>36952</v>
      </c>
      <c r="B889" s="184">
        <v>48</v>
      </c>
      <c r="C889" s="184">
        <f t="shared" si="55"/>
        <v>2001</v>
      </c>
      <c r="E889" s="190">
        <v>360</v>
      </c>
      <c r="F889" s="190">
        <f t="shared" si="58"/>
        <v>884</v>
      </c>
      <c r="G889" s="190">
        <f t="shared" si="56"/>
        <v>9.6802452912833986E-2</v>
      </c>
      <c r="H889" s="190">
        <f t="shared" si="57"/>
        <v>35.36</v>
      </c>
    </row>
    <row r="890" spans="1:8">
      <c r="A890" s="185">
        <v>36953</v>
      </c>
      <c r="B890" s="184">
        <v>39</v>
      </c>
      <c r="C890" s="184">
        <f t="shared" si="55"/>
        <v>2001</v>
      </c>
      <c r="E890" s="190">
        <v>360</v>
      </c>
      <c r="F890" s="190">
        <f t="shared" si="58"/>
        <v>885</v>
      </c>
      <c r="G890" s="190">
        <f t="shared" si="56"/>
        <v>9.69119579500657E-2</v>
      </c>
      <c r="H890" s="190">
        <f t="shared" si="57"/>
        <v>35.4</v>
      </c>
    </row>
    <row r="891" spans="1:8">
      <c r="A891" s="185">
        <v>36954</v>
      </c>
      <c r="B891" s="184">
        <v>40</v>
      </c>
      <c r="C891" s="184">
        <f t="shared" si="55"/>
        <v>2001</v>
      </c>
      <c r="E891" s="190">
        <v>360</v>
      </c>
      <c r="F891" s="190">
        <f t="shared" si="58"/>
        <v>886</v>
      </c>
      <c r="G891" s="190">
        <f t="shared" si="56"/>
        <v>9.7021462987297413E-2</v>
      </c>
      <c r="H891" s="190">
        <f t="shared" si="57"/>
        <v>35.44</v>
      </c>
    </row>
    <row r="892" spans="1:8">
      <c r="A892" s="185">
        <v>36955</v>
      </c>
      <c r="B892" s="184">
        <v>44</v>
      </c>
      <c r="C892" s="184">
        <f t="shared" si="55"/>
        <v>2001</v>
      </c>
      <c r="E892" s="190">
        <v>359</v>
      </c>
      <c r="F892" s="190">
        <f t="shared" si="58"/>
        <v>887</v>
      </c>
      <c r="G892" s="190">
        <f t="shared" si="56"/>
        <v>9.7130968024529127E-2</v>
      </c>
      <c r="H892" s="190">
        <f t="shared" si="57"/>
        <v>35.479999999999997</v>
      </c>
    </row>
    <row r="893" spans="1:8">
      <c r="A893" s="185">
        <v>36956</v>
      </c>
      <c r="B893" s="184">
        <v>39</v>
      </c>
      <c r="C893" s="184">
        <f t="shared" si="55"/>
        <v>2001</v>
      </c>
      <c r="E893" s="190">
        <v>359</v>
      </c>
      <c r="F893" s="190">
        <f t="shared" si="58"/>
        <v>888</v>
      </c>
      <c r="G893" s="190">
        <f t="shared" si="56"/>
        <v>9.724047306176084E-2</v>
      </c>
      <c r="H893" s="190">
        <f t="shared" si="57"/>
        <v>35.520000000000003</v>
      </c>
    </row>
    <row r="894" spans="1:8">
      <c r="A894" s="185">
        <v>36957</v>
      </c>
      <c r="B894" s="184">
        <v>39</v>
      </c>
      <c r="C894" s="184">
        <f t="shared" si="55"/>
        <v>2001</v>
      </c>
      <c r="E894" s="190">
        <v>359</v>
      </c>
      <c r="F894" s="190">
        <f t="shared" si="58"/>
        <v>889</v>
      </c>
      <c r="G894" s="190">
        <f t="shared" si="56"/>
        <v>9.7349978098992554E-2</v>
      </c>
      <c r="H894" s="190">
        <f t="shared" si="57"/>
        <v>35.56</v>
      </c>
    </row>
    <row r="895" spans="1:8">
      <c r="A895" s="185">
        <v>36958</v>
      </c>
      <c r="B895" s="184">
        <v>42</v>
      </c>
      <c r="C895" s="184">
        <f t="shared" si="55"/>
        <v>2001</v>
      </c>
      <c r="E895" s="190">
        <v>359</v>
      </c>
      <c r="F895" s="190">
        <f t="shared" si="58"/>
        <v>890</v>
      </c>
      <c r="G895" s="190">
        <f t="shared" si="56"/>
        <v>9.7459483136224268E-2</v>
      </c>
      <c r="H895" s="190">
        <f t="shared" si="57"/>
        <v>35.6</v>
      </c>
    </row>
    <row r="896" spans="1:8">
      <c r="A896" s="185">
        <v>36959</v>
      </c>
      <c r="B896" s="184">
        <v>44</v>
      </c>
      <c r="C896" s="184">
        <f t="shared" si="55"/>
        <v>2001</v>
      </c>
      <c r="E896" s="190">
        <v>359</v>
      </c>
      <c r="F896" s="190">
        <f t="shared" si="58"/>
        <v>891</v>
      </c>
      <c r="G896" s="190">
        <f t="shared" si="56"/>
        <v>9.7568988173455981E-2</v>
      </c>
      <c r="H896" s="190">
        <f t="shared" si="57"/>
        <v>35.64</v>
      </c>
    </row>
    <row r="897" spans="1:8">
      <c r="A897" s="185">
        <v>36960</v>
      </c>
      <c r="B897" s="184">
        <v>51</v>
      </c>
      <c r="C897" s="184">
        <f t="shared" si="55"/>
        <v>2001</v>
      </c>
      <c r="E897" s="190">
        <v>359</v>
      </c>
      <c r="F897" s="190">
        <f t="shared" si="58"/>
        <v>892</v>
      </c>
      <c r="G897" s="190">
        <f t="shared" si="56"/>
        <v>9.7678493210687695E-2</v>
      </c>
      <c r="H897" s="190">
        <f t="shared" si="57"/>
        <v>35.68</v>
      </c>
    </row>
    <row r="898" spans="1:8">
      <c r="A898" s="185">
        <v>36961</v>
      </c>
      <c r="B898" s="184">
        <v>50</v>
      </c>
      <c r="C898" s="184">
        <f t="shared" si="55"/>
        <v>2001</v>
      </c>
      <c r="E898" s="190">
        <v>358</v>
      </c>
      <c r="F898" s="190">
        <f t="shared" si="58"/>
        <v>893</v>
      </c>
      <c r="G898" s="190">
        <f t="shared" si="56"/>
        <v>9.7787998247919408E-2</v>
      </c>
      <c r="H898" s="190">
        <f t="shared" si="57"/>
        <v>35.72</v>
      </c>
    </row>
    <row r="899" spans="1:8">
      <c r="A899" s="185">
        <v>36962</v>
      </c>
      <c r="B899" s="184">
        <v>55</v>
      </c>
      <c r="C899" s="184">
        <f t="shared" si="55"/>
        <v>2001</v>
      </c>
      <c r="E899" s="190">
        <v>358</v>
      </c>
      <c r="F899" s="190">
        <f t="shared" si="58"/>
        <v>894</v>
      </c>
      <c r="G899" s="190">
        <f t="shared" si="56"/>
        <v>9.7897503285151122E-2</v>
      </c>
      <c r="H899" s="190">
        <f t="shared" si="57"/>
        <v>35.76</v>
      </c>
    </row>
    <row r="900" spans="1:8">
      <c r="A900" s="185">
        <v>36963</v>
      </c>
      <c r="B900" s="184">
        <v>70</v>
      </c>
      <c r="C900" s="184">
        <f t="shared" si="55"/>
        <v>2001</v>
      </c>
      <c r="E900" s="190">
        <v>357</v>
      </c>
      <c r="F900" s="190">
        <f t="shared" si="58"/>
        <v>895</v>
      </c>
      <c r="G900" s="190">
        <f t="shared" si="56"/>
        <v>9.8007008322382835E-2</v>
      </c>
      <c r="H900" s="190">
        <f t="shared" si="57"/>
        <v>35.799999999999997</v>
      </c>
    </row>
    <row r="901" spans="1:8">
      <c r="A901" s="185">
        <v>36964</v>
      </c>
      <c r="B901" s="184">
        <v>88</v>
      </c>
      <c r="C901" s="184">
        <f t="shared" si="55"/>
        <v>2001</v>
      </c>
      <c r="E901" s="190">
        <v>357</v>
      </c>
      <c r="F901" s="190">
        <f t="shared" si="58"/>
        <v>896</v>
      </c>
      <c r="G901" s="190">
        <f t="shared" si="56"/>
        <v>9.8116513359614549E-2</v>
      </c>
      <c r="H901" s="190">
        <f t="shared" si="57"/>
        <v>35.840000000000003</v>
      </c>
    </row>
    <row r="902" spans="1:8">
      <c r="A902" s="185">
        <v>36965</v>
      </c>
      <c r="B902" s="184">
        <v>76</v>
      </c>
      <c r="C902" s="184">
        <f t="shared" ref="C902:C965" si="59">YEAR(A902)</f>
        <v>2001</v>
      </c>
      <c r="E902" s="190">
        <v>357</v>
      </c>
      <c r="F902" s="190">
        <f t="shared" si="58"/>
        <v>897</v>
      </c>
      <c r="G902" s="190">
        <f t="shared" ref="G902:G965" si="60">F902/9132</f>
        <v>9.8226018396846249E-2</v>
      </c>
      <c r="H902" s="190">
        <f t="shared" ref="H902:H965" si="61">G902*9132/25</f>
        <v>35.879999999999995</v>
      </c>
    </row>
    <row r="903" spans="1:8">
      <c r="A903" s="185">
        <v>36966</v>
      </c>
      <c r="B903" s="184">
        <v>73</v>
      </c>
      <c r="C903" s="184">
        <f t="shared" si="59"/>
        <v>2001</v>
      </c>
      <c r="E903" s="190">
        <v>357</v>
      </c>
      <c r="F903" s="190">
        <f t="shared" ref="F903:F966" si="62">F902+1</f>
        <v>898</v>
      </c>
      <c r="G903" s="190">
        <f t="shared" si="60"/>
        <v>9.8335523434077962E-2</v>
      </c>
      <c r="H903" s="190">
        <f t="shared" si="61"/>
        <v>35.92</v>
      </c>
    </row>
    <row r="904" spans="1:8">
      <c r="A904" s="185">
        <v>36967</v>
      </c>
      <c r="B904" s="184">
        <v>78</v>
      </c>
      <c r="C904" s="184">
        <f t="shared" si="59"/>
        <v>2001</v>
      </c>
      <c r="E904" s="190">
        <v>357</v>
      </c>
      <c r="F904" s="190">
        <f t="shared" si="62"/>
        <v>899</v>
      </c>
      <c r="G904" s="190">
        <f t="shared" si="60"/>
        <v>9.8445028471309676E-2</v>
      </c>
      <c r="H904" s="190">
        <f t="shared" si="61"/>
        <v>35.96</v>
      </c>
    </row>
    <row r="905" spans="1:8">
      <c r="A905" s="185">
        <v>36968</v>
      </c>
      <c r="B905" s="184">
        <v>84</v>
      </c>
      <c r="C905" s="184">
        <f t="shared" si="59"/>
        <v>2001</v>
      </c>
      <c r="E905" s="190">
        <v>357</v>
      </c>
      <c r="F905" s="190">
        <f t="shared" si="62"/>
        <v>900</v>
      </c>
      <c r="G905" s="190">
        <f t="shared" si="60"/>
        <v>9.8554533508541389E-2</v>
      </c>
      <c r="H905" s="190">
        <f t="shared" si="61"/>
        <v>36</v>
      </c>
    </row>
    <row r="906" spans="1:8">
      <c r="A906" s="185">
        <v>36969</v>
      </c>
      <c r="B906" s="184">
        <v>86</v>
      </c>
      <c r="C906" s="184">
        <f t="shared" si="59"/>
        <v>2001</v>
      </c>
      <c r="E906" s="190">
        <v>356</v>
      </c>
      <c r="F906" s="190">
        <f t="shared" si="62"/>
        <v>901</v>
      </c>
      <c r="G906" s="190">
        <f t="shared" si="60"/>
        <v>9.8664038545773103E-2</v>
      </c>
      <c r="H906" s="190">
        <f t="shared" si="61"/>
        <v>36.04</v>
      </c>
    </row>
    <row r="907" spans="1:8">
      <c r="A907" s="185">
        <v>36970</v>
      </c>
      <c r="B907" s="184">
        <v>84</v>
      </c>
      <c r="C907" s="184">
        <f t="shared" si="59"/>
        <v>2001</v>
      </c>
      <c r="E907" s="190">
        <v>356</v>
      </c>
      <c r="F907" s="190">
        <f t="shared" si="62"/>
        <v>902</v>
      </c>
      <c r="G907" s="190">
        <f t="shared" si="60"/>
        <v>9.8773543583004816E-2</v>
      </c>
      <c r="H907" s="190">
        <f t="shared" si="61"/>
        <v>36.08</v>
      </c>
    </row>
    <row r="908" spans="1:8">
      <c r="A908" s="185">
        <v>36971</v>
      </c>
      <c r="B908" s="184">
        <v>86</v>
      </c>
      <c r="C908" s="184">
        <f t="shared" si="59"/>
        <v>2001</v>
      </c>
      <c r="E908" s="190">
        <v>356</v>
      </c>
      <c r="F908" s="190">
        <f t="shared" si="62"/>
        <v>903</v>
      </c>
      <c r="G908" s="190">
        <f t="shared" si="60"/>
        <v>9.888304862023653E-2</v>
      </c>
      <c r="H908" s="190">
        <f t="shared" si="61"/>
        <v>36.119999999999997</v>
      </c>
    </row>
    <row r="909" spans="1:8">
      <c r="A909" s="185">
        <v>36972</v>
      </c>
      <c r="B909" s="184">
        <v>85</v>
      </c>
      <c r="C909" s="184">
        <f t="shared" si="59"/>
        <v>2001</v>
      </c>
      <c r="E909" s="190">
        <v>356</v>
      </c>
      <c r="F909" s="190">
        <f t="shared" si="62"/>
        <v>904</v>
      </c>
      <c r="G909" s="190">
        <f t="shared" si="60"/>
        <v>9.8992553657468244E-2</v>
      </c>
      <c r="H909" s="190">
        <f t="shared" si="61"/>
        <v>36.159999999999997</v>
      </c>
    </row>
    <row r="910" spans="1:8">
      <c r="A910" s="185">
        <v>36973</v>
      </c>
      <c r="B910" s="184">
        <v>86</v>
      </c>
      <c r="C910" s="184">
        <f t="shared" si="59"/>
        <v>2001</v>
      </c>
      <c r="E910" s="190">
        <v>356</v>
      </c>
      <c r="F910" s="190">
        <f t="shared" si="62"/>
        <v>905</v>
      </c>
      <c r="G910" s="190">
        <f t="shared" si="60"/>
        <v>9.9102058694699957E-2</v>
      </c>
      <c r="H910" s="190">
        <f t="shared" si="61"/>
        <v>36.200000000000003</v>
      </c>
    </row>
    <row r="911" spans="1:8">
      <c r="A911" s="185">
        <v>36974</v>
      </c>
      <c r="B911" s="184">
        <v>88</v>
      </c>
      <c r="C911" s="184">
        <f t="shared" si="59"/>
        <v>2001</v>
      </c>
      <c r="E911" s="190">
        <v>356</v>
      </c>
      <c r="F911" s="190">
        <f t="shared" si="62"/>
        <v>906</v>
      </c>
      <c r="G911" s="190">
        <f t="shared" si="60"/>
        <v>9.9211563731931671E-2</v>
      </c>
      <c r="H911" s="190">
        <f t="shared" si="61"/>
        <v>36.24</v>
      </c>
    </row>
    <row r="912" spans="1:8">
      <c r="A912" s="185">
        <v>36975</v>
      </c>
      <c r="B912" s="184">
        <v>88</v>
      </c>
      <c r="C912" s="184">
        <f t="shared" si="59"/>
        <v>2001</v>
      </c>
      <c r="E912" s="190">
        <v>355</v>
      </c>
      <c r="F912" s="190">
        <f t="shared" si="62"/>
        <v>907</v>
      </c>
      <c r="G912" s="190">
        <f t="shared" si="60"/>
        <v>9.9321068769163384E-2</v>
      </c>
      <c r="H912" s="190">
        <f t="shared" si="61"/>
        <v>36.28</v>
      </c>
    </row>
    <row r="913" spans="1:8">
      <c r="A913" s="185">
        <v>36976</v>
      </c>
      <c r="B913" s="184">
        <v>70</v>
      </c>
      <c r="C913" s="184">
        <f t="shared" si="59"/>
        <v>2001</v>
      </c>
      <c r="E913" s="190">
        <v>355</v>
      </c>
      <c r="F913" s="190">
        <f t="shared" si="62"/>
        <v>908</v>
      </c>
      <c r="G913" s="190">
        <f t="shared" si="60"/>
        <v>9.9430573806395098E-2</v>
      </c>
      <c r="H913" s="190">
        <f t="shared" si="61"/>
        <v>36.32</v>
      </c>
    </row>
    <row r="914" spans="1:8">
      <c r="A914" s="185">
        <v>36977</v>
      </c>
      <c r="B914" s="184">
        <v>65</v>
      </c>
      <c r="C914" s="184">
        <f t="shared" si="59"/>
        <v>2001</v>
      </c>
      <c r="E914" s="190">
        <v>355</v>
      </c>
      <c r="F914" s="190">
        <f t="shared" si="62"/>
        <v>909</v>
      </c>
      <c r="G914" s="190">
        <f t="shared" si="60"/>
        <v>9.9540078843626811E-2</v>
      </c>
      <c r="H914" s="190">
        <f t="shared" si="61"/>
        <v>36.36</v>
      </c>
    </row>
    <row r="915" spans="1:8">
      <c r="A915" s="185">
        <v>36978</v>
      </c>
      <c r="B915" s="184">
        <v>63</v>
      </c>
      <c r="C915" s="184">
        <f t="shared" si="59"/>
        <v>2001</v>
      </c>
      <c r="E915" s="190">
        <v>355</v>
      </c>
      <c r="F915" s="190">
        <f t="shared" si="62"/>
        <v>910</v>
      </c>
      <c r="G915" s="190">
        <f t="shared" si="60"/>
        <v>9.9649583880858525E-2</v>
      </c>
      <c r="H915" s="190">
        <f t="shared" si="61"/>
        <v>36.4</v>
      </c>
    </row>
    <row r="916" spans="1:8">
      <c r="A916" s="185">
        <v>36979</v>
      </c>
      <c r="B916" s="184">
        <v>63</v>
      </c>
      <c r="C916" s="184">
        <f t="shared" si="59"/>
        <v>2001</v>
      </c>
      <c r="E916" s="190">
        <v>355</v>
      </c>
      <c r="F916" s="190">
        <f t="shared" si="62"/>
        <v>911</v>
      </c>
      <c r="G916" s="190">
        <f t="shared" si="60"/>
        <v>9.9759088918090238E-2</v>
      </c>
      <c r="H916" s="190">
        <f t="shared" si="61"/>
        <v>36.440000000000005</v>
      </c>
    </row>
    <row r="917" spans="1:8">
      <c r="A917" s="185">
        <v>36980</v>
      </c>
      <c r="B917" s="184">
        <v>58</v>
      </c>
      <c r="C917" s="184">
        <f t="shared" si="59"/>
        <v>2001</v>
      </c>
      <c r="E917" s="190">
        <v>355</v>
      </c>
      <c r="F917" s="190">
        <f t="shared" si="62"/>
        <v>912</v>
      </c>
      <c r="G917" s="190">
        <f t="shared" si="60"/>
        <v>9.9868593955321938E-2</v>
      </c>
      <c r="H917" s="190">
        <f t="shared" si="61"/>
        <v>36.479999999999997</v>
      </c>
    </row>
    <row r="918" spans="1:8">
      <c r="A918" s="185">
        <v>36981</v>
      </c>
      <c r="B918" s="184">
        <v>56</v>
      </c>
      <c r="C918" s="184">
        <f t="shared" si="59"/>
        <v>2001</v>
      </c>
      <c r="E918" s="190">
        <v>354</v>
      </c>
      <c r="F918" s="190">
        <f t="shared" si="62"/>
        <v>913</v>
      </c>
      <c r="G918" s="190">
        <f t="shared" si="60"/>
        <v>9.9978098992553652E-2</v>
      </c>
      <c r="H918" s="190">
        <f t="shared" si="61"/>
        <v>36.520000000000003</v>
      </c>
    </row>
    <row r="919" spans="1:8">
      <c r="A919" s="185">
        <v>36982</v>
      </c>
      <c r="B919" s="184">
        <v>57</v>
      </c>
      <c r="C919" s="184">
        <f t="shared" si="59"/>
        <v>2001</v>
      </c>
      <c r="E919" s="190">
        <v>354</v>
      </c>
      <c r="F919" s="190">
        <f t="shared" si="62"/>
        <v>914</v>
      </c>
      <c r="G919" s="190">
        <f t="shared" si="60"/>
        <v>0.10008760402978537</v>
      </c>
      <c r="H919" s="190">
        <f t="shared" si="61"/>
        <v>36.56</v>
      </c>
    </row>
    <row r="920" spans="1:8">
      <c r="A920" s="185">
        <v>36983</v>
      </c>
      <c r="B920" s="184">
        <v>55</v>
      </c>
      <c r="C920" s="184">
        <f t="shared" si="59"/>
        <v>2001</v>
      </c>
      <c r="E920" s="190">
        <v>354</v>
      </c>
      <c r="F920" s="190">
        <f t="shared" si="62"/>
        <v>915</v>
      </c>
      <c r="G920" s="190">
        <f t="shared" si="60"/>
        <v>0.10019710906701708</v>
      </c>
      <c r="H920" s="190">
        <f t="shared" si="61"/>
        <v>36.6</v>
      </c>
    </row>
    <row r="921" spans="1:8">
      <c r="A921" s="185">
        <v>36984</v>
      </c>
      <c r="B921" s="184">
        <v>52</v>
      </c>
      <c r="C921" s="184">
        <f t="shared" si="59"/>
        <v>2001</v>
      </c>
      <c r="E921" s="190">
        <v>354</v>
      </c>
      <c r="F921" s="190">
        <f t="shared" si="62"/>
        <v>916</v>
      </c>
      <c r="G921" s="190">
        <f t="shared" si="60"/>
        <v>0.10030661410424879</v>
      </c>
      <c r="H921" s="190">
        <f t="shared" si="61"/>
        <v>36.64</v>
      </c>
    </row>
    <row r="922" spans="1:8">
      <c r="A922" s="185">
        <v>36985</v>
      </c>
      <c r="B922" s="184">
        <v>58</v>
      </c>
      <c r="C922" s="184">
        <f t="shared" si="59"/>
        <v>2001</v>
      </c>
      <c r="E922" s="190">
        <v>353</v>
      </c>
      <c r="F922" s="190">
        <f t="shared" si="62"/>
        <v>917</v>
      </c>
      <c r="G922" s="190">
        <f t="shared" si="60"/>
        <v>0.10041611914148051</v>
      </c>
      <c r="H922" s="190">
        <f t="shared" si="61"/>
        <v>36.68</v>
      </c>
    </row>
    <row r="923" spans="1:8">
      <c r="A923" s="185">
        <v>36986</v>
      </c>
      <c r="B923" s="184">
        <v>69</v>
      </c>
      <c r="C923" s="184">
        <f t="shared" si="59"/>
        <v>2001</v>
      </c>
      <c r="E923" s="190">
        <v>353</v>
      </c>
      <c r="F923" s="190">
        <f t="shared" si="62"/>
        <v>918</v>
      </c>
      <c r="G923" s="190">
        <f t="shared" si="60"/>
        <v>0.10052562417871222</v>
      </c>
      <c r="H923" s="190">
        <f t="shared" si="61"/>
        <v>36.72</v>
      </c>
    </row>
    <row r="924" spans="1:8">
      <c r="A924" s="185">
        <v>36987</v>
      </c>
      <c r="B924" s="184">
        <v>63</v>
      </c>
      <c r="C924" s="184">
        <f t="shared" si="59"/>
        <v>2001</v>
      </c>
      <c r="E924" s="190">
        <v>353</v>
      </c>
      <c r="F924" s="190">
        <f t="shared" si="62"/>
        <v>919</v>
      </c>
      <c r="G924" s="190">
        <f t="shared" si="60"/>
        <v>0.10063512921594393</v>
      </c>
      <c r="H924" s="190">
        <f t="shared" si="61"/>
        <v>36.76</v>
      </c>
    </row>
    <row r="925" spans="1:8">
      <c r="A925" s="185">
        <v>36988</v>
      </c>
      <c r="B925" s="184">
        <v>76</v>
      </c>
      <c r="C925" s="184">
        <f t="shared" si="59"/>
        <v>2001</v>
      </c>
      <c r="E925" s="190">
        <v>353</v>
      </c>
      <c r="F925" s="190">
        <f t="shared" si="62"/>
        <v>920</v>
      </c>
      <c r="G925" s="190">
        <f t="shared" si="60"/>
        <v>0.10074463425317565</v>
      </c>
      <c r="H925" s="190">
        <f t="shared" si="61"/>
        <v>36.799999999999997</v>
      </c>
    </row>
    <row r="926" spans="1:8">
      <c r="A926" s="185">
        <v>36989</v>
      </c>
      <c r="B926" s="184">
        <v>84</v>
      </c>
      <c r="C926" s="184">
        <f t="shared" si="59"/>
        <v>2001</v>
      </c>
      <c r="E926" s="190">
        <v>352</v>
      </c>
      <c r="F926" s="190">
        <f t="shared" si="62"/>
        <v>921</v>
      </c>
      <c r="G926" s="190">
        <f t="shared" si="60"/>
        <v>0.10085413929040736</v>
      </c>
      <c r="H926" s="190">
        <f t="shared" si="61"/>
        <v>36.840000000000003</v>
      </c>
    </row>
    <row r="927" spans="1:8">
      <c r="A927" s="185">
        <v>36990</v>
      </c>
      <c r="B927" s="184">
        <v>67</v>
      </c>
      <c r="C927" s="184">
        <f t="shared" si="59"/>
        <v>2001</v>
      </c>
      <c r="E927" s="190">
        <v>352</v>
      </c>
      <c r="F927" s="190">
        <f t="shared" si="62"/>
        <v>922</v>
      </c>
      <c r="G927" s="190">
        <f t="shared" si="60"/>
        <v>0.10096364432763907</v>
      </c>
      <c r="H927" s="190">
        <f t="shared" si="61"/>
        <v>36.880000000000003</v>
      </c>
    </row>
    <row r="928" spans="1:8">
      <c r="A928" s="185">
        <v>36991</v>
      </c>
      <c r="B928" s="184">
        <v>63</v>
      </c>
      <c r="C928" s="184">
        <f t="shared" si="59"/>
        <v>2001</v>
      </c>
      <c r="E928" s="190">
        <v>352</v>
      </c>
      <c r="F928" s="190">
        <f t="shared" si="62"/>
        <v>923</v>
      </c>
      <c r="G928" s="190">
        <f t="shared" si="60"/>
        <v>0.10107314936487079</v>
      </c>
      <c r="H928" s="190">
        <f t="shared" si="61"/>
        <v>36.92</v>
      </c>
    </row>
    <row r="929" spans="1:8">
      <c r="A929" s="185">
        <v>36992</v>
      </c>
      <c r="B929" s="184">
        <v>58</v>
      </c>
      <c r="C929" s="184">
        <f t="shared" si="59"/>
        <v>2001</v>
      </c>
      <c r="E929" s="190">
        <v>351</v>
      </c>
      <c r="F929" s="190">
        <f t="shared" si="62"/>
        <v>924</v>
      </c>
      <c r="G929" s="190">
        <f t="shared" si="60"/>
        <v>0.1011826544021025</v>
      </c>
      <c r="H929" s="190">
        <f t="shared" si="61"/>
        <v>36.96</v>
      </c>
    </row>
    <row r="930" spans="1:8">
      <c r="A930" s="185">
        <v>36993</v>
      </c>
      <c r="B930" s="184">
        <v>78</v>
      </c>
      <c r="C930" s="184">
        <f t="shared" si="59"/>
        <v>2001</v>
      </c>
      <c r="E930" s="190">
        <v>350</v>
      </c>
      <c r="F930" s="190">
        <f t="shared" si="62"/>
        <v>925</v>
      </c>
      <c r="G930" s="190">
        <f t="shared" si="60"/>
        <v>0.10129215943933421</v>
      </c>
      <c r="H930" s="190">
        <f t="shared" si="61"/>
        <v>37</v>
      </c>
    </row>
    <row r="931" spans="1:8">
      <c r="A931" s="185">
        <v>36994</v>
      </c>
      <c r="B931" s="184">
        <v>77</v>
      </c>
      <c r="C931" s="184">
        <f t="shared" si="59"/>
        <v>2001</v>
      </c>
      <c r="E931" s="190">
        <v>350</v>
      </c>
      <c r="F931" s="190">
        <f t="shared" si="62"/>
        <v>926</v>
      </c>
      <c r="G931" s="190">
        <f t="shared" si="60"/>
        <v>0.10140166447656593</v>
      </c>
      <c r="H931" s="190">
        <f t="shared" si="61"/>
        <v>37.04</v>
      </c>
    </row>
    <row r="932" spans="1:8">
      <c r="A932" s="185">
        <v>36995</v>
      </c>
      <c r="B932" s="184">
        <v>75</v>
      </c>
      <c r="C932" s="184">
        <f t="shared" si="59"/>
        <v>2001</v>
      </c>
      <c r="E932" s="190">
        <v>350</v>
      </c>
      <c r="F932" s="190">
        <f t="shared" si="62"/>
        <v>927</v>
      </c>
      <c r="G932" s="190">
        <f t="shared" si="60"/>
        <v>0.10151116951379763</v>
      </c>
      <c r="H932" s="190">
        <f t="shared" si="61"/>
        <v>37.08</v>
      </c>
    </row>
    <row r="933" spans="1:8">
      <c r="A933" s="185">
        <v>36996</v>
      </c>
      <c r="B933" s="184">
        <v>73</v>
      </c>
      <c r="C933" s="184">
        <f t="shared" si="59"/>
        <v>2001</v>
      </c>
      <c r="E933" s="190">
        <v>350</v>
      </c>
      <c r="F933" s="190">
        <f t="shared" si="62"/>
        <v>928</v>
      </c>
      <c r="G933" s="190">
        <f t="shared" si="60"/>
        <v>0.10162067455102934</v>
      </c>
      <c r="H933" s="190">
        <f t="shared" si="61"/>
        <v>37.119999999999997</v>
      </c>
    </row>
    <row r="934" spans="1:8">
      <c r="A934" s="185">
        <v>36997</v>
      </c>
      <c r="B934" s="184">
        <v>79</v>
      </c>
      <c r="C934" s="184">
        <f t="shared" si="59"/>
        <v>2001</v>
      </c>
      <c r="E934" s="190">
        <v>350</v>
      </c>
      <c r="F934" s="190">
        <f t="shared" si="62"/>
        <v>929</v>
      </c>
      <c r="G934" s="190">
        <f t="shared" si="60"/>
        <v>0.10173017958826105</v>
      </c>
      <c r="H934" s="190">
        <f t="shared" si="61"/>
        <v>37.159999999999997</v>
      </c>
    </row>
    <row r="935" spans="1:8">
      <c r="A935" s="185">
        <v>36998</v>
      </c>
      <c r="B935" s="184">
        <v>81</v>
      </c>
      <c r="C935" s="184">
        <f t="shared" si="59"/>
        <v>2001</v>
      </c>
      <c r="E935" s="190">
        <v>350</v>
      </c>
      <c r="F935" s="190">
        <f t="shared" si="62"/>
        <v>930</v>
      </c>
      <c r="G935" s="190">
        <f t="shared" si="60"/>
        <v>0.10183968462549277</v>
      </c>
      <c r="H935" s="190">
        <f t="shared" si="61"/>
        <v>37.200000000000003</v>
      </c>
    </row>
    <row r="936" spans="1:8">
      <c r="A936" s="185">
        <v>36999</v>
      </c>
      <c r="B936" s="184">
        <v>59</v>
      </c>
      <c r="C936" s="184">
        <f t="shared" si="59"/>
        <v>2001</v>
      </c>
      <c r="E936" s="190">
        <v>350</v>
      </c>
      <c r="F936" s="190">
        <f t="shared" si="62"/>
        <v>931</v>
      </c>
      <c r="G936" s="190">
        <f t="shared" si="60"/>
        <v>0.10194918966272448</v>
      </c>
      <c r="H936" s="190">
        <f t="shared" si="61"/>
        <v>37.24</v>
      </c>
    </row>
    <row r="937" spans="1:8">
      <c r="A937" s="185">
        <v>37000</v>
      </c>
      <c r="B937" s="184">
        <v>54</v>
      </c>
      <c r="C937" s="184">
        <f t="shared" si="59"/>
        <v>2001</v>
      </c>
      <c r="E937" s="190">
        <v>349</v>
      </c>
      <c r="F937" s="190">
        <f t="shared" si="62"/>
        <v>932</v>
      </c>
      <c r="G937" s="190">
        <f t="shared" si="60"/>
        <v>0.1020586946999562</v>
      </c>
      <c r="H937" s="190">
        <f t="shared" si="61"/>
        <v>37.28</v>
      </c>
    </row>
    <row r="938" spans="1:8">
      <c r="A938" s="185">
        <v>37001</v>
      </c>
      <c r="B938" s="184">
        <v>62</v>
      </c>
      <c r="C938" s="184">
        <f t="shared" si="59"/>
        <v>2001</v>
      </c>
      <c r="E938" s="190">
        <v>349</v>
      </c>
      <c r="F938" s="190">
        <f t="shared" si="62"/>
        <v>933</v>
      </c>
      <c r="G938" s="190">
        <f t="shared" si="60"/>
        <v>0.10216819973718791</v>
      </c>
      <c r="H938" s="190">
        <f t="shared" si="61"/>
        <v>37.32</v>
      </c>
    </row>
    <row r="939" spans="1:8">
      <c r="A939" s="185">
        <v>37002</v>
      </c>
      <c r="B939" s="184">
        <v>75</v>
      </c>
      <c r="C939" s="184">
        <f t="shared" si="59"/>
        <v>2001</v>
      </c>
      <c r="E939" s="190">
        <v>349</v>
      </c>
      <c r="F939" s="190">
        <f t="shared" si="62"/>
        <v>934</v>
      </c>
      <c r="G939" s="190">
        <f t="shared" si="60"/>
        <v>0.10227770477441962</v>
      </c>
      <c r="H939" s="190">
        <f t="shared" si="61"/>
        <v>37.36</v>
      </c>
    </row>
    <row r="940" spans="1:8">
      <c r="A940" s="185">
        <v>37003</v>
      </c>
      <c r="B940" s="184">
        <v>61</v>
      </c>
      <c r="C940" s="184">
        <f t="shared" si="59"/>
        <v>2001</v>
      </c>
      <c r="E940" s="190">
        <v>349</v>
      </c>
      <c r="F940" s="190">
        <f t="shared" si="62"/>
        <v>935</v>
      </c>
      <c r="G940" s="190">
        <f t="shared" si="60"/>
        <v>0.10238720981165134</v>
      </c>
      <c r="H940" s="190">
        <f t="shared" si="61"/>
        <v>37.4</v>
      </c>
    </row>
    <row r="941" spans="1:8">
      <c r="A941" s="185">
        <v>37004</v>
      </c>
      <c r="B941" s="184">
        <v>56</v>
      </c>
      <c r="C941" s="184">
        <f t="shared" si="59"/>
        <v>2001</v>
      </c>
      <c r="E941" s="190">
        <v>349</v>
      </c>
      <c r="F941" s="190">
        <f t="shared" si="62"/>
        <v>936</v>
      </c>
      <c r="G941" s="190">
        <f t="shared" si="60"/>
        <v>0.10249671484888305</v>
      </c>
      <c r="H941" s="190">
        <f t="shared" si="61"/>
        <v>37.44</v>
      </c>
    </row>
    <row r="942" spans="1:8">
      <c r="A942" s="185">
        <v>37005</v>
      </c>
      <c r="B942" s="184">
        <v>57</v>
      </c>
      <c r="C942" s="184">
        <f t="shared" si="59"/>
        <v>2001</v>
      </c>
      <c r="E942" s="190">
        <v>349</v>
      </c>
      <c r="F942" s="190">
        <f t="shared" si="62"/>
        <v>937</v>
      </c>
      <c r="G942" s="190">
        <f t="shared" si="60"/>
        <v>0.10260621988611476</v>
      </c>
      <c r="H942" s="190">
        <f t="shared" si="61"/>
        <v>37.479999999999997</v>
      </c>
    </row>
    <row r="943" spans="1:8">
      <c r="A943" s="185">
        <v>37006</v>
      </c>
      <c r="B943" s="184">
        <v>70</v>
      </c>
      <c r="C943" s="184">
        <f t="shared" si="59"/>
        <v>2001</v>
      </c>
      <c r="E943" s="190">
        <v>349</v>
      </c>
      <c r="F943" s="190">
        <f t="shared" si="62"/>
        <v>938</v>
      </c>
      <c r="G943" s="190">
        <f t="shared" si="60"/>
        <v>0.10271572492334648</v>
      </c>
      <c r="H943" s="190">
        <f t="shared" si="61"/>
        <v>37.520000000000003</v>
      </c>
    </row>
    <row r="944" spans="1:8">
      <c r="A944" s="185">
        <v>37007</v>
      </c>
      <c r="B944" s="184">
        <v>90</v>
      </c>
      <c r="C944" s="184">
        <f t="shared" si="59"/>
        <v>2001</v>
      </c>
      <c r="E944" s="190">
        <v>349</v>
      </c>
      <c r="F944" s="190">
        <f t="shared" si="62"/>
        <v>939</v>
      </c>
      <c r="G944" s="190">
        <f t="shared" si="60"/>
        <v>0.10282522996057819</v>
      </c>
      <c r="H944" s="190">
        <f t="shared" si="61"/>
        <v>37.56</v>
      </c>
    </row>
    <row r="945" spans="1:8">
      <c r="A945" s="185">
        <v>37008</v>
      </c>
      <c r="B945" s="184">
        <v>115</v>
      </c>
      <c r="C945" s="184">
        <f t="shared" si="59"/>
        <v>2001</v>
      </c>
      <c r="E945" s="190">
        <v>348</v>
      </c>
      <c r="F945" s="190">
        <f t="shared" si="62"/>
        <v>940</v>
      </c>
      <c r="G945" s="190">
        <f t="shared" si="60"/>
        <v>0.1029347349978099</v>
      </c>
      <c r="H945" s="190">
        <f t="shared" si="61"/>
        <v>37.6</v>
      </c>
    </row>
    <row r="946" spans="1:8">
      <c r="A946" s="185">
        <v>37009</v>
      </c>
      <c r="B946" s="184">
        <v>124</v>
      </c>
      <c r="C946" s="184">
        <f t="shared" si="59"/>
        <v>2001</v>
      </c>
      <c r="E946" s="190">
        <v>348</v>
      </c>
      <c r="F946" s="190">
        <f t="shared" si="62"/>
        <v>941</v>
      </c>
      <c r="G946" s="190">
        <f t="shared" si="60"/>
        <v>0.10304424003504162</v>
      </c>
      <c r="H946" s="190">
        <f t="shared" si="61"/>
        <v>37.64</v>
      </c>
    </row>
    <row r="947" spans="1:8">
      <c r="A947" s="185">
        <v>37010</v>
      </c>
      <c r="B947" s="184">
        <v>135</v>
      </c>
      <c r="C947" s="184">
        <f t="shared" si="59"/>
        <v>2001</v>
      </c>
      <c r="E947" s="190">
        <v>348</v>
      </c>
      <c r="F947" s="190">
        <f t="shared" si="62"/>
        <v>942</v>
      </c>
      <c r="G947" s="190">
        <f t="shared" si="60"/>
        <v>0.10315374507227333</v>
      </c>
      <c r="H947" s="190">
        <f t="shared" si="61"/>
        <v>37.680000000000007</v>
      </c>
    </row>
    <row r="948" spans="1:8">
      <c r="A948" s="185">
        <v>37011</v>
      </c>
      <c r="B948" s="184">
        <v>140</v>
      </c>
      <c r="C948" s="184">
        <f t="shared" si="59"/>
        <v>2001</v>
      </c>
      <c r="E948" s="190">
        <v>348</v>
      </c>
      <c r="F948" s="190">
        <f t="shared" si="62"/>
        <v>943</v>
      </c>
      <c r="G948" s="190">
        <f t="shared" si="60"/>
        <v>0.10326325010950503</v>
      </c>
      <c r="H948" s="190">
        <f t="shared" si="61"/>
        <v>37.72</v>
      </c>
    </row>
    <row r="949" spans="1:8">
      <c r="A949" s="185">
        <v>37012</v>
      </c>
      <c r="B949" s="184">
        <v>163</v>
      </c>
      <c r="C949" s="184">
        <f t="shared" si="59"/>
        <v>2001</v>
      </c>
      <c r="E949" s="190">
        <v>348</v>
      </c>
      <c r="F949" s="190">
        <f t="shared" si="62"/>
        <v>944</v>
      </c>
      <c r="G949" s="190">
        <f t="shared" si="60"/>
        <v>0.10337275514673674</v>
      </c>
      <c r="H949" s="190">
        <f t="shared" si="61"/>
        <v>37.76</v>
      </c>
    </row>
    <row r="950" spans="1:8">
      <c r="A950" s="185">
        <v>37013</v>
      </c>
      <c r="B950" s="184">
        <v>183</v>
      </c>
      <c r="C950" s="184">
        <f t="shared" si="59"/>
        <v>2001</v>
      </c>
      <c r="E950" s="190">
        <v>348</v>
      </c>
      <c r="F950" s="190">
        <f t="shared" si="62"/>
        <v>945</v>
      </c>
      <c r="G950" s="190">
        <f t="shared" si="60"/>
        <v>0.10348226018396846</v>
      </c>
      <c r="H950" s="190">
        <f t="shared" si="61"/>
        <v>37.799999999999997</v>
      </c>
    </row>
    <row r="951" spans="1:8">
      <c r="A951" s="185">
        <v>37014</v>
      </c>
      <c r="B951" s="184">
        <v>211</v>
      </c>
      <c r="C951" s="184">
        <f t="shared" si="59"/>
        <v>2001</v>
      </c>
      <c r="E951" s="190">
        <v>348</v>
      </c>
      <c r="F951" s="190">
        <f t="shared" si="62"/>
        <v>946</v>
      </c>
      <c r="G951" s="190">
        <f t="shared" si="60"/>
        <v>0.10359176522120017</v>
      </c>
      <c r="H951" s="190">
        <f t="shared" si="61"/>
        <v>37.840000000000003</v>
      </c>
    </row>
    <row r="952" spans="1:8">
      <c r="A952" s="185">
        <v>37015</v>
      </c>
      <c r="B952" s="184">
        <v>236</v>
      </c>
      <c r="C952" s="184">
        <f t="shared" si="59"/>
        <v>2001</v>
      </c>
      <c r="E952" s="190">
        <v>347</v>
      </c>
      <c r="F952" s="190">
        <f t="shared" si="62"/>
        <v>947</v>
      </c>
      <c r="G952" s="190">
        <f t="shared" si="60"/>
        <v>0.10370127025843189</v>
      </c>
      <c r="H952" s="190">
        <f t="shared" si="61"/>
        <v>37.880000000000003</v>
      </c>
    </row>
    <row r="953" spans="1:8">
      <c r="A953" s="185">
        <v>37016</v>
      </c>
      <c r="B953" s="184">
        <v>249</v>
      </c>
      <c r="C953" s="184">
        <f t="shared" si="59"/>
        <v>2001</v>
      </c>
      <c r="E953" s="190">
        <v>347</v>
      </c>
      <c r="F953" s="190">
        <f t="shared" si="62"/>
        <v>948</v>
      </c>
      <c r="G953" s="190">
        <f t="shared" si="60"/>
        <v>0.1038107752956636</v>
      </c>
      <c r="H953" s="190">
        <f t="shared" si="61"/>
        <v>37.92</v>
      </c>
    </row>
    <row r="954" spans="1:8">
      <c r="A954" s="185">
        <v>37017</v>
      </c>
      <c r="B954" s="184">
        <v>244</v>
      </c>
      <c r="C954" s="184">
        <f t="shared" si="59"/>
        <v>2001</v>
      </c>
      <c r="E954" s="190">
        <v>347</v>
      </c>
      <c r="F954" s="190">
        <f t="shared" si="62"/>
        <v>949</v>
      </c>
      <c r="G954" s="190">
        <f t="shared" si="60"/>
        <v>0.10392028033289531</v>
      </c>
      <c r="H954" s="190">
        <f t="shared" si="61"/>
        <v>37.96</v>
      </c>
    </row>
    <row r="955" spans="1:8">
      <c r="A955" s="185">
        <v>37018</v>
      </c>
      <c r="B955" s="184">
        <v>265</v>
      </c>
      <c r="C955" s="184">
        <f t="shared" si="59"/>
        <v>2001</v>
      </c>
      <c r="E955" s="190">
        <v>347</v>
      </c>
      <c r="F955" s="190">
        <f t="shared" si="62"/>
        <v>950</v>
      </c>
      <c r="G955" s="190">
        <f t="shared" si="60"/>
        <v>0.10402978537012703</v>
      </c>
      <c r="H955" s="190">
        <f t="shared" si="61"/>
        <v>38</v>
      </c>
    </row>
    <row r="956" spans="1:8">
      <c r="A956" s="185">
        <v>37019</v>
      </c>
      <c r="B956" s="184">
        <v>313</v>
      </c>
      <c r="C956" s="184">
        <f t="shared" si="59"/>
        <v>2001</v>
      </c>
      <c r="E956" s="190">
        <v>347</v>
      </c>
      <c r="F956" s="190">
        <f t="shared" si="62"/>
        <v>951</v>
      </c>
      <c r="G956" s="190">
        <f t="shared" si="60"/>
        <v>0.10413929040735874</v>
      </c>
      <c r="H956" s="190">
        <f t="shared" si="61"/>
        <v>38.04</v>
      </c>
    </row>
    <row r="957" spans="1:8">
      <c r="A957" s="185">
        <v>37020</v>
      </c>
      <c r="B957" s="184">
        <v>300</v>
      </c>
      <c r="C957" s="184">
        <f t="shared" si="59"/>
        <v>2001</v>
      </c>
      <c r="E957" s="190">
        <v>347</v>
      </c>
      <c r="F957" s="190">
        <f t="shared" si="62"/>
        <v>952</v>
      </c>
      <c r="G957" s="190">
        <f t="shared" si="60"/>
        <v>0.10424879544459045</v>
      </c>
      <c r="H957" s="190">
        <f t="shared" si="61"/>
        <v>38.08</v>
      </c>
    </row>
    <row r="958" spans="1:8">
      <c r="A958" s="185">
        <v>37021</v>
      </c>
      <c r="B958" s="184">
        <v>250</v>
      </c>
      <c r="C958" s="184">
        <f t="shared" si="59"/>
        <v>2001</v>
      </c>
      <c r="E958" s="190">
        <v>346</v>
      </c>
      <c r="F958" s="190">
        <f t="shared" si="62"/>
        <v>953</v>
      </c>
      <c r="G958" s="190">
        <f t="shared" si="60"/>
        <v>0.10435830048182217</v>
      </c>
      <c r="H958" s="190">
        <f t="shared" si="61"/>
        <v>38.119999999999997</v>
      </c>
    </row>
    <row r="959" spans="1:8">
      <c r="A959" s="185">
        <v>37022</v>
      </c>
      <c r="B959" s="184">
        <v>231</v>
      </c>
      <c r="C959" s="184">
        <f t="shared" si="59"/>
        <v>2001</v>
      </c>
      <c r="E959" s="190">
        <v>346</v>
      </c>
      <c r="F959" s="190">
        <f t="shared" si="62"/>
        <v>954</v>
      </c>
      <c r="G959" s="190">
        <f t="shared" si="60"/>
        <v>0.10446780551905388</v>
      </c>
      <c r="H959" s="190">
        <f t="shared" si="61"/>
        <v>38.159999999999997</v>
      </c>
    </row>
    <row r="960" spans="1:8">
      <c r="A960" s="185">
        <v>37023</v>
      </c>
      <c r="B960" s="184">
        <v>171</v>
      </c>
      <c r="C960" s="184">
        <f t="shared" si="59"/>
        <v>2001</v>
      </c>
      <c r="E960" s="190">
        <v>346</v>
      </c>
      <c r="F960" s="190">
        <f t="shared" si="62"/>
        <v>955</v>
      </c>
      <c r="G960" s="190">
        <f t="shared" si="60"/>
        <v>0.10457731055628559</v>
      </c>
      <c r="H960" s="190">
        <f t="shared" si="61"/>
        <v>38.200000000000003</v>
      </c>
    </row>
    <row r="961" spans="1:8">
      <c r="A961" s="185">
        <v>37024</v>
      </c>
      <c r="B961" s="184">
        <v>124</v>
      </c>
      <c r="C961" s="184">
        <f t="shared" si="59"/>
        <v>2001</v>
      </c>
      <c r="E961" s="190">
        <v>346</v>
      </c>
      <c r="F961" s="190">
        <f t="shared" si="62"/>
        <v>956</v>
      </c>
      <c r="G961" s="190">
        <f t="shared" si="60"/>
        <v>0.10468681559351731</v>
      </c>
      <c r="H961" s="190">
        <f t="shared" si="61"/>
        <v>38.24</v>
      </c>
    </row>
    <row r="962" spans="1:8">
      <c r="A962" s="185">
        <v>37025</v>
      </c>
      <c r="B962" s="184">
        <v>90</v>
      </c>
      <c r="C962" s="184">
        <f t="shared" si="59"/>
        <v>2001</v>
      </c>
      <c r="E962" s="190">
        <v>346</v>
      </c>
      <c r="F962" s="190">
        <f t="shared" si="62"/>
        <v>957</v>
      </c>
      <c r="G962" s="190">
        <f t="shared" si="60"/>
        <v>0.10479632063074902</v>
      </c>
      <c r="H962" s="190">
        <f t="shared" si="61"/>
        <v>38.28</v>
      </c>
    </row>
    <row r="963" spans="1:8">
      <c r="A963" s="185">
        <v>37026</v>
      </c>
      <c r="B963" s="184">
        <v>64</v>
      </c>
      <c r="C963" s="184">
        <f t="shared" si="59"/>
        <v>2001</v>
      </c>
      <c r="E963" s="190">
        <v>346</v>
      </c>
      <c r="F963" s="190">
        <f t="shared" si="62"/>
        <v>958</v>
      </c>
      <c r="G963" s="190">
        <f t="shared" si="60"/>
        <v>0.10490582566798072</v>
      </c>
      <c r="H963" s="190">
        <f t="shared" si="61"/>
        <v>38.319999999999993</v>
      </c>
    </row>
    <row r="964" spans="1:8">
      <c r="A964" s="185">
        <v>37027</v>
      </c>
      <c r="B964" s="184">
        <v>57</v>
      </c>
      <c r="C964" s="184">
        <f t="shared" si="59"/>
        <v>2001</v>
      </c>
      <c r="E964" s="190">
        <v>346</v>
      </c>
      <c r="F964" s="190">
        <f t="shared" si="62"/>
        <v>959</v>
      </c>
      <c r="G964" s="190">
        <f t="shared" si="60"/>
        <v>0.10501533070521243</v>
      </c>
      <c r="H964" s="190">
        <f t="shared" si="61"/>
        <v>38.36</v>
      </c>
    </row>
    <row r="965" spans="1:8">
      <c r="A965" s="185">
        <v>37028</v>
      </c>
      <c r="B965" s="184">
        <v>37</v>
      </c>
      <c r="C965" s="184">
        <f t="shared" si="59"/>
        <v>2001</v>
      </c>
      <c r="E965" s="190">
        <v>345</v>
      </c>
      <c r="F965" s="190">
        <f t="shared" si="62"/>
        <v>960</v>
      </c>
      <c r="G965" s="190">
        <f t="shared" si="60"/>
        <v>0.10512483574244415</v>
      </c>
      <c r="H965" s="190">
        <f t="shared" si="61"/>
        <v>38.4</v>
      </c>
    </row>
    <row r="966" spans="1:8">
      <c r="A966" s="185">
        <v>37029</v>
      </c>
      <c r="B966" s="184">
        <v>42</v>
      </c>
      <c r="C966" s="184">
        <f t="shared" ref="C966:C1029" si="63">YEAR(A966)</f>
        <v>2001</v>
      </c>
      <c r="E966" s="190">
        <v>345</v>
      </c>
      <c r="F966" s="190">
        <f t="shared" si="62"/>
        <v>961</v>
      </c>
      <c r="G966" s="190">
        <f t="shared" ref="G966:G1029" si="64">F966/9132</f>
        <v>0.10523434077967586</v>
      </c>
      <c r="H966" s="190">
        <f t="shared" ref="H966:H1029" si="65">G966*9132/25</f>
        <v>38.44</v>
      </c>
    </row>
    <row r="967" spans="1:8">
      <c r="A967" s="185">
        <v>37030</v>
      </c>
      <c r="B967" s="184">
        <v>41</v>
      </c>
      <c r="C967" s="184">
        <f t="shared" si="63"/>
        <v>2001</v>
      </c>
      <c r="E967" s="190">
        <v>345</v>
      </c>
      <c r="F967" s="190">
        <f t="shared" ref="F967:F1030" si="66">F966+1</f>
        <v>962</v>
      </c>
      <c r="G967" s="190">
        <f t="shared" si="64"/>
        <v>0.10534384581690757</v>
      </c>
      <c r="H967" s="190">
        <f t="shared" si="65"/>
        <v>38.479999999999997</v>
      </c>
    </row>
    <row r="968" spans="1:8">
      <c r="A968" s="185">
        <v>37031</v>
      </c>
      <c r="B968" s="184">
        <v>38</v>
      </c>
      <c r="C968" s="184">
        <f t="shared" si="63"/>
        <v>2001</v>
      </c>
      <c r="E968" s="190">
        <v>345</v>
      </c>
      <c r="F968" s="190">
        <f t="shared" si="66"/>
        <v>963</v>
      </c>
      <c r="G968" s="190">
        <f t="shared" si="64"/>
        <v>0.10545335085413929</v>
      </c>
      <c r="H968" s="190">
        <f t="shared" si="65"/>
        <v>38.520000000000003</v>
      </c>
    </row>
    <row r="969" spans="1:8">
      <c r="A969" s="185">
        <v>37032</v>
      </c>
      <c r="B969" s="184">
        <v>35</v>
      </c>
      <c r="C969" s="184">
        <f t="shared" si="63"/>
        <v>2001</v>
      </c>
      <c r="E969" s="190">
        <v>345</v>
      </c>
      <c r="F969" s="190">
        <f t="shared" si="66"/>
        <v>964</v>
      </c>
      <c r="G969" s="190">
        <f t="shared" si="64"/>
        <v>0.105562855891371</v>
      </c>
      <c r="H969" s="190">
        <f t="shared" si="65"/>
        <v>38.56</v>
      </c>
    </row>
    <row r="970" spans="1:8">
      <c r="A970" s="185">
        <v>37033</v>
      </c>
      <c r="B970" s="184">
        <v>34</v>
      </c>
      <c r="C970" s="184">
        <f t="shared" si="63"/>
        <v>2001</v>
      </c>
      <c r="E970" s="190">
        <v>345</v>
      </c>
      <c r="F970" s="190">
        <f t="shared" si="66"/>
        <v>965</v>
      </c>
      <c r="G970" s="190">
        <f t="shared" si="64"/>
        <v>0.10567236092860272</v>
      </c>
      <c r="H970" s="190">
        <f t="shared" si="65"/>
        <v>38.6</v>
      </c>
    </row>
    <row r="971" spans="1:8">
      <c r="A971" s="185">
        <v>37034</v>
      </c>
      <c r="B971" s="184">
        <v>31</v>
      </c>
      <c r="C971" s="184">
        <f t="shared" si="63"/>
        <v>2001</v>
      </c>
      <c r="E971" s="190">
        <v>345</v>
      </c>
      <c r="F971" s="190">
        <f t="shared" si="66"/>
        <v>966</v>
      </c>
      <c r="G971" s="190">
        <f t="shared" si="64"/>
        <v>0.10578186596583443</v>
      </c>
      <c r="H971" s="190">
        <f t="shared" si="65"/>
        <v>38.64</v>
      </c>
    </row>
    <row r="972" spans="1:8">
      <c r="A972" s="185">
        <v>37035</v>
      </c>
      <c r="B972" s="184">
        <v>27</v>
      </c>
      <c r="C972" s="184">
        <f t="shared" si="63"/>
        <v>2001</v>
      </c>
      <c r="E972" s="190">
        <v>344</v>
      </c>
      <c r="F972" s="190">
        <f t="shared" si="66"/>
        <v>967</v>
      </c>
      <c r="G972" s="190">
        <f t="shared" si="64"/>
        <v>0.10589137100306614</v>
      </c>
      <c r="H972" s="190">
        <f t="shared" si="65"/>
        <v>38.68</v>
      </c>
    </row>
    <row r="973" spans="1:8">
      <c r="A973" s="185">
        <v>37036</v>
      </c>
      <c r="B973" s="184">
        <v>30</v>
      </c>
      <c r="C973" s="184">
        <f t="shared" si="63"/>
        <v>2001</v>
      </c>
      <c r="E973" s="190">
        <v>344</v>
      </c>
      <c r="F973" s="190">
        <f t="shared" si="66"/>
        <v>968</v>
      </c>
      <c r="G973" s="190">
        <f t="shared" si="64"/>
        <v>0.10600087604029786</v>
      </c>
      <c r="H973" s="190">
        <f t="shared" si="65"/>
        <v>38.72</v>
      </c>
    </row>
    <row r="974" spans="1:8">
      <c r="A974" s="185">
        <v>37037</v>
      </c>
      <c r="B974" s="184">
        <v>32</v>
      </c>
      <c r="C974" s="184">
        <f t="shared" si="63"/>
        <v>2001</v>
      </c>
      <c r="E974" s="190">
        <v>344</v>
      </c>
      <c r="F974" s="190">
        <f t="shared" si="66"/>
        <v>969</v>
      </c>
      <c r="G974" s="190">
        <f t="shared" si="64"/>
        <v>0.10611038107752957</v>
      </c>
      <c r="H974" s="190">
        <f t="shared" si="65"/>
        <v>38.76</v>
      </c>
    </row>
    <row r="975" spans="1:8">
      <c r="A975" s="185">
        <v>37038</v>
      </c>
      <c r="B975" s="184">
        <v>33</v>
      </c>
      <c r="C975" s="184">
        <f t="shared" si="63"/>
        <v>2001</v>
      </c>
      <c r="E975" s="190">
        <v>344</v>
      </c>
      <c r="F975" s="190">
        <f t="shared" si="66"/>
        <v>970</v>
      </c>
      <c r="G975" s="190">
        <f t="shared" si="64"/>
        <v>0.10621988611476128</v>
      </c>
      <c r="H975" s="190">
        <f t="shared" si="65"/>
        <v>38.799999999999997</v>
      </c>
    </row>
    <row r="976" spans="1:8">
      <c r="A976" s="185">
        <v>37039</v>
      </c>
      <c r="B976" s="184">
        <v>32</v>
      </c>
      <c r="C976" s="184">
        <f t="shared" si="63"/>
        <v>2001</v>
      </c>
      <c r="E976" s="190">
        <v>343</v>
      </c>
      <c r="F976" s="190">
        <f t="shared" si="66"/>
        <v>971</v>
      </c>
      <c r="G976" s="190">
        <f t="shared" si="64"/>
        <v>0.106329391151993</v>
      </c>
      <c r="H976" s="190">
        <f t="shared" si="65"/>
        <v>38.840000000000003</v>
      </c>
    </row>
    <row r="977" spans="1:8">
      <c r="A977" s="185">
        <v>37040</v>
      </c>
      <c r="B977" s="184">
        <v>33</v>
      </c>
      <c r="C977" s="184">
        <f t="shared" si="63"/>
        <v>2001</v>
      </c>
      <c r="E977" s="190">
        <v>343</v>
      </c>
      <c r="F977" s="190">
        <f t="shared" si="66"/>
        <v>972</v>
      </c>
      <c r="G977" s="190">
        <f t="shared" si="64"/>
        <v>0.10643889618922471</v>
      </c>
      <c r="H977" s="190">
        <f t="shared" si="65"/>
        <v>38.880000000000003</v>
      </c>
    </row>
    <row r="978" spans="1:8">
      <c r="A978" s="185">
        <v>37041</v>
      </c>
      <c r="B978" s="184">
        <v>32</v>
      </c>
      <c r="C978" s="184">
        <f t="shared" si="63"/>
        <v>2001</v>
      </c>
      <c r="E978" s="190">
        <v>343</v>
      </c>
      <c r="F978" s="190">
        <f t="shared" si="66"/>
        <v>973</v>
      </c>
      <c r="G978" s="190">
        <f t="shared" si="64"/>
        <v>0.10654840122645641</v>
      </c>
      <c r="H978" s="190">
        <f t="shared" si="65"/>
        <v>38.919999999999995</v>
      </c>
    </row>
    <row r="979" spans="1:8">
      <c r="A979" s="185">
        <v>37042</v>
      </c>
      <c r="B979" s="184">
        <v>23</v>
      </c>
      <c r="C979" s="184">
        <f t="shared" si="63"/>
        <v>2001</v>
      </c>
      <c r="E979" s="190">
        <v>343</v>
      </c>
      <c r="F979" s="190">
        <f t="shared" si="66"/>
        <v>974</v>
      </c>
      <c r="G979" s="190">
        <f t="shared" si="64"/>
        <v>0.10665790626368812</v>
      </c>
      <c r="H979" s="190">
        <f t="shared" si="65"/>
        <v>38.96</v>
      </c>
    </row>
    <row r="980" spans="1:8">
      <c r="A980" s="185">
        <v>37043</v>
      </c>
      <c r="B980" s="184">
        <v>28</v>
      </c>
      <c r="C980" s="184">
        <f t="shared" si="63"/>
        <v>2001</v>
      </c>
      <c r="E980" s="190">
        <v>343</v>
      </c>
      <c r="F980" s="190">
        <f t="shared" si="66"/>
        <v>975</v>
      </c>
      <c r="G980" s="190">
        <f t="shared" si="64"/>
        <v>0.10676741130091984</v>
      </c>
      <c r="H980" s="190">
        <f t="shared" si="65"/>
        <v>39</v>
      </c>
    </row>
    <row r="981" spans="1:8">
      <c r="A981" s="185">
        <v>37044</v>
      </c>
      <c r="B981" s="184">
        <v>34</v>
      </c>
      <c r="C981" s="184">
        <f t="shared" si="63"/>
        <v>2001</v>
      </c>
      <c r="E981" s="190">
        <v>343</v>
      </c>
      <c r="F981" s="190">
        <f t="shared" si="66"/>
        <v>976</v>
      </c>
      <c r="G981" s="190">
        <f t="shared" si="64"/>
        <v>0.10687691633815155</v>
      </c>
      <c r="H981" s="190">
        <f t="shared" si="65"/>
        <v>39.04</v>
      </c>
    </row>
    <row r="982" spans="1:8">
      <c r="A982" s="185">
        <v>37045</v>
      </c>
      <c r="B982" s="184">
        <v>32</v>
      </c>
      <c r="C982" s="184">
        <f t="shared" si="63"/>
        <v>2001</v>
      </c>
      <c r="E982" s="190">
        <v>343</v>
      </c>
      <c r="F982" s="190">
        <f t="shared" si="66"/>
        <v>977</v>
      </c>
      <c r="G982" s="190">
        <f t="shared" si="64"/>
        <v>0.10698642137538326</v>
      </c>
      <c r="H982" s="190">
        <f t="shared" si="65"/>
        <v>39.08</v>
      </c>
    </row>
    <row r="983" spans="1:8">
      <c r="A983" s="185">
        <v>37046</v>
      </c>
      <c r="B983" s="184">
        <v>32</v>
      </c>
      <c r="C983" s="184">
        <f t="shared" si="63"/>
        <v>2001</v>
      </c>
      <c r="E983" s="190">
        <v>343</v>
      </c>
      <c r="F983" s="190">
        <f t="shared" si="66"/>
        <v>978</v>
      </c>
      <c r="G983" s="190">
        <f t="shared" si="64"/>
        <v>0.10709592641261498</v>
      </c>
      <c r="H983" s="190">
        <f t="shared" si="65"/>
        <v>39.119999999999997</v>
      </c>
    </row>
    <row r="984" spans="1:8">
      <c r="A984" s="185">
        <v>37047</v>
      </c>
      <c r="B984" s="184">
        <v>34</v>
      </c>
      <c r="C984" s="184">
        <f t="shared" si="63"/>
        <v>2001</v>
      </c>
      <c r="E984" s="190">
        <v>342</v>
      </c>
      <c r="F984" s="190">
        <f t="shared" si="66"/>
        <v>979</v>
      </c>
      <c r="G984" s="190">
        <f t="shared" si="64"/>
        <v>0.10720543144984669</v>
      </c>
      <c r="H984" s="190">
        <f t="shared" si="65"/>
        <v>39.159999999999997</v>
      </c>
    </row>
    <row r="985" spans="1:8">
      <c r="A985" s="185">
        <v>37048</v>
      </c>
      <c r="B985" s="184">
        <v>31</v>
      </c>
      <c r="C985" s="184">
        <f t="shared" si="63"/>
        <v>2001</v>
      </c>
      <c r="E985" s="190">
        <v>342</v>
      </c>
      <c r="F985" s="190">
        <f t="shared" si="66"/>
        <v>980</v>
      </c>
      <c r="G985" s="190">
        <f t="shared" si="64"/>
        <v>0.10731493648707841</v>
      </c>
      <c r="H985" s="190">
        <f t="shared" si="65"/>
        <v>39.200000000000003</v>
      </c>
    </row>
    <row r="986" spans="1:8">
      <c r="A986" s="185">
        <v>37049</v>
      </c>
      <c r="B986" s="184">
        <v>29</v>
      </c>
      <c r="C986" s="184">
        <f t="shared" si="63"/>
        <v>2001</v>
      </c>
      <c r="E986" s="190">
        <v>342</v>
      </c>
      <c r="F986" s="190">
        <f t="shared" si="66"/>
        <v>981</v>
      </c>
      <c r="G986" s="190">
        <f t="shared" si="64"/>
        <v>0.10742444152431012</v>
      </c>
      <c r="H986" s="190">
        <f t="shared" si="65"/>
        <v>39.24</v>
      </c>
    </row>
    <row r="987" spans="1:8">
      <c r="A987" s="185">
        <v>37050</v>
      </c>
      <c r="B987" s="184">
        <v>26</v>
      </c>
      <c r="C987" s="184">
        <f t="shared" si="63"/>
        <v>2001</v>
      </c>
      <c r="E987" s="190">
        <v>342</v>
      </c>
      <c r="F987" s="190">
        <f t="shared" si="66"/>
        <v>982</v>
      </c>
      <c r="G987" s="190">
        <f t="shared" si="64"/>
        <v>0.10753394656154183</v>
      </c>
      <c r="H987" s="190">
        <f t="shared" si="65"/>
        <v>39.28</v>
      </c>
    </row>
    <row r="988" spans="1:8">
      <c r="A988" s="185">
        <v>37051</v>
      </c>
      <c r="B988" s="184">
        <v>24</v>
      </c>
      <c r="C988" s="184">
        <f t="shared" si="63"/>
        <v>2001</v>
      </c>
      <c r="E988" s="190">
        <v>342</v>
      </c>
      <c r="F988" s="190">
        <f t="shared" si="66"/>
        <v>983</v>
      </c>
      <c r="G988" s="190">
        <f t="shared" si="64"/>
        <v>0.10764345159877355</v>
      </c>
      <c r="H988" s="190">
        <f t="shared" si="65"/>
        <v>39.32</v>
      </c>
    </row>
    <row r="989" spans="1:8">
      <c r="A989" s="185">
        <v>37052</v>
      </c>
      <c r="B989" s="184">
        <v>26</v>
      </c>
      <c r="C989" s="184">
        <f t="shared" si="63"/>
        <v>2001</v>
      </c>
      <c r="E989" s="190">
        <v>341</v>
      </c>
      <c r="F989" s="190">
        <f t="shared" si="66"/>
        <v>984</v>
      </c>
      <c r="G989" s="190">
        <f t="shared" si="64"/>
        <v>0.10775295663600526</v>
      </c>
      <c r="H989" s="190">
        <f t="shared" si="65"/>
        <v>39.36</v>
      </c>
    </row>
    <row r="990" spans="1:8">
      <c r="A990" s="185">
        <v>37053</v>
      </c>
      <c r="B990" s="184">
        <v>28</v>
      </c>
      <c r="C990" s="184">
        <f t="shared" si="63"/>
        <v>2001</v>
      </c>
      <c r="E990" s="190">
        <v>341</v>
      </c>
      <c r="F990" s="190">
        <f t="shared" si="66"/>
        <v>985</v>
      </c>
      <c r="G990" s="190">
        <f t="shared" si="64"/>
        <v>0.10786246167323697</v>
      </c>
      <c r="H990" s="190">
        <f t="shared" si="65"/>
        <v>39.4</v>
      </c>
    </row>
    <row r="991" spans="1:8">
      <c r="A991" s="185">
        <v>37054</v>
      </c>
      <c r="B991" s="184">
        <v>33</v>
      </c>
      <c r="C991" s="184">
        <f t="shared" si="63"/>
        <v>2001</v>
      </c>
      <c r="E991" s="190">
        <v>340</v>
      </c>
      <c r="F991" s="190">
        <f t="shared" si="66"/>
        <v>986</v>
      </c>
      <c r="G991" s="190">
        <f t="shared" si="64"/>
        <v>0.10797196671046869</v>
      </c>
      <c r="H991" s="190">
        <f t="shared" si="65"/>
        <v>39.44</v>
      </c>
    </row>
    <row r="992" spans="1:8">
      <c r="A992" s="185">
        <v>37055</v>
      </c>
      <c r="B992" s="184">
        <v>60</v>
      </c>
      <c r="C992" s="184">
        <f t="shared" si="63"/>
        <v>2001</v>
      </c>
      <c r="E992" s="190">
        <v>340</v>
      </c>
      <c r="F992" s="190">
        <f t="shared" si="66"/>
        <v>987</v>
      </c>
      <c r="G992" s="190">
        <f t="shared" si="64"/>
        <v>0.1080814717477004</v>
      </c>
      <c r="H992" s="190">
        <f t="shared" si="65"/>
        <v>39.479999999999997</v>
      </c>
    </row>
    <row r="993" spans="1:8">
      <c r="A993" s="185">
        <v>37056</v>
      </c>
      <c r="B993" s="184">
        <v>39</v>
      </c>
      <c r="C993" s="184">
        <f t="shared" si="63"/>
        <v>2001</v>
      </c>
      <c r="E993" s="190">
        <v>340</v>
      </c>
      <c r="F993" s="190">
        <f t="shared" si="66"/>
        <v>988</v>
      </c>
      <c r="G993" s="190">
        <f t="shared" si="64"/>
        <v>0.10819097678493211</v>
      </c>
      <c r="H993" s="190">
        <f t="shared" si="65"/>
        <v>39.520000000000003</v>
      </c>
    </row>
    <row r="994" spans="1:8">
      <c r="A994" s="185">
        <v>37057</v>
      </c>
      <c r="B994" s="184">
        <v>17</v>
      </c>
      <c r="C994" s="184">
        <f t="shared" si="63"/>
        <v>2001</v>
      </c>
      <c r="E994" s="190">
        <v>340</v>
      </c>
      <c r="F994" s="190">
        <f t="shared" si="66"/>
        <v>989</v>
      </c>
      <c r="G994" s="190">
        <f t="shared" si="64"/>
        <v>0.10830048182216381</v>
      </c>
      <c r="H994" s="190">
        <f t="shared" si="65"/>
        <v>39.559999999999995</v>
      </c>
    </row>
    <row r="995" spans="1:8">
      <c r="A995" s="185">
        <v>37058</v>
      </c>
      <c r="B995" s="184">
        <v>11</v>
      </c>
      <c r="C995" s="184">
        <f t="shared" si="63"/>
        <v>2001</v>
      </c>
      <c r="E995" s="190">
        <v>340</v>
      </c>
      <c r="F995" s="190">
        <f t="shared" si="66"/>
        <v>990</v>
      </c>
      <c r="G995" s="190">
        <f t="shared" si="64"/>
        <v>0.10840998685939553</v>
      </c>
      <c r="H995" s="190">
        <f t="shared" si="65"/>
        <v>39.6</v>
      </c>
    </row>
    <row r="996" spans="1:8">
      <c r="A996" s="185">
        <v>37059</v>
      </c>
      <c r="B996" s="184">
        <v>10</v>
      </c>
      <c r="C996" s="184">
        <f t="shared" si="63"/>
        <v>2001</v>
      </c>
      <c r="E996" s="190">
        <v>340</v>
      </c>
      <c r="F996" s="190">
        <f t="shared" si="66"/>
        <v>991</v>
      </c>
      <c r="G996" s="190">
        <f t="shared" si="64"/>
        <v>0.10851949189662724</v>
      </c>
      <c r="H996" s="190">
        <f t="shared" si="65"/>
        <v>39.64</v>
      </c>
    </row>
    <row r="997" spans="1:8">
      <c r="A997" s="185">
        <v>37060</v>
      </c>
      <c r="B997" s="184">
        <v>9.5</v>
      </c>
      <c r="C997" s="184">
        <f t="shared" si="63"/>
        <v>2001</v>
      </c>
      <c r="E997" s="190">
        <v>339</v>
      </c>
      <c r="F997" s="190">
        <f t="shared" si="66"/>
        <v>992</v>
      </c>
      <c r="G997" s="190">
        <f t="shared" si="64"/>
        <v>0.10862899693385895</v>
      </c>
      <c r="H997" s="190">
        <f t="shared" si="65"/>
        <v>39.68</v>
      </c>
    </row>
    <row r="998" spans="1:8">
      <c r="A998" s="185">
        <v>37061</v>
      </c>
      <c r="B998" s="184">
        <v>5</v>
      </c>
      <c r="C998" s="184">
        <f t="shared" si="63"/>
        <v>2001</v>
      </c>
      <c r="E998" s="190">
        <v>339</v>
      </c>
      <c r="F998" s="190">
        <f t="shared" si="66"/>
        <v>993</v>
      </c>
      <c r="G998" s="190">
        <f t="shared" si="64"/>
        <v>0.10873850197109067</v>
      </c>
      <c r="H998" s="190">
        <f t="shared" si="65"/>
        <v>39.72</v>
      </c>
    </row>
    <row r="999" spans="1:8">
      <c r="A999" s="185">
        <v>37062</v>
      </c>
      <c r="B999" s="184">
        <v>4.5999999999999996</v>
      </c>
      <c r="C999" s="184">
        <f t="shared" si="63"/>
        <v>2001</v>
      </c>
      <c r="E999" s="190">
        <v>338</v>
      </c>
      <c r="F999" s="190">
        <f t="shared" si="66"/>
        <v>994</v>
      </c>
      <c r="G999" s="190">
        <f t="shared" si="64"/>
        <v>0.10884800700832238</v>
      </c>
      <c r="H999" s="190">
        <f t="shared" si="65"/>
        <v>39.76</v>
      </c>
    </row>
    <row r="1000" spans="1:8">
      <c r="A1000" s="185">
        <v>37063</v>
      </c>
      <c r="B1000" s="184">
        <v>4.5999999999999996</v>
      </c>
      <c r="C1000" s="184">
        <f t="shared" si="63"/>
        <v>2001</v>
      </c>
      <c r="E1000" s="190">
        <v>338</v>
      </c>
      <c r="F1000" s="190">
        <f t="shared" si="66"/>
        <v>995</v>
      </c>
      <c r="G1000" s="190">
        <f t="shared" si="64"/>
        <v>0.10895751204555409</v>
      </c>
      <c r="H1000" s="190">
        <f t="shared" si="65"/>
        <v>39.799999999999997</v>
      </c>
    </row>
    <row r="1001" spans="1:8">
      <c r="A1001" s="185">
        <v>37064</v>
      </c>
      <c r="B1001" s="184">
        <v>10</v>
      </c>
      <c r="C1001" s="184">
        <f t="shared" si="63"/>
        <v>2001</v>
      </c>
      <c r="E1001" s="190">
        <v>338</v>
      </c>
      <c r="F1001" s="190">
        <f t="shared" si="66"/>
        <v>996</v>
      </c>
      <c r="G1001" s="190">
        <f t="shared" si="64"/>
        <v>0.10906701708278581</v>
      </c>
      <c r="H1001" s="190">
        <f t="shared" si="65"/>
        <v>39.840000000000003</v>
      </c>
    </row>
    <row r="1002" spans="1:8">
      <c r="A1002" s="185">
        <v>37065</v>
      </c>
      <c r="B1002" s="184">
        <v>9.4</v>
      </c>
      <c r="C1002" s="184">
        <f t="shared" si="63"/>
        <v>2001</v>
      </c>
      <c r="E1002" s="190">
        <v>338</v>
      </c>
      <c r="F1002" s="190">
        <f t="shared" si="66"/>
        <v>997</v>
      </c>
      <c r="G1002" s="190">
        <f t="shared" si="64"/>
        <v>0.10917652212001752</v>
      </c>
      <c r="H1002" s="190">
        <f t="shared" si="65"/>
        <v>39.880000000000003</v>
      </c>
    </row>
    <row r="1003" spans="1:8">
      <c r="A1003" s="185">
        <v>37066</v>
      </c>
      <c r="B1003" s="184">
        <v>8.5</v>
      </c>
      <c r="C1003" s="184">
        <f t="shared" si="63"/>
        <v>2001</v>
      </c>
      <c r="E1003" s="190">
        <v>337</v>
      </c>
      <c r="F1003" s="190">
        <f t="shared" si="66"/>
        <v>998</v>
      </c>
      <c r="G1003" s="190">
        <f t="shared" si="64"/>
        <v>0.10928602715724924</v>
      </c>
      <c r="H1003" s="190">
        <f t="shared" si="65"/>
        <v>39.92</v>
      </c>
    </row>
    <row r="1004" spans="1:8">
      <c r="A1004" s="185">
        <v>37067</v>
      </c>
      <c r="B1004" s="184">
        <v>7.4</v>
      </c>
      <c r="C1004" s="184">
        <f t="shared" si="63"/>
        <v>2001</v>
      </c>
      <c r="E1004" s="190">
        <v>337</v>
      </c>
      <c r="F1004" s="190">
        <f t="shared" si="66"/>
        <v>999</v>
      </c>
      <c r="G1004" s="190">
        <f t="shared" si="64"/>
        <v>0.10939553219448095</v>
      </c>
      <c r="H1004" s="190">
        <f t="shared" si="65"/>
        <v>39.96</v>
      </c>
    </row>
    <row r="1005" spans="1:8">
      <c r="A1005" s="185">
        <v>37068</v>
      </c>
      <c r="B1005" s="184">
        <v>8</v>
      </c>
      <c r="C1005" s="184">
        <f t="shared" si="63"/>
        <v>2001</v>
      </c>
      <c r="E1005" s="190">
        <v>337</v>
      </c>
      <c r="F1005" s="190">
        <f t="shared" si="66"/>
        <v>1000</v>
      </c>
      <c r="G1005" s="190">
        <f t="shared" si="64"/>
        <v>0.10950503723171266</v>
      </c>
      <c r="H1005" s="190">
        <f t="shared" si="65"/>
        <v>40</v>
      </c>
    </row>
    <row r="1006" spans="1:8">
      <c r="A1006" s="185">
        <v>37069</v>
      </c>
      <c r="B1006" s="184">
        <v>12</v>
      </c>
      <c r="C1006" s="184">
        <f t="shared" si="63"/>
        <v>2001</v>
      </c>
      <c r="E1006" s="190">
        <v>337</v>
      </c>
      <c r="F1006" s="190">
        <f t="shared" si="66"/>
        <v>1001</v>
      </c>
      <c r="G1006" s="190">
        <f t="shared" si="64"/>
        <v>0.10961454226894438</v>
      </c>
      <c r="H1006" s="190">
        <f t="shared" si="65"/>
        <v>40.04</v>
      </c>
    </row>
    <row r="1007" spans="1:8">
      <c r="A1007" s="185">
        <v>37070</v>
      </c>
      <c r="B1007" s="184">
        <v>9.4</v>
      </c>
      <c r="C1007" s="184">
        <f t="shared" si="63"/>
        <v>2001</v>
      </c>
      <c r="E1007" s="190">
        <v>337</v>
      </c>
      <c r="F1007" s="190">
        <f t="shared" si="66"/>
        <v>1002</v>
      </c>
      <c r="G1007" s="190">
        <f t="shared" si="64"/>
        <v>0.10972404730617609</v>
      </c>
      <c r="H1007" s="190">
        <f t="shared" si="65"/>
        <v>40.08</v>
      </c>
    </row>
    <row r="1008" spans="1:8">
      <c r="A1008" s="185">
        <v>37071</v>
      </c>
      <c r="B1008" s="184">
        <v>11</v>
      </c>
      <c r="C1008" s="184">
        <f t="shared" si="63"/>
        <v>2001</v>
      </c>
      <c r="E1008" s="190">
        <v>337</v>
      </c>
      <c r="F1008" s="190">
        <f t="shared" si="66"/>
        <v>1003</v>
      </c>
      <c r="G1008" s="190">
        <f t="shared" si="64"/>
        <v>0.1098335523434078</v>
      </c>
      <c r="H1008" s="190">
        <f t="shared" si="65"/>
        <v>40.120000000000005</v>
      </c>
    </row>
    <row r="1009" spans="1:8">
      <c r="A1009" s="185">
        <v>37072</v>
      </c>
      <c r="B1009" s="184">
        <v>6.4</v>
      </c>
      <c r="C1009" s="184">
        <f t="shared" si="63"/>
        <v>2001</v>
      </c>
      <c r="E1009" s="190">
        <v>337</v>
      </c>
      <c r="F1009" s="190">
        <f t="shared" si="66"/>
        <v>1004</v>
      </c>
      <c r="G1009" s="190">
        <f t="shared" si="64"/>
        <v>0.1099430573806395</v>
      </c>
      <c r="H1009" s="190">
        <f t="shared" si="65"/>
        <v>40.159999999999997</v>
      </c>
    </row>
    <row r="1010" spans="1:8">
      <c r="A1010" s="185">
        <v>37073</v>
      </c>
      <c r="B1010" s="184">
        <v>6.9</v>
      </c>
      <c r="C1010" s="184">
        <f t="shared" si="63"/>
        <v>2001</v>
      </c>
      <c r="E1010" s="190">
        <v>337</v>
      </c>
      <c r="F1010" s="190">
        <f t="shared" si="66"/>
        <v>1005</v>
      </c>
      <c r="G1010" s="190">
        <f t="shared" si="64"/>
        <v>0.11005256241787122</v>
      </c>
      <c r="H1010" s="190">
        <f t="shared" si="65"/>
        <v>40.200000000000003</v>
      </c>
    </row>
    <row r="1011" spans="1:8">
      <c r="A1011" s="185">
        <v>37074</v>
      </c>
      <c r="B1011" s="184">
        <v>6</v>
      </c>
      <c r="C1011" s="184">
        <f t="shared" si="63"/>
        <v>2001</v>
      </c>
      <c r="E1011" s="190">
        <v>336</v>
      </c>
      <c r="F1011" s="190">
        <f t="shared" si="66"/>
        <v>1006</v>
      </c>
      <c r="G1011" s="190">
        <f t="shared" si="64"/>
        <v>0.11016206745510293</v>
      </c>
      <c r="H1011" s="190">
        <f t="shared" si="65"/>
        <v>40.24</v>
      </c>
    </row>
    <row r="1012" spans="1:8">
      <c r="A1012" s="185">
        <v>37075</v>
      </c>
      <c r="B1012" s="184">
        <v>5.8</v>
      </c>
      <c r="C1012" s="184">
        <f t="shared" si="63"/>
        <v>2001</v>
      </c>
      <c r="E1012" s="190">
        <v>336</v>
      </c>
      <c r="F1012" s="190">
        <f t="shared" si="66"/>
        <v>1007</v>
      </c>
      <c r="G1012" s="190">
        <f t="shared" si="64"/>
        <v>0.11027157249233464</v>
      </c>
      <c r="H1012" s="190">
        <f t="shared" si="65"/>
        <v>40.28</v>
      </c>
    </row>
    <row r="1013" spans="1:8">
      <c r="A1013" s="185">
        <v>37076</v>
      </c>
      <c r="B1013" s="184">
        <v>7.5</v>
      </c>
      <c r="C1013" s="184">
        <f t="shared" si="63"/>
        <v>2001</v>
      </c>
      <c r="E1013" s="190">
        <v>336</v>
      </c>
      <c r="F1013" s="190">
        <f t="shared" si="66"/>
        <v>1008</v>
      </c>
      <c r="G1013" s="190">
        <f t="shared" si="64"/>
        <v>0.11038107752956636</v>
      </c>
      <c r="H1013" s="190">
        <f t="shared" si="65"/>
        <v>40.32</v>
      </c>
    </row>
    <row r="1014" spans="1:8">
      <c r="A1014" s="185">
        <v>37077</v>
      </c>
      <c r="B1014" s="184">
        <v>5.3</v>
      </c>
      <c r="C1014" s="184">
        <f t="shared" si="63"/>
        <v>2001</v>
      </c>
      <c r="E1014" s="190">
        <v>336</v>
      </c>
      <c r="F1014" s="190">
        <f t="shared" si="66"/>
        <v>1009</v>
      </c>
      <c r="G1014" s="190">
        <f t="shared" si="64"/>
        <v>0.11049058256679807</v>
      </c>
      <c r="H1014" s="190">
        <f t="shared" si="65"/>
        <v>40.36</v>
      </c>
    </row>
    <row r="1015" spans="1:8">
      <c r="A1015" s="185">
        <v>37078</v>
      </c>
      <c r="B1015" s="184">
        <v>4.7</v>
      </c>
      <c r="C1015" s="184">
        <f t="shared" si="63"/>
        <v>2001</v>
      </c>
      <c r="E1015" s="190">
        <v>336</v>
      </c>
      <c r="F1015" s="190">
        <f t="shared" si="66"/>
        <v>1010</v>
      </c>
      <c r="G1015" s="190">
        <f t="shared" si="64"/>
        <v>0.11060008760402978</v>
      </c>
      <c r="H1015" s="190">
        <f t="shared" si="65"/>
        <v>40.4</v>
      </c>
    </row>
    <row r="1016" spans="1:8">
      <c r="A1016" s="185">
        <v>37079</v>
      </c>
      <c r="B1016" s="184">
        <v>6</v>
      </c>
      <c r="C1016" s="184">
        <f t="shared" si="63"/>
        <v>2001</v>
      </c>
      <c r="E1016" s="190">
        <v>336</v>
      </c>
      <c r="F1016" s="190">
        <f t="shared" si="66"/>
        <v>1011</v>
      </c>
      <c r="G1016" s="190">
        <f t="shared" si="64"/>
        <v>0.1107095926412615</v>
      </c>
      <c r="H1016" s="190">
        <f t="shared" si="65"/>
        <v>40.44</v>
      </c>
    </row>
    <row r="1017" spans="1:8">
      <c r="A1017" s="185">
        <v>37080</v>
      </c>
      <c r="B1017" s="184">
        <v>4.2</v>
      </c>
      <c r="C1017" s="184">
        <f t="shared" si="63"/>
        <v>2001</v>
      </c>
      <c r="E1017" s="190">
        <v>336</v>
      </c>
      <c r="F1017" s="190">
        <f t="shared" si="66"/>
        <v>1012</v>
      </c>
      <c r="G1017" s="190">
        <f t="shared" si="64"/>
        <v>0.11081909767849321</v>
      </c>
      <c r="H1017" s="190">
        <f t="shared" si="65"/>
        <v>40.479999999999997</v>
      </c>
    </row>
    <row r="1018" spans="1:8">
      <c r="A1018" s="185">
        <v>37081</v>
      </c>
      <c r="B1018" s="184">
        <v>3.9</v>
      </c>
      <c r="C1018" s="184">
        <f t="shared" si="63"/>
        <v>2001</v>
      </c>
      <c r="E1018" s="190">
        <v>336</v>
      </c>
      <c r="F1018" s="190">
        <f t="shared" si="66"/>
        <v>1013</v>
      </c>
      <c r="G1018" s="190">
        <f t="shared" si="64"/>
        <v>0.11092860271572492</v>
      </c>
      <c r="H1018" s="190">
        <f t="shared" si="65"/>
        <v>40.520000000000003</v>
      </c>
    </row>
    <row r="1019" spans="1:8">
      <c r="A1019" s="185">
        <v>37082</v>
      </c>
      <c r="B1019" s="184">
        <v>7.4</v>
      </c>
      <c r="C1019" s="184">
        <f t="shared" si="63"/>
        <v>2001</v>
      </c>
      <c r="E1019" s="190">
        <v>336</v>
      </c>
      <c r="F1019" s="190">
        <f t="shared" si="66"/>
        <v>1014</v>
      </c>
      <c r="G1019" s="190">
        <f t="shared" si="64"/>
        <v>0.11103810775295664</v>
      </c>
      <c r="H1019" s="190">
        <f t="shared" si="65"/>
        <v>40.56</v>
      </c>
    </row>
    <row r="1020" spans="1:8">
      <c r="A1020" s="185">
        <v>37083</v>
      </c>
      <c r="B1020" s="184">
        <v>4.3</v>
      </c>
      <c r="C1020" s="184">
        <f t="shared" si="63"/>
        <v>2001</v>
      </c>
      <c r="E1020" s="190">
        <v>336</v>
      </c>
      <c r="F1020" s="190">
        <f t="shared" si="66"/>
        <v>1015</v>
      </c>
      <c r="G1020" s="190">
        <f t="shared" si="64"/>
        <v>0.11114761279018835</v>
      </c>
      <c r="H1020" s="190">
        <f t="shared" si="65"/>
        <v>40.6</v>
      </c>
    </row>
    <row r="1021" spans="1:8">
      <c r="A1021" s="185">
        <v>37084</v>
      </c>
      <c r="B1021" s="184">
        <v>2.8</v>
      </c>
      <c r="C1021" s="184">
        <f t="shared" si="63"/>
        <v>2001</v>
      </c>
      <c r="E1021" s="190">
        <v>336</v>
      </c>
      <c r="F1021" s="190">
        <f t="shared" si="66"/>
        <v>1016</v>
      </c>
      <c r="G1021" s="190">
        <f t="shared" si="64"/>
        <v>0.11125711782742007</v>
      </c>
      <c r="H1021" s="190">
        <f t="shared" si="65"/>
        <v>40.64</v>
      </c>
    </row>
    <row r="1022" spans="1:8">
      <c r="A1022" s="185">
        <v>37085</v>
      </c>
      <c r="B1022" s="184">
        <v>5.9</v>
      </c>
      <c r="C1022" s="184">
        <f t="shared" si="63"/>
        <v>2001</v>
      </c>
      <c r="E1022" s="190">
        <v>336</v>
      </c>
      <c r="F1022" s="190">
        <f t="shared" si="66"/>
        <v>1017</v>
      </c>
      <c r="G1022" s="190">
        <f t="shared" si="64"/>
        <v>0.11136662286465178</v>
      </c>
      <c r="H1022" s="190">
        <f t="shared" si="65"/>
        <v>40.68</v>
      </c>
    </row>
    <row r="1023" spans="1:8">
      <c r="A1023" s="185">
        <v>37086</v>
      </c>
      <c r="B1023" s="184">
        <v>12</v>
      </c>
      <c r="C1023" s="184">
        <f t="shared" si="63"/>
        <v>2001</v>
      </c>
      <c r="E1023" s="190">
        <v>336</v>
      </c>
      <c r="F1023" s="190">
        <f t="shared" si="66"/>
        <v>1018</v>
      </c>
      <c r="G1023" s="190">
        <f t="shared" si="64"/>
        <v>0.11147612790188349</v>
      </c>
      <c r="H1023" s="190">
        <f t="shared" si="65"/>
        <v>40.72</v>
      </c>
    </row>
    <row r="1024" spans="1:8">
      <c r="A1024" s="185">
        <v>37087</v>
      </c>
      <c r="B1024" s="184">
        <v>18</v>
      </c>
      <c r="C1024" s="184">
        <f t="shared" si="63"/>
        <v>2001</v>
      </c>
      <c r="E1024" s="190">
        <v>335</v>
      </c>
      <c r="F1024" s="190">
        <f t="shared" si="66"/>
        <v>1019</v>
      </c>
      <c r="G1024" s="190">
        <f t="shared" si="64"/>
        <v>0.11158563293911519</v>
      </c>
      <c r="H1024" s="190">
        <f t="shared" si="65"/>
        <v>40.76</v>
      </c>
    </row>
    <row r="1025" spans="1:8">
      <c r="A1025" s="185">
        <v>37088</v>
      </c>
      <c r="B1025" s="184">
        <v>13</v>
      </c>
      <c r="C1025" s="184">
        <f t="shared" si="63"/>
        <v>2001</v>
      </c>
      <c r="E1025" s="190">
        <v>335</v>
      </c>
      <c r="F1025" s="190">
        <f t="shared" si="66"/>
        <v>1020</v>
      </c>
      <c r="G1025" s="190">
        <f t="shared" si="64"/>
        <v>0.11169513797634691</v>
      </c>
      <c r="H1025" s="190">
        <f t="shared" si="65"/>
        <v>40.799999999999997</v>
      </c>
    </row>
    <row r="1026" spans="1:8">
      <c r="A1026" s="185">
        <v>37089</v>
      </c>
      <c r="B1026" s="184">
        <v>5.0999999999999996</v>
      </c>
      <c r="C1026" s="184">
        <f t="shared" si="63"/>
        <v>2001</v>
      </c>
      <c r="E1026" s="190">
        <v>335</v>
      </c>
      <c r="F1026" s="190">
        <f t="shared" si="66"/>
        <v>1021</v>
      </c>
      <c r="G1026" s="190">
        <f t="shared" si="64"/>
        <v>0.11180464301357862</v>
      </c>
      <c r="H1026" s="190">
        <f t="shared" si="65"/>
        <v>40.840000000000003</v>
      </c>
    </row>
    <row r="1027" spans="1:8">
      <c r="A1027" s="185">
        <v>37090</v>
      </c>
      <c r="B1027" s="184">
        <v>9.5</v>
      </c>
      <c r="C1027" s="184">
        <f t="shared" si="63"/>
        <v>2001</v>
      </c>
      <c r="E1027" s="190">
        <v>335</v>
      </c>
      <c r="F1027" s="190">
        <f t="shared" si="66"/>
        <v>1022</v>
      </c>
      <c r="G1027" s="190">
        <f t="shared" si="64"/>
        <v>0.11191414805081033</v>
      </c>
      <c r="H1027" s="190">
        <f t="shared" si="65"/>
        <v>40.880000000000003</v>
      </c>
    </row>
    <row r="1028" spans="1:8">
      <c r="A1028" s="185">
        <v>37091</v>
      </c>
      <c r="B1028" s="184">
        <v>6.2</v>
      </c>
      <c r="C1028" s="184">
        <f t="shared" si="63"/>
        <v>2001</v>
      </c>
      <c r="E1028" s="190">
        <v>335</v>
      </c>
      <c r="F1028" s="190">
        <f t="shared" si="66"/>
        <v>1023</v>
      </c>
      <c r="G1028" s="190">
        <f t="shared" si="64"/>
        <v>0.11202365308804205</v>
      </c>
      <c r="H1028" s="190">
        <f t="shared" si="65"/>
        <v>40.92</v>
      </c>
    </row>
    <row r="1029" spans="1:8">
      <c r="A1029" s="185">
        <v>37092</v>
      </c>
      <c r="B1029" s="184">
        <v>7.4</v>
      </c>
      <c r="C1029" s="184">
        <f t="shared" si="63"/>
        <v>2001</v>
      </c>
      <c r="E1029" s="190">
        <v>334</v>
      </c>
      <c r="F1029" s="190">
        <f t="shared" si="66"/>
        <v>1024</v>
      </c>
      <c r="G1029" s="190">
        <f t="shared" si="64"/>
        <v>0.11213315812527376</v>
      </c>
      <c r="H1029" s="190">
        <f t="shared" si="65"/>
        <v>40.96</v>
      </c>
    </row>
    <row r="1030" spans="1:8">
      <c r="A1030" s="185">
        <v>37093</v>
      </c>
      <c r="B1030" s="184">
        <v>3.6</v>
      </c>
      <c r="C1030" s="184">
        <f t="shared" ref="C1030:C1093" si="67">YEAR(A1030)</f>
        <v>2001</v>
      </c>
      <c r="E1030" s="190">
        <v>334</v>
      </c>
      <c r="F1030" s="190">
        <f t="shared" si="66"/>
        <v>1025</v>
      </c>
      <c r="G1030" s="190">
        <f t="shared" ref="G1030:G1093" si="68">F1030/9132</f>
        <v>0.11224266316250547</v>
      </c>
      <c r="H1030" s="190">
        <f t="shared" ref="H1030:H1093" si="69">G1030*9132/25</f>
        <v>41</v>
      </c>
    </row>
    <row r="1031" spans="1:8">
      <c r="A1031" s="185">
        <v>37094</v>
      </c>
      <c r="B1031" s="184">
        <v>2.8</v>
      </c>
      <c r="C1031" s="184">
        <f t="shared" si="67"/>
        <v>2001</v>
      </c>
      <c r="E1031" s="190">
        <v>334</v>
      </c>
      <c r="F1031" s="190">
        <f t="shared" ref="F1031:F1094" si="70">F1030+1</f>
        <v>1026</v>
      </c>
      <c r="G1031" s="190">
        <f t="shared" si="68"/>
        <v>0.11235216819973719</v>
      </c>
      <c r="H1031" s="190">
        <f t="shared" si="69"/>
        <v>41.04</v>
      </c>
    </row>
    <row r="1032" spans="1:8">
      <c r="A1032" s="185">
        <v>37095</v>
      </c>
      <c r="B1032" s="184">
        <v>2.2000000000000002</v>
      </c>
      <c r="C1032" s="184">
        <f t="shared" si="67"/>
        <v>2001</v>
      </c>
      <c r="E1032" s="190">
        <v>334</v>
      </c>
      <c r="F1032" s="190">
        <f t="shared" si="70"/>
        <v>1027</v>
      </c>
      <c r="G1032" s="190">
        <f t="shared" si="68"/>
        <v>0.1124616732369689</v>
      </c>
      <c r="H1032" s="190">
        <f t="shared" si="69"/>
        <v>41.08</v>
      </c>
    </row>
    <row r="1033" spans="1:8">
      <c r="A1033" s="185">
        <v>37096</v>
      </c>
      <c r="B1033" s="184">
        <v>1.8</v>
      </c>
      <c r="C1033" s="184">
        <f t="shared" si="67"/>
        <v>2001</v>
      </c>
      <c r="E1033" s="190">
        <v>334</v>
      </c>
      <c r="F1033" s="190">
        <f t="shared" si="70"/>
        <v>1028</v>
      </c>
      <c r="G1033" s="190">
        <f t="shared" si="68"/>
        <v>0.11257117827420061</v>
      </c>
      <c r="H1033" s="190">
        <f t="shared" si="69"/>
        <v>41.12</v>
      </c>
    </row>
    <row r="1034" spans="1:8">
      <c r="A1034" s="185">
        <v>37097</v>
      </c>
      <c r="B1034" s="184">
        <v>2.6</v>
      </c>
      <c r="C1034" s="184">
        <f t="shared" si="67"/>
        <v>2001</v>
      </c>
      <c r="E1034" s="190">
        <v>334</v>
      </c>
      <c r="F1034" s="190">
        <f t="shared" si="70"/>
        <v>1029</v>
      </c>
      <c r="G1034" s="190">
        <f t="shared" si="68"/>
        <v>0.11268068331143233</v>
      </c>
      <c r="H1034" s="190">
        <f t="shared" si="69"/>
        <v>41.16</v>
      </c>
    </row>
    <row r="1035" spans="1:8">
      <c r="A1035" s="185">
        <v>37098</v>
      </c>
      <c r="B1035" s="184">
        <v>2.7</v>
      </c>
      <c r="C1035" s="184">
        <f t="shared" si="67"/>
        <v>2001</v>
      </c>
      <c r="E1035" s="190">
        <v>333</v>
      </c>
      <c r="F1035" s="190">
        <f t="shared" si="70"/>
        <v>1030</v>
      </c>
      <c r="G1035" s="190">
        <f t="shared" si="68"/>
        <v>0.11279018834866404</v>
      </c>
      <c r="H1035" s="190">
        <f t="shared" si="69"/>
        <v>41.2</v>
      </c>
    </row>
    <row r="1036" spans="1:8">
      <c r="A1036" s="185">
        <v>37099</v>
      </c>
      <c r="B1036" s="184">
        <v>4.2</v>
      </c>
      <c r="C1036" s="184">
        <f t="shared" si="67"/>
        <v>2001</v>
      </c>
      <c r="E1036" s="190">
        <v>333</v>
      </c>
      <c r="F1036" s="190">
        <f t="shared" si="70"/>
        <v>1031</v>
      </c>
      <c r="G1036" s="190">
        <f t="shared" si="68"/>
        <v>0.11289969338589576</v>
      </c>
      <c r="H1036" s="190">
        <f t="shared" si="69"/>
        <v>41.24</v>
      </c>
    </row>
    <row r="1037" spans="1:8">
      <c r="A1037" s="185">
        <v>37100</v>
      </c>
      <c r="B1037" s="184">
        <v>5.0999999999999996</v>
      </c>
      <c r="C1037" s="184">
        <f t="shared" si="67"/>
        <v>2001</v>
      </c>
      <c r="E1037" s="190">
        <v>333</v>
      </c>
      <c r="F1037" s="190">
        <f t="shared" si="70"/>
        <v>1032</v>
      </c>
      <c r="G1037" s="190">
        <f t="shared" si="68"/>
        <v>0.11300919842312747</v>
      </c>
      <c r="H1037" s="190">
        <f t="shared" si="69"/>
        <v>41.28</v>
      </c>
    </row>
    <row r="1038" spans="1:8">
      <c r="A1038" s="185">
        <v>37101</v>
      </c>
      <c r="B1038" s="184">
        <v>6</v>
      </c>
      <c r="C1038" s="184">
        <f t="shared" si="67"/>
        <v>2001</v>
      </c>
      <c r="E1038" s="190">
        <v>333</v>
      </c>
      <c r="F1038" s="190">
        <f t="shared" si="70"/>
        <v>1033</v>
      </c>
      <c r="G1038" s="190">
        <f t="shared" si="68"/>
        <v>0.11311870346035918</v>
      </c>
      <c r="H1038" s="190">
        <f t="shared" si="69"/>
        <v>41.32</v>
      </c>
    </row>
    <row r="1039" spans="1:8">
      <c r="A1039" s="185">
        <v>37102</v>
      </c>
      <c r="B1039" s="184">
        <v>8</v>
      </c>
      <c r="C1039" s="184">
        <f t="shared" si="67"/>
        <v>2001</v>
      </c>
      <c r="E1039" s="190">
        <v>333</v>
      </c>
      <c r="F1039" s="190">
        <f t="shared" si="70"/>
        <v>1034</v>
      </c>
      <c r="G1039" s="190">
        <f t="shared" si="68"/>
        <v>0.1132282084975909</v>
      </c>
      <c r="H1039" s="190">
        <f t="shared" si="69"/>
        <v>41.36</v>
      </c>
    </row>
    <row r="1040" spans="1:8">
      <c r="A1040" s="185">
        <v>37103</v>
      </c>
      <c r="B1040" s="184">
        <v>9.8000000000000007</v>
      </c>
      <c r="C1040" s="184">
        <f t="shared" si="67"/>
        <v>2001</v>
      </c>
      <c r="E1040" s="190">
        <v>332</v>
      </c>
      <c r="F1040" s="190">
        <f t="shared" si="70"/>
        <v>1035</v>
      </c>
      <c r="G1040" s="190">
        <f t="shared" si="68"/>
        <v>0.1133377135348226</v>
      </c>
      <c r="H1040" s="190">
        <f t="shared" si="69"/>
        <v>41.4</v>
      </c>
    </row>
    <row r="1041" spans="1:8">
      <c r="A1041" s="185">
        <v>37104</v>
      </c>
      <c r="B1041" s="184">
        <v>8</v>
      </c>
      <c r="C1041" s="184">
        <f t="shared" si="67"/>
        <v>2001</v>
      </c>
      <c r="E1041" s="190">
        <v>332</v>
      </c>
      <c r="F1041" s="190">
        <f t="shared" si="70"/>
        <v>1036</v>
      </c>
      <c r="G1041" s="190">
        <f t="shared" si="68"/>
        <v>0.11344721857205431</v>
      </c>
      <c r="H1041" s="190">
        <f t="shared" si="69"/>
        <v>41.44</v>
      </c>
    </row>
    <row r="1042" spans="1:8">
      <c r="A1042" s="185">
        <v>37105</v>
      </c>
      <c r="B1042" s="184">
        <v>6.8</v>
      </c>
      <c r="C1042" s="184">
        <f t="shared" si="67"/>
        <v>2001</v>
      </c>
      <c r="E1042" s="190">
        <v>332</v>
      </c>
      <c r="F1042" s="190">
        <f t="shared" si="70"/>
        <v>1037</v>
      </c>
      <c r="G1042" s="190">
        <f t="shared" si="68"/>
        <v>0.11355672360928602</v>
      </c>
      <c r="H1042" s="190">
        <f t="shared" si="69"/>
        <v>41.48</v>
      </c>
    </row>
    <row r="1043" spans="1:8">
      <c r="A1043" s="185">
        <v>37106</v>
      </c>
      <c r="B1043" s="184">
        <v>8.6</v>
      </c>
      <c r="C1043" s="184">
        <f t="shared" si="67"/>
        <v>2001</v>
      </c>
      <c r="E1043" s="190">
        <v>332</v>
      </c>
      <c r="F1043" s="190">
        <f t="shared" si="70"/>
        <v>1038</v>
      </c>
      <c r="G1043" s="190">
        <f t="shared" si="68"/>
        <v>0.11366622864651774</v>
      </c>
      <c r="H1043" s="190">
        <f t="shared" si="69"/>
        <v>41.52</v>
      </c>
    </row>
    <row r="1044" spans="1:8">
      <c r="A1044" s="185">
        <v>37107</v>
      </c>
      <c r="B1044" s="184">
        <v>8</v>
      </c>
      <c r="C1044" s="184">
        <f t="shared" si="67"/>
        <v>2001</v>
      </c>
      <c r="E1044" s="190">
        <v>331</v>
      </c>
      <c r="F1044" s="190">
        <f t="shared" si="70"/>
        <v>1039</v>
      </c>
      <c r="G1044" s="190">
        <f t="shared" si="68"/>
        <v>0.11377573368374945</v>
      </c>
      <c r="H1044" s="190">
        <f t="shared" si="69"/>
        <v>41.56</v>
      </c>
    </row>
    <row r="1045" spans="1:8">
      <c r="A1045" s="185">
        <v>37108</v>
      </c>
      <c r="B1045" s="184">
        <v>6</v>
      </c>
      <c r="C1045" s="184">
        <f t="shared" si="67"/>
        <v>2001</v>
      </c>
      <c r="E1045" s="190">
        <v>331</v>
      </c>
      <c r="F1045" s="190">
        <f t="shared" si="70"/>
        <v>1040</v>
      </c>
      <c r="G1045" s="190">
        <f t="shared" si="68"/>
        <v>0.11388523872098116</v>
      </c>
      <c r="H1045" s="190">
        <f t="shared" si="69"/>
        <v>41.6</v>
      </c>
    </row>
    <row r="1046" spans="1:8">
      <c r="A1046" s="185">
        <v>37109</v>
      </c>
      <c r="B1046" s="184">
        <v>5.4</v>
      </c>
      <c r="C1046" s="184">
        <f t="shared" si="67"/>
        <v>2001</v>
      </c>
      <c r="E1046" s="190">
        <v>331</v>
      </c>
      <c r="F1046" s="190">
        <f t="shared" si="70"/>
        <v>1041</v>
      </c>
      <c r="G1046" s="190">
        <f t="shared" si="68"/>
        <v>0.11399474375821288</v>
      </c>
      <c r="H1046" s="190">
        <f t="shared" si="69"/>
        <v>41.64</v>
      </c>
    </row>
    <row r="1047" spans="1:8">
      <c r="A1047" s="185">
        <v>37110</v>
      </c>
      <c r="B1047" s="184">
        <v>3.8</v>
      </c>
      <c r="C1047" s="184">
        <f t="shared" si="67"/>
        <v>2001</v>
      </c>
      <c r="E1047" s="190">
        <v>331</v>
      </c>
      <c r="F1047" s="190">
        <f t="shared" si="70"/>
        <v>1042</v>
      </c>
      <c r="G1047" s="190">
        <f t="shared" si="68"/>
        <v>0.11410424879544459</v>
      </c>
      <c r="H1047" s="190">
        <f t="shared" si="69"/>
        <v>41.68</v>
      </c>
    </row>
    <row r="1048" spans="1:8">
      <c r="A1048" s="185">
        <v>37111</v>
      </c>
      <c r="B1048" s="184">
        <v>7.2</v>
      </c>
      <c r="C1048" s="184">
        <f t="shared" si="67"/>
        <v>2001</v>
      </c>
      <c r="E1048" s="190">
        <v>331</v>
      </c>
      <c r="F1048" s="190">
        <f t="shared" si="70"/>
        <v>1043</v>
      </c>
      <c r="G1048" s="190">
        <f t="shared" si="68"/>
        <v>0.1142137538326763</v>
      </c>
      <c r="H1048" s="190">
        <f t="shared" si="69"/>
        <v>41.72</v>
      </c>
    </row>
    <row r="1049" spans="1:8">
      <c r="A1049" s="185">
        <v>37112</v>
      </c>
      <c r="B1049" s="184">
        <v>6.9</v>
      </c>
      <c r="C1049" s="184">
        <f t="shared" si="67"/>
        <v>2001</v>
      </c>
      <c r="E1049" s="190">
        <v>331</v>
      </c>
      <c r="F1049" s="190">
        <f t="shared" si="70"/>
        <v>1044</v>
      </c>
      <c r="G1049" s="190">
        <f t="shared" si="68"/>
        <v>0.11432325886990802</v>
      </c>
      <c r="H1049" s="190">
        <f t="shared" si="69"/>
        <v>41.76</v>
      </c>
    </row>
    <row r="1050" spans="1:8">
      <c r="A1050" s="185">
        <v>37113</v>
      </c>
      <c r="B1050" s="184">
        <v>9</v>
      </c>
      <c r="C1050" s="184">
        <f t="shared" si="67"/>
        <v>2001</v>
      </c>
      <c r="E1050" s="190">
        <v>330</v>
      </c>
      <c r="F1050" s="190">
        <f t="shared" si="70"/>
        <v>1045</v>
      </c>
      <c r="G1050" s="190">
        <f t="shared" si="68"/>
        <v>0.11443276390713973</v>
      </c>
      <c r="H1050" s="190">
        <f t="shared" si="69"/>
        <v>41.8</v>
      </c>
    </row>
    <row r="1051" spans="1:8">
      <c r="A1051" s="185">
        <v>37114</v>
      </c>
      <c r="B1051" s="184">
        <v>8</v>
      </c>
      <c r="C1051" s="184">
        <f t="shared" si="67"/>
        <v>2001</v>
      </c>
      <c r="E1051" s="190">
        <v>330</v>
      </c>
      <c r="F1051" s="190">
        <f t="shared" si="70"/>
        <v>1046</v>
      </c>
      <c r="G1051" s="190">
        <f t="shared" si="68"/>
        <v>0.11454226894437144</v>
      </c>
      <c r="H1051" s="190">
        <f t="shared" si="69"/>
        <v>41.84</v>
      </c>
    </row>
    <row r="1052" spans="1:8">
      <c r="A1052" s="185">
        <v>37115</v>
      </c>
      <c r="B1052" s="184">
        <v>10</v>
      </c>
      <c r="C1052" s="184">
        <f t="shared" si="67"/>
        <v>2001</v>
      </c>
      <c r="E1052" s="190">
        <v>330</v>
      </c>
      <c r="F1052" s="190">
        <f t="shared" si="70"/>
        <v>1047</v>
      </c>
      <c r="G1052" s="190">
        <f t="shared" si="68"/>
        <v>0.11465177398160316</v>
      </c>
      <c r="H1052" s="190">
        <f t="shared" si="69"/>
        <v>41.88</v>
      </c>
    </row>
    <row r="1053" spans="1:8">
      <c r="A1053" s="185">
        <v>37116</v>
      </c>
      <c r="B1053" s="184">
        <v>12</v>
      </c>
      <c r="C1053" s="184">
        <f t="shared" si="67"/>
        <v>2001</v>
      </c>
      <c r="E1053" s="190">
        <v>330</v>
      </c>
      <c r="F1053" s="190">
        <f t="shared" si="70"/>
        <v>1048</v>
      </c>
      <c r="G1053" s="190">
        <f t="shared" si="68"/>
        <v>0.11476127901883487</v>
      </c>
      <c r="H1053" s="190">
        <f t="shared" si="69"/>
        <v>41.92</v>
      </c>
    </row>
    <row r="1054" spans="1:8">
      <c r="A1054" s="185">
        <v>37117</v>
      </c>
      <c r="B1054" s="184">
        <v>14</v>
      </c>
      <c r="C1054" s="184">
        <f t="shared" si="67"/>
        <v>2001</v>
      </c>
      <c r="E1054" s="190">
        <v>330</v>
      </c>
      <c r="F1054" s="190">
        <f t="shared" si="70"/>
        <v>1049</v>
      </c>
      <c r="G1054" s="190">
        <f t="shared" si="68"/>
        <v>0.11487078405606659</v>
      </c>
      <c r="H1054" s="190">
        <f t="shared" si="69"/>
        <v>41.96</v>
      </c>
    </row>
    <row r="1055" spans="1:8">
      <c r="A1055" s="185">
        <v>37118</v>
      </c>
      <c r="B1055" s="184">
        <v>15</v>
      </c>
      <c r="C1055" s="184">
        <f t="shared" si="67"/>
        <v>2001</v>
      </c>
      <c r="E1055" s="190">
        <v>329</v>
      </c>
      <c r="F1055" s="190">
        <f t="shared" si="70"/>
        <v>1050</v>
      </c>
      <c r="G1055" s="190">
        <f t="shared" si="68"/>
        <v>0.11498028909329829</v>
      </c>
      <c r="H1055" s="190">
        <f t="shared" si="69"/>
        <v>42</v>
      </c>
    </row>
    <row r="1056" spans="1:8">
      <c r="A1056" s="185">
        <v>37119</v>
      </c>
      <c r="B1056" s="184">
        <v>8.8000000000000007</v>
      </c>
      <c r="C1056" s="184">
        <f t="shared" si="67"/>
        <v>2001</v>
      </c>
      <c r="E1056" s="190">
        <v>329</v>
      </c>
      <c r="F1056" s="190">
        <f t="shared" si="70"/>
        <v>1051</v>
      </c>
      <c r="G1056" s="190">
        <f t="shared" si="68"/>
        <v>0.11508979413053</v>
      </c>
      <c r="H1056" s="190">
        <f t="shared" si="69"/>
        <v>42.04</v>
      </c>
    </row>
    <row r="1057" spans="1:8">
      <c r="A1057" s="185">
        <v>37120</v>
      </c>
      <c r="B1057" s="184">
        <v>11</v>
      </c>
      <c r="C1057" s="184">
        <f t="shared" si="67"/>
        <v>2001</v>
      </c>
      <c r="E1057" s="190">
        <v>329</v>
      </c>
      <c r="F1057" s="190">
        <f t="shared" si="70"/>
        <v>1052</v>
      </c>
      <c r="G1057" s="190">
        <f t="shared" si="68"/>
        <v>0.11519929916776171</v>
      </c>
      <c r="H1057" s="190">
        <f t="shared" si="69"/>
        <v>42.08</v>
      </c>
    </row>
    <row r="1058" spans="1:8">
      <c r="A1058" s="185">
        <v>37121</v>
      </c>
      <c r="B1058" s="184">
        <v>20</v>
      </c>
      <c r="C1058" s="184">
        <f t="shared" si="67"/>
        <v>2001</v>
      </c>
      <c r="E1058" s="190">
        <v>329</v>
      </c>
      <c r="F1058" s="190">
        <f t="shared" si="70"/>
        <v>1053</v>
      </c>
      <c r="G1058" s="190">
        <f t="shared" si="68"/>
        <v>0.11530880420499343</v>
      </c>
      <c r="H1058" s="190">
        <f t="shared" si="69"/>
        <v>42.12</v>
      </c>
    </row>
    <row r="1059" spans="1:8">
      <c r="A1059" s="185">
        <v>37122</v>
      </c>
      <c r="B1059" s="184">
        <v>29</v>
      </c>
      <c r="C1059" s="184">
        <f t="shared" si="67"/>
        <v>2001</v>
      </c>
      <c r="E1059" s="190">
        <v>329</v>
      </c>
      <c r="F1059" s="190">
        <f t="shared" si="70"/>
        <v>1054</v>
      </c>
      <c r="G1059" s="190">
        <f t="shared" si="68"/>
        <v>0.11541830924222514</v>
      </c>
      <c r="H1059" s="190">
        <f t="shared" si="69"/>
        <v>42.16</v>
      </c>
    </row>
    <row r="1060" spans="1:8">
      <c r="A1060" s="185">
        <v>37123</v>
      </c>
      <c r="B1060" s="184">
        <v>14</v>
      </c>
      <c r="C1060" s="184">
        <f t="shared" si="67"/>
        <v>2001</v>
      </c>
      <c r="E1060" s="190">
        <v>329</v>
      </c>
      <c r="F1060" s="190">
        <f t="shared" si="70"/>
        <v>1055</v>
      </c>
      <c r="G1060" s="190">
        <f t="shared" si="68"/>
        <v>0.11552781427945685</v>
      </c>
      <c r="H1060" s="190">
        <f t="shared" si="69"/>
        <v>42.2</v>
      </c>
    </row>
    <row r="1061" spans="1:8">
      <c r="A1061" s="185">
        <v>37124</v>
      </c>
      <c r="B1061" s="184">
        <v>32</v>
      </c>
      <c r="C1061" s="184">
        <f t="shared" si="67"/>
        <v>2001</v>
      </c>
      <c r="E1061" s="190">
        <v>329</v>
      </c>
      <c r="F1061" s="190">
        <f t="shared" si="70"/>
        <v>1056</v>
      </c>
      <c r="G1061" s="190">
        <f t="shared" si="68"/>
        <v>0.11563731931668857</v>
      </c>
      <c r="H1061" s="190">
        <f t="shared" si="69"/>
        <v>42.24</v>
      </c>
    </row>
    <row r="1062" spans="1:8">
      <c r="A1062" s="185">
        <v>37125</v>
      </c>
      <c r="B1062" s="184">
        <v>33</v>
      </c>
      <c r="C1062" s="184">
        <f t="shared" si="67"/>
        <v>2001</v>
      </c>
      <c r="E1062" s="190">
        <v>328</v>
      </c>
      <c r="F1062" s="190">
        <f t="shared" si="70"/>
        <v>1057</v>
      </c>
      <c r="G1062" s="190">
        <f t="shared" si="68"/>
        <v>0.11574682435392028</v>
      </c>
      <c r="H1062" s="190">
        <f t="shared" si="69"/>
        <v>42.28</v>
      </c>
    </row>
    <row r="1063" spans="1:8">
      <c r="A1063" s="185">
        <v>37126</v>
      </c>
      <c r="B1063" s="184">
        <v>13</v>
      </c>
      <c r="C1063" s="184">
        <f t="shared" si="67"/>
        <v>2001</v>
      </c>
      <c r="E1063" s="190">
        <v>327</v>
      </c>
      <c r="F1063" s="190">
        <f t="shared" si="70"/>
        <v>1058</v>
      </c>
      <c r="G1063" s="190">
        <f t="shared" si="68"/>
        <v>0.11585632939115199</v>
      </c>
      <c r="H1063" s="190">
        <f t="shared" si="69"/>
        <v>42.32</v>
      </c>
    </row>
    <row r="1064" spans="1:8">
      <c r="A1064" s="185">
        <v>37127</v>
      </c>
      <c r="B1064" s="184">
        <v>8.3000000000000007</v>
      </c>
      <c r="C1064" s="184">
        <f t="shared" si="67"/>
        <v>2001</v>
      </c>
      <c r="E1064" s="190">
        <v>326</v>
      </c>
      <c r="F1064" s="190">
        <f t="shared" si="70"/>
        <v>1059</v>
      </c>
      <c r="G1064" s="190">
        <f t="shared" si="68"/>
        <v>0.11596583442838371</v>
      </c>
      <c r="H1064" s="190">
        <f t="shared" si="69"/>
        <v>42.36</v>
      </c>
    </row>
    <row r="1065" spans="1:8">
      <c r="A1065" s="185">
        <v>37128</v>
      </c>
      <c r="B1065" s="184">
        <v>21</v>
      </c>
      <c r="C1065" s="184">
        <f t="shared" si="67"/>
        <v>2001</v>
      </c>
      <c r="E1065" s="190">
        <v>326</v>
      </c>
      <c r="F1065" s="190">
        <f t="shared" si="70"/>
        <v>1060</v>
      </c>
      <c r="G1065" s="190">
        <f t="shared" si="68"/>
        <v>0.11607533946561542</v>
      </c>
      <c r="H1065" s="190">
        <f t="shared" si="69"/>
        <v>42.4</v>
      </c>
    </row>
    <row r="1066" spans="1:8">
      <c r="A1066" s="185">
        <v>37129</v>
      </c>
      <c r="B1066" s="184">
        <v>28</v>
      </c>
      <c r="C1066" s="184">
        <f t="shared" si="67"/>
        <v>2001</v>
      </c>
      <c r="E1066" s="190">
        <v>326</v>
      </c>
      <c r="F1066" s="190">
        <f t="shared" si="70"/>
        <v>1061</v>
      </c>
      <c r="G1066" s="190">
        <f t="shared" si="68"/>
        <v>0.11618484450284713</v>
      </c>
      <c r="H1066" s="190">
        <f t="shared" si="69"/>
        <v>42.44</v>
      </c>
    </row>
    <row r="1067" spans="1:8">
      <c r="A1067" s="185">
        <v>37130</v>
      </c>
      <c r="B1067" s="184">
        <v>30</v>
      </c>
      <c r="C1067" s="184">
        <f t="shared" si="67"/>
        <v>2001</v>
      </c>
      <c r="E1067" s="190">
        <v>325</v>
      </c>
      <c r="F1067" s="190">
        <f t="shared" si="70"/>
        <v>1062</v>
      </c>
      <c r="G1067" s="190">
        <f t="shared" si="68"/>
        <v>0.11629434954007885</v>
      </c>
      <c r="H1067" s="190">
        <f t="shared" si="69"/>
        <v>42.48</v>
      </c>
    </row>
    <row r="1068" spans="1:8">
      <c r="A1068" s="185">
        <v>37131</v>
      </c>
      <c r="B1068" s="184">
        <v>23</v>
      </c>
      <c r="C1068" s="184">
        <f t="shared" si="67"/>
        <v>2001</v>
      </c>
      <c r="E1068" s="190">
        <v>325</v>
      </c>
      <c r="F1068" s="190">
        <f t="shared" si="70"/>
        <v>1063</v>
      </c>
      <c r="G1068" s="190">
        <f t="shared" si="68"/>
        <v>0.11640385457731056</v>
      </c>
      <c r="H1068" s="190">
        <f t="shared" si="69"/>
        <v>42.52</v>
      </c>
    </row>
    <row r="1069" spans="1:8">
      <c r="A1069" s="185">
        <v>37132</v>
      </c>
      <c r="B1069" s="184">
        <v>24</v>
      </c>
      <c r="C1069" s="184">
        <f t="shared" si="67"/>
        <v>2001</v>
      </c>
      <c r="E1069" s="190">
        <v>325</v>
      </c>
      <c r="F1069" s="190">
        <f t="shared" si="70"/>
        <v>1064</v>
      </c>
      <c r="G1069" s="190">
        <f t="shared" si="68"/>
        <v>0.11651335961454228</v>
      </c>
      <c r="H1069" s="190">
        <f t="shared" si="69"/>
        <v>42.56</v>
      </c>
    </row>
    <row r="1070" spans="1:8">
      <c r="A1070" s="185">
        <v>37133</v>
      </c>
      <c r="B1070" s="184">
        <v>19</v>
      </c>
      <c r="C1070" s="184">
        <f t="shared" si="67"/>
        <v>2001</v>
      </c>
      <c r="E1070" s="190">
        <v>325</v>
      </c>
      <c r="F1070" s="190">
        <f t="shared" si="70"/>
        <v>1065</v>
      </c>
      <c r="G1070" s="190">
        <f t="shared" si="68"/>
        <v>0.11662286465177397</v>
      </c>
      <c r="H1070" s="190">
        <f t="shared" si="69"/>
        <v>42.6</v>
      </c>
    </row>
    <row r="1071" spans="1:8">
      <c r="A1071" s="185">
        <v>37134</v>
      </c>
      <c r="B1071" s="184">
        <v>26</v>
      </c>
      <c r="C1071" s="184">
        <f t="shared" si="67"/>
        <v>2001</v>
      </c>
      <c r="E1071" s="190">
        <v>325</v>
      </c>
      <c r="F1071" s="190">
        <f t="shared" si="70"/>
        <v>1066</v>
      </c>
      <c r="G1071" s="190">
        <f t="shared" si="68"/>
        <v>0.11673236968900569</v>
      </c>
      <c r="H1071" s="190">
        <f t="shared" si="69"/>
        <v>42.64</v>
      </c>
    </row>
    <row r="1072" spans="1:8">
      <c r="A1072" s="185">
        <v>37135</v>
      </c>
      <c r="B1072" s="184">
        <v>40</v>
      </c>
      <c r="C1072" s="184">
        <f t="shared" si="67"/>
        <v>2001</v>
      </c>
      <c r="E1072" s="190">
        <v>325</v>
      </c>
      <c r="F1072" s="190">
        <f t="shared" si="70"/>
        <v>1067</v>
      </c>
      <c r="G1072" s="190">
        <f t="shared" si="68"/>
        <v>0.1168418747262374</v>
      </c>
      <c r="H1072" s="190">
        <f t="shared" si="69"/>
        <v>42.68</v>
      </c>
    </row>
    <row r="1073" spans="1:8">
      <c r="A1073" s="185">
        <v>37136</v>
      </c>
      <c r="B1073" s="184">
        <v>50</v>
      </c>
      <c r="C1073" s="184">
        <f t="shared" si="67"/>
        <v>2001</v>
      </c>
      <c r="E1073" s="190">
        <v>325</v>
      </c>
      <c r="F1073" s="190">
        <f t="shared" si="70"/>
        <v>1068</v>
      </c>
      <c r="G1073" s="190">
        <f t="shared" si="68"/>
        <v>0.11695137976346912</v>
      </c>
      <c r="H1073" s="190">
        <f t="shared" si="69"/>
        <v>42.72</v>
      </c>
    </row>
    <row r="1074" spans="1:8">
      <c r="A1074" s="185">
        <v>37137</v>
      </c>
      <c r="B1074" s="184">
        <v>44</v>
      </c>
      <c r="C1074" s="184">
        <f t="shared" si="67"/>
        <v>2001</v>
      </c>
      <c r="E1074" s="190">
        <v>324</v>
      </c>
      <c r="F1074" s="190">
        <f t="shared" si="70"/>
        <v>1069</v>
      </c>
      <c r="G1074" s="190">
        <f t="shared" si="68"/>
        <v>0.11706088480070083</v>
      </c>
      <c r="H1074" s="190">
        <f t="shared" si="69"/>
        <v>42.76</v>
      </c>
    </row>
    <row r="1075" spans="1:8">
      <c r="A1075" s="185">
        <v>37138</v>
      </c>
      <c r="B1075" s="184">
        <v>23</v>
      </c>
      <c r="C1075" s="184">
        <f t="shared" si="67"/>
        <v>2001</v>
      </c>
      <c r="E1075" s="190">
        <v>324</v>
      </c>
      <c r="F1075" s="190">
        <f t="shared" si="70"/>
        <v>1070</v>
      </c>
      <c r="G1075" s="190">
        <f t="shared" si="68"/>
        <v>0.11717038983793254</v>
      </c>
      <c r="H1075" s="190">
        <f t="shared" si="69"/>
        <v>42.8</v>
      </c>
    </row>
    <row r="1076" spans="1:8">
      <c r="A1076" s="185">
        <v>37139</v>
      </c>
      <c r="B1076" s="184">
        <v>31</v>
      </c>
      <c r="C1076" s="184">
        <f t="shared" si="67"/>
        <v>2001</v>
      </c>
      <c r="E1076" s="190">
        <v>324</v>
      </c>
      <c r="F1076" s="190">
        <f t="shared" si="70"/>
        <v>1071</v>
      </c>
      <c r="G1076" s="190">
        <f t="shared" si="68"/>
        <v>0.11727989487516426</v>
      </c>
      <c r="H1076" s="190">
        <f t="shared" si="69"/>
        <v>42.84</v>
      </c>
    </row>
    <row r="1077" spans="1:8">
      <c r="A1077" s="185">
        <v>37140</v>
      </c>
      <c r="B1077" s="184">
        <v>26</v>
      </c>
      <c r="C1077" s="184">
        <f t="shared" si="67"/>
        <v>2001</v>
      </c>
      <c r="E1077" s="190">
        <v>324</v>
      </c>
      <c r="F1077" s="190">
        <f t="shared" si="70"/>
        <v>1072</v>
      </c>
      <c r="G1077" s="190">
        <f t="shared" si="68"/>
        <v>0.11738939991239597</v>
      </c>
      <c r="H1077" s="190">
        <f t="shared" si="69"/>
        <v>42.88</v>
      </c>
    </row>
    <row r="1078" spans="1:8">
      <c r="A1078" s="185">
        <v>37141</v>
      </c>
      <c r="B1078" s="184">
        <v>28</v>
      </c>
      <c r="C1078" s="184">
        <f t="shared" si="67"/>
        <v>2001</v>
      </c>
      <c r="E1078" s="190">
        <v>324</v>
      </c>
      <c r="F1078" s="190">
        <f t="shared" si="70"/>
        <v>1073</v>
      </c>
      <c r="G1078" s="190">
        <f t="shared" si="68"/>
        <v>0.11749890494962768</v>
      </c>
      <c r="H1078" s="190">
        <f t="shared" si="69"/>
        <v>42.92</v>
      </c>
    </row>
    <row r="1079" spans="1:8">
      <c r="A1079" s="185">
        <v>37142</v>
      </c>
      <c r="B1079" s="184">
        <v>35</v>
      </c>
      <c r="C1079" s="184">
        <f t="shared" si="67"/>
        <v>2001</v>
      </c>
      <c r="E1079" s="190">
        <v>324</v>
      </c>
      <c r="F1079" s="190">
        <f t="shared" si="70"/>
        <v>1074</v>
      </c>
      <c r="G1079" s="190">
        <f t="shared" si="68"/>
        <v>0.1176084099868594</v>
      </c>
      <c r="H1079" s="190">
        <f t="shared" si="69"/>
        <v>42.96</v>
      </c>
    </row>
    <row r="1080" spans="1:8">
      <c r="A1080" s="185">
        <v>37143</v>
      </c>
      <c r="B1080" s="184">
        <v>41</v>
      </c>
      <c r="C1080" s="184">
        <f t="shared" si="67"/>
        <v>2001</v>
      </c>
      <c r="E1080" s="190">
        <v>324</v>
      </c>
      <c r="F1080" s="190">
        <f t="shared" si="70"/>
        <v>1075</v>
      </c>
      <c r="G1080" s="190">
        <f t="shared" si="68"/>
        <v>0.11771791502409111</v>
      </c>
      <c r="H1080" s="190">
        <f t="shared" si="69"/>
        <v>43</v>
      </c>
    </row>
    <row r="1081" spans="1:8">
      <c r="A1081" s="185">
        <v>37144</v>
      </c>
      <c r="B1081" s="184">
        <v>41</v>
      </c>
      <c r="C1081" s="184">
        <f t="shared" si="67"/>
        <v>2001</v>
      </c>
      <c r="E1081" s="190">
        <v>324</v>
      </c>
      <c r="F1081" s="190">
        <f t="shared" si="70"/>
        <v>1076</v>
      </c>
      <c r="G1081" s="190">
        <f t="shared" si="68"/>
        <v>0.11782742006132282</v>
      </c>
      <c r="H1081" s="190">
        <f t="shared" si="69"/>
        <v>43.04</v>
      </c>
    </row>
    <row r="1082" spans="1:8">
      <c r="A1082" s="185">
        <v>37145</v>
      </c>
      <c r="B1082" s="184">
        <v>32</v>
      </c>
      <c r="C1082" s="184">
        <f t="shared" si="67"/>
        <v>2001</v>
      </c>
      <c r="E1082" s="190">
        <v>324</v>
      </c>
      <c r="F1082" s="190">
        <f t="shared" si="70"/>
        <v>1077</v>
      </c>
      <c r="G1082" s="190">
        <f t="shared" si="68"/>
        <v>0.11793692509855454</v>
      </c>
      <c r="H1082" s="190">
        <f t="shared" si="69"/>
        <v>43.08</v>
      </c>
    </row>
    <row r="1083" spans="1:8">
      <c r="A1083" s="185">
        <v>37146</v>
      </c>
      <c r="B1083" s="184">
        <v>39</v>
      </c>
      <c r="C1083" s="184">
        <f t="shared" si="67"/>
        <v>2001</v>
      </c>
      <c r="E1083" s="190">
        <v>324</v>
      </c>
      <c r="F1083" s="190">
        <f t="shared" si="70"/>
        <v>1078</v>
      </c>
      <c r="G1083" s="190">
        <f t="shared" si="68"/>
        <v>0.11804643013578625</v>
      </c>
      <c r="H1083" s="190">
        <f t="shared" si="69"/>
        <v>43.12</v>
      </c>
    </row>
    <row r="1084" spans="1:8">
      <c r="A1084" s="185">
        <v>37147</v>
      </c>
      <c r="B1084" s="184">
        <v>37</v>
      </c>
      <c r="C1084" s="184">
        <f t="shared" si="67"/>
        <v>2001</v>
      </c>
      <c r="E1084" s="190">
        <v>324</v>
      </c>
      <c r="F1084" s="190">
        <f t="shared" si="70"/>
        <v>1079</v>
      </c>
      <c r="G1084" s="190">
        <f t="shared" si="68"/>
        <v>0.11815593517301796</v>
      </c>
      <c r="H1084" s="190">
        <f t="shared" si="69"/>
        <v>43.16</v>
      </c>
    </row>
    <row r="1085" spans="1:8">
      <c r="A1085" s="185">
        <v>37148</v>
      </c>
      <c r="B1085" s="184">
        <v>33</v>
      </c>
      <c r="C1085" s="184">
        <f t="shared" si="67"/>
        <v>2001</v>
      </c>
      <c r="E1085" s="190">
        <v>323</v>
      </c>
      <c r="F1085" s="190">
        <f t="shared" si="70"/>
        <v>1080</v>
      </c>
      <c r="G1085" s="190">
        <f t="shared" si="68"/>
        <v>0.11826544021024968</v>
      </c>
      <c r="H1085" s="190">
        <f t="shared" si="69"/>
        <v>43.2</v>
      </c>
    </row>
    <row r="1086" spans="1:8">
      <c r="A1086" s="185">
        <v>37149</v>
      </c>
      <c r="B1086" s="184">
        <v>27</v>
      </c>
      <c r="C1086" s="184">
        <f t="shared" si="67"/>
        <v>2001</v>
      </c>
      <c r="E1086" s="190">
        <v>323</v>
      </c>
      <c r="F1086" s="190">
        <f t="shared" si="70"/>
        <v>1081</v>
      </c>
      <c r="G1086" s="190">
        <f t="shared" si="68"/>
        <v>0.11837494524748138</v>
      </c>
      <c r="H1086" s="190">
        <f t="shared" si="69"/>
        <v>43.24</v>
      </c>
    </row>
    <row r="1087" spans="1:8">
      <c r="A1087" s="185">
        <v>37150</v>
      </c>
      <c r="B1087" s="184">
        <v>32</v>
      </c>
      <c r="C1087" s="184">
        <f t="shared" si="67"/>
        <v>2001</v>
      </c>
      <c r="E1087" s="190">
        <v>323</v>
      </c>
      <c r="F1087" s="190">
        <f t="shared" si="70"/>
        <v>1082</v>
      </c>
      <c r="G1087" s="190">
        <f t="shared" si="68"/>
        <v>0.11848445028471309</v>
      </c>
      <c r="H1087" s="190">
        <f t="shared" si="69"/>
        <v>43.28</v>
      </c>
    </row>
    <row r="1088" spans="1:8">
      <c r="A1088" s="185">
        <v>37151</v>
      </c>
      <c r="B1088" s="184">
        <v>36</v>
      </c>
      <c r="C1088" s="184">
        <f t="shared" si="67"/>
        <v>2001</v>
      </c>
      <c r="E1088" s="190">
        <v>323</v>
      </c>
      <c r="F1088" s="190">
        <f t="shared" si="70"/>
        <v>1083</v>
      </c>
      <c r="G1088" s="190">
        <f t="shared" si="68"/>
        <v>0.11859395532194481</v>
      </c>
      <c r="H1088" s="190">
        <f t="shared" si="69"/>
        <v>43.32</v>
      </c>
    </row>
    <row r="1089" spans="1:8">
      <c r="A1089" s="185">
        <v>37152</v>
      </c>
      <c r="B1089" s="184">
        <v>27</v>
      </c>
      <c r="C1089" s="184">
        <f t="shared" si="67"/>
        <v>2001</v>
      </c>
      <c r="E1089" s="190">
        <v>323</v>
      </c>
      <c r="F1089" s="190">
        <f t="shared" si="70"/>
        <v>1084</v>
      </c>
      <c r="G1089" s="190">
        <f t="shared" si="68"/>
        <v>0.11870346035917652</v>
      </c>
      <c r="H1089" s="190">
        <f t="shared" si="69"/>
        <v>43.36</v>
      </c>
    </row>
    <row r="1090" spans="1:8">
      <c r="A1090" s="185">
        <v>37153</v>
      </c>
      <c r="B1090" s="184">
        <v>26</v>
      </c>
      <c r="C1090" s="184">
        <f t="shared" si="67"/>
        <v>2001</v>
      </c>
      <c r="E1090" s="190">
        <v>322</v>
      </c>
      <c r="F1090" s="190">
        <f t="shared" si="70"/>
        <v>1085</v>
      </c>
      <c r="G1090" s="190">
        <f t="shared" si="68"/>
        <v>0.11881296539640823</v>
      </c>
      <c r="H1090" s="190">
        <f t="shared" si="69"/>
        <v>43.4</v>
      </c>
    </row>
    <row r="1091" spans="1:8">
      <c r="A1091" s="185">
        <v>37154</v>
      </c>
      <c r="B1091" s="184">
        <v>20</v>
      </c>
      <c r="C1091" s="184">
        <f t="shared" si="67"/>
        <v>2001</v>
      </c>
      <c r="E1091" s="190">
        <v>322</v>
      </c>
      <c r="F1091" s="190">
        <f t="shared" si="70"/>
        <v>1086</v>
      </c>
      <c r="G1091" s="190">
        <f t="shared" si="68"/>
        <v>0.11892247043363995</v>
      </c>
      <c r="H1091" s="190">
        <f t="shared" si="69"/>
        <v>43.44</v>
      </c>
    </row>
    <row r="1092" spans="1:8">
      <c r="A1092" s="185">
        <v>37155</v>
      </c>
      <c r="B1092" s="184">
        <v>18</v>
      </c>
      <c r="C1092" s="184">
        <f t="shared" si="67"/>
        <v>2001</v>
      </c>
      <c r="E1092" s="190">
        <v>321</v>
      </c>
      <c r="F1092" s="190">
        <f t="shared" si="70"/>
        <v>1087</v>
      </c>
      <c r="G1092" s="190">
        <f t="shared" si="68"/>
        <v>0.11903197547087166</v>
      </c>
      <c r="H1092" s="190">
        <f t="shared" si="69"/>
        <v>43.48</v>
      </c>
    </row>
    <row r="1093" spans="1:8">
      <c r="A1093" s="185">
        <v>37156</v>
      </c>
      <c r="B1093" s="184">
        <v>24</v>
      </c>
      <c r="C1093" s="184">
        <f t="shared" si="67"/>
        <v>2001</v>
      </c>
      <c r="E1093" s="190">
        <v>321</v>
      </c>
      <c r="F1093" s="190">
        <f t="shared" si="70"/>
        <v>1088</v>
      </c>
      <c r="G1093" s="190">
        <f t="shared" si="68"/>
        <v>0.11914148050810337</v>
      </c>
      <c r="H1093" s="190">
        <f t="shared" si="69"/>
        <v>43.52</v>
      </c>
    </row>
    <row r="1094" spans="1:8">
      <c r="A1094" s="185">
        <v>37157</v>
      </c>
      <c r="B1094" s="184">
        <v>27</v>
      </c>
      <c r="C1094" s="184">
        <f t="shared" ref="C1094:C1157" si="71">YEAR(A1094)</f>
        <v>2001</v>
      </c>
      <c r="E1094" s="190">
        <v>321</v>
      </c>
      <c r="F1094" s="190">
        <f t="shared" si="70"/>
        <v>1089</v>
      </c>
      <c r="G1094" s="190">
        <f t="shared" ref="G1094:G1157" si="72">F1094/9132</f>
        <v>0.11925098554533509</v>
      </c>
      <c r="H1094" s="190">
        <f t="shared" ref="H1094:H1157" si="73">G1094*9132/25</f>
        <v>43.56</v>
      </c>
    </row>
    <row r="1095" spans="1:8">
      <c r="A1095" s="185">
        <v>37158</v>
      </c>
      <c r="B1095" s="184">
        <v>29</v>
      </c>
      <c r="C1095" s="184">
        <f t="shared" si="71"/>
        <v>2001</v>
      </c>
      <c r="E1095" s="190">
        <v>321</v>
      </c>
      <c r="F1095" s="190">
        <f t="shared" ref="F1095:F1158" si="74">F1094+1</f>
        <v>1090</v>
      </c>
      <c r="G1095" s="190">
        <f t="shared" si="72"/>
        <v>0.1193604905825668</v>
      </c>
      <c r="H1095" s="190">
        <f t="shared" si="73"/>
        <v>43.6</v>
      </c>
    </row>
    <row r="1096" spans="1:8">
      <c r="A1096" s="185">
        <v>37159</v>
      </c>
      <c r="B1096" s="184">
        <v>27</v>
      </c>
      <c r="C1096" s="184">
        <f t="shared" si="71"/>
        <v>2001</v>
      </c>
      <c r="E1096" s="190">
        <v>321</v>
      </c>
      <c r="F1096" s="190">
        <f t="shared" si="74"/>
        <v>1091</v>
      </c>
      <c r="G1096" s="190">
        <f t="shared" si="72"/>
        <v>0.11946999561979851</v>
      </c>
      <c r="H1096" s="190">
        <f t="shared" si="73"/>
        <v>43.64</v>
      </c>
    </row>
    <row r="1097" spans="1:8">
      <c r="A1097" s="185">
        <v>37160</v>
      </c>
      <c r="B1097" s="184">
        <v>18</v>
      </c>
      <c r="C1097" s="184">
        <f t="shared" si="71"/>
        <v>2001</v>
      </c>
      <c r="E1097" s="190">
        <v>320</v>
      </c>
      <c r="F1097" s="190">
        <f t="shared" si="74"/>
        <v>1092</v>
      </c>
      <c r="G1097" s="190">
        <f t="shared" si="72"/>
        <v>0.11957950065703023</v>
      </c>
      <c r="H1097" s="190">
        <f t="shared" si="73"/>
        <v>43.68</v>
      </c>
    </row>
    <row r="1098" spans="1:8">
      <c r="A1098" s="185">
        <v>37161</v>
      </c>
      <c r="B1098" s="184">
        <v>19</v>
      </c>
      <c r="C1098" s="184">
        <f t="shared" si="71"/>
        <v>2001</v>
      </c>
      <c r="E1098" s="190">
        <v>320</v>
      </c>
      <c r="F1098" s="190">
        <f t="shared" si="74"/>
        <v>1093</v>
      </c>
      <c r="G1098" s="190">
        <f t="shared" si="72"/>
        <v>0.11968900569426194</v>
      </c>
      <c r="H1098" s="190">
        <f t="shared" si="73"/>
        <v>43.72</v>
      </c>
    </row>
    <row r="1099" spans="1:8">
      <c r="A1099" s="185">
        <v>37162</v>
      </c>
      <c r="B1099" s="184">
        <v>18</v>
      </c>
      <c r="C1099" s="184">
        <f t="shared" si="71"/>
        <v>2001</v>
      </c>
      <c r="E1099" s="190">
        <v>320</v>
      </c>
      <c r="F1099" s="190">
        <f t="shared" si="74"/>
        <v>1094</v>
      </c>
      <c r="G1099" s="190">
        <f t="shared" si="72"/>
        <v>0.11979851073149365</v>
      </c>
      <c r="H1099" s="190">
        <f t="shared" si="73"/>
        <v>43.76</v>
      </c>
    </row>
    <row r="1100" spans="1:8">
      <c r="A1100" s="185">
        <v>37163</v>
      </c>
      <c r="B1100" s="184">
        <v>15</v>
      </c>
      <c r="C1100" s="184">
        <f t="shared" si="71"/>
        <v>2001</v>
      </c>
      <c r="E1100" s="190">
        <v>320</v>
      </c>
      <c r="F1100" s="190">
        <f t="shared" si="74"/>
        <v>1095</v>
      </c>
      <c r="G1100" s="190">
        <f t="shared" si="72"/>
        <v>0.11990801576872537</v>
      </c>
      <c r="H1100" s="190">
        <f t="shared" si="73"/>
        <v>43.8</v>
      </c>
    </row>
    <row r="1101" spans="1:8">
      <c r="A1101" s="185">
        <v>37164</v>
      </c>
      <c r="B1101" s="184">
        <v>25</v>
      </c>
      <c r="C1101" s="184">
        <f t="shared" si="71"/>
        <v>2001</v>
      </c>
      <c r="E1101" s="190">
        <v>319</v>
      </c>
      <c r="F1101" s="190">
        <f t="shared" si="74"/>
        <v>1096</v>
      </c>
      <c r="G1101" s="190">
        <f t="shared" si="72"/>
        <v>0.12001752080595707</v>
      </c>
      <c r="H1101" s="190">
        <f t="shared" si="73"/>
        <v>43.84</v>
      </c>
    </row>
    <row r="1102" spans="1:8">
      <c r="A1102" s="185">
        <v>37165</v>
      </c>
      <c r="B1102" s="184">
        <v>34.6</v>
      </c>
      <c r="C1102" s="184">
        <f t="shared" si="71"/>
        <v>2001</v>
      </c>
      <c r="E1102" s="190">
        <v>319</v>
      </c>
      <c r="F1102" s="190">
        <f t="shared" si="74"/>
        <v>1097</v>
      </c>
      <c r="G1102" s="190">
        <f t="shared" si="72"/>
        <v>0.12012702584318878</v>
      </c>
      <c r="H1102" s="190">
        <f t="shared" si="73"/>
        <v>43.88</v>
      </c>
    </row>
    <row r="1103" spans="1:8">
      <c r="A1103" s="185">
        <v>37166</v>
      </c>
      <c r="B1103" s="184">
        <v>16.899999999999999</v>
      </c>
      <c r="C1103" s="184">
        <f t="shared" si="71"/>
        <v>2001</v>
      </c>
      <c r="E1103" s="190">
        <v>319</v>
      </c>
      <c r="F1103" s="190">
        <f t="shared" si="74"/>
        <v>1098</v>
      </c>
      <c r="G1103" s="190">
        <f t="shared" si="72"/>
        <v>0.12023653088042049</v>
      </c>
      <c r="H1103" s="190">
        <f t="shared" si="73"/>
        <v>43.92</v>
      </c>
    </row>
    <row r="1104" spans="1:8">
      <c r="A1104" s="185">
        <v>37167</v>
      </c>
      <c r="B1104" s="184">
        <v>20.3</v>
      </c>
      <c r="C1104" s="184">
        <f t="shared" si="71"/>
        <v>2001</v>
      </c>
      <c r="E1104" s="190">
        <v>319</v>
      </c>
      <c r="F1104" s="190">
        <f t="shared" si="74"/>
        <v>1099</v>
      </c>
      <c r="G1104" s="190">
        <f t="shared" si="72"/>
        <v>0.12034603591765221</v>
      </c>
      <c r="H1104" s="190">
        <f t="shared" si="73"/>
        <v>43.96</v>
      </c>
    </row>
    <row r="1105" spans="1:8">
      <c r="A1105" s="185">
        <v>37168</v>
      </c>
      <c r="B1105" s="184">
        <v>24.3</v>
      </c>
      <c r="C1105" s="184">
        <f t="shared" si="71"/>
        <v>2001</v>
      </c>
      <c r="E1105" s="190">
        <v>319</v>
      </c>
      <c r="F1105" s="190">
        <f t="shared" si="74"/>
        <v>1100</v>
      </c>
      <c r="G1105" s="190">
        <f t="shared" si="72"/>
        <v>0.12045554095488392</v>
      </c>
      <c r="H1105" s="190">
        <f t="shared" si="73"/>
        <v>44</v>
      </c>
    </row>
    <row r="1106" spans="1:8">
      <c r="A1106" s="185">
        <v>37169</v>
      </c>
      <c r="B1106" s="184">
        <v>20.7</v>
      </c>
      <c r="C1106" s="184">
        <f t="shared" si="71"/>
        <v>2001</v>
      </c>
      <c r="E1106" s="190">
        <v>318</v>
      </c>
      <c r="F1106" s="190">
        <f t="shared" si="74"/>
        <v>1101</v>
      </c>
      <c r="G1106" s="190">
        <f t="shared" si="72"/>
        <v>0.12056504599211564</v>
      </c>
      <c r="H1106" s="190">
        <f t="shared" si="73"/>
        <v>44.04</v>
      </c>
    </row>
    <row r="1107" spans="1:8">
      <c r="A1107" s="185">
        <v>37170</v>
      </c>
      <c r="B1107" s="184">
        <v>27.8</v>
      </c>
      <c r="C1107" s="184">
        <f t="shared" si="71"/>
        <v>2001</v>
      </c>
      <c r="E1107" s="190">
        <v>318</v>
      </c>
      <c r="F1107" s="190">
        <f t="shared" si="74"/>
        <v>1102</v>
      </c>
      <c r="G1107" s="190">
        <f t="shared" si="72"/>
        <v>0.12067455102934735</v>
      </c>
      <c r="H1107" s="190">
        <f t="shared" si="73"/>
        <v>44.08</v>
      </c>
    </row>
    <row r="1108" spans="1:8">
      <c r="A1108" s="185">
        <v>37171</v>
      </c>
      <c r="B1108" s="184">
        <v>27.8</v>
      </c>
      <c r="C1108" s="184">
        <f t="shared" si="71"/>
        <v>2001</v>
      </c>
      <c r="E1108" s="190">
        <v>318</v>
      </c>
      <c r="F1108" s="190">
        <f t="shared" si="74"/>
        <v>1103</v>
      </c>
      <c r="G1108" s="190">
        <f t="shared" si="72"/>
        <v>0.12078405606657906</v>
      </c>
      <c r="H1108" s="190">
        <f t="shared" si="73"/>
        <v>44.12</v>
      </c>
    </row>
    <row r="1109" spans="1:8">
      <c r="A1109" s="185">
        <v>37172</v>
      </c>
      <c r="B1109" s="184">
        <v>23.3</v>
      </c>
      <c r="C1109" s="184">
        <f t="shared" si="71"/>
        <v>2001</v>
      </c>
      <c r="E1109" s="190">
        <v>318</v>
      </c>
      <c r="F1109" s="190">
        <f t="shared" si="74"/>
        <v>1104</v>
      </c>
      <c r="G1109" s="190">
        <f t="shared" si="72"/>
        <v>0.12089356110381078</v>
      </c>
      <c r="H1109" s="190">
        <f t="shared" si="73"/>
        <v>44.16</v>
      </c>
    </row>
    <row r="1110" spans="1:8">
      <c r="A1110" s="185">
        <v>37173</v>
      </c>
      <c r="B1110" s="184">
        <v>35.6</v>
      </c>
      <c r="C1110" s="184">
        <f t="shared" si="71"/>
        <v>2001</v>
      </c>
      <c r="E1110" s="190">
        <v>318</v>
      </c>
      <c r="F1110" s="190">
        <f t="shared" si="74"/>
        <v>1105</v>
      </c>
      <c r="G1110" s="190">
        <f t="shared" si="72"/>
        <v>0.12100306614104249</v>
      </c>
      <c r="H1110" s="190">
        <f t="shared" si="73"/>
        <v>44.2</v>
      </c>
    </row>
    <row r="1111" spans="1:8">
      <c r="A1111" s="185">
        <v>37174</v>
      </c>
      <c r="B1111" s="184">
        <v>65.3</v>
      </c>
      <c r="C1111" s="184">
        <f t="shared" si="71"/>
        <v>2001</v>
      </c>
      <c r="E1111" s="190">
        <v>317</v>
      </c>
      <c r="F1111" s="190">
        <f t="shared" si="74"/>
        <v>1106</v>
      </c>
      <c r="G1111" s="190">
        <f t="shared" si="72"/>
        <v>0.1211125711782742</v>
      </c>
      <c r="H1111" s="190">
        <f t="shared" si="73"/>
        <v>44.24</v>
      </c>
    </row>
    <row r="1112" spans="1:8">
      <c r="A1112" s="185">
        <v>37175</v>
      </c>
      <c r="B1112" s="184">
        <v>57.1</v>
      </c>
      <c r="C1112" s="184">
        <f t="shared" si="71"/>
        <v>2001</v>
      </c>
      <c r="E1112" s="190">
        <v>317</v>
      </c>
      <c r="F1112" s="190">
        <f t="shared" si="74"/>
        <v>1107</v>
      </c>
      <c r="G1112" s="190">
        <f t="shared" si="72"/>
        <v>0.12122207621550592</v>
      </c>
      <c r="H1112" s="190">
        <f t="shared" si="73"/>
        <v>44.28</v>
      </c>
    </row>
    <row r="1113" spans="1:8">
      <c r="A1113" s="185">
        <v>37176</v>
      </c>
      <c r="B1113" s="184">
        <v>42.2</v>
      </c>
      <c r="C1113" s="184">
        <f t="shared" si="71"/>
        <v>2001</v>
      </c>
      <c r="E1113" s="190">
        <v>317</v>
      </c>
      <c r="F1113" s="190">
        <f t="shared" si="74"/>
        <v>1108</v>
      </c>
      <c r="G1113" s="190">
        <f t="shared" si="72"/>
        <v>0.12133158125273763</v>
      </c>
      <c r="H1113" s="190">
        <f t="shared" si="73"/>
        <v>44.32</v>
      </c>
    </row>
    <row r="1114" spans="1:8">
      <c r="A1114" s="185">
        <v>37177</v>
      </c>
      <c r="B1114" s="184">
        <v>39.700000000000003</v>
      </c>
      <c r="C1114" s="184">
        <f t="shared" si="71"/>
        <v>2001</v>
      </c>
      <c r="E1114" s="190">
        <v>316</v>
      </c>
      <c r="F1114" s="190">
        <f t="shared" si="74"/>
        <v>1109</v>
      </c>
      <c r="G1114" s="190">
        <f t="shared" si="72"/>
        <v>0.12144108628996934</v>
      </c>
      <c r="H1114" s="190">
        <f t="shared" si="73"/>
        <v>44.36</v>
      </c>
    </row>
    <row r="1115" spans="1:8">
      <c r="A1115" s="185">
        <v>37178</v>
      </c>
      <c r="B1115" s="184">
        <v>36.200000000000003</v>
      </c>
      <c r="C1115" s="184">
        <f t="shared" si="71"/>
        <v>2001</v>
      </c>
      <c r="E1115" s="190">
        <v>316</v>
      </c>
      <c r="F1115" s="190">
        <f t="shared" si="74"/>
        <v>1110</v>
      </c>
      <c r="G1115" s="190">
        <f t="shared" si="72"/>
        <v>0.12155059132720106</v>
      </c>
      <c r="H1115" s="190">
        <f t="shared" si="73"/>
        <v>44.4</v>
      </c>
    </row>
    <row r="1116" spans="1:8">
      <c r="A1116" s="185">
        <v>37179</v>
      </c>
      <c r="B1116" s="184">
        <v>36.700000000000003</v>
      </c>
      <c r="C1116" s="184">
        <f t="shared" si="71"/>
        <v>2001</v>
      </c>
      <c r="E1116" s="190">
        <v>316</v>
      </c>
      <c r="F1116" s="190">
        <f t="shared" si="74"/>
        <v>1111</v>
      </c>
      <c r="G1116" s="190">
        <f t="shared" si="72"/>
        <v>0.12166009636443276</v>
      </c>
      <c r="H1116" s="190">
        <f t="shared" si="73"/>
        <v>44.44</v>
      </c>
    </row>
    <row r="1117" spans="1:8">
      <c r="A1117" s="185">
        <v>37180</v>
      </c>
      <c r="B1117" s="184">
        <v>41.3</v>
      </c>
      <c r="C1117" s="184">
        <f t="shared" si="71"/>
        <v>2001</v>
      </c>
      <c r="E1117" s="190">
        <v>316</v>
      </c>
      <c r="F1117" s="190">
        <f t="shared" si="74"/>
        <v>1112</v>
      </c>
      <c r="G1117" s="190">
        <f t="shared" si="72"/>
        <v>0.12176960140166447</v>
      </c>
      <c r="H1117" s="190">
        <f t="shared" si="73"/>
        <v>44.48</v>
      </c>
    </row>
    <row r="1118" spans="1:8">
      <c r="A1118" s="185">
        <v>37181</v>
      </c>
      <c r="B1118" s="184">
        <v>43</v>
      </c>
      <c r="C1118" s="184">
        <f t="shared" si="71"/>
        <v>2001</v>
      </c>
      <c r="E1118" s="190">
        <v>315</v>
      </c>
      <c r="F1118" s="190">
        <f t="shared" si="74"/>
        <v>1113</v>
      </c>
      <c r="G1118" s="190">
        <f t="shared" si="72"/>
        <v>0.12187910643889618</v>
      </c>
      <c r="H1118" s="190">
        <f t="shared" si="73"/>
        <v>44.52</v>
      </c>
    </row>
    <row r="1119" spans="1:8">
      <c r="A1119" s="185">
        <v>37182</v>
      </c>
      <c r="B1119" s="184">
        <v>35.1</v>
      </c>
      <c r="C1119" s="184">
        <f t="shared" si="71"/>
        <v>2001</v>
      </c>
      <c r="E1119" s="190">
        <v>315</v>
      </c>
      <c r="F1119" s="190">
        <f t="shared" si="74"/>
        <v>1114</v>
      </c>
      <c r="G1119" s="190">
        <f t="shared" si="72"/>
        <v>0.1219886114761279</v>
      </c>
      <c r="H1119" s="190">
        <f t="shared" si="73"/>
        <v>44.56</v>
      </c>
    </row>
    <row r="1120" spans="1:8">
      <c r="A1120" s="185">
        <v>37183</v>
      </c>
      <c r="B1120" s="184">
        <v>40</v>
      </c>
      <c r="C1120" s="184">
        <f t="shared" si="71"/>
        <v>2001</v>
      </c>
      <c r="E1120" s="190">
        <v>315</v>
      </c>
      <c r="F1120" s="190">
        <f t="shared" si="74"/>
        <v>1115</v>
      </c>
      <c r="G1120" s="190">
        <f t="shared" si="72"/>
        <v>0.12209811651335961</v>
      </c>
      <c r="H1120" s="190">
        <f t="shared" si="73"/>
        <v>44.6</v>
      </c>
    </row>
    <row r="1121" spans="1:8">
      <c r="A1121" s="185">
        <v>37184</v>
      </c>
      <c r="B1121" s="184">
        <v>37.799999999999997</v>
      </c>
      <c r="C1121" s="184">
        <f t="shared" si="71"/>
        <v>2001</v>
      </c>
      <c r="E1121" s="190">
        <v>315</v>
      </c>
      <c r="F1121" s="190">
        <f t="shared" si="74"/>
        <v>1116</v>
      </c>
      <c r="G1121" s="190">
        <f t="shared" si="72"/>
        <v>0.12220762155059132</v>
      </c>
      <c r="H1121" s="190">
        <f t="shared" si="73"/>
        <v>44.64</v>
      </c>
    </row>
    <row r="1122" spans="1:8">
      <c r="A1122" s="185">
        <v>37185</v>
      </c>
      <c r="B1122" s="184">
        <v>46.4</v>
      </c>
      <c r="C1122" s="184">
        <f t="shared" si="71"/>
        <v>2001</v>
      </c>
      <c r="E1122" s="190">
        <v>315</v>
      </c>
      <c r="F1122" s="190">
        <f t="shared" si="74"/>
        <v>1117</v>
      </c>
      <c r="G1122" s="190">
        <f t="shared" si="72"/>
        <v>0.12231712658782304</v>
      </c>
      <c r="H1122" s="190">
        <f t="shared" si="73"/>
        <v>44.68</v>
      </c>
    </row>
    <row r="1123" spans="1:8">
      <c r="A1123" s="185">
        <v>37186</v>
      </c>
      <c r="B1123" s="184">
        <v>62.6</v>
      </c>
      <c r="C1123" s="184">
        <f t="shared" si="71"/>
        <v>2001</v>
      </c>
      <c r="E1123" s="190">
        <v>315</v>
      </c>
      <c r="F1123" s="190">
        <f t="shared" si="74"/>
        <v>1118</v>
      </c>
      <c r="G1123" s="190">
        <f t="shared" si="72"/>
        <v>0.12242663162505475</v>
      </c>
      <c r="H1123" s="190">
        <f t="shared" si="73"/>
        <v>44.72</v>
      </c>
    </row>
    <row r="1124" spans="1:8">
      <c r="A1124" s="185">
        <v>37187</v>
      </c>
      <c r="B1124" s="184">
        <v>55</v>
      </c>
      <c r="C1124" s="184">
        <f t="shared" si="71"/>
        <v>2001</v>
      </c>
      <c r="E1124" s="190">
        <v>315</v>
      </c>
      <c r="F1124" s="190">
        <f t="shared" si="74"/>
        <v>1119</v>
      </c>
      <c r="G1124" s="190">
        <f t="shared" si="72"/>
        <v>0.12253613666228647</v>
      </c>
      <c r="H1124" s="190">
        <f t="shared" si="73"/>
        <v>44.76</v>
      </c>
    </row>
    <row r="1125" spans="1:8">
      <c r="A1125" s="185">
        <v>37188</v>
      </c>
      <c r="B1125" s="184">
        <v>66.2</v>
      </c>
      <c r="C1125" s="184">
        <f t="shared" si="71"/>
        <v>2001</v>
      </c>
      <c r="E1125" s="190">
        <v>315</v>
      </c>
      <c r="F1125" s="190">
        <f t="shared" si="74"/>
        <v>1120</v>
      </c>
      <c r="G1125" s="190">
        <f t="shared" si="72"/>
        <v>0.12264564169951818</v>
      </c>
      <c r="H1125" s="190">
        <f t="shared" si="73"/>
        <v>44.8</v>
      </c>
    </row>
    <row r="1126" spans="1:8">
      <c r="A1126" s="185">
        <v>37189</v>
      </c>
      <c r="B1126" s="184">
        <v>74.7</v>
      </c>
      <c r="C1126" s="184">
        <f t="shared" si="71"/>
        <v>2001</v>
      </c>
      <c r="E1126" s="190">
        <v>315</v>
      </c>
      <c r="F1126" s="190">
        <f t="shared" si="74"/>
        <v>1121</v>
      </c>
      <c r="G1126" s="190">
        <f t="shared" si="72"/>
        <v>0.12275514673674989</v>
      </c>
      <c r="H1126" s="190">
        <f t="shared" si="73"/>
        <v>44.84</v>
      </c>
    </row>
    <row r="1127" spans="1:8">
      <c r="A1127" s="185">
        <v>37190</v>
      </c>
      <c r="B1127" s="184">
        <v>86.9</v>
      </c>
      <c r="C1127" s="184">
        <f t="shared" si="71"/>
        <v>2001</v>
      </c>
      <c r="E1127" s="190">
        <v>314</v>
      </c>
      <c r="F1127" s="190">
        <f t="shared" si="74"/>
        <v>1122</v>
      </c>
      <c r="G1127" s="190">
        <f t="shared" si="72"/>
        <v>0.12286465177398161</v>
      </c>
      <c r="H1127" s="190">
        <f t="shared" si="73"/>
        <v>44.88</v>
      </c>
    </row>
    <row r="1128" spans="1:8">
      <c r="A1128" s="185">
        <v>37191</v>
      </c>
      <c r="B1128" s="184">
        <v>89.7</v>
      </c>
      <c r="C1128" s="184">
        <f t="shared" si="71"/>
        <v>2001</v>
      </c>
      <c r="E1128" s="190">
        <v>314</v>
      </c>
      <c r="F1128" s="190">
        <f t="shared" si="74"/>
        <v>1123</v>
      </c>
      <c r="G1128" s="190">
        <f t="shared" si="72"/>
        <v>0.12297415681121332</v>
      </c>
      <c r="H1128" s="190">
        <f t="shared" si="73"/>
        <v>44.92</v>
      </c>
    </row>
    <row r="1129" spans="1:8">
      <c r="A1129" s="185">
        <v>37192</v>
      </c>
      <c r="B1129" s="184">
        <v>79.099999999999994</v>
      </c>
      <c r="C1129" s="184">
        <f t="shared" si="71"/>
        <v>2001</v>
      </c>
      <c r="E1129" s="190">
        <v>314</v>
      </c>
      <c r="F1129" s="190">
        <f t="shared" si="74"/>
        <v>1124</v>
      </c>
      <c r="G1129" s="190">
        <f t="shared" si="72"/>
        <v>0.12308366184844503</v>
      </c>
      <c r="H1129" s="190">
        <f t="shared" si="73"/>
        <v>44.96</v>
      </c>
    </row>
    <row r="1130" spans="1:8">
      <c r="A1130" s="185">
        <v>37193</v>
      </c>
      <c r="B1130" s="184">
        <v>70.5</v>
      </c>
      <c r="C1130" s="184">
        <f t="shared" si="71"/>
        <v>2001</v>
      </c>
      <c r="E1130" s="190">
        <v>314</v>
      </c>
      <c r="F1130" s="190">
        <f t="shared" si="74"/>
        <v>1125</v>
      </c>
      <c r="G1130" s="190">
        <f t="shared" si="72"/>
        <v>0.12319316688567675</v>
      </c>
      <c r="H1130" s="190">
        <f t="shared" si="73"/>
        <v>45</v>
      </c>
    </row>
    <row r="1131" spans="1:8">
      <c r="A1131" s="185">
        <v>37194</v>
      </c>
      <c r="B1131" s="184">
        <v>84.5</v>
      </c>
      <c r="C1131" s="184">
        <f t="shared" si="71"/>
        <v>2001</v>
      </c>
      <c r="E1131" s="190">
        <v>314</v>
      </c>
      <c r="F1131" s="190">
        <f t="shared" si="74"/>
        <v>1126</v>
      </c>
      <c r="G1131" s="190">
        <f t="shared" si="72"/>
        <v>0.12330267192290846</v>
      </c>
      <c r="H1131" s="190">
        <f t="shared" si="73"/>
        <v>45.04</v>
      </c>
    </row>
    <row r="1132" spans="1:8">
      <c r="A1132" s="185">
        <v>37195</v>
      </c>
      <c r="B1132" s="184">
        <v>94</v>
      </c>
      <c r="C1132" s="184">
        <f t="shared" si="71"/>
        <v>2001</v>
      </c>
      <c r="E1132" s="190">
        <v>314</v>
      </c>
      <c r="F1132" s="190">
        <f t="shared" si="74"/>
        <v>1127</v>
      </c>
      <c r="G1132" s="190">
        <f t="shared" si="72"/>
        <v>0.12341217696014016</v>
      </c>
      <c r="H1132" s="190">
        <f t="shared" si="73"/>
        <v>45.08</v>
      </c>
    </row>
    <row r="1133" spans="1:8">
      <c r="A1133" s="185">
        <v>37196</v>
      </c>
      <c r="B1133" s="184">
        <v>90.4</v>
      </c>
      <c r="C1133" s="184">
        <f t="shared" si="71"/>
        <v>2001</v>
      </c>
      <c r="E1133" s="190">
        <v>314</v>
      </c>
      <c r="F1133" s="190">
        <f t="shared" si="74"/>
        <v>1128</v>
      </c>
      <c r="G1133" s="190">
        <f t="shared" si="72"/>
        <v>0.12352168199737187</v>
      </c>
      <c r="H1133" s="190">
        <f t="shared" si="73"/>
        <v>45.12</v>
      </c>
    </row>
    <row r="1134" spans="1:8">
      <c r="A1134" s="185">
        <v>37197</v>
      </c>
      <c r="B1134" s="184">
        <v>108</v>
      </c>
      <c r="C1134" s="184">
        <f t="shared" si="71"/>
        <v>2001</v>
      </c>
      <c r="E1134" s="190">
        <v>314</v>
      </c>
      <c r="F1134" s="190">
        <f t="shared" si="74"/>
        <v>1129</v>
      </c>
      <c r="G1134" s="190">
        <f t="shared" si="72"/>
        <v>0.12363118703460359</v>
      </c>
      <c r="H1134" s="190">
        <f t="shared" si="73"/>
        <v>45.16</v>
      </c>
    </row>
    <row r="1135" spans="1:8">
      <c r="A1135" s="185">
        <v>37198</v>
      </c>
      <c r="B1135" s="184">
        <v>110</v>
      </c>
      <c r="C1135" s="184">
        <f t="shared" si="71"/>
        <v>2001</v>
      </c>
      <c r="E1135" s="190">
        <v>314</v>
      </c>
      <c r="F1135" s="190">
        <f t="shared" si="74"/>
        <v>1130</v>
      </c>
      <c r="G1135" s="190">
        <f t="shared" si="72"/>
        <v>0.1237406920718353</v>
      </c>
      <c r="H1135" s="190">
        <f t="shared" si="73"/>
        <v>45.2</v>
      </c>
    </row>
    <row r="1136" spans="1:8">
      <c r="A1136" s="185">
        <v>37199</v>
      </c>
      <c r="B1136" s="184">
        <v>108</v>
      </c>
      <c r="C1136" s="184">
        <f t="shared" si="71"/>
        <v>2001</v>
      </c>
      <c r="E1136" s="190">
        <v>313</v>
      </c>
      <c r="F1136" s="190">
        <f t="shared" si="74"/>
        <v>1131</v>
      </c>
      <c r="G1136" s="190">
        <f t="shared" si="72"/>
        <v>0.12385019710906701</v>
      </c>
      <c r="H1136" s="190">
        <f t="shared" si="73"/>
        <v>45.24</v>
      </c>
    </row>
    <row r="1137" spans="1:8">
      <c r="A1137" s="185">
        <v>37200</v>
      </c>
      <c r="B1137" s="184">
        <v>110</v>
      </c>
      <c r="C1137" s="184">
        <f t="shared" si="71"/>
        <v>2001</v>
      </c>
      <c r="E1137" s="190">
        <v>313</v>
      </c>
      <c r="F1137" s="190">
        <f t="shared" si="74"/>
        <v>1132</v>
      </c>
      <c r="G1137" s="190">
        <f t="shared" si="72"/>
        <v>0.12395970214629873</v>
      </c>
      <c r="H1137" s="190">
        <f t="shared" si="73"/>
        <v>45.28</v>
      </c>
    </row>
    <row r="1138" spans="1:8">
      <c r="A1138" s="185">
        <v>37201</v>
      </c>
      <c r="B1138" s="184">
        <v>116</v>
      </c>
      <c r="C1138" s="184">
        <f t="shared" si="71"/>
        <v>2001</v>
      </c>
      <c r="E1138" s="190">
        <v>313</v>
      </c>
      <c r="F1138" s="190">
        <f t="shared" si="74"/>
        <v>1133</v>
      </c>
      <c r="G1138" s="190">
        <f t="shared" si="72"/>
        <v>0.12406920718353044</v>
      </c>
      <c r="H1138" s="190">
        <f t="shared" si="73"/>
        <v>45.32</v>
      </c>
    </row>
    <row r="1139" spans="1:8">
      <c r="A1139" s="185">
        <v>37202</v>
      </c>
      <c r="B1139" s="184">
        <v>134</v>
      </c>
      <c r="C1139" s="184">
        <f t="shared" si="71"/>
        <v>2001</v>
      </c>
      <c r="E1139" s="190">
        <v>313</v>
      </c>
      <c r="F1139" s="190">
        <f t="shared" si="74"/>
        <v>1134</v>
      </c>
      <c r="G1139" s="190">
        <f t="shared" si="72"/>
        <v>0.12417871222076216</v>
      </c>
      <c r="H1139" s="190">
        <f t="shared" si="73"/>
        <v>45.36</v>
      </c>
    </row>
    <row r="1140" spans="1:8">
      <c r="A1140" s="185">
        <v>37203</v>
      </c>
      <c r="B1140" s="184">
        <v>112</v>
      </c>
      <c r="C1140" s="184">
        <f t="shared" si="71"/>
        <v>2001</v>
      </c>
      <c r="E1140" s="190">
        <v>313</v>
      </c>
      <c r="F1140" s="190">
        <f t="shared" si="74"/>
        <v>1135</v>
      </c>
      <c r="G1140" s="190">
        <f t="shared" si="72"/>
        <v>0.12428821725799387</v>
      </c>
      <c r="H1140" s="190">
        <f t="shared" si="73"/>
        <v>45.4</v>
      </c>
    </row>
    <row r="1141" spans="1:8">
      <c r="A1141" s="185">
        <v>37204</v>
      </c>
      <c r="B1141" s="184">
        <v>102</v>
      </c>
      <c r="C1141" s="184">
        <f t="shared" si="71"/>
        <v>2001</v>
      </c>
      <c r="E1141" s="190">
        <v>313</v>
      </c>
      <c r="F1141" s="190">
        <f t="shared" si="74"/>
        <v>1136</v>
      </c>
      <c r="G1141" s="190">
        <f t="shared" si="72"/>
        <v>0.12439772229522558</v>
      </c>
      <c r="H1141" s="190">
        <f t="shared" si="73"/>
        <v>45.44</v>
      </c>
    </row>
    <row r="1142" spans="1:8">
      <c r="A1142" s="185">
        <v>37205</v>
      </c>
      <c r="B1142" s="184">
        <v>104</v>
      </c>
      <c r="C1142" s="184">
        <f t="shared" si="71"/>
        <v>2001</v>
      </c>
      <c r="E1142" s="190">
        <v>313</v>
      </c>
      <c r="F1142" s="190">
        <f t="shared" si="74"/>
        <v>1137</v>
      </c>
      <c r="G1142" s="190">
        <f t="shared" si="72"/>
        <v>0.1245072273324573</v>
      </c>
      <c r="H1142" s="190">
        <f t="shared" si="73"/>
        <v>45.48</v>
      </c>
    </row>
    <row r="1143" spans="1:8">
      <c r="A1143" s="185">
        <v>37206</v>
      </c>
      <c r="B1143" s="184">
        <v>106</v>
      </c>
      <c r="C1143" s="184">
        <f t="shared" si="71"/>
        <v>2001</v>
      </c>
      <c r="E1143" s="190">
        <v>313</v>
      </c>
      <c r="F1143" s="190">
        <f t="shared" si="74"/>
        <v>1138</v>
      </c>
      <c r="G1143" s="190">
        <f t="shared" si="72"/>
        <v>0.12461673236968901</v>
      </c>
      <c r="H1143" s="190">
        <f t="shared" si="73"/>
        <v>45.52</v>
      </c>
    </row>
    <row r="1144" spans="1:8">
      <c r="A1144" s="185">
        <v>37207</v>
      </c>
      <c r="B1144" s="184">
        <v>111</v>
      </c>
      <c r="C1144" s="184">
        <f t="shared" si="71"/>
        <v>2001</v>
      </c>
      <c r="E1144" s="190">
        <v>313</v>
      </c>
      <c r="F1144" s="190">
        <f t="shared" si="74"/>
        <v>1139</v>
      </c>
      <c r="G1144" s="190">
        <f t="shared" si="72"/>
        <v>0.12472623740692072</v>
      </c>
      <c r="H1144" s="190">
        <f t="shared" si="73"/>
        <v>45.56</v>
      </c>
    </row>
    <row r="1145" spans="1:8">
      <c r="A1145" s="185">
        <v>37208</v>
      </c>
      <c r="B1145" s="184">
        <v>114</v>
      </c>
      <c r="C1145" s="184">
        <f t="shared" si="71"/>
        <v>2001</v>
      </c>
      <c r="E1145" s="190">
        <v>313</v>
      </c>
      <c r="F1145" s="190">
        <f t="shared" si="74"/>
        <v>1140</v>
      </c>
      <c r="G1145" s="190">
        <f t="shared" si="72"/>
        <v>0.12483574244415244</v>
      </c>
      <c r="H1145" s="190">
        <f t="shared" si="73"/>
        <v>45.6</v>
      </c>
    </row>
    <row r="1146" spans="1:8">
      <c r="A1146" s="185">
        <v>37209</v>
      </c>
      <c r="B1146" s="184">
        <v>105</v>
      </c>
      <c r="C1146" s="184">
        <f t="shared" si="71"/>
        <v>2001</v>
      </c>
      <c r="E1146" s="190">
        <v>313</v>
      </c>
      <c r="F1146" s="190">
        <f t="shared" si="74"/>
        <v>1141</v>
      </c>
      <c r="G1146" s="190">
        <f t="shared" si="72"/>
        <v>0.12494524748138415</v>
      </c>
      <c r="H1146" s="190">
        <f t="shared" si="73"/>
        <v>45.64</v>
      </c>
    </row>
    <row r="1147" spans="1:8">
      <c r="A1147" s="185">
        <v>37210</v>
      </c>
      <c r="B1147" s="184">
        <v>109</v>
      </c>
      <c r="C1147" s="184">
        <f t="shared" si="71"/>
        <v>2001</v>
      </c>
      <c r="E1147" s="190">
        <v>312</v>
      </c>
      <c r="F1147" s="190">
        <f t="shared" si="74"/>
        <v>1142</v>
      </c>
      <c r="G1147" s="190">
        <f t="shared" si="72"/>
        <v>0.12505475251861586</v>
      </c>
      <c r="H1147" s="190">
        <f t="shared" si="73"/>
        <v>45.68</v>
      </c>
    </row>
    <row r="1148" spans="1:8">
      <c r="A1148" s="185">
        <v>37211</v>
      </c>
      <c r="B1148" s="184">
        <v>115</v>
      </c>
      <c r="C1148" s="184">
        <f t="shared" si="71"/>
        <v>2001</v>
      </c>
      <c r="E1148" s="190">
        <v>312</v>
      </c>
      <c r="F1148" s="190">
        <f t="shared" si="74"/>
        <v>1143</v>
      </c>
      <c r="G1148" s="190">
        <f t="shared" si="72"/>
        <v>0.12516425755584756</v>
      </c>
      <c r="H1148" s="190">
        <f t="shared" si="73"/>
        <v>45.72</v>
      </c>
    </row>
    <row r="1149" spans="1:8">
      <c r="A1149" s="185">
        <v>37212</v>
      </c>
      <c r="B1149" s="184">
        <v>114</v>
      </c>
      <c r="C1149" s="184">
        <f t="shared" si="71"/>
        <v>2001</v>
      </c>
      <c r="E1149" s="190">
        <v>312</v>
      </c>
      <c r="F1149" s="190">
        <f t="shared" si="74"/>
        <v>1144</v>
      </c>
      <c r="G1149" s="190">
        <f t="shared" si="72"/>
        <v>0.12527376259307929</v>
      </c>
      <c r="H1149" s="190">
        <f t="shared" si="73"/>
        <v>45.76</v>
      </c>
    </row>
    <row r="1150" spans="1:8">
      <c r="A1150" s="185">
        <v>37213</v>
      </c>
      <c r="B1150" s="184">
        <v>116</v>
      </c>
      <c r="C1150" s="184">
        <f t="shared" si="71"/>
        <v>2001</v>
      </c>
      <c r="E1150" s="190">
        <v>312</v>
      </c>
      <c r="F1150" s="190">
        <f t="shared" si="74"/>
        <v>1145</v>
      </c>
      <c r="G1150" s="190">
        <f t="shared" si="72"/>
        <v>0.12538326763031099</v>
      </c>
      <c r="H1150" s="190">
        <f t="shared" si="73"/>
        <v>45.8</v>
      </c>
    </row>
    <row r="1151" spans="1:8">
      <c r="A1151" s="185">
        <v>37214</v>
      </c>
      <c r="B1151" s="184">
        <v>104</v>
      </c>
      <c r="C1151" s="184">
        <f t="shared" si="71"/>
        <v>2001</v>
      </c>
      <c r="E1151" s="190">
        <v>312</v>
      </c>
      <c r="F1151" s="190">
        <f t="shared" si="74"/>
        <v>1146</v>
      </c>
      <c r="G1151" s="190">
        <f t="shared" si="72"/>
        <v>0.12549277266754272</v>
      </c>
      <c r="H1151" s="190">
        <f t="shared" si="73"/>
        <v>45.84</v>
      </c>
    </row>
    <row r="1152" spans="1:8">
      <c r="A1152" s="185">
        <v>37215</v>
      </c>
      <c r="B1152" s="184">
        <v>101</v>
      </c>
      <c r="C1152" s="184">
        <f t="shared" si="71"/>
        <v>2001</v>
      </c>
      <c r="E1152" s="190">
        <v>312</v>
      </c>
      <c r="F1152" s="190">
        <f t="shared" si="74"/>
        <v>1147</v>
      </c>
      <c r="G1152" s="190">
        <f t="shared" si="72"/>
        <v>0.12560227770477442</v>
      </c>
      <c r="H1152" s="190">
        <f t="shared" si="73"/>
        <v>45.88</v>
      </c>
    </row>
    <row r="1153" spans="1:8">
      <c r="A1153" s="185">
        <v>37216</v>
      </c>
      <c r="B1153" s="184">
        <v>93.7</v>
      </c>
      <c r="C1153" s="184">
        <f t="shared" si="71"/>
        <v>2001</v>
      </c>
      <c r="E1153" s="190">
        <v>312</v>
      </c>
      <c r="F1153" s="190">
        <f t="shared" si="74"/>
        <v>1148</v>
      </c>
      <c r="G1153" s="190">
        <f t="shared" si="72"/>
        <v>0.12571178274200615</v>
      </c>
      <c r="H1153" s="190">
        <f t="shared" si="73"/>
        <v>45.920000000000009</v>
      </c>
    </row>
    <row r="1154" spans="1:8">
      <c r="A1154" s="185">
        <v>37217</v>
      </c>
      <c r="B1154" s="184">
        <v>139</v>
      </c>
      <c r="C1154" s="184">
        <f t="shared" si="71"/>
        <v>2001</v>
      </c>
      <c r="E1154" s="190">
        <v>312</v>
      </c>
      <c r="F1154" s="190">
        <f t="shared" si="74"/>
        <v>1149</v>
      </c>
      <c r="G1154" s="190">
        <f t="shared" si="72"/>
        <v>0.12582128777923784</v>
      </c>
      <c r="H1154" s="190">
        <f t="shared" si="73"/>
        <v>45.96</v>
      </c>
    </row>
    <row r="1155" spans="1:8">
      <c r="A1155" s="185">
        <v>37218</v>
      </c>
      <c r="B1155" s="184">
        <v>141</v>
      </c>
      <c r="C1155" s="184">
        <f t="shared" si="71"/>
        <v>2001</v>
      </c>
      <c r="E1155" s="190">
        <v>312</v>
      </c>
      <c r="F1155" s="190">
        <f t="shared" si="74"/>
        <v>1150</v>
      </c>
      <c r="G1155" s="190">
        <f t="shared" si="72"/>
        <v>0.12593079281646954</v>
      </c>
      <c r="H1155" s="190">
        <f t="shared" si="73"/>
        <v>45.999999999999993</v>
      </c>
    </row>
    <row r="1156" spans="1:8">
      <c r="A1156" s="185">
        <v>37219</v>
      </c>
      <c r="B1156" s="184">
        <v>131</v>
      </c>
      <c r="C1156" s="184">
        <f t="shared" si="71"/>
        <v>2001</v>
      </c>
      <c r="E1156" s="190">
        <v>312</v>
      </c>
      <c r="F1156" s="190">
        <f t="shared" si="74"/>
        <v>1151</v>
      </c>
      <c r="G1156" s="190">
        <f t="shared" si="72"/>
        <v>0.12604029785370127</v>
      </c>
      <c r="H1156" s="190">
        <f t="shared" si="73"/>
        <v>46.04</v>
      </c>
    </row>
    <row r="1157" spans="1:8">
      <c r="A1157" s="185">
        <v>37220</v>
      </c>
      <c r="B1157" s="184">
        <v>149</v>
      </c>
      <c r="C1157" s="184">
        <f t="shared" si="71"/>
        <v>2001</v>
      </c>
      <c r="E1157" s="190">
        <v>312</v>
      </c>
      <c r="F1157" s="190">
        <f t="shared" si="74"/>
        <v>1152</v>
      </c>
      <c r="G1157" s="190">
        <f t="shared" si="72"/>
        <v>0.12614980289093297</v>
      </c>
      <c r="H1157" s="190">
        <f t="shared" si="73"/>
        <v>46.08</v>
      </c>
    </row>
    <row r="1158" spans="1:8">
      <c r="A1158" s="185">
        <v>37221</v>
      </c>
      <c r="B1158" s="184">
        <v>131</v>
      </c>
      <c r="C1158" s="184">
        <f t="shared" ref="C1158:C1221" si="75">YEAR(A1158)</f>
        <v>2001</v>
      </c>
      <c r="E1158" s="190">
        <v>312</v>
      </c>
      <c r="F1158" s="190">
        <f t="shared" si="74"/>
        <v>1153</v>
      </c>
      <c r="G1158" s="190">
        <f t="shared" ref="G1158:G1221" si="76">F1158/9132</f>
        <v>0.1262593079281647</v>
      </c>
      <c r="H1158" s="190">
        <f t="shared" ref="H1158:H1221" si="77">G1158*9132/25</f>
        <v>46.12</v>
      </c>
    </row>
    <row r="1159" spans="1:8">
      <c r="A1159" s="185">
        <v>37222</v>
      </c>
      <c r="B1159" s="184">
        <v>125</v>
      </c>
      <c r="C1159" s="184">
        <f t="shared" si="75"/>
        <v>2001</v>
      </c>
      <c r="E1159" s="190">
        <v>311</v>
      </c>
      <c r="F1159" s="190">
        <f t="shared" ref="F1159:F1222" si="78">F1158+1</f>
        <v>1154</v>
      </c>
      <c r="G1159" s="190">
        <f t="shared" si="76"/>
        <v>0.1263688129653964</v>
      </c>
      <c r="H1159" s="190">
        <f t="shared" si="77"/>
        <v>46.16</v>
      </c>
    </row>
    <row r="1160" spans="1:8">
      <c r="A1160" s="185">
        <v>37223</v>
      </c>
      <c r="B1160" s="184">
        <v>117</v>
      </c>
      <c r="C1160" s="184">
        <f t="shared" si="75"/>
        <v>2001</v>
      </c>
      <c r="E1160" s="190">
        <v>311</v>
      </c>
      <c r="F1160" s="190">
        <f t="shared" si="78"/>
        <v>1155</v>
      </c>
      <c r="G1160" s="190">
        <f t="shared" si="76"/>
        <v>0.12647831800262813</v>
      </c>
      <c r="H1160" s="190">
        <f t="shared" si="77"/>
        <v>46.2</v>
      </c>
    </row>
    <row r="1161" spans="1:8">
      <c r="A1161" s="185">
        <v>37224</v>
      </c>
      <c r="B1161" s="184">
        <v>119</v>
      </c>
      <c r="C1161" s="184">
        <f t="shared" si="75"/>
        <v>2001</v>
      </c>
      <c r="E1161" s="190">
        <v>311</v>
      </c>
      <c r="F1161" s="190">
        <f t="shared" si="78"/>
        <v>1156</v>
      </c>
      <c r="G1161" s="190">
        <f t="shared" si="76"/>
        <v>0.12658782303985983</v>
      </c>
      <c r="H1161" s="190">
        <f t="shared" si="77"/>
        <v>46.24</v>
      </c>
    </row>
    <row r="1162" spans="1:8">
      <c r="A1162" s="185">
        <v>37225</v>
      </c>
      <c r="B1162" s="184">
        <v>128</v>
      </c>
      <c r="C1162" s="184">
        <f t="shared" si="75"/>
        <v>2001</v>
      </c>
      <c r="E1162" s="190">
        <v>311</v>
      </c>
      <c r="F1162" s="190">
        <f t="shared" si="78"/>
        <v>1157</v>
      </c>
      <c r="G1162" s="190">
        <f t="shared" si="76"/>
        <v>0.12669732807709155</v>
      </c>
      <c r="H1162" s="190">
        <f t="shared" si="77"/>
        <v>46.28</v>
      </c>
    </row>
    <row r="1163" spans="1:8">
      <c r="A1163" s="185">
        <v>37226</v>
      </c>
      <c r="B1163" s="184">
        <v>119</v>
      </c>
      <c r="C1163" s="184">
        <f t="shared" si="75"/>
        <v>2001</v>
      </c>
      <c r="E1163" s="190">
        <v>311</v>
      </c>
      <c r="F1163" s="190">
        <f t="shared" si="78"/>
        <v>1158</v>
      </c>
      <c r="G1163" s="190">
        <f t="shared" si="76"/>
        <v>0.12680683311432325</v>
      </c>
      <c r="H1163" s="190">
        <f t="shared" si="77"/>
        <v>46.32</v>
      </c>
    </row>
    <row r="1164" spans="1:8">
      <c r="A1164" s="185">
        <v>37227</v>
      </c>
      <c r="B1164" s="184">
        <v>123</v>
      </c>
      <c r="C1164" s="184">
        <f t="shared" si="75"/>
        <v>2001</v>
      </c>
      <c r="E1164" s="190">
        <v>311</v>
      </c>
      <c r="F1164" s="190">
        <f t="shared" si="78"/>
        <v>1159</v>
      </c>
      <c r="G1164" s="190">
        <f t="shared" si="76"/>
        <v>0.12691633815155498</v>
      </c>
      <c r="H1164" s="190">
        <f t="shared" si="77"/>
        <v>46.36</v>
      </c>
    </row>
    <row r="1165" spans="1:8">
      <c r="A1165" s="185">
        <v>37228</v>
      </c>
      <c r="B1165" s="184">
        <v>126</v>
      </c>
      <c r="C1165" s="184">
        <f t="shared" si="75"/>
        <v>2001</v>
      </c>
      <c r="E1165" s="190">
        <v>311</v>
      </c>
      <c r="F1165" s="190">
        <f t="shared" si="78"/>
        <v>1160</v>
      </c>
      <c r="G1165" s="190">
        <f t="shared" si="76"/>
        <v>0.12702584318878668</v>
      </c>
      <c r="H1165" s="190">
        <f t="shared" si="77"/>
        <v>46.4</v>
      </c>
    </row>
    <row r="1166" spans="1:8">
      <c r="A1166" s="185">
        <v>37229</v>
      </c>
      <c r="B1166" s="184">
        <v>138</v>
      </c>
      <c r="C1166" s="184">
        <f t="shared" si="75"/>
        <v>2001</v>
      </c>
      <c r="E1166" s="190">
        <v>310</v>
      </c>
      <c r="F1166" s="190">
        <f t="shared" si="78"/>
        <v>1161</v>
      </c>
      <c r="G1166" s="190">
        <f t="shared" si="76"/>
        <v>0.12713534822601841</v>
      </c>
      <c r="H1166" s="190">
        <f t="shared" si="77"/>
        <v>46.44</v>
      </c>
    </row>
    <row r="1167" spans="1:8">
      <c r="A1167" s="185">
        <v>37230</v>
      </c>
      <c r="B1167" s="184">
        <v>139</v>
      </c>
      <c r="C1167" s="184">
        <f t="shared" si="75"/>
        <v>2001</v>
      </c>
      <c r="E1167" s="190">
        <v>310</v>
      </c>
      <c r="F1167" s="190">
        <f t="shared" si="78"/>
        <v>1162</v>
      </c>
      <c r="G1167" s="190">
        <f t="shared" si="76"/>
        <v>0.12724485326325011</v>
      </c>
      <c r="H1167" s="190">
        <f t="shared" si="77"/>
        <v>46.48</v>
      </c>
    </row>
    <row r="1168" spans="1:8">
      <c r="A1168" s="185">
        <v>37231</v>
      </c>
      <c r="B1168" s="184">
        <v>141</v>
      </c>
      <c r="C1168" s="184">
        <f t="shared" si="75"/>
        <v>2001</v>
      </c>
      <c r="E1168" s="190">
        <v>310</v>
      </c>
      <c r="F1168" s="190">
        <f t="shared" si="78"/>
        <v>1163</v>
      </c>
      <c r="G1168" s="190">
        <f t="shared" si="76"/>
        <v>0.12735435830048183</v>
      </c>
      <c r="H1168" s="190">
        <f t="shared" si="77"/>
        <v>46.52000000000001</v>
      </c>
    </row>
    <row r="1169" spans="1:8">
      <c r="A1169" s="185">
        <v>37232</v>
      </c>
      <c r="B1169" s="184">
        <v>144</v>
      </c>
      <c r="C1169" s="184">
        <f t="shared" si="75"/>
        <v>2001</v>
      </c>
      <c r="E1169" s="190">
        <v>310</v>
      </c>
      <c r="F1169" s="190">
        <f t="shared" si="78"/>
        <v>1164</v>
      </c>
      <c r="G1169" s="190">
        <f t="shared" si="76"/>
        <v>0.12746386333771353</v>
      </c>
      <c r="H1169" s="190">
        <f t="shared" si="77"/>
        <v>46.56</v>
      </c>
    </row>
    <row r="1170" spans="1:8">
      <c r="A1170" s="185">
        <v>37233</v>
      </c>
      <c r="B1170" s="184">
        <v>130</v>
      </c>
      <c r="C1170" s="184">
        <f t="shared" si="75"/>
        <v>2001</v>
      </c>
      <c r="E1170" s="190">
        <v>310</v>
      </c>
      <c r="F1170" s="190">
        <f t="shared" si="78"/>
        <v>1165</v>
      </c>
      <c r="G1170" s="190">
        <f t="shared" si="76"/>
        <v>0.12757336837494523</v>
      </c>
      <c r="H1170" s="190">
        <f t="shared" si="77"/>
        <v>46.599999999999994</v>
      </c>
    </row>
    <row r="1171" spans="1:8">
      <c r="A1171" s="185">
        <v>37234</v>
      </c>
      <c r="B1171" s="184">
        <v>122</v>
      </c>
      <c r="C1171" s="184">
        <f t="shared" si="75"/>
        <v>2001</v>
      </c>
      <c r="E1171" s="190">
        <v>310</v>
      </c>
      <c r="F1171" s="190">
        <f t="shared" si="78"/>
        <v>1166</v>
      </c>
      <c r="G1171" s="190">
        <f t="shared" si="76"/>
        <v>0.12768287341217696</v>
      </c>
      <c r="H1171" s="190">
        <f t="shared" si="77"/>
        <v>46.64</v>
      </c>
    </row>
    <row r="1172" spans="1:8">
      <c r="A1172" s="185">
        <v>37235</v>
      </c>
      <c r="B1172" s="184">
        <v>129</v>
      </c>
      <c r="C1172" s="184">
        <f t="shared" si="75"/>
        <v>2001</v>
      </c>
      <c r="E1172" s="190">
        <v>310</v>
      </c>
      <c r="F1172" s="190">
        <f t="shared" si="78"/>
        <v>1167</v>
      </c>
      <c r="G1172" s="190">
        <f t="shared" si="76"/>
        <v>0.12779237844940866</v>
      </c>
      <c r="H1172" s="190">
        <f t="shared" si="77"/>
        <v>46.68</v>
      </c>
    </row>
    <row r="1173" spans="1:8">
      <c r="A1173" s="185">
        <v>37236</v>
      </c>
      <c r="B1173" s="184">
        <v>131</v>
      </c>
      <c r="C1173" s="184">
        <f t="shared" si="75"/>
        <v>2001</v>
      </c>
      <c r="E1173" s="190">
        <v>310</v>
      </c>
      <c r="F1173" s="190">
        <f t="shared" si="78"/>
        <v>1168</v>
      </c>
      <c r="G1173" s="190">
        <f t="shared" si="76"/>
        <v>0.12790188348664039</v>
      </c>
      <c r="H1173" s="190">
        <f t="shared" si="77"/>
        <v>46.72</v>
      </c>
    </row>
    <row r="1174" spans="1:8">
      <c r="A1174" s="185">
        <v>37237</v>
      </c>
      <c r="B1174" s="184">
        <v>137</v>
      </c>
      <c r="C1174" s="184">
        <f t="shared" si="75"/>
        <v>2001</v>
      </c>
      <c r="E1174" s="190">
        <v>310</v>
      </c>
      <c r="F1174" s="190">
        <f t="shared" si="78"/>
        <v>1169</v>
      </c>
      <c r="G1174" s="190">
        <f t="shared" si="76"/>
        <v>0.12801138852387209</v>
      </c>
      <c r="H1174" s="190">
        <f t="shared" si="77"/>
        <v>46.76</v>
      </c>
    </row>
    <row r="1175" spans="1:8">
      <c r="A1175" s="185">
        <v>37238</v>
      </c>
      <c r="B1175" s="184">
        <v>129</v>
      </c>
      <c r="C1175" s="184">
        <f t="shared" si="75"/>
        <v>2001</v>
      </c>
      <c r="E1175" s="190">
        <v>309</v>
      </c>
      <c r="F1175" s="190">
        <f t="shared" si="78"/>
        <v>1170</v>
      </c>
      <c r="G1175" s="190">
        <f t="shared" si="76"/>
        <v>0.12812089356110382</v>
      </c>
      <c r="H1175" s="190">
        <f t="shared" si="77"/>
        <v>46.8</v>
      </c>
    </row>
    <row r="1176" spans="1:8">
      <c r="A1176" s="185">
        <v>37239</v>
      </c>
      <c r="B1176" s="184">
        <v>126</v>
      </c>
      <c r="C1176" s="184">
        <f t="shared" si="75"/>
        <v>2001</v>
      </c>
      <c r="E1176" s="190">
        <v>309</v>
      </c>
      <c r="F1176" s="190">
        <f t="shared" si="78"/>
        <v>1171</v>
      </c>
      <c r="G1176" s="190">
        <f t="shared" si="76"/>
        <v>0.12823039859833552</v>
      </c>
      <c r="H1176" s="190">
        <f t="shared" si="77"/>
        <v>46.84</v>
      </c>
    </row>
    <row r="1177" spans="1:8">
      <c r="A1177" s="185">
        <v>37240</v>
      </c>
      <c r="B1177" s="184">
        <v>121</v>
      </c>
      <c r="C1177" s="184">
        <f t="shared" si="75"/>
        <v>2001</v>
      </c>
      <c r="E1177" s="190">
        <v>309</v>
      </c>
      <c r="F1177" s="190">
        <f t="shared" si="78"/>
        <v>1172</v>
      </c>
      <c r="G1177" s="190">
        <f t="shared" si="76"/>
        <v>0.12833990363556724</v>
      </c>
      <c r="H1177" s="190">
        <f t="shared" si="77"/>
        <v>46.88</v>
      </c>
    </row>
    <row r="1178" spans="1:8">
      <c r="A1178" s="185">
        <v>37241</v>
      </c>
      <c r="B1178" s="184">
        <v>118</v>
      </c>
      <c r="C1178" s="184">
        <f t="shared" si="75"/>
        <v>2001</v>
      </c>
      <c r="E1178" s="190">
        <v>309</v>
      </c>
      <c r="F1178" s="190">
        <f t="shared" si="78"/>
        <v>1173</v>
      </c>
      <c r="G1178" s="190">
        <f t="shared" si="76"/>
        <v>0.12844940867279894</v>
      </c>
      <c r="H1178" s="190">
        <f t="shared" si="77"/>
        <v>46.92</v>
      </c>
    </row>
    <row r="1179" spans="1:8">
      <c r="A1179" s="185">
        <v>37242</v>
      </c>
      <c r="B1179" s="184">
        <v>118</v>
      </c>
      <c r="C1179" s="184">
        <f t="shared" si="75"/>
        <v>2001</v>
      </c>
      <c r="E1179" s="190">
        <v>309</v>
      </c>
      <c r="F1179" s="190">
        <f t="shared" si="78"/>
        <v>1174</v>
      </c>
      <c r="G1179" s="190">
        <f t="shared" si="76"/>
        <v>0.12855891371003067</v>
      </c>
      <c r="H1179" s="190">
        <f t="shared" si="77"/>
        <v>46.96</v>
      </c>
    </row>
    <row r="1180" spans="1:8">
      <c r="A1180" s="185">
        <v>37243</v>
      </c>
      <c r="B1180" s="184">
        <v>120</v>
      </c>
      <c r="C1180" s="184">
        <f t="shared" si="75"/>
        <v>2001</v>
      </c>
      <c r="E1180" s="190">
        <v>308</v>
      </c>
      <c r="F1180" s="190">
        <f t="shared" si="78"/>
        <v>1175</v>
      </c>
      <c r="G1180" s="190">
        <f t="shared" si="76"/>
        <v>0.12866841874726237</v>
      </c>
      <c r="H1180" s="190">
        <f t="shared" si="77"/>
        <v>47</v>
      </c>
    </row>
    <row r="1181" spans="1:8">
      <c r="A1181" s="185">
        <v>37244</v>
      </c>
      <c r="B1181" s="184">
        <v>118</v>
      </c>
      <c r="C1181" s="184">
        <f t="shared" si="75"/>
        <v>2001</v>
      </c>
      <c r="E1181" s="190">
        <v>308</v>
      </c>
      <c r="F1181" s="190">
        <f t="shared" si="78"/>
        <v>1176</v>
      </c>
      <c r="G1181" s="190">
        <f t="shared" si="76"/>
        <v>0.1287779237844941</v>
      </c>
      <c r="H1181" s="190">
        <f t="shared" si="77"/>
        <v>47.04</v>
      </c>
    </row>
    <row r="1182" spans="1:8">
      <c r="A1182" s="185">
        <v>37245</v>
      </c>
      <c r="B1182" s="184">
        <v>117</v>
      </c>
      <c r="C1182" s="184">
        <f t="shared" si="75"/>
        <v>2001</v>
      </c>
      <c r="E1182" s="190">
        <v>308</v>
      </c>
      <c r="F1182" s="190">
        <f t="shared" si="78"/>
        <v>1177</v>
      </c>
      <c r="G1182" s="190">
        <f t="shared" si="76"/>
        <v>0.1288874288217258</v>
      </c>
      <c r="H1182" s="190">
        <f t="shared" si="77"/>
        <v>47.08</v>
      </c>
    </row>
    <row r="1183" spans="1:8">
      <c r="A1183" s="185">
        <v>37246</v>
      </c>
      <c r="B1183" s="184">
        <v>122</v>
      </c>
      <c r="C1183" s="184">
        <f t="shared" si="75"/>
        <v>2001</v>
      </c>
      <c r="E1183" s="190">
        <v>308</v>
      </c>
      <c r="F1183" s="190">
        <f t="shared" si="78"/>
        <v>1178</v>
      </c>
      <c r="G1183" s="190">
        <f t="shared" si="76"/>
        <v>0.12899693385895752</v>
      </c>
      <c r="H1183" s="190">
        <f t="shared" si="77"/>
        <v>47.12</v>
      </c>
    </row>
    <row r="1184" spans="1:8">
      <c r="A1184" s="185">
        <v>37247</v>
      </c>
      <c r="B1184" s="184">
        <v>117</v>
      </c>
      <c r="C1184" s="184">
        <f t="shared" si="75"/>
        <v>2001</v>
      </c>
      <c r="E1184" s="190">
        <v>308</v>
      </c>
      <c r="F1184" s="190">
        <f t="shared" si="78"/>
        <v>1179</v>
      </c>
      <c r="G1184" s="190">
        <f t="shared" si="76"/>
        <v>0.12910643889618922</v>
      </c>
      <c r="H1184" s="190">
        <f t="shared" si="77"/>
        <v>47.16</v>
      </c>
    </row>
    <row r="1185" spans="1:8">
      <c r="A1185" s="185">
        <v>37248</v>
      </c>
      <c r="B1185" s="184">
        <v>118</v>
      </c>
      <c r="C1185" s="184">
        <f t="shared" si="75"/>
        <v>2001</v>
      </c>
      <c r="E1185" s="190">
        <v>308</v>
      </c>
      <c r="F1185" s="190">
        <f t="shared" si="78"/>
        <v>1180</v>
      </c>
      <c r="G1185" s="190">
        <f t="shared" si="76"/>
        <v>0.12921594393342092</v>
      </c>
      <c r="H1185" s="190">
        <f t="shared" si="77"/>
        <v>47.199999999999989</v>
      </c>
    </row>
    <row r="1186" spans="1:8">
      <c r="A1186" s="185">
        <v>37249</v>
      </c>
      <c r="B1186" s="184">
        <v>124</v>
      </c>
      <c r="C1186" s="184">
        <f t="shared" si="75"/>
        <v>2001</v>
      </c>
      <c r="E1186" s="190">
        <v>307</v>
      </c>
      <c r="F1186" s="190">
        <f t="shared" si="78"/>
        <v>1181</v>
      </c>
      <c r="G1186" s="190">
        <f t="shared" si="76"/>
        <v>0.12932544897065265</v>
      </c>
      <c r="H1186" s="190">
        <f t="shared" si="77"/>
        <v>47.24</v>
      </c>
    </row>
    <row r="1187" spans="1:8">
      <c r="A1187" s="185">
        <v>37250</v>
      </c>
      <c r="B1187" s="184">
        <v>122</v>
      </c>
      <c r="C1187" s="184">
        <f t="shared" si="75"/>
        <v>2001</v>
      </c>
      <c r="E1187" s="190">
        <v>307</v>
      </c>
      <c r="F1187" s="190">
        <f t="shared" si="78"/>
        <v>1182</v>
      </c>
      <c r="G1187" s="190">
        <f t="shared" si="76"/>
        <v>0.12943495400788435</v>
      </c>
      <c r="H1187" s="190">
        <f t="shared" si="77"/>
        <v>47.28</v>
      </c>
    </row>
    <row r="1188" spans="1:8">
      <c r="A1188" s="185">
        <v>37251</v>
      </c>
      <c r="B1188" s="184">
        <v>118</v>
      </c>
      <c r="C1188" s="184">
        <f t="shared" si="75"/>
        <v>2001</v>
      </c>
      <c r="E1188" s="190">
        <v>307</v>
      </c>
      <c r="F1188" s="190">
        <f t="shared" si="78"/>
        <v>1183</v>
      </c>
      <c r="G1188" s="190">
        <f t="shared" si="76"/>
        <v>0.12954445904511608</v>
      </c>
      <c r="H1188" s="190">
        <f t="shared" si="77"/>
        <v>47.32</v>
      </c>
    </row>
    <row r="1189" spans="1:8">
      <c r="A1189" s="185">
        <v>37252</v>
      </c>
      <c r="B1189" s="184">
        <v>122</v>
      </c>
      <c r="C1189" s="184">
        <f t="shared" si="75"/>
        <v>2001</v>
      </c>
      <c r="E1189" s="190">
        <v>307</v>
      </c>
      <c r="F1189" s="190">
        <f t="shared" si="78"/>
        <v>1184</v>
      </c>
      <c r="G1189" s="190">
        <f t="shared" si="76"/>
        <v>0.12965396408234778</v>
      </c>
      <c r="H1189" s="190">
        <f t="shared" si="77"/>
        <v>47.36</v>
      </c>
    </row>
    <row r="1190" spans="1:8">
      <c r="A1190" s="185">
        <v>37253</v>
      </c>
      <c r="B1190" s="184">
        <v>129</v>
      </c>
      <c r="C1190" s="184">
        <f t="shared" si="75"/>
        <v>2001</v>
      </c>
      <c r="E1190" s="190">
        <v>307</v>
      </c>
      <c r="F1190" s="190">
        <f t="shared" si="78"/>
        <v>1185</v>
      </c>
      <c r="G1190" s="190">
        <f t="shared" si="76"/>
        <v>0.12976346911957951</v>
      </c>
      <c r="H1190" s="190">
        <f t="shared" si="77"/>
        <v>47.4</v>
      </c>
    </row>
    <row r="1191" spans="1:8">
      <c r="A1191" s="185">
        <v>37254</v>
      </c>
      <c r="B1191" s="184">
        <v>135</v>
      </c>
      <c r="C1191" s="184">
        <f t="shared" si="75"/>
        <v>2001</v>
      </c>
      <c r="E1191" s="190">
        <v>307</v>
      </c>
      <c r="F1191" s="190">
        <f t="shared" si="78"/>
        <v>1186</v>
      </c>
      <c r="G1191" s="190">
        <f t="shared" si="76"/>
        <v>0.12987297415681121</v>
      </c>
      <c r="H1191" s="190">
        <f t="shared" si="77"/>
        <v>47.44</v>
      </c>
    </row>
    <row r="1192" spans="1:8">
      <c r="A1192" s="185">
        <v>37255</v>
      </c>
      <c r="B1192" s="184">
        <v>137</v>
      </c>
      <c r="C1192" s="184">
        <f t="shared" si="75"/>
        <v>2001</v>
      </c>
      <c r="E1192" s="190">
        <v>307</v>
      </c>
      <c r="F1192" s="190">
        <f t="shared" si="78"/>
        <v>1187</v>
      </c>
      <c r="G1192" s="190">
        <f t="shared" si="76"/>
        <v>0.12998247919404293</v>
      </c>
      <c r="H1192" s="190">
        <f t="shared" si="77"/>
        <v>47.48</v>
      </c>
    </row>
    <row r="1193" spans="1:8">
      <c r="A1193" s="185">
        <v>37256</v>
      </c>
      <c r="B1193" s="184">
        <v>134</v>
      </c>
      <c r="C1193" s="184">
        <f t="shared" si="75"/>
        <v>2001</v>
      </c>
      <c r="E1193" s="190">
        <v>307</v>
      </c>
      <c r="F1193" s="190">
        <f t="shared" si="78"/>
        <v>1188</v>
      </c>
      <c r="G1193" s="190">
        <f t="shared" si="76"/>
        <v>0.13009198423127463</v>
      </c>
      <c r="H1193" s="190">
        <f t="shared" si="77"/>
        <v>47.52</v>
      </c>
    </row>
    <row r="1194" spans="1:8">
      <c r="A1194" s="185">
        <v>37257</v>
      </c>
      <c r="B1194" s="184">
        <v>137</v>
      </c>
      <c r="C1194" s="184">
        <f t="shared" si="75"/>
        <v>2002</v>
      </c>
      <c r="E1194" s="190">
        <v>306</v>
      </c>
      <c r="F1194" s="190">
        <f t="shared" si="78"/>
        <v>1189</v>
      </c>
      <c r="G1194" s="190">
        <f t="shared" si="76"/>
        <v>0.13020148926850636</v>
      </c>
      <c r="H1194" s="190">
        <f t="shared" si="77"/>
        <v>47.56</v>
      </c>
    </row>
    <row r="1195" spans="1:8">
      <c r="A1195" s="185">
        <v>37258</v>
      </c>
      <c r="B1195" s="184">
        <v>131</v>
      </c>
      <c r="C1195" s="184">
        <f t="shared" si="75"/>
        <v>2002</v>
      </c>
      <c r="E1195" s="190">
        <v>306</v>
      </c>
      <c r="F1195" s="190">
        <f t="shared" si="78"/>
        <v>1190</v>
      </c>
      <c r="G1195" s="190">
        <f t="shared" si="76"/>
        <v>0.13031099430573806</v>
      </c>
      <c r="H1195" s="190">
        <f t="shared" si="77"/>
        <v>47.6</v>
      </c>
    </row>
    <row r="1196" spans="1:8">
      <c r="A1196" s="185">
        <v>37259</v>
      </c>
      <c r="B1196" s="184">
        <v>122</v>
      </c>
      <c r="C1196" s="184">
        <f t="shared" si="75"/>
        <v>2002</v>
      </c>
      <c r="E1196" s="190">
        <v>306</v>
      </c>
      <c r="F1196" s="190">
        <f t="shared" si="78"/>
        <v>1191</v>
      </c>
      <c r="G1196" s="190">
        <f t="shared" si="76"/>
        <v>0.13042049934296979</v>
      </c>
      <c r="H1196" s="190">
        <f t="shared" si="77"/>
        <v>47.64</v>
      </c>
    </row>
    <row r="1197" spans="1:8">
      <c r="A1197" s="185">
        <v>37260</v>
      </c>
      <c r="B1197" s="184">
        <v>122</v>
      </c>
      <c r="C1197" s="184">
        <f t="shared" si="75"/>
        <v>2002</v>
      </c>
      <c r="E1197" s="190">
        <v>306</v>
      </c>
      <c r="F1197" s="190">
        <f t="shared" si="78"/>
        <v>1192</v>
      </c>
      <c r="G1197" s="190">
        <f t="shared" si="76"/>
        <v>0.13053000438020149</v>
      </c>
      <c r="H1197" s="190">
        <f t="shared" si="77"/>
        <v>47.68</v>
      </c>
    </row>
    <row r="1198" spans="1:8">
      <c r="A1198" s="185">
        <v>37261</v>
      </c>
      <c r="B1198" s="184">
        <v>123</v>
      </c>
      <c r="C1198" s="184">
        <f t="shared" si="75"/>
        <v>2002</v>
      </c>
      <c r="E1198" s="190">
        <v>306</v>
      </c>
      <c r="F1198" s="190">
        <f t="shared" si="78"/>
        <v>1193</v>
      </c>
      <c r="G1198" s="190">
        <f t="shared" si="76"/>
        <v>0.13063950941743321</v>
      </c>
      <c r="H1198" s="190">
        <f t="shared" si="77"/>
        <v>47.72</v>
      </c>
    </row>
    <row r="1199" spans="1:8">
      <c r="A1199" s="185">
        <v>37262</v>
      </c>
      <c r="B1199" s="184">
        <v>124</v>
      </c>
      <c r="C1199" s="184">
        <f t="shared" si="75"/>
        <v>2002</v>
      </c>
      <c r="E1199" s="190">
        <v>306</v>
      </c>
      <c r="F1199" s="190">
        <f t="shared" si="78"/>
        <v>1194</v>
      </c>
      <c r="G1199" s="190">
        <f t="shared" si="76"/>
        <v>0.13074901445466491</v>
      </c>
      <c r="H1199" s="190">
        <f t="shared" si="77"/>
        <v>47.76</v>
      </c>
    </row>
    <row r="1200" spans="1:8">
      <c r="A1200" s="185">
        <v>37263</v>
      </c>
      <c r="B1200" s="184">
        <v>124</v>
      </c>
      <c r="C1200" s="184">
        <f t="shared" si="75"/>
        <v>2002</v>
      </c>
      <c r="E1200" s="190">
        <v>305</v>
      </c>
      <c r="F1200" s="190">
        <f t="shared" si="78"/>
        <v>1195</v>
      </c>
      <c r="G1200" s="190">
        <f t="shared" si="76"/>
        <v>0.13085851949189664</v>
      </c>
      <c r="H1200" s="190">
        <f t="shared" si="77"/>
        <v>47.800000000000011</v>
      </c>
    </row>
    <row r="1201" spans="1:8">
      <c r="A1201" s="185">
        <v>37264</v>
      </c>
      <c r="B1201" s="184">
        <v>131</v>
      </c>
      <c r="C1201" s="184">
        <f t="shared" si="75"/>
        <v>2002</v>
      </c>
      <c r="E1201" s="190">
        <v>305</v>
      </c>
      <c r="F1201" s="190">
        <f t="shared" si="78"/>
        <v>1196</v>
      </c>
      <c r="G1201" s="190">
        <f t="shared" si="76"/>
        <v>0.13096802452912834</v>
      </c>
      <c r="H1201" s="190">
        <f t="shared" si="77"/>
        <v>47.84</v>
      </c>
    </row>
    <row r="1202" spans="1:8">
      <c r="A1202" s="185">
        <v>37265</v>
      </c>
      <c r="B1202" s="184">
        <v>134</v>
      </c>
      <c r="C1202" s="184">
        <f t="shared" si="75"/>
        <v>2002</v>
      </c>
      <c r="E1202" s="190">
        <v>305</v>
      </c>
      <c r="F1202" s="190">
        <f t="shared" si="78"/>
        <v>1197</v>
      </c>
      <c r="G1202" s="190">
        <f t="shared" si="76"/>
        <v>0.13107752956636004</v>
      </c>
      <c r="H1202" s="190">
        <f t="shared" si="77"/>
        <v>47.88</v>
      </c>
    </row>
    <row r="1203" spans="1:8">
      <c r="A1203" s="185">
        <v>37266</v>
      </c>
      <c r="B1203" s="184">
        <v>132</v>
      </c>
      <c r="C1203" s="184">
        <f t="shared" si="75"/>
        <v>2002</v>
      </c>
      <c r="E1203" s="190">
        <v>305</v>
      </c>
      <c r="F1203" s="190">
        <f t="shared" si="78"/>
        <v>1198</v>
      </c>
      <c r="G1203" s="190">
        <f t="shared" si="76"/>
        <v>0.13118703460359177</v>
      </c>
      <c r="H1203" s="190">
        <f t="shared" si="77"/>
        <v>47.92</v>
      </c>
    </row>
    <row r="1204" spans="1:8">
      <c r="A1204" s="185">
        <v>37267</v>
      </c>
      <c r="B1204" s="184">
        <v>131</v>
      </c>
      <c r="C1204" s="184">
        <f t="shared" si="75"/>
        <v>2002</v>
      </c>
      <c r="E1204" s="190">
        <v>305</v>
      </c>
      <c r="F1204" s="190">
        <f t="shared" si="78"/>
        <v>1199</v>
      </c>
      <c r="G1204" s="190">
        <f t="shared" si="76"/>
        <v>0.13129653964082347</v>
      </c>
      <c r="H1204" s="190">
        <f t="shared" si="77"/>
        <v>47.96</v>
      </c>
    </row>
    <row r="1205" spans="1:8">
      <c r="A1205" s="185">
        <v>37268</v>
      </c>
      <c r="B1205" s="184">
        <v>133</v>
      </c>
      <c r="C1205" s="184">
        <f t="shared" si="75"/>
        <v>2002</v>
      </c>
      <c r="E1205" s="190">
        <v>304</v>
      </c>
      <c r="F1205" s="190">
        <f t="shared" si="78"/>
        <v>1200</v>
      </c>
      <c r="G1205" s="190">
        <f t="shared" si="76"/>
        <v>0.13140604467805519</v>
      </c>
      <c r="H1205" s="190">
        <f t="shared" si="77"/>
        <v>48</v>
      </c>
    </row>
    <row r="1206" spans="1:8">
      <c r="A1206" s="185">
        <v>37269</v>
      </c>
      <c r="B1206" s="184">
        <v>132</v>
      </c>
      <c r="C1206" s="184">
        <f t="shared" si="75"/>
        <v>2002</v>
      </c>
      <c r="E1206" s="190">
        <v>304</v>
      </c>
      <c r="F1206" s="190">
        <f t="shared" si="78"/>
        <v>1201</v>
      </c>
      <c r="G1206" s="190">
        <f t="shared" si="76"/>
        <v>0.13151554971528689</v>
      </c>
      <c r="H1206" s="190">
        <f t="shared" si="77"/>
        <v>48.04</v>
      </c>
    </row>
    <row r="1207" spans="1:8">
      <c r="A1207" s="185">
        <v>37270</v>
      </c>
      <c r="B1207" s="184">
        <v>131</v>
      </c>
      <c r="C1207" s="184">
        <f t="shared" si="75"/>
        <v>2002</v>
      </c>
      <c r="E1207" s="190">
        <v>304</v>
      </c>
      <c r="F1207" s="190">
        <f t="shared" si="78"/>
        <v>1202</v>
      </c>
      <c r="G1207" s="190">
        <f t="shared" si="76"/>
        <v>0.13162505475251862</v>
      </c>
      <c r="H1207" s="190">
        <f t="shared" si="77"/>
        <v>48.08</v>
      </c>
    </row>
    <row r="1208" spans="1:8">
      <c r="A1208" s="185">
        <v>37271</v>
      </c>
      <c r="B1208" s="184">
        <v>132</v>
      </c>
      <c r="C1208" s="184">
        <f t="shared" si="75"/>
        <v>2002</v>
      </c>
      <c r="E1208" s="190">
        <v>304</v>
      </c>
      <c r="F1208" s="190">
        <f t="shared" si="78"/>
        <v>1203</v>
      </c>
      <c r="G1208" s="190">
        <f t="shared" si="76"/>
        <v>0.13173455978975032</v>
      </c>
      <c r="H1208" s="190">
        <f t="shared" si="77"/>
        <v>48.12</v>
      </c>
    </row>
    <row r="1209" spans="1:8">
      <c r="A1209" s="185">
        <v>37272</v>
      </c>
      <c r="B1209" s="184">
        <v>131</v>
      </c>
      <c r="C1209" s="184">
        <f t="shared" si="75"/>
        <v>2002</v>
      </c>
      <c r="E1209" s="190">
        <v>304</v>
      </c>
      <c r="F1209" s="190">
        <f t="shared" si="78"/>
        <v>1204</v>
      </c>
      <c r="G1209" s="190">
        <f t="shared" si="76"/>
        <v>0.13184406482698205</v>
      </c>
      <c r="H1209" s="190">
        <f t="shared" si="77"/>
        <v>48.16</v>
      </c>
    </row>
    <row r="1210" spans="1:8">
      <c r="A1210" s="185">
        <v>37273</v>
      </c>
      <c r="B1210" s="184">
        <v>130</v>
      </c>
      <c r="C1210" s="184">
        <f t="shared" si="75"/>
        <v>2002</v>
      </c>
      <c r="E1210" s="190">
        <v>304</v>
      </c>
      <c r="F1210" s="190">
        <f t="shared" si="78"/>
        <v>1205</v>
      </c>
      <c r="G1210" s="190">
        <f t="shared" si="76"/>
        <v>0.13195356986421375</v>
      </c>
      <c r="H1210" s="190">
        <f t="shared" si="77"/>
        <v>48.2</v>
      </c>
    </row>
    <row r="1211" spans="1:8">
      <c r="A1211" s="185">
        <v>37274</v>
      </c>
      <c r="B1211" s="184">
        <v>131</v>
      </c>
      <c r="C1211" s="184">
        <f t="shared" si="75"/>
        <v>2002</v>
      </c>
      <c r="E1211" s="190">
        <v>304</v>
      </c>
      <c r="F1211" s="190">
        <f t="shared" si="78"/>
        <v>1206</v>
      </c>
      <c r="G1211" s="190">
        <f t="shared" si="76"/>
        <v>0.13206307490144548</v>
      </c>
      <c r="H1211" s="190">
        <f t="shared" si="77"/>
        <v>48.24</v>
      </c>
    </row>
    <row r="1212" spans="1:8">
      <c r="A1212" s="185">
        <v>37275</v>
      </c>
      <c r="B1212" s="184">
        <v>132</v>
      </c>
      <c r="C1212" s="184">
        <f t="shared" si="75"/>
        <v>2002</v>
      </c>
      <c r="E1212" s="190">
        <v>304</v>
      </c>
      <c r="F1212" s="190">
        <f t="shared" si="78"/>
        <v>1207</v>
      </c>
      <c r="G1212" s="190">
        <f t="shared" si="76"/>
        <v>0.13217257993867718</v>
      </c>
      <c r="H1212" s="190">
        <f t="shared" si="77"/>
        <v>48.28</v>
      </c>
    </row>
    <row r="1213" spans="1:8">
      <c r="A1213" s="185">
        <v>37276</v>
      </c>
      <c r="B1213" s="184">
        <v>131</v>
      </c>
      <c r="C1213" s="184">
        <f t="shared" si="75"/>
        <v>2002</v>
      </c>
      <c r="E1213" s="190">
        <v>304</v>
      </c>
      <c r="F1213" s="190">
        <f t="shared" si="78"/>
        <v>1208</v>
      </c>
      <c r="G1213" s="190">
        <f t="shared" si="76"/>
        <v>0.1322820849759089</v>
      </c>
      <c r="H1213" s="190">
        <f t="shared" si="77"/>
        <v>48.32</v>
      </c>
    </row>
    <row r="1214" spans="1:8">
      <c r="A1214" s="185">
        <v>37277</v>
      </c>
      <c r="B1214" s="184">
        <v>127</v>
      </c>
      <c r="C1214" s="184">
        <f t="shared" si="75"/>
        <v>2002</v>
      </c>
      <c r="E1214" s="190">
        <v>304</v>
      </c>
      <c r="F1214" s="190">
        <f t="shared" si="78"/>
        <v>1209</v>
      </c>
      <c r="G1214" s="190">
        <f t="shared" si="76"/>
        <v>0.1323915900131406</v>
      </c>
      <c r="H1214" s="190">
        <f t="shared" si="77"/>
        <v>48.36</v>
      </c>
    </row>
    <row r="1215" spans="1:8">
      <c r="A1215" s="185">
        <v>37278</v>
      </c>
      <c r="B1215" s="184">
        <v>129</v>
      </c>
      <c r="C1215" s="184">
        <f t="shared" si="75"/>
        <v>2002</v>
      </c>
      <c r="E1215" s="190">
        <v>304</v>
      </c>
      <c r="F1215" s="190">
        <f t="shared" si="78"/>
        <v>1210</v>
      </c>
      <c r="G1215" s="190">
        <f t="shared" si="76"/>
        <v>0.13250109505037233</v>
      </c>
      <c r="H1215" s="190">
        <f t="shared" si="77"/>
        <v>48.400000000000006</v>
      </c>
    </row>
    <row r="1216" spans="1:8">
      <c r="A1216" s="185">
        <v>37279</v>
      </c>
      <c r="B1216" s="184">
        <v>128</v>
      </c>
      <c r="C1216" s="184">
        <f t="shared" si="75"/>
        <v>2002</v>
      </c>
      <c r="E1216" s="190">
        <v>304</v>
      </c>
      <c r="F1216" s="190">
        <f t="shared" si="78"/>
        <v>1211</v>
      </c>
      <c r="G1216" s="190">
        <f t="shared" si="76"/>
        <v>0.13261060008760403</v>
      </c>
      <c r="H1216" s="190">
        <f t="shared" si="77"/>
        <v>48.44</v>
      </c>
    </row>
    <row r="1217" spans="1:8">
      <c r="A1217" s="185">
        <v>37280</v>
      </c>
      <c r="B1217" s="184">
        <v>129</v>
      </c>
      <c r="C1217" s="184">
        <f t="shared" si="75"/>
        <v>2002</v>
      </c>
      <c r="E1217" s="190">
        <v>303</v>
      </c>
      <c r="F1217" s="190">
        <f t="shared" si="78"/>
        <v>1212</v>
      </c>
      <c r="G1217" s="190">
        <f t="shared" si="76"/>
        <v>0.13272010512483573</v>
      </c>
      <c r="H1217" s="190">
        <f t="shared" si="77"/>
        <v>48.47999999999999</v>
      </c>
    </row>
    <row r="1218" spans="1:8">
      <c r="A1218" s="185">
        <v>37281</v>
      </c>
      <c r="B1218" s="184">
        <v>130</v>
      </c>
      <c r="C1218" s="184">
        <f t="shared" si="75"/>
        <v>2002</v>
      </c>
      <c r="E1218" s="190">
        <v>303</v>
      </c>
      <c r="F1218" s="190">
        <f t="shared" si="78"/>
        <v>1213</v>
      </c>
      <c r="G1218" s="190">
        <f t="shared" si="76"/>
        <v>0.13282961016206746</v>
      </c>
      <c r="H1218" s="190">
        <f t="shared" si="77"/>
        <v>48.52</v>
      </c>
    </row>
    <row r="1219" spans="1:8">
      <c r="A1219" s="185">
        <v>37282</v>
      </c>
      <c r="B1219" s="184">
        <v>126</v>
      </c>
      <c r="C1219" s="184">
        <f t="shared" si="75"/>
        <v>2002</v>
      </c>
      <c r="E1219" s="190">
        <v>303</v>
      </c>
      <c r="F1219" s="190">
        <f t="shared" si="78"/>
        <v>1214</v>
      </c>
      <c r="G1219" s="190">
        <f t="shared" si="76"/>
        <v>0.13293911519929916</v>
      </c>
      <c r="H1219" s="190">
        <f t="shared" si="77"/>
        <v>48.56</v>
      </c>
    </row>
    <row r="1220" spans="1:8">
      <c r="A1220" s="185">
        <v>37283</v>
      </c>
      <c r="B1220" s="184">
        <v>127</v>
      </c>
      <c r="C1220" s="184">
        <f t="shared" si="75"/>
        <v>2002</v>
      </c>
      <c r="E1220" s="190">
        <v>303</v>
      </c>
      <c r="F1220" s="190">
        <f t="shared" si="78"/>
        <v>1215</v>
      </c>
      <c r="G1220" s="190">
        <f t="shared" si="76"/>
        <v>0.13304862023653088</v>
      </c>
      <c r="H1220" s="190">
        <f t="shared" si="77"/>
        <v>48.6</v>
      </c>
    </row>
    <row r="1221" spans="1:8">
      <c r="A1221" s="185">
        <v>37284</v>
      </c>
      <c r="B1221" s="184">
        <v>130</v>
      </c>
      <c r="C1221" s="184">
        <f t="shared" si="75"/>
        <v>2002</v>
      </c>
      <c r="E1221" s="190">
        <v>303</v>
      </c>
      <c r="F1221" s="190">
        <f t="shared" si="78"/>
        <v>1216</v>
      </c>
      <c r="G1221" s="190">
        <f t="shared" si="76"/>
        <v>0.13315812527376258</v>
      </c>
      <c r="H1221" s="190">
        <f t="shared" si="77"/>
        <v>48.64</v>
      </c>
    </row>
    <row r="1222" spans="1:8">
      <c r="A1222" s="185">
        <v>37285</v>
      </c>
      <c r="B1222" s="184">
        <v>126</v>
      </c>
      <c r="C1222" s="184">
        <f t="shared" ref="C1222:C1285" si="79">YEAR(A1222)</f>
        <v>2002</v>
      </c>
      <c r="E1222" s="190">
        <v>303</v>
      </c>
      <c r="F1222" s="190">
        <f t="shared" si="78"/>
        <v>1217</v>
      </c>
      <c r="G1222" s="190">
        <f t="shared" ref="G1222:G1285" si="80">F1222/9132</f>
        <v>0.13326763031099431</v>
      </c>
      <c r="H1222" s="190">
        <f t="shared" ref="H1222:H1285" si="81">G1222*9132/25</f>
        <v>48.68</v>
      </c>
    </row>
    <row r="1223" spans="1:8">
      <c r="A1223" s="185">
        <v>37286</v>
      </c>
      <c r="B1223" s="184">
        <v>125</v>
      </c>
      <c r="C1223" s="184">
        <f t="shared" si="79"/>
        <v>2002</v>
      </c>
      <c r="E1223" s="190">
        <v>303</v>
      </c>
      <c r="F1223" s="190">
        <f t="shared" ref="F1223:F1286" si="82">F1222+1</f>
        <v>1218</v>
      </c>
      <c r="G1223" s="190">
        <f t="shared" si="80"/>
        <v>0.13337713534822601</v>
      </c>
      <c r="H1223" s="190">
        <f t="shared" si="81"/>
        <v>48.72</v>
      </c>
    </row>
    <row r="1224" spans="1:8">
      <c r="A1224" s="185">
        <v>37287</v>
      </c>
      <c r="B1224" s="184">
        <v>169</v>
      </c>
      <c r="C1224" s="184">
        <f t="shared" si="79"/>
        <v>2002</v>
      </c>
      <c r="E1224" s="190">
        <v>303</v>
      </c>
      <c r="F1224" s="190">
        <f t="shared" si="82"/>
        <v>1219</v>
      </c>
      <c r="G1224" s="190">
        <f t="shared" si="80"/>
        <v>0.13348664038545774</v>
      </c>
      <c r="H1224" s="190">
        <f t="shared" si="81"/>
        <v>48.76</v>
      </c>
    </row>
    <row r="1225" spans="1:8">
      <c r="A1225" s="185">
        <v>37288</v>
      </c>
      <c r="B1225" s="184">
        <v>131</v>
      </c>
      <c r="C1225" s="184">
        <f t="shared" si="79"/>
        <v>2002</v>
      </c>
      <c r="E1225" s="190">
        <v>303</v>
      </c>
      <c r="F1225" s="190">
        <f t="shared" si="82"/>
        <v>1220</v>
      </c>
      <c r="G1225" s="190">
        <f t="shared" si="80"/>
        <v>0.13359614542268944</v>
      </c>
      <c r="H1225" s="190">
        <f t="shared" si="81"/>
        <v>48.8</v>
      </c>
    </row>
    <row r="1226" spans="1:8">
      <c r="A1226" s="185">
        <v>37289</v>
      </c>
      <c r="B1226" s="184">
        <v>134</v>
      </c>
      <c r="C1226" s="184">
        <f t="shared" si="79"/>
        <v>2002</v>
      </c>
      <c r="E1226" s="190">
        <v>302</v>
      </c>
      <c r="F1226" s="190">
        <f t="shared" si="82"/>
        <v>1221</v>
      </c>
      <c r="G1226" s="190">
        <f t="shared" si="80"/>
        <v>0.13370565045992117</v>
      </c>
      <c r="H1226" s="190">
        <f t="shared" si="81"/>
        <v>48.84</v>
      </c>
    </row>
    <row r="1227" spans="1:8">
      <c r="A1227" s="185">
        <v>37290</v>
      </c>
      <c r="B1227" s="184">
        <v>131</v>
      </c>
      <c r="C1227" s="184">
        <f t="shared" si="79"/>
        <v>2002</v>
      </c>
      <c r="E1227" s="190">
        <v>302</v>
      </c>
      <c r="F1227" s="190">
        <f t="shared" si="82"/>
        <v>1222</v>
      </c>
      <c r="G1227" s="190">
        <f t="shared" si="80"/>
        <v>0.13381515549715287</v>
      </c>
      <c r="H1227" s="190">
        <f t="shared" si="81"/>
        <v>48.88</v>
      </c>
    </row>
    <row r="1228" spans="1:8">
      <c r="A1228" s="185">
        <v>37291</v>
      </c>
      <c r="B1228" s="184">
        <v>130</v>
      </c>
      <c r="C1228" s="184">
        <f t="shared" si="79"/>
        <v>2002</v>
      </c>
      <c r="E1228" s="190">
        <v>302</v>
      </c>
      <c r="F1228" s="190">
        <f t="shared" si="82"/>
        <v>1223</v>
      </c>
      <c r="G1228" s="190">
        <f t="shared" si="80"/>
        <v>0.13392466053438459</v>
      </c>
      <c r="H1228" s="190">
        <f t="shared" si="81"/>
        <v>48.92</v>
      </c>
    </row>
    <row r="1229" spans="1:8">
      <c r="A1229" s="185">
        <v>37292</v>
      </c>
      <c r="B1229" s="184">
        <v>130</v>
      </c>
      <c r="C1229" s="184">
        <f t="shared" si="79"/>
        <v>2002</v>
      </c>
      <c r="E1229" s="190">
        <v>302</v>
      </c>
      <c r="F1229" s="190">
        <f t="shared" si="82"/>
        <v>1224</v>
      </c>
      <c r="G1229" s="190">
        <f t="shared" si="80"/>
        <v>0.13403416557161629</v>
      </c>
      <c r="H1229" s="190">
        <f t="shared" si="81"/>
        <v>48.96</v>
      </c>
    </row>
    <row r="1230" spans="1:8">
      <c r="A1230" s="185">
        <v>37293</v>
      </c>
      <c r="B1230" s="184">
        <v>128</v>
      </c>
      <c r="C1230" s="184">
        <f t="shared" si="79"/>
        <v>2002</v>
      </c>
      <c r="E1230" s="190">
        <v>302</v>
      </c>
      <c r="F1230" s="190">
        <f t="shared" si="82"/>
        <v>1225</v>
      </c>
      <c r="G1230" s="190">
        <f t="shared" si="80"/>
        <v>0.13414367060884802</v>
      </c>
      <c r="H1230" s="190">
        <f t="shared" si="81"/>
        <v>49.000000000000007</v>
      </c>
    </row>
    <row r="1231" spans="1:8">
      <c r="A1231" s="185">
        <v>37294</v>
      </c>
      <c r="B1231" s="184">
        <v>127</v>
      </c>
      <c r="C1231" s="184">
        <f t="shared" si="79"/>
        <v>2002</v>
      </c>
      <c r="E1231" s="190">
        <v>302</v>
      </c>
      <c r="F1231" s="190">
        <f t="shared" si="82"/>
        <v>1226</v>
      </c>
      <c r="G1231" s="190">
        <f t="shared" si="80"/>
        <v>0.13425317564607972</v>
      </c>
      <c r="H1231" s="190">
        <f t="shared" si="81"/>
        <v>49.04</v>
      </c>
    </row>
    <row r="1232" spans="1:8">
      <c r="A1232" s="185">
        <v>37295</v>
      </c>
      <c r="B1232" s="184">
        <v>128</v>
      </c>
      <c r="C1232" s="184">
        <f t="shared" si="79"/>
        <v>2002</v>
      </c>
      <c r="E1232" s="190">
        <v>302</v>
      </c>
      <c r="F1232" s="190">
        <f t="shared" si="82"/>
        <v>1227</v>
      </c>
      <c r="G1232" s="190">
        <f t="shared" si="80"/>
        <v>0.13436268068331142</v>
      </c>
      <c r="H1232" s="190">
        <f t="shared" si="81"/>
        <v>49.079999999999991</v>
      </c>
    </row>
    <row r="1233" spans="1:8">
      <c r="A1233" s="185">
        <v>37296</v>
      </c>
      <c r="B1233" s="184">
        <v>127</v>
      </c>
      <c r="C1233" s="184">
        <f t="shared" si="79"/>
        <v>2002</v>
      </c>
      <c r="E1233" s="190">
        <v>302</v>
      </c>
      <c r="F1233" s="190">
        <f t="shared" si="82"/>
        <v>1228</v>
      </c>
      <c r="G1233" s="190">
        <f t="shared" si="80"/>
        <v>0.13447218572054315</v>
      </c>
      <c r="H1233" s="190">
        <f t="shared" si="81"/>
        <v>49.12</v>
      </c>
    </row>
    <row r="1234" spans="1:8">
      <c r="A1234" s="185">
        <v>37297</v>
      </c>
      <c r="B1234" s="184">
        <v>127</v>
      </c>
      <c r="C1234" s="184">
        <f t="shared" si="79"/>
        <v>2002</v>
      </c>
      <c r="E1234" s="190">
        <v>301</v>
      </c>
      <c r="F1234" s="190">
        <f t="shared" si="82"/>
        <v>1229</v>
      </c>
      <c r="G1234" s="190">
        <f t="shared" si="80"/>
        <v>0.13458169075777485</v>
      </c>
      <c r="H1234" s="190">
        <f t="shared" si="81"/>
        <v>49.16</v>
      </c>
    </row>
    <row r="1235" spans="1:8">
      <c r="A1235" s="185">
        <v>37298</v>
      </c>
      <c r="B1235" s="184">
        <v>125</v>
      </c>
      <c r="C1235" s="184">
        <f t="shared" si="79"/>
        <v>2002</v>
      </c>
      <c r="E1235" s="190">
        <v>301</v>
      </c>
      <c r="F1235" s="190">
        <f t="shared" si="82"/>
        <v>1230</v>
      </c>
      <c r="G1235" s="190">
        <f t="shared" si="80"/>
        <v>0.13469119579500657</v>
      </c>
      <c r="H1235" s="190">
        <f t="shared" si="81"/>
        <v>49.2</v>
      </c>
    </row>
    <row r="1236" spans="1:8">
      <c r="A1236" s="185">
        <v>37299</v>
      </c>
      <c r="B1236" s="184">
        <v>123</v>
      </c>
      <c r="C1236" s="184">
        <f t="shared" si="79"/>
        <v>2002</v>
      </c>
      <c r="E1236" s="190">
        <v>301</v>
      </c>
      <c r="F1236" s="190">
        <f t="shared" si="82"/>
        <v>1231</v>
      </c>
      <c r="G1236" s="190">
        <f t="shared" si="80"/>
        <v>0.13480070083223827</v>
      </c>
      <c r="H1236" s="190">
        <f t="shared" si="81"/>
        <v>49.24</v>
      </c>
    </row>
    <row r="1237" spans="1:8">
      <c r="A1237" s="185">
        <v>37300</v>
      </c>
      <c r="B1237" s="184">
        <v>123</v>
      </c>
      <c r="C1237" s="184">
        <f t="shared" si="79"/>
        <v>2002</v>
      </c>
      <c r="E1237" s="190">
        <v>301</v>
      </c>
      <c r="F1237" s="190">
        <f t="shared" si="82"/>
        <v>1232</v>
      </c>
      <c r="G1237" s="190">
        <f t="shared" si="80"/>
        <v>0.13491020586947</v>
      </c>
      <c r="H1237" s="190">
        <f t="shared" si="81"/>
        <v>49.28</v>
      </c>
    </row>
    <row r="1238" spans="1:8">
      <c r="A1238" s="185">
        <v>37301</v>
      </c>
      <c r="B1238" s="184">
        <v>123</v>
      </c>
      <c r="C1238" s="184">
        <f t="shared" si="79"/>
        <v>2002</v>
      </c>
      <c r="E1238" s="190">
        <v>301</v>
      </c>
      <c r="F1238" s="190">
        <f t="shared" si="82"/>
        <v>1233</v>
      </c>
      <c r="G1238" s="190">
        <f t="shared" si="80"/>
        <v>0.1350197109067017</v>
      </c>
      <c r="H1238" s="190">
        <f t="shared" si="81"/>
        <v>49.32</v>
      </c>
    </row>
    <row r="1239" spans="1:8">
      <c r="A1239" s="185">
        <v>37302</v>
      </c>
      <c r="B1239" s="184">
        <v>124</v>
      </c>
      <c r="C1239" s="184">
        <f t="shared" si="79"/>
        <v>2002</v>
      </c>
      <c r="E1239" s="190">
        <v>301</v>
      </c>
      <c r="F1239" s="190">
        <f t="shared" si="82"/>
        <v>1234</v>
      </c>
      <c r="G1239" s="190">
        <f t="shared" si="80"/>
        <v>0.13512921594393343</v>
      </c>
      <c r="H1239" s="190">
        <f t="shared" si="81"/>
        <v>49.36</v>
      </c>
    </row>
    <row r="1240" spans="1:8">
      <c r="A1240" s="185">
        <v>37303</v>
      </c>
      <c r="B1240" s="184">
        <v>123</v>
      </c>
      <c r="C1240" s="184">
        <f t="shared" si="79"/>
        <v>2002</v>
      </c>
      <c r="E1240" s="190">
        <v>301</v>
      </c>
      <c r="F1240" s="190">
        <f t="shared" si="82"/>
        <v>1235</v>
      </c>
      <c r="G1240" s="190">
        <f t="shared" si="80"/>
        <v>0.13523872098116513</v>
      </c>
      <c r="H1240" s="190">
        <f t="shared" si="81"/>
        <v>49.4</v>
      </c>
    </row>
    <row r="1241" spans="1:8">
      <c r="A1241" s="185">
        <v>37304</v>
      </c>
      <c r="B1241" s="184">
        <v>124</v>
      </c>
      <c r="C1241" s="184">
        <f t="shared" si="79"/>
        <v>2002</v>
      </c>
      <c r="E1241" s="190">
        <v>301</v>
      </c>
      <c r="F1241" s="190">
        <f t="shared" si="82"/>
        <v>1236</v>
      </c>
      <c r="G1241" s="190">
        <f t="shared" si="80"/>
        <v>0.13534822601839686</v>
      </c>
      <c r="H1241" s="190">
        <f t="shared" si="81"/>
        <v>49.44</v>
      </c>
    </row>
    <row r="1242" spans="1:8">
      <c r="A1242" s="185">
        <v>37305</v>
      </c>
      <c r="B1242" s="184">
        <v>124</v>
      </c>
      <c r="C1242" s="184">
        <f t="shared" si="79"/>
        <v>2002</v>
      </c>
      <c r="E1242" s="190">
        <v>301</v>
      </c>
      <c r="F1242" s="190">
        <f t="shared" si="82"/>
        <v>1237</v>
      </c>
      <c r="G1242" s="190">
        <f t="shared" si="80"/>
        <v>0.13545773105562856</v>
      </c>
      <c r="H1242" s="190">
        <f t="shared" si="81"/>
        <v>49.48</v>
      </c>
    </row>
    <row r="1243" spans="1:8">
      <c r="A1243" s="185">
        <v>37306</v>
      </c>
      <c r="B1243" s="184">
        <v>124</v>
      </c>
      <c r="C1243" s="184">
        <f t="shared" si="79"/>
        <v>2002</v>
      </c>
      <c r="E1243" s="190">
        <v>300</v>
      </c>
      <c r="F1243" s="190">
        <f t="shared" si="82"/>
        <v>1238</v>
      </c>
      <c r="G1243" s="190">
        <f t="shared" si="80"/>
        <v>0.13556723609286028</v>
      </c>
      <c r="H1243" s="190">
        <f t="shared" si="81"/>
        <v>49.52</v>
      </c>
    </row>
    <row r="1244" spans="1:8">
      <c r="A1244" s="185">
        <v>37307</v>
      </c>
      <c r="B1244" s="184">
        <v>151</v>
      </c>
      <c r="C1244" s="184">
        <f t="shared" si="79"/>
        <v>2002</v>
      </c>
      <c r="E1244" s="190">
        <v>300</v>
      </c>
      <c r="F1244" s="190">
        <f t="shared" si="82"/>
        <v>1239</v>
      </c>
      <c r="G1244" s="190">
        <f t="shared" si="80"/>
        <v>0.13567674113009198</v>
      </c>
      <c r="H1244" s="190">
        <f t="shared" si="81"/>
        <v>49.56</v>
      </c>
    </row>
    <row r="1245" spans="1:8">
      <c r="A1245" s="185">
        <v>37308</v>
      </c>
      <c r="B1245" s="184">
        <v>135</v>
      </c>
      <c r="C1245" s="184">
        <f t="shared" si="79"/>
        <v>2002</v>
      </c>
      <c r="E1245" s="190">
        <v>300</v>
      </c>
      <c r="F1245" s="190">
        <f t="shared" si="82"/>
        <v>1240</v>
      </c>
      <c r="G1245" s="190">
        <f t="shared" si="80"/>
        <v>0.13578624616732371</v>
      </c>
      <c r="H1245" s="190">
        <f t="shared" si="81"/>
        <v>49.600000000000009</v>
      </c>
    </row>
    <row r="1246" spans="1:8">
      <c r="A1246" s="185">
        <v>37309</v>
      </c>
      <c r="B1246" s="184">
        <v>131</v>
      </c>
      <c r="C1246" s="184">
        <f t="shared" si="79"/>
        <v>2002</v>
      </c>
      <c r="E1246" s="190">
        <v>300</v>
      </c>
      <c r="F1246" s="190">
        <f t="shared" si="82"/>
        <v>1241</v>
      </c>
      <c r="G1246" s="190">
        <f t="shared" si="80"/>
        <v>0.13589575120455541</v>
      </c>
      <c r="H1246" s="190">
        <f t="shared" si="81"/>
        <v>49.64</v>
      </c>
    </row>
    <row r="1247" spans="1:8">
      <c r="A1247" s="185">
        <v>37310</v>
      </c>
      <c r="B1247" s="184">
        <v>132</v>
      </c>
      <c r="C1247" s="184">
        <f t="shared" si="79"/>
        <v>2002</v>
      </c>
      <c r="E1247" s="190">
        <v>300</v>
      </c>
      <c r="F1247" s="190">
        <f t="shared" si="82"/>
        <v>1242</v>
      </c>
      <c r="G1247" s="190">
        <f t="shared" si="80"/>
        <v>0.13600525624178711</v>
      </c>
      <c r="H1247" s="190">
        <f t="shared" si="81"/>
        <v>49.679999999999993</v>
      </c>
    </row>
    <row r="1248" spans="1:8">
      <c r="A1248" s="185">
        <v>37311</v>
      </c>
      <c r="B1248" s="184">
        <v>132</v>
      </c>
      <c r="C1248" s="184">
        <f t="shared" si="79"/>
        <v>2002</v>
      </c>
      <c r="E1248" s="190">
        <v>300</v>
      </c>
      <c r="F1248" s="190">
        <f t="shared" si="82"/>
        <v>1243</v>
      </c>
      <c r="G1248" s="190">
        <f t="shared" si="80"/>
        <v>0.13611476127901884</v>
      </c>
      <c r="H1248" s="190">
        <f t="shared" si="81"/>
        <v>49.72</v>
      </c>
    </row>
    <row r="1249" spans="1:8">
      <c r="A1249" s="185">
        <v>37312</v>
      </c>
      <c r="B1249" s="184">
        <v>131</v>
      </c>
      <c r="C1249" s="184">
        <f t="shared" si="79"/>
        <v>2002</v>
      </c>
      <c r="E1249" s="190">
        <v>300</v>
      </c>
      <c r="F1249" s="190">
        <f t="shared" si="82"/>
        <v>1244</v>
      </c>
      <c r="G1249" s="190">
        <f t="shared" si="80"/>
        <v>0.13622426631625054</v>
      </c>
      <c r="H1249" s="190">
        <f t="shared" si="81"/>
        <v>49.76</v>
      </c>
    </row>
    <row r="1250" spans="1:8">
      <c r="A1250" s="185">
        <v>37313</v>
      </c>
      <c r="B1250" s="184">
        <v>129</v>
      </c>
      <c r="C1250" s="184">
        <f t="shared" si="79"/>
        <v>2002</v>
      </c>
      <c r="E1250" s="190">
        <v>300</v>
      </c>
      <c r="F1250" s="190">
        <f t="shared" si="82"/>
        <v>1245</v>
      </c>
      <c r="G1250" s="190">
        <f t="shared" si="80"/>
        <v>0.13633377135348226</v>
      </c>
      <c r="H1250" s="190">
        <f t="shared" si="81"/>
        <v>49.8</v>
      </c>
    </row>
    <row r="1251" spans="1:8">
      <c r="A1251" s="185">
        <v>37314</v>
      </c>
      <c r="B1251" s="184">
        <v>129</v>
      </c>
      <c r="C1251" s="184">
        <f t="shared" si="79"/>
        <v>2002</v>
      </c>
      <c r="E1251" s="190">
        <v>300</v>
      </c>
      <c r="F1251" s="190">
        <f t="shared" si="82"/>
        <v>1246</v>
      </c>
      <c r="G1251" s="190">
        <f t="shared" si="80"/>
        <v>0.13644327639071396</v>
      </c>
      <c r="H1251" s="190">
        <f t="shared" si="81"/>
        <v>49.84</v>
      </c>
    </row>
    <row r="1252" spans="1:8">
      <c r="A1252" s="185">
        <v>37315</v>
      </c>
      <c r="B1252" s="184">
        <v>127</v>
      </c>
      <c r="C1252" s="184">
        <f t="shared" si="79"/>
        <v>2002</v>
      </c>
      <c r="E1252" s="190">
        <v>299</v>
      </c>
      <c r="F1252" s="190">
        <f t="shared" si="82"/>
        <v>1247</v>
      </c>
      <c r="G1252" s="190">
        <f t="shared" si="80"/>
        <v>0.13655278142794569</v>
      </c>
      <c r="H1252" s="190">
        <f t="shared" si="81"/>
        <v>49.88</v>
      </c>
    </row>
    <row r="1253" spans="1:8">
      <c r="A1253" s="185">
        <v>37316</v>
      </c>
      <c r="B1253" s="184">
        <v>124</v>
      </c>
      <c r="C1253" s="184">
        <f t="shared" si="79"/>
        <v>2002</v>
      </c>
      <c r="E1253" s="190">
        <v>299</v>
      </c>
      <c r="F1253" s="190">
        <f t="shared" si="82"/>
        <v>1248</v>
      </c>
      <c r="G1253" s="190">
        <f t="shared" si="80"/>
        <v>0.13666228646517739</v>
      </c>
      <c r="H1253" s="190">
        <f t="shared" si="81"/>
        <v>49.92</v>
      </c>
    </row>
    <row r="1254" spans="1:8">
      <c r="A1254" s="185">
        <v>37317</v>
      </c>
      <c r="B1254" s="184">
        <v>123</v>
      </c>
      <c r="C1254" s="184">
        <f t="shared" si="79"/>
        <v>2002</v>
      </c>
      <c r="E1254" s="190">
        <v>299</v>
      </c>
      <c r="F1254" s="190">
        <f t="shared" si="82"/>
        <v>1249</v>
      </c>
      <c r="G1254" s="190">
        <f t="shared" si="80"/>
        <v>0.13677179150240912</v>
      </c>
      <c r="H1254" s="190">
        <f t="shared" si="81"/>
        <v>49.96</v>
      </c>
    </row>
    <row r="1255" spans="1:8">
      <c r="A1255" s="185">
        <v>37318</v>
      </c>
      <c r="B1255" s="184">
        <v>122</v>
      </c>
      <c r="C1255" s="184">
        <f t="shared" si="79"/>
        <v>2002</v>
      </c>
      <c r="E1255" s="190">
        <v>298</v>
      </c>
      <c r="F1255" s="190">
        <f t="shared" si="82"/>
        <v>1250</v>
      </c>
      <c r="G1255" s="190">
        <f t="shared" si="80"/>
        <v>0.13688129653964082</v>
      </c>
      <c r="H1255" s="190">
        <f t="shared" si="81"/>
        <v>50</v>
      </c>
    </row>
    <row r="1256" spans="1:8">
      <c r="A1256" s="185">
        <v>37319</v>
      </c>
      <c r="B1256" s="184">
        <v>124</v>
      </c>
      <c r="C1256" s="184">
        <f t="shared" si="79"/>
        <v>2002</v>
      </c>
      <c r="E1256" s="190">
        <v>298</v>
      </c>
      <c r="F1256" s="190">
        <f t="shared" si="82"/>
        <v>1251</v>
      </c>
      <c r="G1256" s="190">
        <f t="shared" si="80"/>
        <v>0.13699080157687255</v>
      </c>
      <c r="H1256" s="190">
        <f t="shared" si="81"/>
        <v>50.04</v>
      </c>
    </row>
    <row r="1257" spans="1:8">
      <c r="A1257" s="185">
        <v>37320</v>
      </c>
      <c r="B1257" s="184">
        <v>121</v>
      </c>
      <c r="C1257" s="184">
        <f t="shared" si="79"/>
        <v>2002</v>
      </c>
      <c r="E1257" s="190">
        <v>298</v>
      </c>
      <c r="F1257" s="190">
        <f t="shared" si="82"/>
        <v>1252</v>
      </c>
      <c r="G1257" s="190">
        <f t="shared" si="80"/>
        <v>0.13710030661410424</v>
      </c>
      <c r="H1257" s="190">
        <f t="shared" si="81"/>
        <v>50.08</v>
      </c>
    </row>
    <row r="1258" spans="1:8">
      <c r="A1258" s="185">
        <v>37321</v>
      </c>
      <c r="B1258" s="184">
        <v>131</v>
      </c>
      <c r="C1258" s="184">
        <f t="shared" si="79"/>
        <v>2002</v>
      </c>
      <c r="E1258" s="190">
        <v>298</v>
      </c>
      <c r="F1258" s="190">
        <f t="shared" si="82"/>
        <v>1253</v>
      </c>
      <c r="G1258" s="190">
        <f t="shared" si="80"/>
        <v>0.13720981165133597</v>
      </c>
      <c r="H1258" s="190">
        <f t="shared" si="81"/>
        <v>50.12</v>
      </c>
    </row>
    <row r="1259" spans="1:8">
      <c r="A1259" s="185">
        <v>37322</v>
      </c>
      <c r="B1259" s="184">
        <v>144</v>
      </c>
      <c r="C1259" s="184">
        <f t="shared" si="79"/>
        <v>2002</v>
      </c>
      <c r="E1259" s="190">
        <v>297</v>
      </c>
      <c r="F1259" s="190">
        <f t="shared" si="82"/>
        <v>1254</v>
      </c>
      <c r="G1259" s="190">
        <f t="shared" si="80"/>
        <v>0.13731931668856767</v>
      </c>
      <c r="H1259" s="190">
        <f t="shared" si="81"/>
        <v>50.16</v>
      </c>
    </row>
    <row r="1260" spans="1:8">
      <c r="A1260" s="185">
        <v>37323</v>
      </c>
      <c r="B1260" s="184">
        <v>143</v>
      </c>
      <c r="C1260" s="184">
        <f t="shared" si="79"/>
        <v>2002</v>
      </c>
      <c r="E1260" s="190">
        <v>297</v>
      </c>
      <c r="F1260" s="190">
        <f t="shared" si="82"/>
        <v>1255</v>
      </c>
      <c r="G1260" s="190">
        <f t="shared" si="80"/>
        <v>0.1374288217257994</v>
      </c>
      <c r="H1260" s="190">
        <f t="shared" si="81"/>
        <v>50.20000000000001</v>
      </c>
    </row>
    <row r="1261" spans="1:8">
      <c r="A1261" s="185">
        <v>37324</v>
      </c>
      <c r="B1261" s="184">
        <v>141</v>
      </c>
      <c r="C1261" s="184">
        <f t="shared" si="79"/>
        <v>2002</v>
      </c>
      <c r="E1261" s="190">
        <v>297</v>
      </c>
      <c r="F1261" s="190">
        <f t="shared" si="82"/>
        <v>1256</v>
      </c>
      <c r="G1261" s="190">
        <f t="shared" si="80"/>
        <v>0.1375383267630311</v>
      </c>
      <c r="H1261" s="190">
        <f t="shared" si="81"/>
        <v>50.24</v>
      </c>
    </row>
    <row r="1262" spans="1:8">
      <c r="A1262" s="185">
        <v>37325</v>
      </c>
      <c r="B1262" s="184">
        <v>142</v>
      </c>
      <c r="C1262" s="184">
        <f t="shared" si="79"/>
        <v>2002</v>
      </c>
      <c r="E1262" s="190">
        <v>297</v>
      </c>
      <c r="F1262" s="190">
        <f t="shared" si="82"/>
        <v>1257</v>
      </c>
      <c r="G1262" s="190">
        <f t="shared" si="80"/>
        <v>0.1376478318002628</v>
      </c>
      <c r="H1262" s="190">
        <f t="shared" si="81"/>
        <v>50.279999999999994</v>
      </c>
    </row>
    <row r="1263" spans="1:8">
      <c r="A1263" s="185">
        <v>37326</v>
      </c>
      <c r="B1263" s="184">
        <v>141</v>
      </c>
      <c r="C1263" s="184">
        <f t="shared" si="79"/>
        <v>2002</v>
      </c>
      <c r="E1263" s="190">
        <v>297</v>
      </c>
      <c r="F1263" s="190">
        <f t="shared" si="82"/>
        <v>1258</v>
      </c>
      <c r="G1263" s="190">
        <f t="shared" si="80"/>
        <v>0.13775733683749453</v>
      </c>
      <c r="H1263" s="190">
        <f t="shared" si="81"/>
        <v>50.32</v>
      </c>
    </row>
    <row r="1264" spans="1:8">
      <c r="A1264" s="185">
        <v>37327</v>
      </c>
      <c r="B1264" s="184">
        <v>144</v>
      </c>
      <c r="C1264" s="184">
        <f t="shared" si="79"/>
        <v>2002</v>
      </c>
      <c r="E1264" s="190">
        <v>297</v>
      </c>
      <c r="F1264" s="190">
        <f t="shared" si="82"/>
        <v>1259</v>
      </c>
      <c r="G1264" s="190">
        <f t="shared" si="80"/>
        <v>0.13786684187472623</v>
      </c>
      <c r="H1264" s="190">
        <f t="shared" si="81"/>
        <v>50.36</v>
      </c>
    </row>
    <row r="1265" spans="1:8">
      <c r="A1265" s="185">
        <v>37328</v>
      </c>
      <c r="B1265" s="184">
        <v>151</v>
      </c>
      <c r="C1265" s="184">
        <f t="shared" si="79"/>
        <v>2002</v>
      </c>
      <c r="E1265" s="190">
        <v>297</v>
      </c>
      <c r="F1265" s="190">
        <f t="shared" si="82"/>
        <v>1260</v>
      </c>
      <c r="G1265" s="190">
        <f t="shared" si="80"/>
        <v>0.13797634691195795</v>
      </c>
      <c r="H1265" s="190">
        <f t="shared" si="81"/>
        <v>50.4</v>
      </c>
    </row>
    <row r="1266" spans="1:8">
      <c r="A1266" s="185">
        <v>37329</v>
      </c>
      <c r="B1266" s="184">
        <v>148</v>
      </c>
      <c r="C1266" s="184">
        <f t="shared" si="79"/>
        <v>2002</v>
      </c>
      <c r="E1266" s="190">
        <v>297</v>
      </c>
      <c r="F1266" s="190">
        <f t="shared" si="82"/>
        <v>1261</v>
      </c>
      <c r="G1266" s="190">
        <f t="shared" si="80"/>
        <v>0.13808585194918965</v>
      </c>
      <c r="H1266" s="190">
        <f t="shared" si="81"/>
        <v>50.44</v>
      </c>
    </row>
    <row r="1267" spans="1:8">
      <c r="A1267" s="185">
        <v>37330</v>
      </c>
      <c r="B1267" s="184">
        <v>145</v>
      </c>
      <c r="C1267" s="184">
        <f t="shared" si="79"/>
        <v>2002</v>
      </c>
      <c r="E1267" s="190">
        <v>297</v>
      </c>
      <c r="F1267" s="190">
        <f t="shared" si="82"/>
        <v>1262</v>
      </c>
      <c r="G1267" s="190">
        <f t="shared" si="80"/>
        <v>0.13819535698642138</v>
      </c>
      <c r="H1267" s="190">
        <f t="shared" si="81"/>
        <v>50.48</v>
      </c>
    </row>
    <row r="1268" spans="1:8">
      <c r="A1268" s="185">
        <v>37331</v>
      </c>
      <c r="B1268" s="184">
        <v>146</v>
      </c>
      <c r="C1268" s="184">
        <f t="shared" si="79"/>
        <v>2002</v>
      </c>
      <c r="E1268" s="190">
        <v>296</v>
      </c>
      <c r="F1268" s="190">
        <f t="shared" si="82"/>
        <v>1263</v>
      </c>
      <c r="G1268" s="190">
        <f t="shared" si="80"/>
        <v>0.13830486202365308</v>
      </c>
      <c r="H1268" s="190">
        <f t="shared" si="81"/>
        <v>50.52</v>
      </c>
    </row>
    <row r="1269" spans="1:8">
      <c r="A1269" s="185">
        <v>37332</v>
      </c>
      <c r="B1269" s="184">
        <v>154</v>
      </c>
      <c r="C1269" s="184">
        <f t="shared" si="79"/>
        <v>2002</v>
      </c>
      <c r="E1269" s="190">
        <v>296</v>
      </c>
      <c r="F1269" s="190">
        <f t="shared" si="82"/>
        <v>1264</v>
      </c>
      <c r="G1269" s="190">
        <f t="shared" si="80"/>
        <v>0.13841436706088481</v>
      </c>
      <c r="H1269" s="190">
        <f t="shared" si="81"/>
        <v>50.56</v>
      </c>
    </row>
    <row r="1270" spans="1:8">
      <c r="A1270" s="185">
        <v>37333</v>
      </c>
      <c r="B1270" s="184">
        <v>146</v>
      </c>
      <c r="C1270" s="184">
        <f t="shared" si="79"/>
        <v>2002</v>
      </c>
      <c r="E1270" s="190">
        <v>296</v>
      </c>
      <c r="F1270" s="190">
        <f t="shared" si="82"/>
        <v>1265</v>
      </c>
      <c r="G1270" s="190">
        <f t="shared" si="80"/>
        <v>0.13852387209811651</v>
      </c>
      <c r="H1270" s="190">
        <f t="shared" si="81"/>
        <v>50.6</v>
      </c>
    </row>
    <row r="1271" spans="1:8">
      <c r="A1271" s="185">
        <v>37334</v>
      </c>
      <c r="B1271" s="184">
        <v>147</v>
      </c>
      <c r="C1271" s="184">
        <f t="shared" si="79"/>
        <v>2002</v>
      </c>
      <c r="E1271" s="190">
        <v>296</v>
      </c>
      <c r="F1271" s="190">
        <f t="shared" si="82"/>
        <v>1266</v>
      </c>
      <c r="G1271" s="190">
        <f t="shared" si="80"/>
        <v>0.13863337713534823</v>
      </c>
      <c r="H1271" s="190">
        <f t="shared" si="81"/>
        <v>50.64</v>
      </c>
    </row>
    <row r="1272" spans="1:8">
      <c r="A1272" s="185">
        <v>37335</v>
      </c>
      <c r="B1272" s="184">
        <v>145</v>
      </c>
      <c r="C1272" s="184">
        <f t="shared" si="79"/>
        <v>2002</v>
      </c>
      <c r="E1272" s="190">
        <v>296</v>
      </c>
      <c r="F1272" s="190">
        <f t="shared" si="82"/>
        <v>1267</v>
      </c>
      <c r="G1272" s="190">
        <f t="shared" si="80"/>
        <v>0.13874288217257993</v>
      </c>
      <c r="H1272" s="190">
        <f t="shared" si="81"/>
        <v>50.68</v>
      </c>
    </row>
    <row r="1273" spans="1:8">
      <c r="A1273" s="185">
        <v>37336</v>
      </c>
      <c r="B1273" s="184">
        <v>158</v>
      </c>
      <c r="C1273" s="184">
        <f t="shared" si="79"/>
        <v>2002</v>
      </c>
      <c r="E1273" s="190">
        <v>296</v>
      </c>
      <c r="F1273" s="190">
        <f t="shared" si="82"/>
        <v>1268</v>
      </c>
      <c r="G1273" s="190">
        <f t="shared" si="80"/>
        <v>0.13885238720981166</v>
      </c>
      <c r="H1273" s="190">
        <f t="shared" si="81"/>
        <v>50.72</v>
      </c>
    </row>
    <row r="1274" spans="1:8">
      <c r="A1274" s="185">
        <v>37337</v>
      </c>
      <c r="B1274" s="184">
        <v>147</v>
      </c>
      <c r="C1274" s="184">
        <f t="shared" si="79"/>
        <v>2002</v>
      </c>
      <c r="E1274" s="190">
        <v>296</v>
      </c>
      <c r="F1274" s="190">
        <f t="shared" si="82"/>
        <v>1269</v>
      </c>
      <c r="G1274" s="190">
        <f t="shared" si="80"/>
        <v>0.13896189224704336</v>
      </c>
      <c r="H1274" s="190">
        <f t="shared" si="81"/>
        <v>50.76</v>
      </c>
    </row>
    <row r="1275" spans="1:8">
      <c r="A1275" s="185">
        <v>37338</v>
      </c>
      <c r="B1275" s="184">
        <v>166</v>
      </c>
      <c r="C1275" s="184">
        <f t="shared" si="79"/>
        <v>2002</v>
      </c>
      <c r="E1275" s="190">
        <v>296</v>
      </c>
      <c r="F1275" s="190">
        <f t="shared" si="82"/>
        <v>1270</v>
      </c>
      <c r="G1275" s="190">
        <f t="shared" si="80"/>
        <v>0.13907139728427509</v>
      </c>
      <c r="H1275" s="190">
        <f t="shared" si="81"/>
        <v>50.8</v>
      </c>
    </row>
    <row r="1276" spans="1:8">
      <c r="A1276" s="185">
        <v>37339</v>
      </c>
      <c r="B1276" s="184">
        <v>179</v>
      </c>
      <c r="C1276" s="184">
        <f t="shared" si="79"/>
        <v>2002</v>
      </c>
      <c r="E1276" s="190">
        <v>295</v>
      </c>
      <c r="F1276" s="190">
        <f t="shared" si="82"/>
        <v>1271</v>
      </c>
      <c r="G1276" s="190">
        <f t="shared" si="80"/>
        <v>0.13918090232150679</v>
      </c>
      <c r="H1276" s="190">
        <f t="shared" si="81"/>
        <v>50.84</v>
      </c>
    </row>
    <row r="1277" spans="1:8">
      <c r="A1277" s="185">
        <v>37340</v>
      </c>
      <c r="B1277" s="184">
        <v>150</v>
      </c>
      <c r="C1277" s="184">
        <f t="shared" si="79"/>
        <v>2002</v>
      </c>
      <c r="E1277" s="190">
        <v>295</v>
      </c>
      <c r="F1277" s="190">
        <f t="shared" si="82"/>
        <v>1272</v>
      </c>
      <c r="G1277" s="190">
        <f t="shared" si="80"/>
        <v>0.13929040735873849</v>
      </c>
      <c r="H1277" s="190">
        <f t="shared" si="81"/>
        <v>50.879999999999988</v>
      </c>
    </row>
    <row r="1278" spans="1:8">
      <c r="A1278" s="185">
        <v>37341</v>
      </c>
      <c r="B1278" s="184">
        <v>142</v>
      </c>
      <c r="C1278" s="184">
        <f t="shared" si="79"/>
        <v>2002</v>
      </c>
      <c r="E1278" s="190">
        <v>295</v>
      </c>
      <c r="F1278" s="190">
        <f t="shared" si="82"/>
        <v>1273</v>
      </c>
      <c r="G1278" s="190">
        <f t="shared" si="80"/>
        <v>0.13939991239597022</v>
      </c>
      <c r="H1278" s="190">
        <f t="shared" si="81"/>
        <v>50.92</v>
      </c>
    </row>
    <row r="1279" spans="1:8">
      <c r="A1279" s="185">
        <v>37342</v>
      </c>
      <c r="B1279" s="184">
        <v>99.5</v>
      </c>
      <c r="C1279" s="184">
        <f t="shared" si="79"/>
        <v>2002</v>
      </c>
      <c r="E1279" s="190">
        <v>295</v>
      </c>
      <c r="F1279" s="190">
        <f t="shared" si="82"/>
        <v>1274</v>
      </c>
      <c r="G1279" s="190">
        <f t="shared" si="80"/>
        <v>0.13950941743320192</v>
      </c>
      <c r="H1279" s="190">
        <f t="shared" si="81"/>
        <v>50.96</v>
      </c>
    </row>
    <row r="1280" spans="1:8">
      <c r="A1280" s="185">
        <v>37343</v>
      </c>
      <c r="B1280" s="184">
        <v>98.4</v>
      </c>
      <c r="C1280" s="184">
        <f t="shared" si="79"/>
        <v>2002</v>
      </c>
      <c r="E1280" s="190">
        <v>295</v>
      </c>
      <c r="F1280" s="190">
        <f t="shared" si="82"/>
        <v>1275</v>
      </c>
      <c r="G1280" s="190">
        <f t="shared" si="80"/>
        <v>0.13961892247043364</v>
      </c>
      <c r="H1280" s="190">
        <f t="shared" si="81"/>
        <v>51</v>
      </c>
    </row>
    <row r="1281" spans="1:8">
      <c r="A1281" s="185">
        <v>37344</v>
      </c>
      <c r="B1281" s="184">
        <v>97.6</v>
      </c>
      <c r="C1281" s="184">
        <f t="shared" si="79"/>
        <v>2002</v>
      </c>
      <c r="E1281" s="190">
        <v>295</v>
      </c>
      <c r="F1281" s="190">
        <f t="shared" si="82"/>
        <v>1276</v>
      </c>
      <c r="G1281" s="190">
        <f t="shared" si="80"/>
        <v>0.13972842750766534</v>
      </c>
      <c r="H1281" s="190">
        <f t="shared" si="81"/>
        <v>51.04</v>
      </c>
    </row>
    <row r="1282" spans="1:8">
      <c r="A1282" s="185">
        <v>37345</v>
      </c>
      <c r="B1282" s="184">
        <v>98.2</v>
      </c>
      <c r="C1282" s="184">
        <f t="shared" si="79"/>
        <v>2002</v>
      </c>
      <c r="E1282" s="190">
        <v>295</v>
      </c>
      <c r="F1282" s="190">
        <f t="shared" si="82"/>
        <v>1277</v>
      </c>
      <c r="G1282" s="190">
        <f t="shared" si="80"/>
        <v>0.13983793254489707</v>
      </c>
      <c r="H1282" s="190">
        <f t="shared" si="81"/>
        <v>51.08</v>
      </c>
    </row>
    <row r="1283" spans="1:8">
      <c r="A1283" s="185">
        <v>37346</v>
      </c>
      <c r="B1283" s="184">
        <v>98.7</v>
      </c>
      <c r="C1283" s="184">
        <f t="shared" si="79"/>
        <v>2002</v>
      </c>
      <c r="E1283" s="190">
        <v>295</v>
      </c>
      <c r="F1283" s="190">
        <f t="shared" si="82"/>
        <v>1278</v>
      </c>
      <c r="G1283" s="190">
        <f t="shared" si="80"/>
        <v>0.13994743758212877</v>
      </c>
      <c r="H1283" s="190">
        <f t="shared" si="81"/>
        <v>51.12</v>
      </c>
    </row>
    <row r="1284" spans="1:8">
      <c r="A1284" s="185">
        <v>37347</v>
      </c>
      <c r="B1284" s="184">
        <v>94.7</v>
      </c>
      <c r="C1284" s="184">
        <f t="shared" si="79"/>
        <v>2002</v>
      </c>
      <c r="E1284" s="190">
        <v>295</v>
      </c>
      <c r="F1284" s="190">
        <f t="shared" si="82"/>
        <v>1279</v>
      </c>
      <c r="G1284" s="190">
        <f t="shared" si="80"/>
        <v>0.1400569426193605</v>
      </c>
      <c r="H1284" s="190">
        <f t="shared" si="81"/>
        <v>51.16</v>
      </c>
    </row>
    <row r="1285" spans="1:8">
      <c r="A1285" s="185">
        <v>37348</v>
      </c>
      <c r="B1285" s="184">
        <v>99.7</v>
      </c>
      <c r="C1285" s="184">
        <f t="shared" si="79"/>
        <v>2002</v>
      </c>
      <c r="E1285" s="190">
        <v>295</v>
      </c>
      <c r="F1285" s="190">
        <f t="shared" si="82"/>
        <v>1280</v>
      </c>
      <c r="G1285" s="190">
        <f t="shared" si="80"/>
        <v>0.1401664476565922</v>
      </c>
      <c r="H1285" s="190">
        <f t="shared" si="81"/>
        <v>51.2</v>
      </c>
    </row>
    <row r="1286" spans="1:8">
      <c r="A1286" s="185">
        <v>37349</v>
      </c>
      <c r="B1286" s="184">
        <v>101</v>
      </c>
      <c r="C1286" s="184">
        <f t="shared" ref="C1286:C1349" si="83">YEAR(A1286)</f>
        <v>2002</v>
      </c>
      <c r="E1286" s="190">
        <v>295</v>
      </c>
      <c r="F1286" s="190">
        <f t="shared" si="82"/>
        <v>1281</v>
      </c>
      <c r="G1286" s="190">
        <f t="shared" ref="G1286:G1349" si="84">F1286/9132</f>
        <v>0.14027595269382392</v>
      </c>
      <c r="H1286" s="190">
        <f t="shared" ref="H1286:H1349" si="85">G1286*9132/25</f>
        <v>51.24</v>
      </c>
    </row>
    <row r="1287" spans="1:8">
      <c r="A1287" s="185">
        <v>37350</v>
      </c>
      <c r="B1287" s="184">
        <v>102</v>
      </c>
      <c r="C1287" s="184">
        <f t="shared" si="83"/>
        <v>2002</v>
      </c>
      <c r="E1287" s="190">
        <v>294</v>
      </c>
      <c r="F1287" s="190">
        <f t="shared" ref="F1287:F1350" si="86">F1286+1</f>
        <v>1282</v>
      </c>
      <c r="G1287" s="190">
        <f t="shared" si="84"/>
        <v>0.14038545773105562</v>
      </c>
      <c r="H1287" s="190">
        <f t="shared" si="85"/>
        <v>51.28</v>
      </c>
    </row>
    <row r="1288" spans="1:8">
      <c r="A1288" s="185">
        <v>37351</v>
      </c>
      <c r="B1288" s="184">
        <v>102</v>
      </c>
      <c r="C1288" s="184">
        <f t="shared" si="83"/>
        <v>2002</v>
      </c>
      <c r="E1288" s="190">
        <v>294</v>
      </c>
      <c r="F1288" s="190">
        <f t="shared" si="86"/>
        <v>1283</v>
      </c>
      <c r="G1288" s="190">
        <f t="shared" si="84"/>
        <v>0.14049496276828735</v>
      </c>
      <c r="H1288" s="190">
        <f t="shared" si="85"/>
        <v>51.32</v>
      </c>
    </row>
    <row r="1289" spans="1:8">
      <c r="A1289" s="185">
        <v>37352</v>
      </c>
      <c r="B1289" s="184">
        <v>102</v>
      </c>
      <c r="C1289" s="184">
        <f t="shared" si="83"/>
        <v>2002</v>
      </c>
      <c r="E1289" s="190">
        <v>294</v>
      </c>
      <c r="F1289" s="190">
        <f t="shared" si="86"/>
        <v>1284</v>
      </c>
      <c r="G1289" s="190">
        <f t="shared" si="84"/>
        <v>0.14060446780551905</v>
      </c>
      <c r="H1289" s="190">
        <f t="shared" si="85"/>
        <v>51.36</v>
      </c>
    </row>
    <row r="1290" spans="1:8">
      <c r="A1290" s="185">
        <v>37353</v>
      </c>
      <c r="B1290" s="184">
        <v>92.8</v>
      </c>
      <c r="C1290" s="184">
        <f t="shared" si="83"/>
        <v>2002</v>
      </c>
      <c r="E1290" s="190">
        <v>293</v>
      </c>
      <c r="F1290" s="190">
        <f t="shared" si="86"/>
        <v>1285</v>
      </c>
      <c r="G1290" s="190">
        <f t="shared" si="84"/>
        <v>0.14071397284275078</v>
      </c>
      <c r="H1290" s="190">
        <f t="shared" si="85"/>
        <v>51.4</v>
      </c>
    </row>
    <row r="1291" spans="1:8">
      <c r="A1291" s="185">
        <v>37354</v>
      </c>
      <c r="B1291" s="184">
        <v>88.9</v>
      </c>
      <c r="C1291" s="184">
        <f t="shared" si="83"/>
        <v>2002</v>
      </c>
      <c r="E1291" s="190">
        <v>293</v>
      </c>
      <c r="F1291" s="190">
        <f t="shared" si="86"/>
        <v>1286</v>
      </c>
      <c r="G1291" s="190">
        <f t="shared" si="84"/>
        <v>0.14082347787998248</v>
      </c>
      <c r="H1291" s="190">
        <f t="shared" si="85"/>
        <v>51.44</v>
      </c>
    </row>
    <row r="1292" spans="1:8">
      <c r="A1292" s="185">
        <v>37355</v>
      </c>
      <c r="B1292" s="184">
        <v>75.099999999999994</v>
      </c>
      <c r="C1292" s="184">
        <f t="shared" si="83"/>
        <v>2002</v>
      </c>
      <c r="E1292" s="190">
        <v>293</v>
      </c>
      <c r="F1292" s="190">
        <f t="shared" si="86"/>
        <v>1287</v>
      </c>
      <c r="G1292" s="190">
        <f t="shared" si="84"/>
        <v>0.14093298291721421</v>
      </c>
      <c r="H1292" s="190">
        <f t="shared" si="85"/>
        <v>51.480000000000011</v>
      </c>
    </row>
    <row r="1293" spans="1:8">
      <c r="A1293" s="185">
        <v>37356</v>
      </c>
      <c r="B1293" s="184">
        <v>75.599999999999994</v>
      </c>
      <c r="C1293" s="184">
        <f t="shared" si="83"/>
        <v>2002</v>
      </c>
      <c r="E1293" s="190">
        <v>293</v>
      </c>
      <c r="F1293" s="190">
        <f t="shared" si="86"/>
        <v>1288</v>
      </c>
      <c r="G1293" s="190">
        <f t="shared" si="84"/>
        <v>0.14104248795444591</v>
      </c>
      <c r="H1293" s="190">
        <f t="shared" si="85"/>
        <v>51.52</v>
      </c>
    </row>
    <row r="1294" spans="1:8">
      <c r="A1294" s="185">
        <v>37357</v>
      </c>
      <c r="B1294" s="184">
        <v>76.8</v>
      </c>
      <c r="C1294" s="184">
        <f t="shared" si="83"/>
        <v>2002</v>
      </c>
      <c r="E1294" s="190">
        <v>293</v>
      </c>
      <c r="F1294" s="190">
        <f t="shared" si="86"/>
        <v>1289</v>
      </c>
      <c r="G1294" s="190">
        <f t="shared" si="84"/>
        <v>0.14115199299167761</v>
      </c>
      <c r="H1294" s="190">
        <f t="shared" si="85"/>
        <v>51.56</v>
      </c>
    </row>
    <row r="1295" spans="1:8">
      <c r="A1295" s="185">
        <v>37358</v>
      </c>
      <c r="B1295" s="184">
        <v>75.3</v>
      </c>
      <c r="C1295" s="184">
        <f t="shared" si="83"/>
        <v>2002</v>
      </c>
      <c r="E1295" s="190">
        <v>293</v>
      </c>
      <c r="F1295" s="190">
        <f t="shared" si="86"/>
        <v>1290</v>
      </c>
      <c r="G1295" s="190">
        <f t="shared" si="84"/>
        <v>0.14126149802890933</v>
      </c>
      <c r="H1295" s="190">
        <f t="shared" si="85"/>
        <v>51.6</v>
      </c>
    </row>
    <row r="1296" spans="1:8">
      <c r="A1296" s="185">
        <v>37359</v>
      </c>
      <c r="B1296" s="184">
        <v>74.3</v>
      </c>
      <c r="C1296" s="184">
        <f t="shared" si="83"/>
        <v>2002</v>
      </c>
      <c r="E1296" s="190">
        <v>293</v>
      </c>
      <c r="F1296" s="190">
        <f t="shared" si="86"/>
        <v>1291</v>
      </c>
      <c r="G1296" s="190">
        <f t="shared" si="84"/>
        <v>0.14137100306614103</v>
      </c>
      <c r="H1296" s="190">
        <f t="shared" si="85"/>
        <v>51.64</v>
      </c>
    </row>
    <row r="1297" spans="1:8">
      <c r="A1297" s="185">
        <v>37360</v>
      </c>
      <c r="B1297" s="184">
        <v>68.900000000000006</v>
      </c>
      <c r="C1297" s="184">
        <f t="shared" si="83"/>
        <v>2002</v>
      </c>
      <c r="E1297" s="190">
        <v>293</v>
      </c>
      <c r="F1297" s="190">
        <f t="shared" si="86"/>
        <v>1292</v>
      </c>
      <c r="G1297" s="190">
        <f t="shared" si="84"/>
        <v>0.14148050810337276</v>
      </c>
      <c r="H1297" s="190">
        <f t="shared" si="85"/>
        <v>51.68</v>
      </c>
    </row>
    <row r="1298" spans="1:8">
      <c r="A1298" s="185">
        <v>37361</v>
      </c>
      <c r="B1298" s="184">
        <v>65.5</v>
      </c>
      <c r="C1298" s="184">
        <f t="shared" si="83"/>
        <v>2002</v>
      </c>
      <c r="E1298" s="190">
        <v>293</v>
      </c>
      <c r="F1298" s="190">
        <f t="shared" si="86"/>
        <v>1293</v>
      </c>
      <c r="G1298" s="190">
        <f t="shared" si="84"/>
        <v>0.14159001314060446</v>
      </c>
      <c r="H1298" s="190">
        <f t="shared" si="85"/>
        <v>51.72</v>
      </c>
    </row>
    <row r="1299" spans="1:8">
      <c r="A1299" s="185">
        <v>37362</v>
      </c>
      <c r="B1299" s="184">
        <v>72.099999999999994</v>
      </c>
      <c r="C1299" s="184">
        <f t="shared" si="83"/>
        <v>2002</v>
      </c>
      <c r="E1299" s="190">
        <v>292</v>
      </c>
      <c r="F1299" s="190">
        <f t="shared" si="86"/>
        <v>1294</v>
      </c>
      <c r="G1299" s="190">
        <f t="shared" si="84"/>
        <v>0.14169951817783619</v>
      </c>
      <c r="H1299" s="190">
        <f t="shared" si="85"/>
        <v>51.76</v>
      </c>
    </row>
    <row r="1300" spans="1:8">
      <c r="A1300" s="185">
        <v>37363</v>
      </c>
      <c r="B1300" s="184">
        <v>74.900000000000006</v>
      </c>
      <c r="C1300" s="184">
        <f t="shared" si="83"/>
        <v>2002</v>
      </c>
      <c r="E1300" s="190">
        <v>292</v>
      </c>
      <c r="F1300" s="190">
        <f t="shared" si="86"/>
        <v>1295</v>
      </c>
      <c r="G1300" s="190">
        <f t="shared" si="84"/>
        <v>0.14180902321506789</v>
      </c>
      <c r="H1300" s="190">
        <f t="shared" si="85"/>
        <v>51.8</v>
      </c>
    </row>
    <row r="1301" spans="1:8">
      <c r="A1301" s="185">
        <v>37364</v>
      </c>
      <c r="B1301" s="184">
        <v>83.3</v>
      </c>
      <c r="C1301" s="184">
        <f t="shared" si="83"/>
        <v>2002</v>
      </c>
      <c r="E1301" s="190">
        <v>292</v>
      </c>
      <c r="F1301" s="190">
        <f t="shared" si="86"/>
        <v>1296</v>
      </c>
      <c r="G1301" s="190">
        <f t="shared" si="84"/>
        <v>0.14191852825229961</v>
      </c>
      <c r="H1301" s="190">
        <f t="shared" si="85"/>
        <v>51.84</v>
      </c>
    </row>
    <row r="1302" spans="1:8">
      <c r="A1302" s="185">
        <v>37365</v>
      </c>
      <c r="B1302" s="184">
        <v>94.5</v>
      </c>
      <c r="C1302" s="184">
        <f t="shared" si="83"/>
        <v>2002</v>
      </c>
      <c r="E1302" s="190">
        <v>292</v>
      </c>
      <c r="F1302" s="190">
        <f t="shared" si="86"/>
        <v>1297</v>
      </c>
      <c r="G1302" s="190">
        <f t="shared" si="84"/>
        <v>0.14202803328953131</v>
      </c>
      <c r="H1302" s="190">
        <f t="shared" si="85"/>
        <v>51.88</v>
      </c>
    </row>
    <row r="1303" spans="1:8">
      <c r="A1303" s="185">
        <v>37366</v>
      </c>
      <c r="B1303" s="184">
        <v>130</v>
      </c>
      <c r="C1303" s="184">
        <f t="shared" si="83"/>
        <v>2002</v>
      </c>
      <c r="E1303" s="190">
        <v>292</v>
      </c>
      <c r="F1303" s="190">
        <f t="shared" si="86"/>
        <v>1298</v>
      </c>
      <c r="G1303" s="190">
        <f t="shared" si="84"/>
        <v>0.14213753832676304</v>
      </c>
      <c r="H1303" s="190">
        <f t="shared" si="85"/>
        <v>51.92</v>
      </c>
    </row>
    <row r="1304" spans="1:8">
      <c r="A1304" s="185">
        <v>37367</v>
      </c>
      <c r="B1304" s="184">
        <v>131</v>
      </c>
      <c r="C1304" s="184">
        <f t="shared" si="83"/>
        <v>2002</v>
      </c>
      <c r="E1304" s="190">
        <v>292</v>
      </c>
      <c r="F1304" s="190">
        <f t="shared" si="86"/>
        <v>1299</v>
      </c>
      <c r="G1304" s="190">
        <f t="shared" si="84"/>
        <v>0.14224704336399474</v>
      </c>
      <c r="H1304" s="190">
        <f t="shared" si="85"/>
        <v>51.96</v>
      </c>
    </row>
    <row r="1305" spans="1:8">
      <c r="A1305" s="185">
        <v>37368</v>
      </c>
      <c r="B1305" s="184">
        <v>111</v>
      </c>
      <c r="C1305" s="184">
        <f t="shared" si="83"/>
        <v>2002</v>
      </c>
      <c r="E1305" s="190">
        <v>292</v>
      </c>
      <c r="F1305" s="190">
        <f t="shared" si="86"/>
        <v>1300</v>
      </c>
      <c r="G1305" s="190">
        <f t="shared" si="84"/>
        <v>0.14235654840122647</v>
      </c>
      <c r="H1305" s="190">
        <f t="shared" si="85"/>
        <v>52</v>
      </c>
    </row>
    <row r="1306" spans="1:8">
      <c r="A1306" s="185">
        <v>37369</v>
      </c>
      <c r="B1306" s="184">
        <v>94</v>
      </c>
      <c r="C1306" s="184">
        <f t="shared" si="83"/>
        <v>2002</v>
      </c>
      <c r="E1306" s="190">
        <v>292</v>
      </c>
      <c r="F1306" s="190">
        <f t="shared" si="86"/>
        <v>1301</v>
      </c>
      <c r="G1306" s="190">
        <f t="shared" si="84"/>
        <v>0.14246605343845817</v>
      </c>
      <c r="H1306" s="190">
        <f t="shared" si="85"/>
        <v>52.04</v>
      </c>
    </row>
    <row r="1307" spans="1:8">
      <c r="A1307" s="185">
        <v>37370</v>
      </c>
      <c r="B1307" s="184">
        <v>90.6</v>
      </c>
      <c r="C1307" s="184">
        <f t="shared" si="83"/>
        <v>2002</v>
      </c>
      <c r="E1307" s="190">
        <v>291</v>
      </c>
      <c r="F1307" s="190">
        <f t="shared" si="86"/>
        <v>1302</v>
      </c>
      <c r="G1307" s="190">
        <f t="shared" si="84"/>
        <v>0.1425755584756899</v>
      </c>
      <c r="H1307" s="190">
        <f t="shared" si="85"/>
        <v>52.080000000000013</v>
      </c>
    </row>
    <row r="1308" spans="1:8">
      <c r="A1308" s="185">
        <v>37371</v>
      </c>
      <c r="B1308" s="184">
        <v>94.1</v>
      </c>
      <c r="C1308" s="184">
        <f t="shared" si="83"/>
        <v>2002</v>
      </c>
      <c r="E1308" s="190">
        <v>291</v>
      </c>
      <c r="F1308" s="190">
        <f t="shared" si="86"/>
        <v>1303</v>
      </c>
      <c r="G1308" s="190">
        <f t="shared" si="84"/>
        <v>0.14268506351292159</v>
      </c>
      <c r="H1308" s="190">
        <f t="shared" si="85"/>
        <v>52.12</v>
      </c>
    </row>
    <row r="1309" spans="1:8">
      <c r="A1309" s="185">
        <v>37372</v>
      </c>
      <c r="B1309" s="184">
        <v>80</v>
      </c>
      <c r="C1309" s="184">
        <f t="shared" si="83"/>
        <v>2002</v>
      </c>
      <c r="E1309" s="190">
        <v>291</v>
      </c>
      <c r="F1309" s="190">
        <f t="shared" si="86"/>
        <v>1304</v>
      </c>
      <c r="G1309" s="190">
        <f t="shared" si="84"/>
        <v>0.14279456855015329</v>
      </c>
      <c r="H1309" s="190">
        <f t="shared" si="85"/>
        <v>52.16</v>
      </c>
    </row>
    <row r="1310" spans="1:8">
      <c r="A1310" s="185">
        <v>37373</v>
      </c>
      <c r="B1310" s="184">
        <v>75.7</v>
      </c>
      <c r="C1310" s="184">
        <f t="shared" si="83"/>
        <v>2002</v>
      </c>
      <c r="E1310" s="190">
        <v>291</v>
      </c>
      <c r="F1310" s="190">
        <f t="shared" si="86"/>
        <v>1305</v>
      </c>
      <c r="G1310" s="190">
        <f t="shared" si="84"/>
        <v>0.14290407358738502</v>
      </c>
      <c r="H1310" s="190">
        <f t="shared" si="85"/>
        <v>52.2</v>
      </c>
    </row>
    <row r="1311" spans="1:8">
      <c r="A1311" s="185">
        <v>37374</v>
      </c>
      <c r="B1311" s="184">
        <v>57</v>
      </c>
      <c r="C1311" s="184">
        <f t="shared" si="83"/>
        <v>2002</v>
      </c>
      <c r="E1311" s="190">
        <v>291</v>
      </c>
      <c r="F1311" s="190">
        <f t="shared" si="86"/>
        <v>1306</v>
      </c>
      <c r="G1311" s="190">
        <f t="shared" si="84"/>
        <v>0.14301357862461672</v>
      </c>
      <c r="H1311" s="190">
        <f t="shared" si="85"/>
        <v>52.24</v>
      </c>
    </row>
    <row r="1312" spans="1:8">
      <c r="A1312" s="185">
        <v>37375</v>
      </c>
      <c r="B1312" s="184">
        <v>48.5</v>
      </c>
      <c r="C1312" s="184">
        <f t="shared" si="83"/>
        <v>2002</v>
      </c>
      <c r="E1312" s="190">
        <v>290</v>
      </c>
      <c r="F1312" s="190">
        <f t="shared" si="86"/>
        <v>1307</v>
      </c>
      <c r="G1312" s="190">
        <f t="shared" si="84"/>
        <v>0.14312308366184845</v>
      </c>
      <c r="H1312" s="190">
        <f t="shared" si="85"/>
        <v>52.28</v>
      </c>
    </row>
    <row r="1313" spans="1:8">
      <c r="A1313" s="185">
        <v>37376</v>
      </c>
      <c r="B1313" s="184">
        <v>62.9</v>
      </c>
      <c r="C1313" s="184">
        <f t="shared" si="83"/>
        <v>2002</v>
      </c>
      <c r="E1313" s="190">
        <v>290</v>
      </c>
      <c r="F1313" s="190">
        <f t="shared" si="86"/>
        <v>1308</v>
      </c>
      <c r="G1313" s="190">
        <f t="shared" si="84"/>
        <v>0.14323258869908015</v>
      </c>
      <c r="H1313" s="190">
        <f t="shared" si="85"/>
        <v>52.32</v>
      </c>
    </row>
    <row r="1314" spans="1:8">
      <c r="A1314" s="185">
        <v>37377</v>
      </c>
      <c r="B1314" s="184">
        <v>63.9</v>
      </c>
      <c r="C1314" s="184">
        <f t="shared" si="83"/>
        <v>2002</v>
      </c>
      <c r="E1314" s="190">
        <v>290</v>
      </c>
      <c r="F1314" s="190">
        <f t="shared" si="86"/>
        <v>1309</v>
      </c>
      <c r="G1314" s="190">
        <f t="shared" si="84"/>
        <v>0.14334209373631188</v>
      </c>
      <c r="H1314" s="190">
        <f t="shared" si="85"/>
        <v>52.36</v>
      </c>
    </row>
    <row r="1315" spans="1:8">
      <c r="A1315" s="185">
        <v>37378</v>
      </c>
      <c r="B1315" s="184">
        <v>62</v>
      </c>
      <c r="C1315" s="184">
        <f t="shared" si="83"/>
        <v>2002</v>
      </c>
      <c r="E1315" s="190">
        <v>290</v>
      </c>
      <c r="F1315" s="190">
        <f t="shared" si="86"/>
        <v>1310</v>
      </c>
      <c r="G1315" s="190">
        <f t="shared" si="84"/>
        <v>0.14345159877354358</v>
      </c>
      <c r="H1315" s="190">
        <f t="shared" si="85"/>
        <v>52.4</v>
      </c>
    </row>
    <row r="1316" spans="1:8">
      <c r="A1316" s="185">
        <v>37379</v>
      </c>
      <c r="B1316" s="184">
        <v>65.599999999999994</v>
      </c>
      <c r="C1316" s="184">
        <f t="shared" si="83"/>
        <v>2002</v>
      </c>
      <c r="E1316" s="190">
        <v>290</v>
      </c>
      <c r="F1316" s="190">
        <f t="shared" si="86"/>
        <v>1311</v>
      </c>
      <c r="G1316" s="190">
        <f t="shared" si="84"/>
        <v>0.1435611038107753</v>
      </c>
      <c r="H1316" s="190">
        <f t="shared" si="85"/>
        <v>52.44</v>
      </c>
    </row>
    <row r="1317" spans="1:8">
      <c r="A1317" s="185">
        <v>37380</v>
      </c>
      <c r="B1317" s="184">
        <v>68.7</v>
      </c>
      <c r="C1317" s="184">
        <f t="shared" si="83"/>
        <v>2002</v>
      </c>
      <c r="E1317" s="190">
        <v>290</v>
      </c>
      <c r="F1317" s="190">
        <f t="shared" si="86"/>
        <v>1312</v>
      </c>
      <c r="G1317" s="190">
        <f t="shared" si="84"/>
        <v>0.143670608848007</v>
      </c>
      <c r="H1317" s="190">
        <f t="shared" si="85"/>
        <v>52.48</v>
      </c>
    </row>
    <row r="1318" spans="1:8">
      <c r="A1318" s="185">
        <v>37381</v>
      </c>
      <c r="B1318" s="184">
        <v>120</v>
      </c>
      <c r="C1318" s="184">
        <f t="shared" si="83"/>
        <v>2002</v>
      </c>
      <c r="E1318" s="190">
        <v>290</v>
      </c>
      <c r="F1318" s="190">
        <f t="shared" si="86"/>
        <v>1313</v>
      </c>
      <c r="G1318" s="190">
        <f t="shared" si="84"/>
        <v>0.14378011388523873</v>
      </c>
      <c r="H1318" s="190">
        <f t="shared" si="85"/>
        <v>52.52</v>
      </c>
    </row>
    <row r="1319" spans="1:8">
      <c r="A1319" s="185">
        <v>37382</v>
      </c>
      <c r="B1319" s="184">
        <v>257</v>
      </c>
      <c r="C1319" s="184">
        <f t="shared" si="83"/>
        <v>2002</v>
      </c>
      <c r="E1319" s="190">
        <v>290</v>
      </c>
      <c r="F1319" s="190">
        <f t="shared" si="86"/>
        <v>1314</v>
      </c>
      <c r="G1319" s="190">
        <f t="shared" si="84"/>
        <v>0.14388961892247043</v>
      </c>
      <c r="H1319" s="190">
        <f t="shared" si="85"/>
        <v>52.56</v>
      </c>
    </row>
    <row r="1320" spans="1:8">
      <c r="A1320" s="185">
        <v>37383</v>
      </c>
      <c r="B1320" s="184">
        <v>437</v>
      </c>
      <c r="C1320" s="184">
        <f t="shared" si="83"/>
        <v>2002</v>
      </c>
      <c r="E1320" s="190">
        <v>290</v>
      </c>
      <c r="F1320" s="190">
        <f t="shared" si="86"/>
        <v>1315</v>
      </c>
      <c r="G1320" s="190">
        <f t="shared" si="84"/>
        <v>0.14399912395970216</v>
      </c>
      <c r="H1320" s="190">
        <f t="shared" si="85"/>
        <v>52.6</v>
      </c>
    </row>
    <row r="1321" spans="1:8">
      <c r="A1321" s="185">
        <v>37384</v>
      </c>
      <c r="B1321" s="184">
        <v>519</v>
      </c>
      <c r="C1321" s="184">
        <f t="shared" si="83"/>
        <v>2002</v>
      </c>
      <c r="E1321" s="190">
        <v>290</v>
      </c>
      <c r="F1321" s="190">
        <f t="shared" si="86"/>
        <v>1316</v>
      </c>
      <c r="G1321" s="190">
        <f t="shared" si="84"/>
        <v>0.14410862899693386</v>
      </c>
      <c r="H1321" s="190">
        <f t="shared" si="85"/>
        <v>52.64</v>
      </c>
    </row>
    <row r="1322" spans="1:8">
      <c r="A1322" s="185">
        <v>37385</v>
      </c>
      <c r="B1322" s="184">
        <v>520</v>
      </c>
      <c r="C1322" s="184">
        <f t="shared" si="83"/>
        <v>2002</v>
      </c>
      <c r="E1322" s="190">
        <v>290</v>
      </c>
      <c r="F1322" s="190">
        <f t="shared" si="86"/>
        <v>1317</v>
      </c>
      <c r="G1322" s="190">
        <f t="shared" si="84"/>
        <v>0.14421813403416558</v>
      </c>
      <c r="H1322" s="190">
        <f t="shared" si="85"/>
        <v>52.680000000000007</v>
      </c>
    </row>
    <row r="1323" spans="1:8">
      <c r="A1323" s="185">
        <v>37386</v>
      </c>
      <c r="B1323" s="184">
        <v>560</v>
      </c>
      <c r="C1323" s="184">
        <f t="shared" si="83"/>
        <v>2002</v>
      </c>
      <c r="E1323" s="190">
        <v>290</v>
      </c>
      <c r="F1323" s="190">
        <f t="shared" si="86"/>
        <v>1318</v>
      </c>
      <c r="G1323" s="190">
        <f t="shared" si="84"/>
        <v>0.14432763907139728</v>
      </c>
      <c r="H1323" s="190">
        <f t="shared" si="85"/>
        <v>52.72</v>
      </c>
    </row>
    <row r="1324" spans="1:8">
      <c r="A1324" s="185">
        <v>37387</v>
      </c>
      <c r="B1324" s="184">
        <v>694</v>
      </c>
      <c r="C1324" s="184">
        <f t="shared" si="83"/>
        <v>2002</v>
      </c>
      <c r="E1324" s="190">
        <v>289</v>
      </c>
      <c r="F1324" s="190">
        <f t="shared" si="86"/>
        <v>1319</v>
      </c>
      <c r="G1324" s="190">
        <f t="shared" si="84"/>
        <v>0.14443714410862898</v>
      </c>
      <c r="H1324" s="190">
        <f t="shared" si="85"/>
        <v>52.759999999999991</v>
      </c>
    </row>
    <row r="1325" spans="1:8">
      <c r="A1325" s="185">
        <v>37388</v>
      </c>
      <c r="B1325" s="184">
        <v>558</v>
      </c>
      <c r="C1325" s="184">
        <f t="shared" si="83"/>
        <v>2002</v>
      </c>
      <c r="E1325" s="190">
        <v>289</v>
      </c>
      <c r="F1325" s="190">
        <f t="shared" si="86"/>
        <v>1320</v>
      </c>
      <c r="G1325" s="190">
        <f t="shared" si="84"/>
        <v>0.14454664914586071</v>
      </c>
      <c r="H1325" s="190">
        <f t="shared" si="85"/>
        <v>52.8</v>
      </c>
    </row>
    <row r="1326" spans="1:8">
      <c r="A1326" s="185">
        <v>37389</v>
      </c>
      <c r="B1326" s="184">
        <v>502</v>
      </c>
      <c r="C1326" s="184">
        <f t="shared" si="83"/>
        <v>2002</v>
      </c>
      <c r="E1326" s="190">
        <v>289</v>
      </c>
      <c r="F1326" s="190">
        <f t="shared" si="86"/>
        <v>1321</v>
      </c>
      <c r="G1326" s="190">
        <f t="shared" si="84"/>
        <v>0.14465615418309241</v>
      </c>
      <c r="H1326" s="190">
        <f t="shared" si="85"/>
        <v>52.84</v>
      </c>
    </row>
    <row r="1327" spans="1:8">
      <c r="A1327" s="185">
        <v>37390</v>
      </c>
      <c r="B1327" s="184">
        <v>375</v>
      </c>
      <c r="C1327" s="184">
        <f t="shared" si="83"/>
        <v>2002</v>
      </c>
      <c r="E1327" s="190">
        <v>289</v>
      </c>
      <c r="F1327" s="190">
        <f t="shared" si="86"/>
        <v>1322</v>
      </c>
      <c r="G1327" s="190">
        <f t="shared" si="84"/>
        <v>0.14476565922032414</v>
      </c>
      <c r="H1327" s="190">
        <f t="shared" si="85"/>
        <v>52.88</v>
      </c>
    </row>
    <row r="1328" spans="1:8">
      <c r="A1328" s="185">
        <v>37391</v>
      </c>
      <c r="B1328" s="184">
        <v>291</v>
      </c>
      <c r="C1328" s="184">
        <f t="shared" si="83"/>
        <v>2002</v>
      </c>
      <c r="E1328" s="190">
        <v>289</v>
      </c>
      <c r="F1328" s="190">
        <f t="shared" si="86"/>
        <v>1323</v>
      </c>
      <c r="G1328" s="190">
        <f t="shared" si="84"/>
        <v>0.14487516425755584</v>
      </c>
      <c r="H1328" s="190">
        <f t="shared" si="85"/>
        <v>52.92</v>
      </c>
    </row>
    <row r="1329" spans="1:8">
      <c r="A1329" s="185">
        <v>37392</v>
      </c>
      <c r="B1329" s="184">
        <v>149</v>
      </c>
      <c r="C1329" s="184">
        <f t="shared" si="83"/>
        <v>2002</v>
      </c>
      <c r="E1329" s="190">
        <v>289</v>
      </c>
      <c r="F1329" s="190">
        <f t="shared" si="86"/>
        <v>1324</v>
      </c>
      <c r="G1329" s="190">
        <f t="shared" si="84"/>
        <v>0.14498466929478757</v>
      </c>
      <c r="H1329" s="190">
        <f t="shared" si="85"/>
        <v>52.96</v>
      </c>
    </row>
    <row r="1330" spans="1:8">
      <c r="A1330" s="185">
        <v>37393</v>
      </c>
      <c r="B1330" s="184">
        <v>47</v>
      </c>
      <c r="C1330" s="184">
        <f t="shared" si="83"/>
        <v>2002</v>
      </c>
      <c r="E1330" s="190">
        <v>289</v>
      </c>
      <c r="F1330" s="190">
        <f t="shared" si="86"/>
        <v>1325</v>
      </c>
      <c r="G1330" s="190">
        <f t="shared" si="84"/>
        <v>0.14509417433201927</v>
      </c>
      <c r="H1330" s="190">
        <f t="shared" si="85"/>
        <v>53</v>
      </c>
    </row>
    <row r="1331" spans="1:8">
      <c r="A1331" s="185">
        <v>37394</v>
      </c>
      <c r="B1331" s="184">
        <v>45.6</v>
      </c>
      <c r="C1331" s="184">
        <f t="shared" si="83"/>
        <v>2002</v>
      </c>
      <c r="E1331" s="190">
        <v>289</v>
      </c>
      <c r="F1331" s="190">
        <f t="shared" si="86"/>
        <v>1326</v>
      </c>
      <c r="G1331" s="190">
        <f t="shared" si="84"/>
        <v>0.14520367936925099</v>
      </c>
      <c r="H1331" s="190">
        <f t="shared" si="85"/>
        <v>53.04</v>
      </c>
    </row>
    <row r="1332" spans="1:8">
      <c r="A1332" s="185">
        <v>37395</v>
      </c>
      <c r="B1332" s="184">
        <v>41.2</v>
      </c>
      <c r="C1332" s="184">
        <f t="shared" si="83"/>
        <v>2002</v>
      </c>
      <c r="E1332" s="190">
        <v>288</v>
      </c>
      <c r="F1332" s="190">
        <f t="shared" si="86"/>
        <v>1327</v>
      </c>
      <c r="G1332" s="190">
        <f t="shared" si="84"/>
        <v>0.14531318440648269</v>
      </c>
      <c r="H1332" s="190">
        <f t="shared" si="85"/>
        <v>53.08</v>
      </c>
    </row>
    <row r="1333" spans="1:8">
      <c r="A1333" s="185">
        <v>37396</v>
      </c>
      <c r="B1333" s="184">
        <v>40.700000000000003</v>
      </c>
      <c r="C1333" s="184">
        <f t="shared" si="83"/>
        <v>2002</v>
      </c>
      <c r="E1333" s="190">
        <v>288</v>
      </c>
      <c r="F1333" s="190">
        <f t="shared" si="86"/>
        <v>1328</v>
      </c>
      <c r="G1333" s="190">
        <f t="shared" si="84"/>
        <v>0.14542268944371442</v>
      </c>
      <c r="H1333" s="190">
        <f t="shared" si="85"/>
        <v>53.12</v>
      </c>
    </row>
    <row r="1334" spans="1:8">
      <c r="A1334" s="185">
        <v>37397</v>
      </c>
      <c r="B1334" s="184">
        <v>55.1</v>
      </c>
      <c r="C1334" s="184">
        <f t="shared" si="83"/>
        <v>2002</v>
      </c>
      <c r="E1334" s="190">
        <v>288</v>
      </c>
      <c r="F1334" s="190">
        <f t="shared" si="86"/>
        <v>1329</v>
      </c>
      <c r="G1334" s="190">
        <f t="shared" si="84"/>
        <v>0.14553219448094612</v>
      </c>
      <c r="H1334" s="190">
        <f t="shared" si="85"/>
        <v>53.16</v>
      </c>
    </row>
    <row r="1335" spans="1:8">
      <c r="A1335" s="185">
        <v>37398</v>
      </c>
      <c r="B1335" s="184">
        <v>55.1</v>
      </c>
      <c r="C1335" s="184">
        <f t="shared" si="83"/>
        <v>2002</v>
      </c>
      <c r="E1335" s="190">
        <v>288</v>
      </c>
      <c r="F1335" s="190">
        <f t="shared" si="86"/>
        <v>1330</v>
      </c>
      <c r="G1335" s="190">
        <f t="shared" si="84"/>
        <v>0.14564169951817785</v>
      </c>
      <c r="H1335" s="190">
        <f t="shared" si="85"/>
        <v>53.2</v>
      </c>
    </row>
    <row r="1336" spans="1:8">
      <c r="A1336" s="185">
        <v>37399</v>
      </c>
      <c r="B1336" s="184">
        <v>55.5</v>
      </c>
      <c r="C1336" s="184">
        <f t="shared" si="83"/>
        <v>2002</v>
      </c>
      <c r="E1336" s="190">
        <v>288</v>
      </c>
      <c r="F1336" s="190">
        <f t="shared" si="86"/>
        <v>1331</v>
      </c>
      <c r="G1336" s="190">
        <f t="shared" si="84"/>
        <v>0.14575120455540955</v>
      </c>
      <c r="H1336" s="190">
        <f t="shared" si="85"/>
        <v>53.24</v>
      </c>
    </row>
    <row r="1337" spans="1:8">
      <c r="A1337" s="185">
        <v>37400</v>
      </c>
      <c r="B1337" s="184">
        <v>55.6</v>
      </c>
      <c r="C1337" s="184">
        <f t="shared" si="83"/>
        <v>2002</v>
      </c>
      <c r="E1337" s="190">
        <v>288</v>
      </c>
      <c r="F1337" s="190">
        <f t="shared" si="86"/>
        <v>1332</v>
      </c>
      <c r="G1337" s="190">
        <f t="shared" si="84"/>
        <v>0.14586070959264127</v>
      </c>
      <c r="H1337" s="190">
        <f t="shared" si="85"/>
        <v>53.280000000000008</v>
      </c>
    </row>
    <row r="1338" spans="1:8">
      <c r="A1338" s="185">
        <v>37401</v>
      </c>
      <c r="B1338" s="184">
        <v>50.4</v>
      </c>
      <c r="C1338" s="184">
        <f t="shared" si="83"/>
        <v>2002</v>
      </c>
      <c r="E1338" s="190">
        <v>288</v>
      </c>
      <c r="F1338" s="190">
        <f t="shared" si="86"/>
        <v>1333</v>
      </c>
      <c r="G1338" s="190">
        <f t="shared" si="84"/>
        <v>0.14597021462987297</v>
      </c>
      <c r="H1338" s="190">
        <f t="shared" si="85"/>
        <v>53.32</v>
      </c>
    </row>
    <row r="1339" spans="1:8">
      <c r="A1339" s="185">
        <v>37402</v>
      </c>
      <c r="B1339" s="184">
        <v>53.6</v>
      </c>
      <c r="C1339" s="184">
        <f t="shared" si="83"/>
        <v>2002</v>
      </c>
      <c r="E1339" s="190">
        <v>288</v>
      </c>
      <c r="F1339" s="190">
        <f t="shared" si="86"/>
        <v>1334</v>
      </c>
      <c r="G1339" s="190">
        <f t="shared" si="84"/>
        <v>0.14607971966710467</v>
      </c>
      <c r="H1339" s="190">
        <f t="shared" si="85"/>
        <v>53.359999999999992</v>
      </c>
    </row>
    <row r="1340" spans="1:8">
      <c r="A1340" s="185">
        <v>37403</v>
      </c>
      <c r="B1340" s="184">
        <v>44.9</v>
      </c>
      <c r="C1340" s="184">
        <f t="shared" si="83"/>
        <v>2002</v>
      </c>
      <c r="E1340" s="190">
        <v>287</v>
      </c>
      <c r="F1340" s="190">
        <f t="shared" si="86"/>
        <v>1335</v>
      </c>
      <c r="G1340" s="190">
        <f t="shared" si="84"/>
        <v>0.1461892247043364</v>
      </c>
      <c r="H1340" s="190">
        <f t="shared" si="85"/>
        <v>53.4</v>
      </c>
    </row>
    <row r="1341" spans="1:8">
      <c r="A1341" s="185">
        <v>37404</v>
      </c>
      <c r="B1341" s="184">
        <v>51.2</v>
      </c>
      <c r="C1341" s="184">
        <f t="shared" si="83"/>
        <v>2002</v>
      </c>
      <c r="E1341" s="190">
        <v>287</v>
      </c>
      <c r="F1341" s="190">
        <f t="shared" si="86"/>
        <v>1336</v>
      </c>
      <c r="G1341" s="190">
        <f t="shared" si="84"/>
        <v>0.1462987297415681</v>
      </c>
      <c r="H1341" s="190">
        <f t="shared" si="85"/>
        <v>53.44</v>
      </c>
    </row>
    <row r="1342" spans="1:8">
      <c r="A1342" s="185">
        <v>37405</v>
      </c>
      <c r="B1342" s="184">
        <v>60</v>
      </c>
      <c r="C1342" s="184">
        <f t="shared" si="83"/>
        <v>2002</v>
      </c>
      <c r="E1342" s="190">
        <v>287</v>
      </c>
      <c r="F1342" s="190">
        <f t="shared" si="86"/>
        <v>1337</v>
      </c>
      <c r="G1342" s="190">
        <f t="shared" si="84"/>
        <v>0.14640823477879983</v>
      </c>
      <c r="H1342" s="190">
        <f t="shared" si="85"/>
        <v>53.48</v>
      </c>
    </row>
    <row r="1343" spans="1:8">
      <c r="A1343" s="185">
        <v>37406</v>
      </c>
      <c r="B1343" s="184">
        <v>69.5</v>
      </c>
      <c r="C1343" s="184">
        <f t="shared" si="83"/>
        <v>2002</v>
      </c>
      <c r="E1343" s="190">
        <v>287</v>
      </c>
      <c r="F1343" s="190">
        <f t="shared" si="86"/>
        <v>1338</v>
      </c>
      <c r="G1343" s="190">
        <f t="shared" si="84"/>
        <v>0.14651773981603153</v>
      </c>
      <c r="H1343" s="190">
        <f t="shared" si="85"/>
        <v>53.52</v>
      </c>
    </row>
    <row r="1344" spans="1:8">
      <c r="A1344" s="185">
        <v>37407</v>
      </c>
      <c r="B1344" s="184">
        <v>74.7</v>
      </c>
      <c r="C1344" s="184">
        <f t="shared" si="83"/>
        <v>2002</v>
      </c>
      <c r="E1344" s="190">
        <v>286</v>
      </c>
      <c r="F1344" s="190">
        <f t="shared" si="86"/>
        <v>1339</v>
      </c>
      <c r="G1344" s="190">
        <f t="shared" si="84"/>
        <v>0.14662724485326326</v>
      </c>
      <c r="H1344" s="190">
        <f t="shared" si="85"/>
        <v>53.56</v>
      </c>
    </row>
    <row r="1345" spans="1:8">
      <c r="A1345" s="185">
        <v>37408</v>
      </c>
      <c r="B1345" s="184">
        <v>86.8</v>
      </c>
      <c r="C1345" s="184">
        <f t="shared" si="83"/>
        <v>2002</v>
      </c>
      <c r="E1345" s="190">
        <v>286</v>
      </c>
      <c r="F1345" s="190">
        <f t="shared" si="86"/>
        <v>1340</v>
      </c>
      <c r="G1345" s="190">
        <f t="shared" si="84"/>
        <v>0.14673674989049496</v>
      </c>
      <c r="H1345" s="190">
        <f t="shared" si="85"/>
        <v>53.6</v>
      </c>
    </row>
    <row r="1346" spans="1:8">
      <c r="A1346" s="185">
        <v>37409</v>
      </c>
      <c r="B1346" s="184">
        <v>85</v>
      </c>
      <c r="C1346" s="184">
        <f t="shared" si="83"/>
        <v>2002</v>
      </c>
      <c r="E1346" s="190">
        <v>286</v>
      </c>
      <c r="F1346" s="190">
        <f t="shared" si="86"/>
        <v>1341</v>
      </c>
      <c r="G1346" s="190">
        <f t="shared" si="84"/>
        <v>0.14684625492772668</v>
      </c>
      <c r="H1346" s="190">
        <f t="shared" si="85"/>
        <v>53.64</v>
      </c>
    </row>
    <row r="1347" spans="1:8">
      <c r="A1347" s="185">
        <v>37410</v>
      </c>
      <c r="B1347" s="184">
        <v>74.7</v>
      </c>
      <c r="C1347" s="184">
        <f t="shared" si="83"/>
        <v>2002</v>
      </c>
      <c r="E1347" s="190">
        <v>286</v>
      </c>
      <c r="F1347" s="190">
        <f t="shared" si="86"/>
        <v>1342</v>
      </c>
      <c r="G1347" s="190">
        <f t="shared" si="84"/>
        <v>0.14695575996495838</v>
      </c>
      <c r="H1347" s="190">
        <f t="shared" si="85"/>
        <v>53.68</v>
      </c>
    </row>
    <row r="1348" spans="1:8">
      <c r="A1348" s="185">
        <v>37411</v>
      </c>
      <c r="B1348" s="184">
        <v>56.9</v>
      </c>
      <c r="C1348" s="184">
        <f t="shared" si="83"/>
        <v>2002</v>
      </c>
      <c r="E1348" s="190">
        <v>285</v>
      </c>
      <c r="F1348" s="190">
        <f t="shared" si="86"/>
        <v>1343</v>
      </c>
      <c r="G1348" s="190">
        <f t="shared" si="84"/>
        <v>0.14706526500219011</v>
      </c>
      <c r="H1348" s="190">
        <f t="shared" si="85"/>
        <v>53.72</v>
      </c>
    </row>
    <row r="1349" spans="1:8">
      <c r="A1349" s="185">
        <v>37412</v>
      </c>
      <c r="B1349" s="184">
        <v>53.2</v>
      </c>
      <c r="C1349" s="184">
        <f t="shared" si="83"/>
        <v>2002</v>
      </c>
      <c r="E1349" s="190">
        <v>285</v>
      </c>
      <c r="F1349" s="190">
        <f t="shared" si="86"/>
        <v>1344</v>
      </c>
      <c r="G1349" s="190">
        <f t="shared" si="84"/>
        <v>0.14717477003942181</v>
      </c>
      <c r="H1349" s="190">
        <f t="shared" si="85"/>
        <v>53.76</v>
      </c>
    </row>
    <row r="1350" spans="1:8">
      <c r="A1350" s="185">
        <v>37413</v>
      </c>
      <c r="B1350" s="184">
        <v>50</v>
      </c>
      <c r="C1350" s="184">
        <f t="shared" ref="C1350:C1413" si="87">YEAR(A1350)</f>
        <v>2002</v>
      </c>
      <c r="E1350" s="190">
        <v>285</v>
      </c>
      <c r="F1350" s="190">
        <f t="shared" si="86"/>
        <v>1345</v>
      </c>
      <c r="G1350" s="190">
        <f t="shared" ref="G1350:G1413" si="88">F1350/9132</f>
        <v>0.14728427507665354</v>
      </c>
      <c r="H1350" s="190">
        <f t="shared" ref="H1350:H1413" si="89">G1350*9132/25</f>
        <v>53.8</v>
      </c>
    </row>
    <row r="1351" spans="1:8">
      <c r="A1351" s="185">
        <v>37414</v>
      </c>
      <c r="B1351" s="184">
        <v>56.5</v>
      </c>
      <c r="C1351" s="184">
        <f t="shared" si="87"/>
        <v>2002</v>
      </c>
      <c r="E1351" s="190">
        <v>285</v>
      </c>
      <c r="F1351" s="190">
        <f t="shared" ref="F1351:F1414" si="90">F1350+1</f>
        <v>1346</v>
      </c>
      <c r="G1351" s="190">
        <f t="shared" si="88"/>
        <v>0.14739378011388524</v>
      </c>
      <c r="H1351" s="190">
        <f t="shared" si="89"/>
        <v>53.84</v>
      </c>
    </row>
    <row r="1352" spans="1:8">
      <c r="A1352" s="185">
        <v>37415</v>
      </c>
      <c r="B1352" s="184">
        <v>65.900000000000006</v>
      </c>
      <c r="C1352" s="184">
        <f t="shared" si="87"/>
        <v>2002</v>
      </c>
      <c r="E1352" s="190">
        <v>285</v>
      </c>
      <c r="F1352" s="190">
        <f t="shared" si="90"/>
        <v>1347</v>
      </c>
      <c r="G1352" s="190">
        <f t="shared" si="88"/>
        <v>0.14750328515111696</v>
      </c>
      <c r="H1352" s="190">
        <f t="shared" si="89"/>
        <v>53.88000000000001</v>
      </c>
    </row>
    <row r="1353" spans="1:8">
      <c r="A1353" s="185">
        <v>37416</v>
      </c>
      <c r="B1353" s="184">
        <v>70.099999999999994</v>
      </c>
      <c r="C1353" s="184">
        <f t="shared" si="87"/>
        <v>2002</v>
      </c>
      <c r="E1353" s="190">
        <v>285</v>
      </c>
      <c r="F1353" s="190">
        <f t="shared" si="90"/>
        <v>1348</v>
      </c>
      <c r="G1353" s="190">
        <f t="shared" si="88"/>
        <v>0.14761279018834866</v>
      </c>
      <c r="H1353" s="190">
        <f t="shared" si="89"/>
        <v>53.92</v>
      </c>
    </row>
    <row r="1354" spans="1:8">
      <c r="A1354" s="185">
        <v>37417</v>
      </c>
      <c r="B1354" s="184">
        <v>66.099999999999994</v>
      </c>
      <c r="C1354" s="184">
        <f t="shared" si="87"/>
        <v>2002</v>
      </c>
      <c r="E1354" s="190">
        <v>284</v>
      </c>
      <c r="F1354" s="190">
        <f t="shared" si="90"/>
        <v>1349</v>
      </c>
      <c r="G1354" s="190">
        <f t="shared" si="88"/>
        <v>0.14772229522558036</v>
      </c>
      <c r="H1354" s="190">
        <f t="shared" si="89"/>
        <v>53.959999999999994</v>
      </c>
    </row>
    <row r="1355" spans="1:8">
      <c r="A1355" s="185">
        <v>37418</v>
      </c>
      <c r="B1355" s="184">
        <v>66</v>
      </c>
      <c r="C1355" s="184">
        <f t="shared" si="87"/>
        <v>2002</v>
      </c>
      <c r="E1355" s="190">
        <v>284</v>
      </c>
      <c r="F1355" s="190">
        <f t="shared" si="90"/>
        <v>1350</v>
      </c>
      <c r="G1355" s="190">
        <f t="shared" si="88"/>
        <v>0.14783180026281209</v>
      </c>
      <c r="H1355" s="190">
        <f t="shared" si="89"/>
        <v>54</v>
      </c>
    </row>
    <row r="1356" spans="1:8">
      <c r="A1356" s="185">
        <v>37419</v>
      </c>
      <c r="B1356" s="184">
        <v>66.099999999999994</v>
      </c>
      <c r="C1356" s="184">
        <f t="shared" si="87"/>
        <v>2002</v>
      </c>
      <c r="E1356" s="190">
        <v>284</v>
      </c>
      <c r="F1356" s="190">
        <f t="shared" si="90"/>
        <v>1351</v>
      </c>
      <c r="G1356" s="190">
        <f t="shared" si="88"/>
        <v>0.14794130530004379</v>
      </c>
      <c r="H1356" s="190">
        <f t="shared" si="89"/>
        <v>54.04</v>
      </c>
    </row>
    <row r="1357" spans="1:8">
      <c r="A1357" s="185">
        <v>37420</v>
      </c>
      <c r="B1357" s="184">
        <v>58</v>
      </c>
      <c r="C1357" s="184">
        <f t="shared" si="87"/>
        <v>2002</v>
      </c>
      <c r="E1357" s="190">
        <v>284</v>
      </c>
      <c r="F1357" s="190">
        <f t="shared" si="90"/>
        <v>1352</v>
      </c>
      <c r="G1357" s="190">
        <f t="shared" si="88"/>
        <v>0.14805081033727552</v>
      </c>
      <c r="H1357" s="190">
        <f t="shared" si="89"/>
        <v>54.08</v>
      </c>
    </row>
    <row r="1358" spans="1:8">
      <c r="A1358" s="185">
        <v>37421</v>
      </c>
      <c r="B1358" s="184">
        <v>55</v>
      </c>
      <c r="C1358" s="184">
        <f t="shared" si="87"/>
        <v>2002</v>
      </c>
      <c r="E1358" s="190">
        <v>284</v>
      </c>
      <c r="F1358" s="190">
        <f t="shared" si="90"/>
        <v>1353</v>
      </c>
      <c r="G1358" s="190">
        <f t="shared" si="88"/>
        <v>0.14816031537450722</v>
      </c>
      <c r="H1358" s="190">
        <f t="shared" si="89"/>
        <v>54.12</v>
      </c>
    </row>
    <row r="1359" spans="1:8">
      <c r="A1359" s="185">
        <v>37422</v>
      </c>
      <c r="B1359" s="184">
        <v>54.7</v>
      </c>
      <c r="C1359" s="184">
        <f t="shared" si="87"/>
        <v>2002</v>
      </c>
      <c r="E1359" s="190">
        <v>284</v>
      </c>
      <c r="F1359" s="190">
        <f t="shared" si="90"/>
        <v>1354</v>
      </c>
      <c r="G1359" s="190">
        <f t="shared" si="88"/>
        <v>0.14826982041173895</v>
      </c>
      <c r="H1359" s="190">
        <f t="shared" si="89"/>
        <v>54.16</v>
      </c>
    </row>
    <row r="1360" spans="1:8">
      <c r="A1360" s="185">
        <v>37423</v>
      </c>
      <c r="B1360" s="184">
        <v>65.900000000000006</v>
      </c>
      <c r="C1360" s="184">
        <f t="shared" si="87"/>
        <v>2002</v>
      </c>
      <c r="E1360" s="190">
        <v>284</v>
      </c>
      <c r="F1360" s="190">
        <f t="shared" si="90"/>
        <v>1355</v>
      </c>
      <c r="G1360" s="190">
        <f t="shared" si="88"/>
        <v>0.14837932544897064</v>
      </c>
      <c r="H1360" s="190">
        <f t="shared" si="89"/>
        <v>54.2</v>
      </c>
    </row>
    <row r="1361" spans="1:8">
      <c r="A1361" s="185">
        <v>37424</v>
      </c>
      <c r="B1361" s="184">
        <v>60.7</v>
      </c>
      <c r="C1361" s="184">
        <f t="shared" si="87"/>
        <v>2002</v>
      </c>
      <c r="E1361" s="190">
        <v>284</v>
      </c>
      <c r="F1361" s="190">
        <f t="shared" si="90"/>
        <v>1356</v>
      </c>
      <c r="G1361" s="190">
        <f t="shared" si="88"/>
        <v>0.14848883048620237</v>
      </c>
      <c r="H1361" s="190">
        <f t="shared" si="89"/>
        <v>54.24</v>
      </c>
    </row>
    <row r="1362" spans="1:8">
      <c r="A1362" s="185">
        <v>37425</v>
      </c>
      <c r="B1362" s="184">
        <v>59.5</v>
      </c>
      <c r="C1362" s="184">
        <f t="shared" si="87"/>
        <v>2002</v>
      </c>
      <c r="E1362" s="190">
        <v>284</v>
      </c>
      <c r="F1362" s="190">
        <f t="shared" si="90"/>
        <v>1357</v>
      </c>
      <c r="G1362" s="190">
        <f t="shared" si="88"/>
        <v>0.14859833552343407</v>
      </c>
      <c r="H1362" s="190">
        <f t="shared" si="89"/>
        <v>54.28</v>
      </c>
    </row>
    <row r="1363" spans="1:8">
      <c r="A1363" s="185">
        <v>37426</v>
      </c>
      <c r="B1363" s="184">
        <v>57</v>
      </c>
      <c r="C1363" s="184">
        <f t="shared" si="87"/>
        <v>2002</v>
      </c>
      <c r="E1363" s="190">
        <v>283</v>
      </c>
      <c r="F1363" s="190">
        <f t="shared" si="90"/>
        <v>1358</v>
      </c>
      <c r="G1363" s="190">
        <f t="shared" si="88"/>
        <v>0.1487078405606658</v>
      </c>
      <c r="H1363" s="190">
        <f t="shared" si="89"/>
        <v>54.32</v>
      </c>
    </row>
    <row r="1364" spans="1:8">
      <c r="A1364" s="185">
        <v>37427</v>
      </c>
      <c r="B1364" s="184">
        <v>55.4</v>
      </c>
      <c r="C1364" s="184">
        <f t="shared" si="87"/>
        <v>2002</v>
      </c>
      <c r="E1364" s="190">
        <v>283</v>
      </c>
      <c r="F1364" s="190">
        <f t="shared" si="90"/>
        <v>1359</v>
      </c>
      <c r="G1364" s="190">
        <f t="shared" si="88"/>
        <v>0.1488173455978975</v>
      </c>
      <c r="H1364" s="190">
        <f t="shared" si="89"/>
        <v>54.36</v>
      </c>
    </row>
    <row r="1365" spans="1:8">
      <c r="A1365" s="185">
        <v>37428</v>
      </c>
      <c r="B1365" s="184">
        <v>65.7</v>
      </c>
      <c r="C1365" s="184">
        <f t="shared" si="87"/>
        <v>2002</v>
      </c>
      <c r="E1365" s="190">
        <v>283</v>
      </c>
      <c r="F1365" s="190">
        <f t="shared" si="90"/>
        <v>1360</v>
      </c>
      <c r="G1365" s="190">
        <f t="shared" si="88"/>
        <v>0.14892685063512923</v>
      </c>
      <c r="H1365" s="190">
        <f t="shared" si="89"/>
        <v>54.4</v>
      </c>
    </row>
    <row r="1366" spans="1:8">
      <c r="A1366" s="185">
        <v>37429</v>
      </c>
      <c r="B1366" s="184">
        <v>67.3</v>
      </c>
      <c r="C1366" s="184">
        <f t="shared" si="87"/>
        <v>2002</v>
      </c>
      <c r="E1366" s="190">
        <v>283</v>
      </c>
      <c r="F1366" s="190">
        <f t="shared" si="90"/>
        <v>1361</v>
      </c>
      <c r="G1366" s="190">
        <f t="shared" si="88"/>
        <v>0.14903635567236093</v>
      </c>
      <c r="H1366" s="190">
        <f t="shared" si="89"/>
        <v>54.44</v>
      </c>
    </row>
    <row r="1367" spans="1:8">
      <c r="A1367" s="185">
        <v>37430</v>
      </c>
      <c r="B1367" s="184">
        <v>67</v>
      </c>
      <c r="C1367" s="184">
        <f t="shared" si="87"/>
        <v>2002</v>
      </c>
      <c r="E1367" s="190">
        <v>283</v>
      </c>
      <c r="F1367" s="190">
        <f t="shared" si="90"/>
        <v>1362</v>
      </c>
      <c r="G1367" s="190">
        <f t="shared" si="88"/>
        <v>0.14914586070959265</v>
      </c>
      <c r="H1367" s="190">
        <f t="shared" si="89"/>
        <v>54.48</v>
      </c>
    </row>
    <row r="1368" spans="1:8">
      <c r="A1368" s="185">
        <v>37431</v>
      </c>
      <c r="B1368" s="184">
        <v>57.8</v>
      </c>
      <c r="C1368" s="184">
        <f t="shared" si="87"/>
        <v>2002</v>
      </c>
      <c r="E1368" s="190">
        <v>283</v>
      </c>
      <c r="F1368" s="190">
        <f t="shared" si="90"/>
        <v>1363</v>
      </c>
      <c r="G1368" s="190">
        <f t="shared" si="88"/>
        <v>0.14925536574682435</v>
      </c>
      <c r="H1368" s="190">
        <f t="shared" si="89"/>
        <v>54.52</v>
      </c>
    </row>
    <row r="1369" spans="1:8">
      <c r="A1369" s="185">
        <v>37432</v>
      </c>
      <c r="B1369" s="184">
        <v>55.8</v>
      </c>
      <c r="C1369" s="184">
        <f t="shared" si="87"/>
        <v>2002</v>
      </c>
      <c r="E1369" s="190">
        <v>282</v>
      </c>
      <c r="F1369" s="190">
        <f t="shared" si="90"/>
        <v>1364</v>
      </c>
      <c r="G1369" s="190">
        <f t="shared" si="88"/>
        <v>0.14936487078405605</v>
      </c>
      <c r="H1369" s="190">
        <f t="shared" si="89"/>
        <v>54.559999999999988</v>
      </c>
    </row>
    <row r="1370" spans="1:8">
      <c r="A1370" s="185">
        <v>37433</v>
      </c>
      <c r="B1370" s="184">
        <v>44.9</v>
      </c>
      <c r="C1370" s="184">
        <f t="shared" si="87"/>
        <v>2002</v>
      </c>
      <c r="E1370" s="190">
        <v>282</v>
      </c>
      <c r="F1370" s="190">
        <f t="shared" si="90"/>
        <v>1365</v>
      </c>
      <c r="G1370" s="190">
        <f t="shared" si="88"/>
        <v>0.14947437582128778</v>
      </c>
      <c r="H1370" s="190">
        <f t="shared" si="89"/>
        <v>54.6</v>
      </c>
    </row>
    <row r="1371" spans="1:8">
      <c r="A1371" s="185">
        <v>37434</v>
      </c>
      <c r="B1371" s="184">
        <v>28.5</v>
      </c>
      <c r="C1371" s="184">
        <f t="shared" si="87"/>
        <v>2002</v>
      </c>
      <c r="E1371" s="190">
        <v>282</v>
      </c>
      <c r="F1371" s="190">
        <f t="shared" si="90"/>
        <v>1366</v>
      </c>
      <c r="G1371" s="190">
        <f t="shared" si="88"/>
        <v>0.14958388085851948</v>
      </c>
      <c r="H1371" s="190">
        <f t="shared" si="89"/>
        <v>54.64</v>
      </c>
    </row>
    <row r="1372" spans="1:8">
      <c r="A1372" s="185">
        <v>37435</v>
      </c>
      <c r="B1372" s="184">
        <v>7.05</v>
      </c>
      <c r="C1372" s="184">
        <f t="shared" si="87"/>
        <v>2002</v>
      </c>
      <c r="E1372" s="190">
        <v>282</v>
      </c>
      <c r="F1372" s="190">
        <f t="shared" si="90"/>
        <v>1367</v>
      </c>
      <c r="G1372" s="190">
        <f t="shared" si="88"/>
        <v>0.14969338589575121</v>
      </c>
      <c r="H1372" s="190">
        <f t="shared" si="89"/>
        <v>54.68</v>
      </c>
    </row>
    <row r="1373" spans="1:8">
      <c r="A1373" s="185">
        <v>37436</v>
      </c>
      <c r="B1373" s="184">
        <v>3.13</v>
      </c>
      <c r="C1373" s="184">
        <f t="shared" si="87"/>
        <v>2002</v>
      </c>
      <c r="E1373" s="190">
        <v>282</v>
      </c>
      <c r="F1373" s="190">
        <f t="shared" si="90"/>
        <v>1368</v>
      </c>
      <c r="G1373" s="190">
        <f t="shared" si="88"/>
        <v>0.14980289093298291</v>
      </c>
      <c r="H1373" s="190">
        <f t="shared" si="89"/>
        <v>54.72</v>
      </c>
    </row>
    <row r="1374" spans="1:8">
      <c r="A1374" s="185">
        <v>37437</v>
      </c>
      <c r="B1374" s="184">
        <v>2.06</v>
      </c>
      <c r="C1374" s="184">
        <f t="shared" si="87"/>
        <v>2002</v>
      </c>
      <c r="E1374" s="190">
        <v>282</v>
      </c>
      <c r="F1374" s="190">
        <f t="shared" si="90"/>
        <v>1369</v>
      </c>
      <c r="G1374" s="190">
        <f t="shared" si="88"/>
        <v>0.14991239597021463</v>
      </c>
      <c r="H1374" s="190">
        <f t="shared" si="89"/>
        <v>54.76</v>
      </c>
    </row>
    <row r="1375" spans="1:8">
      <c r="A1375" s="185">
        <v>37438</v>
      </c>
      <c r="B1375" s="184">
        <v>2.64</v>
      </c>
      <c r="C1375" s="184">
        <f t="shared" si="87"/>
        <v>2002</v>
      </c>
      <c r="E1375" s="190">
        <v>282</v>
      </c>
      <c r="F1375" s="190">
        <f t="shared" si="90"/>
        <v>1370</v>
      </c>
      <c r="G1375" s="190">
        <f t="shared" si="88"/>
        <v>0.15002190100744633</v>
      </c>
      <c r="H1375" s="190">
        <f t="shared" si="89"/>
        <v>54.8</v>
      </c>
    </row>
    <row r="1376" spans="1:8">
      <c r="A1376" s="185">
        <v>37439</v>
      </c>
      <c r="B1376" s="184">
        <v>1.84</v>
      </c>
      <c r="C1376" s="184">
        <f t="shared" si="87"/>
        <v>2002</v>
      </c>
      <c r="E1376" s="190">
        <v>281</v>
      </c>
      <c r="F1376" s="190">
        <f t="shared" si="90"/>
        <v>1371</v>
      </c>
      <c r="G1376" s="190">
        <f t="shared" si="88"/>
        <v>0.15013140604467806</v>
      </c>
      <c r="H1376" s="190">
        <f t="shared" si="89"/>
        <v>54.84</v>
      </c>
    </row>
    <row r="1377" spans="1:8">
      <c r="A1377" s="185">
        <v>37440</v>
      </c>
      <c r="B1377" s="184">
        <v>1.76</v>
      </c>
      <c r="C1377" s="184">
        <f t="shared" si="87"/>
        <v>2002</v>
      </c>
      <c r="E1377" s="190">
        <v>281</v>
      </c>
      <c r="F1377" s="190">
        <f t="shared" si="90"/>
        <v>1372</v>
      </c>
      <c r="G1377" s="190">
        <f t="shared" si="88"/>
        <v>0.15024091108190976</v>
      </c>
      <c r="H1377" s="190">
        <f t="shared" si="89"/>
        <v>54.88</v>
      </c>
    </row>
    <row r="1378" spans="1:8">
      <c r="A1378" s="185">
        <v>37441</v>
      </c>
      <c r="B1378" s="184">
        <v>0.57999999999999996</v>
      </c>
      <c r="C1378" s="184">
        <f t="shared" si="87"/>
        <v>2002</v>
      </c>
      <c r="E1378" s="190">
        <v>281</v>
      </c>
      <c r="F1378" s="190">
        <f t="shared" si="90"/>
        <v>1373</v>
      </c>
      <c r="G1378" s="190">
        <f t="shared" si="88"/>
        <v>0.15035041611914149</v>
      </c>
      <c r="H1378" s="190">
        <f t="shared" si="89"/>
        <v>54.92</v>
      </c>
    </row>
    <row r="1379" spans="1:8">
      <c r="A1379" s="185">
        <v>37442</v>
      </c>
      <c r="B1379" s="184">
        <v>1.07</v>
      </c>
      <c r="C1379" s="184">
        <f t="shared" si="87"/>
        <v>2002</v>
      </c>
      <c r="E1379" s="190">
        <v>281</v>
      </c>
      <c r="F1379" s="190">
        <f t="shared" si="90"/>
        <v>1374</v>
      </c>
      <c r="G1379" s="190">
        <f t="shared" si="88"/>
        <v>0.15045992115637319</v>
      </c>
      <c r="H1379" s="190">
        <f t="shared" si="89"/>
        <v>54.96</v>
      </c>
    </row>
    <row r="1380" spans="1:8">
      <c r="A1380" s="185">
        <v>37443</v>
      </c>
      <c r="B1380" s="184">
        <v>0.41</v>
      </c>
      <c r="C1380" s="184">
        <f t="shared" si="87"/>
        <v>2002</v>
      </c>
      <c r="E1380" s="190">
        <v>281</v>
      </c>
      <c r="F1380" s="190">
        <f t="shared" si="90"/>
        <v>1375</v>
      </c>
      <c r="G1380" s="190">
        <f t="shared" si="88"/>
        <v>0.15056942619360492</v>
      </c>
      <c r="H1380" s="190">
        <f t="shared" si="89"/>
        <v>55</v>
      </c>
    </row>
    <row r="1381" spans="1:8">
      <c r="A1381" s="185">
        <v>37444</v>
      </c>
      <c r="B1381" s="184">
        <v>2.16</v>
      </c>
      <c r="C1381" s="184">
        <f t="shared" si="87"/>
        <v>2002</v>
      </c>
      <c r="E1381" s="190">
        <v>281</v>
      </c>
      <c r="F1381" s="190">
        <f t="shared" si="90"/>
        <v>1376</v>
      </c>
      <c r="G1381" s="190">
        <f t="shared" si="88"/>
        <v>0.15067893123083662</v>
      </c>
      <c r="H1381" s="190">
        <f t="shared" si="89"/>
        <v>55.04</v>
      </c>
    </row>
    <row r="1382" spans="1:8">
      <c r="A1382" s="185">
        <v>37445</v>
      </c>
      <c r="B1382" s="184">
        <v>1.9</v>
      </c>
      <c r="C1382" s="184">
        <f t="shared" si="87"/>
        <v>2002</v>
      </c>
      <c r="E1382" s="190">
        <v>281</v>
      </c>
      <c r="F1382" s="190">
        <f t="shared" si="90"/>
        <v>1377</v>
      </c>
      <c r="G1382" s="190">
        <f t="shared" si="88"/>
        <v>0.15078843626806834</v>
      </c>
      <c r="H1382" s="190">
        <f t="shared" si="89"/>
        <v>55.08</v>
      </c>
    </row>
    <row r="1383" spans="1:8">
      <c r="A1383" s="185">
        <v>37446</v>
      </c>
      <c r="B1383" s="184">
        <v>1.92</v>
      </c>
      <c r="C1383" s="184">
        <f t="shared" si="87"/>
        <v>2002</v>
      </c>
      <c r="E1383" s="190">
        <v>281</v>
      </c>
      <c r="F1383" s="190">
        <f t="shared" si="90"/>
        <v>1378</v>
      </c>
      <c r="G1383" s="190">
        <f t="shared" si="88"/>
        <v>0.15089794130530004</v>
      </c>
      <c r="H1383" s="190">
        <f t="shared" si="89"/>
        <v>55.12</v>
      </c>
    </row>
    <row r="1384" spans="1:8">
      <c r="A1384" s="185">
        <v>37447</v>
      </c>
      <c r="B1384" s="184">
        <v>2.14</v>
      </c>
      <c r="C1384" s="184">
        <f t="shared" si="87"/>
        <v>2002</v>
      </c>
      <c r="E1384" s="190">
        <v>281</v>
      </c>
      <c r="F1384" s="190">
        <f t="shared" si="90"/>
        <v>1379</v>
      </c>
      <c r="G1384" s="190">
        <f t="shared" si="88"/>
        <v>0.15100744634253177</v>
      </c>
      <c r="H1384" s="190">
        <f t="shared" si="89"/>
        <v>55.160000000000011</v>
      </c>
    </row>
    <row r="1385" spans="1:8">
      <c r="A1385" s="185">
        <v>37448</v>
      </c>
      <c r="B1385" s="184">
        <v>0.41</v>
      </c>
      <c r="C1385" s="184">
        <f t="shared" si="87"/>
        <v>2002</v>
      </c>
      <c r="E1385" s="190">
        <v>280</v>
      </c>
      <c r="F1385" s="190">
        <f t="shared" si="90"/>
        <v>1380</v>
      </c>
      <c r="G1385" s="190">
        <f t="shared" si="88"/>
        <v>0.15111695137976347</v>
      </c>
      <c r="H1385" s="190">
        <f t="shared" si="89"/>
        <v>55.2</v>
      </c>
    </row>
    <row r="1386" spans="1:8">
      <c r="A1386" s="185">
        <v>37449</v>
      </c>
      <c r="B1386" s="184">
        <v>0.56000000000000005</v>
      </c>
      <c r="C1386" s="184">
        <f t="shared" si="87"/>
        <v>2002</v>
      </c>
      <c r="E1386" s="190">
        <v>280</v>
      </c>
      <c r="F1386" s="190">
        <f t="shared" si="90"/>
        <v>1381</v>
      </c>
      <c r="G1386" s="190">
        <f t="shared" si="88"/>
        <v>0.15122645641699517</v>
      </c>
      <c r="H1386" s="190">
        <f t="shared" si="89"/>
        <v>55.24</v>
      </c>
    </row>
    <row r="1387" spans="1:8">
      <c r="A1387" s="185">
        <v>37450</v>
      </c>
      <c r="B1387" s="184">
        <v>1.35</v>
      </c>
      <c r="C1387" s="184">
        <f t="shared" si="87"/>
        <v>2002</v>
      </c>
      <c r="E1387" s="190">
        <v>280</v>
      </c>
      <c r="F1387" s="190">
        <f t="shared" si="90"/>
        <v>1382</v>
      </c>
      <c r="G1387" s="190">
        <f t="shared" si="88"/>
        <v>0.1513359614542269</v>
      </c>
      <c r="H1387" s="190">
        <f t="shared" si="89"/>
        <v>55.28</v>
      </c>
    </row>
    <row r="1388" spans="1:8">
      <c r="A1388" s="185">
        <v>37451</v>
      </c>
      <c r="B1388" s="184">
        <v>0.55000000000000004</v>
      </c>
      <c r="C1388" s="184">
        <f t="shared" si="87"/>
        <v>2002</v>
      </c>
      <c r="E1388" s="190">
        <v>280</v>
      </c>
      <c r="F1388" s="190">
        <f t="shared" si="90"/>
        <v>1383</v>
      </c>
      <c r="G1388" s="190">
        <f t="shared" si="88"/>
        <v>0.1514454664914586</v>
      </c>
      <c r="H1388" s="190">
        <f t="shared" si="89"/>
        <v>55.32</v>
      </c>
    </row>
    <row r="1389" spans="1:8">
      <c r="A1389" s="185">
        <v>37452</v>
      </c>
      <c r="B1389" s="184">
        <v>0.56000000000000005</v>
      </c>
      <c r="C1389" s="184">
        <f t="shared" si="87"/>
        <v>2002</v>
      </c>
      <c r="E1389" s="190">
        <v>280</v>
      </c>
      <c r="F1389" s="190">
        <f t="shared" si="90"/>
        <v>1384</v>
      </c>
      <c r="G1389" s="190">
        <f t="shared" si="88"/>
        <v>0.15155497152869032</v>
      </c>
      <c r="H1389" s="190">
        <f t="shared" si="89"/>
        <v>55.36</v>
      </c>
    </row>
    <row r="1390" spans="1:8">
      <c r="A1390" s="185">
        <v>37453</v>
      </c>
      <c r="B1390" s="184">
        <v>0.88</v>
      </c>
      <c r="C1390" s="184">
        <f t="shared" si="87"/>
        <v>2002</v>
      </c>
      <c r="E1390" s="190">
        <v>280</v>
      </c>
      <c r="F1390" s="190">
        <f t="shared" si="90"/>
        <v>1385</v>
      </c>
      <c r="G1390" s="190">
        <f t="shared" si="88"/>
        <v>0.15166447656592202</v>
      </c>
      <c r="H1390" s="190">
        <f t="shared" si="89"/>
        <v>55.4</v>
      </c>
    </row>
    <row r="1391" spans="1:8">
      <c r="A1391" s="185">
        <v>37454</v>
      </c>
      <c r="B1391" s="184">
        <v>2.0099999999999998</v>
      </c>
      <c r="C1391" s="184">
        <f t="shared" si="87"/>
        <v>2002</v>
      </c>
      <c r="E1391" s="190">
        <v>280</v>
      </c>
      <c r="F1391" s="190">
        <f t="shared" si="90"/>
        <v>1386</v>
      </c>
      <c r="G1391" s="190">
        <f t="shared" si="88"/>
        <v>0.15177398160315375</v>
      </c>
      <c r="H1391" s="190">
        <f t="shared" si="89"/>
        <v>55.44</v>
      </c>
    </row>
    <row r="1392" spans="1:8">
      <c r="A1392" s="185">
        <v>37455</v>
      </c>
      <c r="B1392" s="184">
        <v>0.4</v>
      </c>
      <c r="C1392" s="184">
        <f t="shared" si="87"/>
        <v>2002</v>
      </c>
      <c r="E1392" s="190">
        <v>280</v>
      </c>
      <c r="F1392" s="190">
        <f t="shared" si="90"/>
        <v>1387</v>
      </c>
      <c r="G1392" s="190">
        <f t="shared" si="88"/>
        <v>0.15188348664038545</v>
      </c>
      <c r="H1392" s="190">
        <f t="shared" si="89"/>
        <v>55.48</v>
      </c>
    </row>
    <row r="1393" spans="1:8">
      <c r="A1393" s="185">
        <v>37456</v>
      </c>
      <c r="B1393" s="184">
        <v>0.3</v>
      </c>
      <c r="C1393" s="184">
        <f t="shared" si="87"/>
        <v>2002</v>
      </c>
      <c r="E1393" s="190">
        <v>280</v>
      </c>
      <c r="F1393" s="190">
        <f t="shared" si="90"/>
        <v>1388</v>
      </c>
      <c r="G1393" s="190">
        <f t="shared" si="88"/>
        <v>0.15199299167761718</v>
      </c>
      <c r="H1393" s="190">
        <f t="shared" si="89"/>
        <v>55.52</v>
      </c>
    </row>
    <row r="1394" spans="1:8">
      <c r="A1394" s="185">
        <v>37457</v>
      </c>
      <c r="B1394" s="184">
        <v>1.06</v>
      </c>
      <c r="C1394" s="184">
        <f t="shared" si="87"/>
        <v>2002</v>
      </c>
      <c r="E1394" s="190">
        <v>280</v>
      </c>
      <c r="F1394" s="190">
        <f t="shared" si="90"/>
        <v>1389</v>
      </c>
      <c r="G1394" s="190">
        <f t="shared" si="88"/>
        <v>0.15210249671484888</v>
      </c>
      <c r="H1394" s="190">
        <f t="shared" si="89"/>
        <v>55.56</v>
      </c>
    </row>
    <row r="1395" spans="1:8">
      <c r="A1395" s="185">
        <v>37458</v>
      </c>
      <c r="B1395" s="184">
        <v>2.39</v>
      </c>
      <c r="C1395" s="184">
        <f t="shared" si="87"/>
        <v>2002</v>
      </c>
      <c r="E1395" s="190">
        <v>280</v>
      </c>
      <c r="F1395" s="190">
        <f t="shared" si="90"/>
        <v>1390</v>
      </c>
      <c r="G1395" s="190">
        <f t="shared" si="88"/>
        <v>0.15221200175208061</v>
      </c>
      <c r="H1395" s="190">
        <f t="shared" si="89"/>
        <v>55.6</v>
      </c>
    </row>
    <row r="1396" spans="1:8">
      <c r="A1396" s="185">
        <v>37459</v>
      </c>
      <c r="B1396" s="184">
        <v>2.25</v>
      </c>
      <c r="C1396" s="184">
        <f t="shared" si="87"/>
        <v>2002</v>
      </c>
      <c r="E1396" s="190">
        <v>280</v>
      </c>
      <c r="F1396" s="190">
        <f t="shared" si="90"/>
        <v>1391</v>
      </c>
      <c r="G1396" s="190">
        <f t="shared" si="88"/>
        <v>0.15232150678931231</v>
      </c>
      <c r="H1396" s="190">
        <f t="shared" si="89"/>
        <v>55.64</v>
      </c>
    </row>
    <row r="1397" spans="1:8">
      <c r="A1397" s="185">
        <v>37460</v>
      </c>
      <c r="B1397" s="184">
        <v>3.26</v>
      </c>
      <c r="C1397" s="184">
        <f t="shared" si="87"/>
        <v>2002</v>
      </c>
      <c r="E1397" s="190">
        <v>280</v>
      </c>
      <c r="F1397" s="190">
        <f t="shared" si="90"/>
        <v>1392</v>
      </c>
      <c r="G1397" s="190">
        <f t="shared" si="88"/>
        <v>0.15243101182654403</v>
      </c>
      <c r="H1397" s="190">
        <f t="shared" si="89"/>
        <v>55.68</v>
      </c>
    </row>
    <row r="1398" spans="1:8">
      <c r="A1398" s="185">
        <v>37461</v>
      </c>
      <c r="B1398" s="184">
        <v>4.0999999999999996</v>
      </c>
      <c r="C1398" s="184">
        <f t="shared" si="87"/>
        <v>2002</v>
      </c>
      <c r="E1398" s="190">
        <v>280</v>
      </c>
      <c r="F1398" s="190">
        <f t="shared" si="90"/>
        <v>1393</v>
      </c>
      <c r="G1398" s="190">
        <f t="shared" si="88"/>
        <v>0.15254051686377573</v>
      </c>
      <c r="H1398" s="190">
        <f t="shared" si="89"/>
        <v>55.72</v>
      </c>
    </row>
    <row r="1399" spans="1:8">
      <c r="A1399" s="185">
        <v>37462</v>
      </c>
      <c r="B1399" s="184">
        <v>14.4</v>
      </c>
      <c r="C1399" s="184">
        <f t="shared" si="87"/>
        <v>2002</v>
      </c>
      <c r="E1399" s="190">
        <v>280</v>
      </c>
      <c r="F1399" s="190">
        <f t="shared" si="90"/>
        <v>1394</v>
      </c>
      <c r="G1399" s="190">
        <f t="shared" si="88"/>
        <v>0.15265002190100746</v>
      </c>
      <c r="H1399" s="190">
        <f t="shared" si="89"/>
        <v>55.760000000000012</v>
      </c>
    </row>
    <row r="1400" spans="1:8">
      <c r="A1400" s="185">
        <v>37463</v>
      </c>
      <c r="B1400" s="184">
        <v>10.5</v>
      </c>
      <c r="C1400" s="184">
        <f t="shared" si="87"/>
        <v>2002</v>
      </c>
      <c r="E1400" s="190">
        <v>280</v>
      </c>
      <c r="F1400" s="190">
        <f t="shared" si="90"/>
        <v>1395</v>
      </c>
      <c r="G1400" s="190">
        <f t="shared" si="88"/>
        <v>0.15275952693823916</v>
      </c>
      <c r="H1400" s="190">
        <f t="shared" si="89"/>
        <v>55.8</v>
      </c>
    </row>
    <row r="1401" spans="1:8">
      <c r="A1401" s="185">
        <v>37464</v>
      </c>
      <c r="B1401" s="184">
        <v>6.14</v>
      </c>
      <c r="C1401" s="184">
        <f t="shared" si="87"/>
        <v>2002</v>
      </c>
      <c r="E1401" s="190">
        <v>279</v>
      </c>
      <c r="F1401" s="190">
        <f t="shared" si="90"/>
        <v>1396</v>
      </c>
      <c r="G1401" s="190">
        <f t="shared" si="88"/>
        <v>0.15286903197547086</v>
      </c>
      <c r="H1401" s="190">
        <f t="shared" si="89"/>
        <v>55.84</v>
      </c>
    </row>
    <row r="1402" spans="1:8">
      <c r="A1402" s="185">
        <v>37465</v>
      </c>
      <c r="B1402" s="184">
        <v>7.91</v>
      </c>
      <c r="C1402" s="184">
        <f t="shared" si="87"/>
        <v>2002</v>
      </c>
      <c r="E1402" s="190">
        <v>279</v>
      </c>
      <c r="F1402" s="190">
        <f t="shared" si="90"/>
        <v>1397</v>
      </c>
      <c r="G1402" s="190">
        <f t="shared" si="88"/>
        <v>0.15297853701270259</v>
      </c>
      <c r="H1402" s="190">
        <f t="shared" si="89"/>
        <v>55.88</v>
      </c>
    </row>
    <row r="1403" spans="1:8">
      <c r="A1403" s="185">
        <v>37466</v>
      </c>
      <c r="B1403" s="184">
        <v>8.23</v>
      </c>
      <c r="C1403" s="184">
        <f t="shared" si="87"/>
        <v>2002</v>
      </c>
      <c r="E1403" s="190">
        <v>279</v>
      </c>
      <c r="F1403" s="190">
        <f t="shared" si="90"/>
        <v>1398</v>
      </c>
      <c r="G1403" s="190">
        <f t="shared" si="88"/>
        <v>0.15308804204993429</v>
      </c>
      <c r="H1403" s="190">
        <f t="shared" si="89"/>
        <v>55.92</v>
      </c>
    </row>
    <row r="1404" spans="1:8">
      <c r="A1404" s="185">
        <v>37467</v>
      </c>
      <c r="B1404" s="184">
        <v>9.01</v>
      </c>
      <c r="C1404" s="184">
        <f t="shared" si="87"/>
        <v>2002</v>
      </c>
      <c r="E1404" s="190">
        <v>279</v>
      </c>
      <c r="F1404" s="190">
        <f t="shared" si="90"/>
        <v>1399</v>
      </c>
      <c r="G1404" s="190">
        <f t="shared" si="88"/>
        <v>0.15319754708716601</v>
      </c>
      <c r="H1404" s="190">
        <f t="shared" si="89"/>
        <v>55.96</v>
      </c>
    </row>
    <row r="1405" spans="1:8">
      <c r="A1405" s="185">
        <v>37468</v>
      </c>
      <c r="B1405" s="184">
        <v>7.91</v>
      </c>
      <c r="C1405" s="184">
        <f t="shared" si="87"/>
        <v>2002</v>
      </c>
      <c r="E1405" s="190">
        <v>279</v>
      </c>
      <c r="F1405" s="190">
        <f t="shared" si="90"/>
        <v>1400</v>
      </c>
      <c r="G1405" s="190">
        <f t="shared" si="88"/>
        <v>0.15330705212439771</v>
      </c>
      <c r="H1405" s="190">
        <f t="shared" si="89"/>
        <v>56</v>
      </c>
    </row>
    <row r="1406" spans="1:8">
      <c r="A1406" s="185">
        <v>37469</v>
      </c>
      <c r="B1406" s="184">
        <v>9.36</v>
      </c>
      <c r="C1406" s="184">
        <f t="shared" si="87"/>
        <v>2002</v>
      </c>
      <c r="E1406" s="190">
        <v>279</v>
      </c>
      <c r="F1406" s="190">
        <f t="shared" si="90"/>
        <v>1401</v>
      </c>
      <c r="G1406" s="190">
        <f t="shared" si="88"/>
        <v>0.15341655716162944</v>
      </c>
      <c r="H1406" s="190">
        <f t="shared" si="89"/>
        <v>56.04</v>
      </c>
    </row>
    <row r="1407" spans="1:8">
      <c r="A1407" s="185">
        <v>37470</v>
      </c>
      <c r="B1407" s="184">
        <v>9.64</v>
      </c>
      <c r="C1407" s="184">
        <f t="shared" si="87"/>
        <v>2002</v>
      </c>
      <c r="E1407" s="190">
        <v>279</v>
      </c>
      <c r="F1407" s="190">
        <f t="shared" si="90"/>
        <v>1402</v>
      </c>
      <c r="G1407" s="190">
        <f t="shared" si="88"/>
        <v>0.15352606219886114</v>
      </c>
      <c r="H1407" s="190">
        <f t="shared" si="89"/>
        <v>56.08</v>
      </c>
    </row>
    <row r="1408" spans="1:8">
      <c r="A1408" s="185">
        <v>37471</v>
      </c>
      <c r="B1408" s="184">
        <v>11.3</v>
      </c>
      <c r="C1408" s="184">
        <f t="shared" si="87"/>
        <v>2002</v>
      </c>
      <c r="E1408" s="190">
        <v>278</v>
      </c>
      <c r="F1408" s="190">
        <f t="shared" si="90"/>
        <v>1403</v>
      </c>
      <c r="G1408" s="190">
        <f t="shared" si="88"/>
        <v>0.15363556723609287</v>
      </c>
      <c r="H1408" s="190">
        <f t="shared" si="89"/>
        <v>56.12</v>
      </c>
    </row>
    <row r="1409" spans="1:8">
      <c r="A1409" s="185">
        <v>37472</v>
      </c>
      <c r="B1409" s="184">
        <v>12.2</v>
      </c>
      <c r="C1409" s="184">
        <f t="shared" si="87"/>
        <v>2002</v>
      </c>
      <c r="E1409" s="190">
        <v>278</v>
      </c>
      <c r="F1409" s="190">
        <f t="shared" si="90"/>
        <v>1404</v>
      </c>
      <c r="G1409" s="190">
        <f t="shared" si="88"/>
        <v>0.15374507227332457</v>
      </c>
      <c r="H1409" s="190">
        <f t="shared" si="89"/>
        <v>56.16</v>
      </c>
    </row>
    <row r="1410" spans="1:8">
      <c r="A1410" s="185">
        <v>37473</v>
      </c>
      <c r="B1410" s="184">
        <v>8.83</v>
      </c>
      <c r="C1410" s="184">
        <f t="shared" si="87"/>
        <v>2002</v>
      </c>
      <c r="E1410" s="190">
        <v>278</v>
      </c>
      <c r="F1410" s="190">
        <f t="shared" si="90"/>
        <v>1405</v>
      </c>
      <c r="G1410" s="190">
        <f t="shared" si="88"/>
        <v>0.1538545773105563</v>
      </c>
      <c r="H1410" s="190">
        <f t="shared" si="89"/>
        <v>56.2</v>
      </c>
    </row>
    <row r="1411" spans="1:8">
      <c r="A1411" s="185">
        <v>37474</v>
      </c>
      <c r="B1411" s="184">
        <v>7.97</v>
      </c>
      <c r="C1411" s="184">
        <f t="shared" si="87"/>
        <v>2002</v>
      </c>
      <c r="E1411" s="190">
        <v>278</v>
      </c>
      <c r="F1411" s="190">
        <f t="shared" si="90"/>
        <v>1406</v>
      </c>
      <c r="G1411" s="190">
        <f t="shared" si="88"/>
        <v>0.15396408234778799</v>
      </c>
      <c r="H1411" s="190">
        <f t="shared" si="89"/>
        <v>56.24</v>
      </c>
    </row>
    <row r="1412" spans="1:8">
      <c r="A1412" s="185">
        <v>37475</v>
      </c>
      <c r="B1412" s="184">
        <v>4.4800000000000004</v>
      </c>
      <c r="C1412" s="184">
        <f t="shared" si="87"/>
        <v>2002</v>
      </c>
      <c r="E1412" s="190">
        <v>278</v>
      </c>
      <c r="F1412" s="190">
        <f t="shared" si="90"/>
        <v>1407</v>
      </c>
      <c r="G1412" s="190">
        <f t="shared" si="88"/>
        <v>0.15407358738501972</v>
      </c>
      <c r="H1412" s="190">
        <f t="shared" si="89"/>
        <v>56.28</v>
      </c>
    </row>
    <row r="1413" spans="1:8">
      <c r="A1413" s="185">
        <v>37476</v>
      </c>
      <c r="B1413" s="184">
        <v>5.37</v>
      </c>
      <c r="C1413" s="184">
        <f t="shared" si="87"/>
        <v>2002</v>
      </c>
      <c r="E1413" s="190">
        <v>277</v>
      </c>
      <c r="F1413" s="190">
        <f t="shared" si="90"/>
        <v>1408</v>
      </c>
      <c r="G1413" s="190">
        <f t="shared" si="88"/>
        <v>0.15418309242225142</v>
      </c>
      <c r="H1413" s="190">
        <f t="shared" si="89"/>
        <v>56.32</v>
      </c>
    </row>
    <row r="1414" spans="1:8">
      <c r="A1414" s="185">
        <v>37477</v>
      </c>
      <c r="B1414" s="184">
        <v>10.5</v>
      </c>
      <c r="C1414" s="184">
        <f t="shared" ref="C1414:C1477" si="91">YEAR(A1414)</f>
        <v>2002</v>
      </c>
      <c r="E1414" s="190">
        <v>277</v>
      </c>
      <c r="F1414" s="190">
        <f t="shared" si="90"/>
        <v>1409</v>
      </c>
      <c r="G1414" s="190">
        <f t="shared" ref="G1414:G1477" si="92">F1414/9132</f>
        <v>0.15429259745948315</v>
      </c>
      <c r="H1414" s="190">
        <f t="shared" ref="H1414:H1477" si="93">G1414*9132/25</f>
        <v>56.360000000000007</v>
      </c>
    </row>
    <row r="1415" spans="1:8">
      <c r="A1415" s="185">
        <v>37478</v>
      </c>
      <c r="B1415" s="184">
        <v>7.66</v>
      </c>
      <c r="C1415" s="184">
        <f t="shared" si="91"/>
        <v>2002</v>
      </c>
      <c r="E1415" s="190">
        <v>277</v>
      </c>
      <c r="F1415" s="190">
        <f t="shared" ref="F1415:F1478" si="94">F1414+1</f>
        <v>1410</v>
      </c>
      <c r="G1415" s="190">
        <f t="shared" si="92"/>
        <v>0.15440210249671485</v>
      </c>
      <c r="H1415" s="190">
        <f t="shared" si="93"/>
        <v>56.4</v>
      </c>
    </row>
    <row r="1416" spans="1:8">
      <c r="A1416" s="185">
        <v>37479</v>
      </c>
      <c r="B1416" s="184">
        <v>7.13</v>
      </c>
      <c r="C1416" s="184">
        <f t="shared" si="91"/>
        <v>2002</v>
      </c>
      <c r="E1416" s="190">
        <v>277</v>
      </c>
      <c r="F1416" s="190">
        <f t="shared" si="94"/>
        <v>1411</v>
      </c>
      <c r="G1416" s="190">
        <f t="shared" si="92"/>
        <v>0.15451160753394655</v>
      </c>
      <c r="H1416" s="190">
        <f t="shared" si="93"/>
        <v>56.439999999999991</v>
      </c>
    </row>
    <row r="1417" spans="1:8">
      <c r="A1417" s="185">
        <v>37480</v>
      </c>
      <c r="B1417" s="184">
        <v>6.78</v>
      </c>
      <c r="C1417" s="184">
        <f t="shared" si="91"/>
        <v>2002</v>
      </c>
      <c r="E1417" s="190">
        <v>277</v>
      </c>
      <c r="F1417" s="190">
        <f t="shared" si="94"/>
        <v>1412</v>
      </c>
      <c r="G1417" s="190">
        <f t="shared" si="92"/>
        <v>0.15462111257117828</v>
      </c>
      <c r="H1417" s="190">
        <f t="shared" si="93"/>
        <v>56.48</v>
      </c>
    </row>
    <row r="1418" spans="1:8">
      <c r="A1418" s="185">
        <v>37481</v>
      </c>
      <c r="B1418" s="184">
        <v>9.68</v>
      </c>
      <c r="C1418" s="184">
        <f t="shared" si="91"/>
        <v>2002</v>
      </c>
      <c r="E1418" s="190">
        <v>277</v>
      </c>
      <c r="F1418" s="190">
        <f t="shared" si="94"/>
        <v>1413</v>
      </c>
      <c r="G1418" s="190">
        <f t="shared" si="92"/>
        <v>0.15473061760840998</v>
      </c>
      <c r="H1418" s="190">
        <f t="shared" si="93"/>
        <v>56.52</v>
      </c>
    </row>
    <row r="1419" spans="1:8">
      <c r="A1419" s="185">
        <v>37482</v>
      </c>
      <c r="B1419" s="184">
        <v>13.4</v>
      </c>
      <c r="C1419" s="184">
        <f t="shared" si="91"/>
        <v>2002</v>
      </c>
      <c r="E1419" s="190">
        <v>277</v>
      </c>
      <c r="F1419" s="190">
        <f t="shared" si="94"/>
        <v>1414</v>
      </c>
      <c r="G1419" s="190">
        <f t="shared" si="92"/>
        <v>0.1548401226456417</v>
      </c>
      <c r="H1419" s="190">
        <f t="shared" si="93"/>
        <v>56.56</v>
      </c>
    </row>
    <row r="1420" spans="1:8">
      <c r="A1420" s="185">
        <v>37483</v>
      </c>
      <c r="B1420" s="184">
        <v>7.23</v>
      </c>
      <c r="C1420" s="184">
        <f t="shared" si="91"/>
        <v>2002</v>
      </c>
      <c r="E1420" s="190">
        <v>277</v>
      </c>
      <c r="F1420" s="190">
        <f t="shared" si="94"/>
        <v>1415</v>
      </c>
      <c r="G1420" s="190">
        <f t="shared" si="92"/>
        <v>0.1549496276828734</v>
      </c>
      <c r="H1420" s="190">
        <f t="shared" si="93"/>
        <v>56.6</v>
      </c>
    </row>
    <row r="1421" spans="1:8">
      <c r="A1421" s="185">
        <v>37484</v>
      </c>
      <c r="B1421" s="184">
        <v>4.83</v>
      </c>
      <c r="C1421" s="184">
        <f t="shared" si="91"/>
        <v>2002</v>
      </c>
      <c r="E1421" s="190">
        <v>277</v>
      </c>
      <c r="F1421" s="190">
        <f t="shared" si="94"/>
        <v>1416</v>
      </c>
      <c r="G1421" s="190">
        <f t="shared" si="92"/>
        <v>0.15505913272010513</v>
      </c>
      <c r="H1421" s="190">
        <f t="shared" si="93"/>
        <v>56.64</v>
      </c>
    </row>
    <row r="1422" spans="1:8">
      <c r="A1422" s="185">
        <v>37485</v>
      </c>
      <c r="B1422" s="184">
        <v>4.2300000000000004</v>
      </c>
      <c r="C1422" s="184">
        <f t="shared" si="91"/>
        <v>2002</v>
      </c>
      <c r="E1422" s="190">
        <v>276</v>
      </c>
      <c r="F1422" s="190">
        <f t="shared" si="94"/>
        <v>1417</v>
      </c>
      <c r="G1422" s="190">
        <f t="shared" si="92"/>
        <v>0.15516863775733683</v>
      </c>
      <c r="H1422" s="190">
        <f t="shared" si="93"/>
        <v>56.68</v>
      </c>
    </row>
    <row r="1423" spans="1:8">
      <c r="A1423" s="185">
        <v>37486</v>
      </c>
      <c r="B1423" s="184">
        <v>19.399999999999999</v>
      </c>
      <c r="C1423" s="184">
        <f t="shared" si="91"/>
        <v>2002</v>
      </c>
      <c r="E1423" s="190">
        <v>276</v>
      </c>
      <c r="F1423" s="190">
        <f t="shared" si="94"/>
        <v>1418</v>
      </c>
      <c r="G1423" s="190">
        <f t="shared" si="92"/>
        <v>0.15527814279456856</v>
      </c>
      <c r="H1423" s="190">
        <f t="shared" si="93"/>
        <v>56.72</v>
      </c>
    </row>
    <row r="1424" spans="1:8">
      <c r="A1424" s="185">
        <v>37487</v>
      </c>
      <c r="B1424" s="184">
        <v>29.7</v>
      </c>
      <c r="C1424" s="184">
        <f t="shared" si="91"/>
        <v>2002</v>
      </c>
      <c r="E1424" s="190">
        <v>276</v>
      </c>
      <c r="F1424" s="190">
        <f t="shared" si="94"/>
        <v>1419</v>
      </c>
      <c r="G1424" s="190">
        <f t="shared" si="92"/>
        <v>0.15538764783180026</v>
      </c>
      <c r="H1424" s="190">
        <f t="shared" si="93"/>
        <v>56.76</v>
      </c>
    </row>
    <row r="1425" spans="1:8">
      <c r="A1425" s="185">
        <v>37488</v>
      </c>
      <c r="B1425" s="184">
        <v>21</v>
      </c>
      <c r="C1425" s="184">
        <f t="shared" si="91"/>
        <v>2002</v>
      </c>
      <c r="E1425" s="190">
        <v>276</v>
      </c>
      <c r="F1425" s="190">
        <f t="shared" si="94"/>
        <v>1420</v>
      </c>
      <c r="G1425" s="190">
        <f t="shared" si="92"/>
        <v>0.15549715286903198</v>
      </c>
      <c r="H1425" s="190">
        <f t="shared" si="93"/>
        <v>56.8</v>
      </c>
    </row>
    <row r="1426" spans="1:8">
      <c r="A1426" s="185">
        <v>37489</v>
      </c>
      <c r="B1426" s="184">
        <v>20.5</v>
      </c>
      <c r="C1426" s="184">
        <f t="shared" si="91"/>
        <v>2002</v>
      </c>
      <c r="E1426" s="190">
        <v>275</v>
      </c>
      <c r="F1426" s="190">
        <f t="shared" si="94"/>
        <v>1421</v>
      </c>
      <c r="G1426" s="190">
        <f t="shared" si="92"/>
        <v>0.15560665790626368</v>
      </c>
      <c r="H1426" s="190">
        <f t="shared" si="93"/>
        <v>56.84</v>
      </c>
    </row>
    <row r="1427" spans="1:8">
      <c r="A1427" s="185">
        <v>37490</v>
      </c>
      <c r="B1427" s="184">
        <v>18.899999999999999</v>
      </c>
      <c r="C1427" s="184">
        <f t="shared" si="91"/>
        <v>2002</v>
      </c>
      <c r="E1427" s="190">
        <v>275</v>
      </c>
      <c r="F1427" s="190">
        <f t="shared" si="94"/>
        <v>1422</v>
      </c>
      <c r="G1427" s="190">
        <f t="shared" si="92"/>
        <v>0.15571616294349541</v>
      </c>
      <c r="H1427" s="190">
        <f t="shared" si="93"/>
        <v>56.88</v>
      </c>
    </row>
    <row r="1428" spans="1:8">
      <c r="A1428" s="185">
        <v>37491</v>
      </c>
      <c r="B1428" s="184">
        <v>18.3</v>
      </c>
      <c r="C1428" s="184">
        <f t="shared" si="91"/>
        <v>2002</v>
      </c>
      <c r="E1428" s="190">
        <v>275</v>
      </c>
      <c r="F1428" s="190">
        <f t="shared" si="94"/>
        <v>1423</v>
      </c>
      <c r="G1428" s="190">
        <f t="shared" si="92"/>
        <v>0.15582566798072711</v>
      </c>
      <c r="H1428" s="190">
        <f t="shared" si="93"/>
        <v>56.92</v>
      </c>
    </row>
    <row r="1429" spans="1:8">
      <c r="A1429" s="185">
        <v>37492</v>
      </c>
      <c r="B1429" s="184">
        <v>15.4</v>
      </c>
      <c r="C1429" s="184">
        <f t="shared" si="91"/>
        <v>2002</v>
      </c>
      <c r="E1429" s="190">
        <v>275</v>
      </c>
      <c r="F1429" s="190">
        <f t="shared" si="94"/>
        <v>1424</v>
      </c>
      <c r="G1429" s="190">
        <f t="shared" si="92"/>
        <v>0.15593517301795884</v>
      </c>
      <c r="H1429" s="190">
        <f t="shared" si="93"/>
        <v>56.960000000000008</v>
      </c>
    </row>
    <row r="1430" spans="1:8">
      <c r="A1430" s="185">
        <v>37493</v>
      </c>
      <c r="B1430" s="184">
        <v>16.100000000000001</v>
      </c>
      <c r="C1430" s="184">
        <f t="shared" si="91"/>
        <v>2002</v>
      </c>
      <c r="E1430" s="190">
        <v>275</v>
      </c>
      <c r="F1430" s="190">
        <f t="shared" si="94"/>
        <v>1425</v>
      </c>
      <c r="G1430" s="190">
        <f t="shared" si="92"/>
        <v>0.15604467805519054</v>
      </c>
      <c r="H1430" s="190">
        <f t="shared" si="93"/>
        <v>57</v>
      </c>
    </row>
    <row r="1431" spans="1:8">
      <c r="A1431" s="185">
        <v>37494</v>
      </c>
      <c r="B1431" s="184">
        <v>13</v>
      </c>
      <c r="C1431" s="184">
        <f t="shared" si="91"/>
        <v>2002</v>
      </c>
      <c r="E1431" s="190">
        <v>275</v>
      </c>
      <c r="F1431" s="190">
        <f t="shared" si="94"/>
        <v>1426</v>
      </c>
      <c r="G1431" s="190">
        <f t="shared" si="92"/>
        <v>0.15615418309242224</v>
      </c>
      <c r="H1431" s="190">
        <f t="shared" si="93"/>
        <v>57.039999999999992</v>
      </c>
    </row>
    <row r="1432" spans="1:8">
      <c r="A1432" s="185">
        <v>37495</v>
      </c>
      <c r="B1432" s="184">
        <v>10.5</v>
      </c>
      <c r="C1432" s="184">
        <f t="shared" si="91"/>
        <v>2002</v>
      </c>
      <c r="E1432" s="190">
        <v>275</v>
      </c>
      <c r="F1432" s="190">
        <f t="shared" si="94"/>
        <v>1427</v>
      </c>
      <c r="G1432" s="190">
        <f t="shared" si="92"/>
        <v>0.15626368812965397</v>
      </c>
      <c r="H1432" s="190">
        <f t="shared" si="93"/>
        <v>57.08</v>
      </c>
    </row>
    <row r="1433" spans="1:8">
      <c r="A1433" s="185">
        <v>37496</v>
      </c>
      <c r="B1433" s="184">
        <v>12.7</v>
      </c>
      <c r="C1433" s="184">
        <f t="shared" si="91"/>
        <v>2002</v>
      </c>
      <c r="E1433" s="190">
        <v>275</v>
      </c>
      <c r="F1433" s="190">
        <f t="shared" si="94"/>
        <v>1428</v>
      </c>
      <c r="G1433" s="190">
        <f t="shared" si="92"/>
        <v>0.15637319316688567</v>
      </c>
      <c r="H1433" s="190">
        <f t="shared" si="93"/>
        <v>57.12</v>
      </c>
    </row>
    <row r="1434" spans="1:8">
      <c r="A1434" s="185">
        <v>37497</v>
      </c>
      <c r="B1434" s="184">
        <v>11.9</v>
      </c>
      <c r="C1434" s="184">
        <f t="shared" si="91"/>
        <v>2002</v>
      </c>
      <c r="E1434" s="190">
        <v>274</v>
      </c>
      <c r="F1434" s="190">
        <f t="shared" si="94"/>
        <v>1429</v>
      </c>
      <c r="G1434" s="190">
        <f t="shared" si="92"/>
        <v>0.15648269820411739</v>
      </c>
      <c r="H1434" s="190">
        <f t="shared" si="93"/>
        <v>57.16</v>
      </c>
    </row>
    <row r="1435" spans="1:8">
      <c r="A1435" s="185">
        <v>37498</v>
      </c>
      <c r="B1435" s="184">
        <v>12.3</v>
      </c>
      <c r="C1435" s="184">
        <f t="shared" si="91"/>
        <v>2002</v>
      </c>
      <c r="E1435" s="190">
        <v>274</v>
      </c>
      <c r="F1435" s="190">
        <f t="shared" si="94"/>
        <v>1430</v>
      </c>
      <c r="G1435" s="190">
        <f t="shared" si="92"/>
        <v>0.15659220324134909</v>
      </c>
      <c r="H1435" s="190">
        <f t="shared" si="93"/>
        <v>57.2</v>
      </c>
    </row>
    <row r="1436" spans="1:8">
      <c r="A1436" s="185">
        <v>37499</v>
      </c>
      <c r="B1436" s="184">
        <v>12.4</v>
      </c>
      <c r="C1436" s="184">
        <f t="shared" si="91"/>
        <v>2002</v>
      </c>
      <c r="E1436" s="190">
        <v>274</v>
      </c>
      <c r="F1436" s="190">
        <f t="shared" si="94"/>
        <v>1431</v>
      </c>
      <c r="G1436" s="190">
        <f t="shared" si="92"/>
        <v>0.15670170827858082</v>
      </c>
      <c r="H1436" s="190">
        <f t="shared" si="93"/>
        <v>57.24</v>
      </c>
    </row>
    <row r="1437" spans="1:8">
      <c r="A1437" s="185">
        <v>37500</v>
      </c>
      <c r="B1437" s="184">
        <v>11.9</v>
      </c>
      <c r="C1437" s="184">
        <f t="shared" si="91"/>
        <v>2002</v>
      </c>
      <c r="E1437" s="190">
        <v>274</v>
      </c>
      <c r="F1437" s="190">
        <f t="shared" si="94"/>
        <v>1432</v>
      </c>
      <c r="G1437" s="190">
        <f t="shared" si="92"/>
        <v>0.15681121331581252</v>
      </c>
      <c r="H1437" s="190">
        <f t="shared" si="93"/>
        <v>57.28</v>
      </c>
    </row>
    <row r="1438" spans="1:8">
      <c r="A1438" s="185">
        <v>37501</v>
      </c>
      <c r="B1438" s="184">
        <v>11.3</v>
      </c>
      <c r="C1438" s="184">
        <f t="shared" si="91"/>
        <v>2002</v>
      </c>
      <c r="E1438" s="190">
        <v>274</v>
      </c>
      <c r="F1438" s="190">
        <f t="shared" si="94"/>
        <v>1433</v>
      </c>
      <c r="G1438" s="190">
        <f t="shared" si="92"/>
        <v>0.15692071835304425</v>
      </c>
      <c r="H1438" s="190">
        <f t="shared" si="93"/>
        <v>57.32</v>
      </c>
    </row>
    <row r="1439" spans="1:8">
      <c r="A1439" s="185">
        <v>37502</v>
      </c>
      <c r="B1439" s="184">
        <v>11.9</v>
      </c>
      <c r="C1439" s="184">
        <f t="shared" si="91"/>
        <v>2002</v>
      </c>
      <c r="E1439" s="190">
        <v>274</v>
      </c>
      <c r="F1439" s="190">
        <f t="shared" si="94"/>
        <v>1434</v>
      </c>
      <c r="G1439" s="190">
        <f t="shared" si="92"/>
        <v>0.15703022339027595</v>
      </c>
      <c r="H1439" s="190">
        <f t="shared" si="93"/>
        <v>57.36</v>
      </c>
    </row>
    <row r="1440" spans="1:8">
      <c r="A1440" s="185">
        <v>37503</v>
      </c>
      <c r="B1440" s="184">
        <v>12.1</v>
      </c>
      <c r="C1440" s="184">
        <f t="shared" si="91"/>
        <v>2002</v>
      </c>
      <c r="E1440" s="190">
        <v>274</v>
      </c>
      <c r="F1440" s="190">
        <f t="shared" si="94"/>
        <v>1435</v>
      </c>
      <c r="G1440" s="190">
        <f t="shared" si="92"/>
        <v>0.15713972842750767</v>
      </c>
      <c r="H1440" s="190">
        <f t="shared" si="93"/>
        <v>57.4</v>
      </c>
    </row>
    <row r="1441" spans="1:8">
      <c r="A1441" s="185">
        <v>37504</v>
      </c>
      <c r="B1441" s="184">
        <v>14</v>
      </c>
      <c r="C1441" s="184">
        <f t="shared" si="91"/>
        <v>2002</v>
      </c>
      <c r="E1441" s="190">
        <v>274</v>
      </c>
      <c r="F1441" s="190">
        <f t="shared" si="94"/>
        <v>1436</v>
      </c>
      <c r="G1441" s="190">
        <f t="shared" si="92"/>
        <v>0.15724923346473937</v>
      </c>
      <c r="H1441" s="190">
        <f t="shared" si="93"/>
        <v>57.44</v>
      </c>
    </row>
    <row r="1442" spans="1:8">
      <c r="A1442" s="185">
        <v>37505</v>
      </c>
      <c r="B1442" s="184">
        <v>28.2</v>
      </c>
      <c r="C1442" s="184">
        <f t="shared" si="91"/>
        <v>2002</v>
      </c>
      <c r="E1442" s="190">
        <v>274</v>
      </c>
      <c r="F1442" s="190">
        <f t="shared" si="94"/>
        <v>1437</v>
      </c>
      <c r="G1442" s="190">
        <f t="shared" si="92"/>
        <v>0.1573587385019711</v>
      </c>
      <c r="H1442" s="190">
        <f t="shared" si="93"/>
        <v>57.48</v>
      </c>
    </row>
    <row r="1443" spans="1:8">
      <c r="A1443" s="185">
        <v>37506</v>
      </c>
      <c r="B1443" s="184">
        <v>38.1</v>
      </c>
      <c r="C1443" s="184">
        <f t="shared" si="91"/>
        <v>2002</v>
      </c>
      <c r="E1443" s="190">
        <v>274</v>
      </c>
      <c r="F1443" s="190">
        <f t="shared" si="94"/>
        <v>1438</v>
      </c>
      <c r="G1443" s="190">
        <f t="shared" si="92"/>
        <v>0.1574682435392028</v>
      </c>
      <c r="H1443" s="190">
        <f t="shared" si="93"/>
        <v>57.52</v>
      </c>
    </row>
    <row r="1444" spans="1:8">
      <c r="A1444" s="185">
        <v>37507</v>
      </c>
      <c r="B1444" s="184">
        <v>50.8</v>
      </c>
      <c r="C1444" s="184">
        <f t="shared" si="91"/>
        <v>2002</v>
      </c>
      <c r="E1444" s="190">
        <v>274</v>
      </c>
      <c r="F1444" s="190">
        <f t="shared" si="94"/>
        <v>1439</v>
      </c>
      <c r="G1444" s="190">
        <f t="shared" si="92"/>
        <v>0.15757774857643453</v>
      </c>
      <c r="H1444" s="190">
        <f t="shared" si="93"/>
        <v>57.560000000000009</v>
      </c>
    </row>
    <row r="1445" spans="1:8">
      <c r="A1445" s="185">
        <v>37508</v>
      </c>
      <c r="B1445" s="184">
        <v>42.2</v>
      </c>
      <c r="C1445" s="184">
        <f t="shared" si="91"/>
        <v>2002</v>
      </c>
      <c r="E1445" s="190">
        <v>273</v>
      </c>
      <c r="F1445" s="190">
        <f t="shared" si="94"/>
        <v>1440</v>
      </c>
      <c r="G1445" s="190">
        <f t="shared" si="92"/>
        <v>0.15768725361366623</v>
      </c>
      <c r="H1445" s="190">
        <f t="shared" si="93"/>
        <v>57.6</v>
      </c>
    </row>
    <row r="1446" spans="1:8">
      <c r="A1446" s="185">
        <v>37509</v>
      </c>
      <c r="B1446" s="184">
        <v>45.4</v>
      </c>
      <c r="C1446" s="184">
        <f t="shared" si="91"/>
        <v>2002</v>
      </c>
      <c r="E1446" s="190">
        <v>273</v>
      </c>
      <c r="F1446" s="190">
        <f t="shared" si="94"/>
        <v>1441</v>
      </c>
      <c r="G1446" s="190">
        <f t="shared" si="92"/>
        <v>0.15779675865089793</v>
      </c>
      <c r="H1446" s="190">
        <f t="shared" si="93"/>
        <v>57.639999999999993</v>
      </c>
    </row>
    <row r="1447" spans="1:8">
      <c r="A1447" s="185">
        <v>37510</v>
      </c>
      <c r="B1447" s="184">
        <v>48.9</v>
      </c>
      <c r="C1447" s="184">
        <f t="shared" si="91"/>
        <v>2002</v>
      </c>
      <c r="E1447" s="190">
        <v>273</v>
      </c>
      <c r="F1447" s="190">
        <f t="shared" si="94"/>
        <v>1442</v>
      </c>
      <c r="G1447" s="190">
        <f t="shared" si="92"/>
        <v>0.15790626368812966</v>
      </c>
      <c r="H1447" s="190">
        <f t="shared" si="93"/>
        <v>57.68</v>
      </c>
    </row>
    <row r="1448" spans="1:8">
      <c r="A1448" s="185">
        <v>37511</v>
      </c>
      <c r="B1448" s="184">
        <v>53.5</v>
      </c>
      <c r="C1448" s="184">
        <f t="shared" si="91"/>
        <v>2002</v>
      </c>
      <c r="E1448" s="190">
        <v>273</v>
      </c>
      <c r="F1448" s="190">
        <f t="shared" si="94"/>
        <v>1443</v>
      </c>
      <c r="G1448" s="190">
        <f t="shared" si="92"/>
        <v>0.15801576872536136</v>
      </c>
      <c r="H1448" s="190">
        <f t="shared" si="93"/>
        <v>57.72</v>
      </c>
    </row>
    <row r="1449" spans="1:8">
      <c r="A1449" s="185">
        <v>37512</v>
      </c>
      <c r="B1449" s="184">
        <v>49.9</v>
      </c>
      <c r="C1449" s="184">
        <f t="shared" si="91"/>
        <v>2002</v>
      </c>
      <c r="E1449" s="190">
        <v>273</v>
      </c>
      <c r="F1449" s="190">
        <f t="shared" si="94"/>
        <v>1444</v>
      </c>
      <c r="G1449" s="190">
        <f t="shared" si="92"/>
        <v>0.15812527376259308</v>
      </c>
      <c r="H1449" s="190">
        <f t="shared" si="93"/>
        <v>57.76</v>
      </c>
    </row>
    <row r="1450" spans="1:8">
      <c r="A1450" s="185">
        <v>37513</v>
      </c>
      <c r="B1450" s="184">
        <v>46.2</v>
      </c>
      <c r="C1450" s="184">
        <f t="shared" si="91"/>
        <v>2002</v>
      </c>
      <c r="E1450" s="190">
        <v>273</v>
      </c>
      <c r="F1450" s="190">
        <f t="shared" si="94"/>
        <v>1445</v>
      </c>
      <c r="G1450" s="190">
        <f t="shared" si="92"/>
        <v>0.15823477879982478</v>
      </c>
      <c r="H1450" s="190">
        <f t="shared" si="93"/>
        <v>57.8</v>
      </c>
    </row>
    <row r="1451" spans="1:8">
      <c r="A1451" s="185">
        <v>37514</v>
      </c>
      <c r="B1451" s="184">
        <v>48.4</v>
      </c>
      <c r="C1451" s="184">
        <f t="shared" si="91"/>
        <v>2002</v>
      </c>
      <c r="E1451" s="190">
        <v>273</v>
      </c>
      <c r="F1451" s="190">
        <f t="shared" si="94"/>
        <v>1446</v>
      </c>
      <c r="G1451" s="190">
        <f t="shared" si="92"/>
        <v>0.15834428383705651</v>
      </c>
      <c r="H1451" s="190">
        <f t="shared" si="93"/>
        <v>57.84</v>
      </c>
    </row>
    <row r="1452" spans="1:8">
      <c r="A1452" s="185">
        <v>37515</v>
      </c>
      <c r="B1452" s="184">
        <v>78.400000000000006</v>
      </c>
      <c r="C1452" s="184">
        <f t="shared" si="91"/>
        <v>2002</v>
      </c>
      <c r="E1452" s="190">
        <v>273</v>
      </c>
      <c r="F1452" s="190">
        <f t="shared" si="94"/>
        <v>1447</v>
      </c>
      <c r="G1452" s="190">
        <f t="shared" si="92"/>
        <v>0.15845378887428821</v>
      </c>
      <c r="H1452" s="190">
        <f t="shared" si="93"/>
        <v>57.88</v>
      </c>
    </row>
    <row r="1453" spans="1:8">
      <c r="A1453" s="185">
        <v>37516</v>
      </c>
      <c r="B1453" s="184">
        <v>72.3</v>
      </c>
      <c r="C1453" s="184">
        <f t="shared" si="91"/>
        <v>2002</v>
      </c>
      <c r="E1453" s="190">
        <v>273</v>
      </c>
      <c r="F1453" s="190">
        <f t="shared" si="94"/>
        <v>1448</v>
      </c>
      <c r="G1453" s="190">
        <f t="shared" si="92"/>
        <v>0.15856329391151994</v>
      </c>
      <c r="H1453" s="190">
        <f t="shared" si="93"/>
        <v>57.92</v>
      </c>
    </row>
    <row r="1454" spans="1:8">
      <c r="A1454" s="185">
        <v>37517</v>
      </c>
      <c r="B1454" s="184">
        <v>66.400000000000006</v>
      </c>
      <c r="C1454" s="184">
        <f t="shared" si="91"/>
        <v>2002</v>
      </c>
      <c r="E1454" s="190">
        <v>273</v>
      </c>
      <c r="F1454" s="190">
        <f t="shared" si="94"/>
        <v>1449</v>
      </c>
      <c r="G1454" s="190">
        <f t="shared" si="92"/>
        <v>0.15867279894875164</v>
      </c>
      <c r="H1454" s="190">
        <f t="shared" si="93"/>
        <v>57.96</v>
      </c>
    </row>
    <row r="1455" spans="1:8">
      <c r="A1455" s="185">
        <v>37518</v>
      </c>
      <c r="B1455" s="184">
        <v>64.900000000000006</v>
      </c>
      <c r="C1455" s="184">
        <f t="shared" si="91"/>
        <v>2002</v>
      </c>
      <c r="E1455" s="190">
        <v>272</v>
      </c>
      <c r="F1455" s="190">
        <f t="shared" si="94"/>
        <v>1450</v>
      </c>
      <c r="G1455" s="190">
        <f t="shared" si="92"/>
        <v>0.15878230398598336</v>
      </c>
      <c r="H1455" s="190">
        <f t="shared" si="93"/>
        <v>58</v>
      </c>
    </row>
    <row r="1456" spans="1:8">
      <c r="A1456" s="185">
        <v>37519</v>
      </c>
      <c r="B1456" s="184">
        <v>67.099999999999994</v>
      </c>
      <c r="C1456" s="184">
        <f t="shared" si="91"/>
        <v>2002</v>
      </c>
      <c r="E1456" s="190">
        <v>272</v>
      </c>
      <c r="F1456" s="190">
        <f t="shared" si="94"/>
        <v>1451</v>
      </c>
      <c r="G1456" s="190">
        <f t="shared" si="92"/>
        <v>0.15889180902321506</v>
      </c>
      <c r="H1456" s="190">
        <f t="shared" si="93"/>
        <v>58.04</v>
      </c>
    </row>
    <row r="1457" spans="1:8">
      <c r="A1457" s="185">
        <v>37520</v>
      </c>
      <c r="B1457" s="184">
        <v>63.8</v>
      </c>
      <c r="C1457" s="184">
        <f t="shared" si="91"/>
        <v>2002</v>
      </c>
      <c r="E1457" s="190">
        <v>272</v>
      </c>
      <c r="F1457" s="190">
        <f t="shared" si="94"/>
        <v>1452</v>
      </c>
      <c r="G1457" s="190">
        <f t="shared" si="92"/>
        <v>0.15900131406044679</v>
      </c>
      <c r="H1457" s="190">
        <f t="shared" si="93"/>
        <v>58.08</v>
      </c>
    </row>
    <row r="1458" spans="1:8">
      <c r="A1458" s="185">
        <v>37521</v>
      </c>
      <c r="B1458" s="184">
        <v>59.5</v>
      </c>
      <c r="C1458" s="184">
        <f t="shared" si="91"/>
        <v>2002</v>
      </c>
      <c r="E1458" s="190">
        <v>272</v>
      </c>
      <c r="F1458" s="190">
        <f t="shared" si="94"/>
        <v>1453</v>
      </c>
      <c r="G1458" s="190">
        <f t="shared" si="92"/>
        <v>0.15911081909767849</v>
      </c>
      <c r="H1458" s="190">
        <f t="shared" si="93"/>
        <v>58.12</v>
      </c>
    </row>
    <row r="1459" spans="1:8">
      <c r="A1459" s="185">
        <v>37522</v>
      </c>
      <c r="B1459" s="184">
        <v>58.5</v>
      </c>
      <c r="C1459" s="184">
        <f t="shared" si="91"/>
        <v>2002</v>
      </c>
      <c r="E1459" s="190">
        <v>272</v>
      </c>
      <c r="F1459" s="190">
        <f t="shared" si="94"/>
        <v>1454</v>
      </c>
      <c r="G1459" s="190">
        <f t="shared" si="92"/>
        <v>0.15922032413491022</v>
      </c>
      <c r="H1459" s="190">
        <f t="shared" si="93"/>
        <v>58.16</v>
      </c>
    </row>
    <row r="1460" spans="1:8">
      <c r="A1460" s="185">
        <v>37523</v>
      </c>
      <c r="B1460" s="184">
        <v>53.2</v>
      </c>
      <c r="C1460" s="184">
        <f t="shared" si="91"/>
        <v>2002</v>
      </c>
      <c r="E1460" s="190">
        <v>272</v>
      </c>
      <c r="F1460" s="190">
        <f t="shared" si="94"/>
        <v>1455</v>
      </c>
      <c r="G1460" s="190">
        <f t="shared" si="92"/>
        <v>0.15932982917214192</v>
      </c>
      <c r="H1460" s="190">
        <f t="shared" si="93"/>
        <v>58.2</v>
      </c>
    </row>
    <row r="1461" spans="1:8">
      <c r="A1461" s="185">
        <v>37524</v>
      </c>
      <c r="B1461" s="184">
        <v>35.299999999999997</v>
      </c>
      <c r="C1461" s="184">
        <f t="shared" si="91"/>
        <v>2002</v>
      </c>
      <c r="E1461" s="190">
        <v>272</v>
      </c>
      <c r="F1461" s="190">
        <f t="shared" si="94"/>
        <v>1456</v>
      </c>
      <c r="G1461" s="190">
        <f t="shared" si="92"/>
        <v>0.15943933420937362</v>
      </c>
      <c r="H1461" s="190">
        <f t="shared" si="93"/>
        <v>58.239999999999988</v>
      </c>
    </row>
    <row r="1462" spans="1:8">
      <c r="A1462" s="185">
        <v>37525</v>
      </c>
      <c r="B1462" s="184">
        <v>36.4</v>
      </c>
      <c r="C1462" s="184">
        <f t="shared" si="91"/>
        <v>2002</v>
      </c>
      <c r="E1462" s="190">
        <v>272</v>
      </c>
      <c r="F1462" s="190">
        <f t="shared" si="94"/>
        <v>1457</v>
      </c>
      <c r="G1462" s="190">
        <f t="shared" si="92"/>
        <v>0.15954883924660535</v>
      </c>
      <c r="H1462" s="190">
        <f t="shared" si="93"/>
        <v>58.28</v>
      </c>
    </row>
    <row r="1463" spans="1:8">
      <c r="A1463" s="185">
        <v>37526</v>
      </c>
      <c r="B1463" s="184">
        <v>37.9</v>
      </c>
      <c r="C1463" s="184">
        <f t="shared" si="91"/>
        <v>2002</v>
      </c>
      <c r="E1463" s="190">
        <v>272</v>
      </c>
      <c r="F1463" s="190">
        <f t="shared" si="94"/>
        <v>1458</v>
      </c>
      <c r="G1463" s="190">
        <f t="shared" si="92"/>
        <v>0.15965834428383704</v>
      </c>
      <c r="H1463" s="190">
        <f t="shared" si="93"/>
        <v>58.32</v>
      </c>
    </row>
    <row r="1464" spans="1:8">
      <c r="A1464" s="185">
        <v>37527</v>
      </c>
      <c r="B1464" s="184">
        <v>34.799999999999997</v>
      </c>
      <c r="C1464" s="184">
        <f t="shared" si="91"/>
        <v>2002</v>
      </c>
      <c r="E1464" s="190">
        <v>271</v>
      </c>
      <c r="F1464" s="190">
        <f t="shared" si="94"/>
        <v>1459</v>
      </c>
      <c r="G1464" s="190">
        <f t="shared" si="92"/>
        <v>0.15976784932106877</v>
      </c>
      <c r="H1464" s="190">
        <f t="shared" si="93"/>
        <v>58.36</v>
      </c>
    </row>
    <row r="1465" spans="1:8">
      <c r="A1465" s="185">
        <v>37528</v>
      </c>
      <c r="B1465" s="184">
        <v>34.299999999999997</v>
      </c>
      <c r="C1465" s="184">
        <f t="shared" si="91"/>
        <v>2002</v>
      </c>
      <c r="E1465" s="190">
        <v>271</v>
      </c>
      <c r="F1465" s="190">
        <f t="shared" si="94"/>
        <v>1460</v>
      </c>
      <c r="G1465" s="190">
        <f t="shared" si="92"/>
        <v>0.15987735435830047</v>
      </c>
      <c r="H1465" s="190">
        <f t="shared" si="93"/>
        <v>58.4</v>
      </c>
    </row>
    <row r="1466" spans="1:8">
      <c r="A1466" s="185">
        <v>37529</v>
      </c>
      <c r="B1466" s="184">
        <v>33.9</v>
      </c>
      <c r="C1466" s="184">
        <f t="shared" si="91"/>
        <v>2002</v>
      </c>
      <c r="E1466" s="190">
        <v>271</v>
      </c>
      <c r="F1466" s="190">
        <f t="shared" si="94"/>
        <v>1461</v>
      </c>
      <c r="G1466" s="190">
        <f t="shared" si="92"/>
        <v>0.1599868593955322</v>
      </c>
      <c r="H1466" s="190">
        <f t="shared" si="93"/>
        <v>58.44</v>
      </c>
    </row>
    <row r="1467" spans="1:8">
      <c r="A1467" s="185">
        <v>37530</v>
      </c>
      <c r="B1467" s="184">
        <v>87.1</v>
      </c>
      <c r="C1467" s="184">
        <f t="shared" si="91"/>
        <v>2002</v>
      </c>
      <c r="E1467" s="190">
        <v>271</v>
      </c>
      <c r="F1467" s="190">
        <f t="shared" si="94"/>
        <v>1462</v>
      </c>
      <c r="G1467" s="190">
        <f t="shared" si="92"/>
        <v>0.1600963644327639</v>
      </c>
      <c r="H1467" s="190">
        <f t="shared" si="93"/>
        <v>58.48</v>
      </c>
    </row>
    <row r="1468" spans="1:8">
      <c r="A1468" s="185">
        <v>37531</v>
      </c>
      <c r="B1468" s="184">
        <v>72.900000000000006</v>
      </c>
      <c r="C1468" s="184">
        <f t="shared" si="91"/>
        <v>2002</v>
      </c>
      <c r="E1468" s="190">
        <v>271</v>
      </c>
      <c r="F1468" s="190">
        <f t="shared" si="94"/>
        <v>1463</v>
      </c>
      <c r="G1468" s="190">
        <f t="shared" si="92"/>
        <v>0.16020586946999563</v>
      </c>
      <c r="H1468" s="190">
        <f t="shared" si="93"/>
        <v>58.52</v>
      </c>
    </row>
    <row r="1469" spans="1:8">
      <c r="A1469" s="185">
        <v>37532</v>
      </c>
      <c r="B1469" s="184">
        <v>64</v>
      </c>
      <c r="C1469" s="184">
        <f t="shared" si="91"/>
        <v>2002</v>
      </c>
      <c r="E1469" s="190">
        <v>271</v>
      </c>
      <c r="F1469" s="190">
        <f t="shared" si="94"/>
        <v>1464</v>
      </c>
      <c r="G1469" s="190">
        <f t="shared" si="92"/>
        <v>0.16031537450722733</v>
      </c>
      <c r="H1469" s="190">
        <f t="shared" si="93"/>
        <v>58.56</v>
      </c>
    </row>
    <row r="1470" spans="1:8">
      <c r="A1470" s="185">
        <v>37533</v>
      </c>
      <c r="B1470" s="184">
        <v>63.3</v>
      </c>
      <c r="C1470" s="184">
        <f t="shared" si="91"/>
        <v>2002</v>
      </c>
      <c r="E1470" s="190">
        <v>270</v>
      </c>
      <c r="F1470" s="190">
        <f t="shared" si="94"/>
        <v>1465</v>
      </c>
      <c r="G1470" s="190">
        <f t="shared" si="92"/>
        <v>0.16042487954445905</v>
      </c>
      <c r="H1470" s="190">
        <f t="shared" si="93"/>
        <v>58.6</v>
      </c>
    </row>
    <row r="1471" spans="1:8">
      <c r="A1471" s="185">
        <v>37534</v>
      </c>
      <c r="B1471" s="184">
        <v>60.9</v>
      </c>
      <c r="C1471" s="184">
        <f t="shared" si="91"/>
        <v>2002</v>
      </c>
      <c r="E1471" s="190">
        <v>270</v>
      </c>
      <c r="F1471" s="190">
        <f t="shared" si="94"/>
        <v>1466</v>
      </c>
      <c r="G1471" s="190">
        <f t="shared" si="92"/>
        <v>0.16053438458169075</v>
      </c>
      <c r="H1471" s="190">
        <f t="shared" si="93"/>
        <v>58.64</v>
      </c>
    </row>
    <row r="1472" spans="1:8">
      <c r="A1472" s="185">
        <v>37535</v>
      </c>
      <c r="B1472" s="184">
        <v>54.9</v>
      </c>
      <c r="C1472" s="184">
        <f t="shared" si="91"/>
        <v>2002</v>
      </c>
      <c r="E1472" s="190">
        <v>270</v>
      </c>
      <c r="F1472" s="190">
        <f t="shared" si="94"/>
        <v>1467</v>
      </c>
      <c r="G1472" s="190">
        <f t="shared" si="92"/>
        <v>0.16064388961892248</v>
      </c>
      <c r="H1472" s="190">
        <f t="shared" si="93"/>
        <v>58.68</v>
      </c>
    </row>
    <row r="1473" spans="1:8">
      <c r="A1473" s="185">
        <v>37536</v>
      </c>
      <c r="B1473" s="184">
        <v>53.7</v>
      </c>
      <c r="C1473" s="184">
        <f t="shared" si="91"/>
        <v>2002</v>
      </c>
      <c r="E1473" s="190">
        <v>270</v>
      </c>
      <c r="F1473" s="190">
        <f t="shared" si="94"/>
        <v>1468</v>
      </c>
      <c r="G1473" s="190">
        <f t="shared" si="92"/>
        <v>0.16075339465615418</v>
      </c>
      <c r="H1473" s="190">
        <f t="shared" si="93"/>
        <v>58.72</v>
      </c>
    </row>
    <row r="1474" spans="1:8">
      <c r="A1474" s="185">
        <v>37537</v>
      </c>
      <c r="B1474" s="184">
        <v>50.1</v>
      </c>
      <c r="C1474" s="184">
        <f t="shared" si="91"/>
        <v>2002</v>
      </c>
      <c r="E1474" s="190">
        <v>270</v>
      </c>
      <c r="F1474" s="190">
        <f t="shared" si="94"/>
        <v>1469</v>
      </c>
      <c r="G1474" s="190">
        <f t="shared" si="92"/>
        <v>0.16086289969338591</v>
      </c>
      <c r="H1474" s="190">
        <f t="shared" si="93"/>
        <v>58.76</v>
      </c>
    </row>
    <row r="1475" spans="1:8">
      <c r="A1475" s="185">
        <v>37538</v>
      </c>
      <c r="B1475" s="184">
        <v>52.1</v>
      </c>
      <c r="C1475" s="184">
        <f t="shared" si="91"/>
        <v>2002</v>
      </c>
      <c r="E1475" s="190">
        <v>270</v>
      </c>
      <c r="F1475" s="190">
        <f t="shared" si="94"/>
        <v>1470</v>
      </c>
      <c r="G1475" s="190">
        <f t="shared" si="92"/>
        <v>0.16097240473061761</v>
      </c>
      <c r="H1475" s="190">
        <f t="shared" si="93"/>
        <v>58.8</v>
      </c>
    </row>
    <row r="1476" spans="1:8">
      <c r="A1476" s="185">
        <v>37539</v>
      </c>
      <c r="B1476" s="184">
        <v>53.6</v>
      </c>
      <c r="C1476" s="184">
        <f t="shared" si="91"/>
        <v>2002</v>
      </c>
      <c r="E1476" s="190">
        <v>270</v>
      </c>
      <c r="F1476" s="190">
        <f t="shared" si="94"/>
        <v>1471</v>
      </c>
      <c r="G1476" s="190">
        <f t="shared" si="92"/>
        <v>0.16108190976784931</v>
      </c>
      <c r="H1476" s="190">
        <f t="shared" si="93"/>
        <v>58.839999999999989</v>
      </c>
    </row>
    <row r="1477" spans="1:8">
      <c r="A1477" s="185">
        <v>37540</v>
      </c>
      <c r="B1477" s="184">
        <v>52.5</v>
      </c>
      <c r="C1477" s="184">
        <f t="shared" si="91"/>
        <v>2002</v>
      </c>
      <c r="E1477" s="190">
        <v>270</v>
      </c>
      <c r="F1477" s="190">
        <f t="shared" si="94"/>
        <v>1472</v>
      </c>
      <c r="G1477" s="190">
        <f t="shared" si="92"/>
        <v>0.16119141480508103</v>
      </c>
      <c r="H1477" s="190">
        <f t="shared" si="93"/>
        <v>58.88</v>
      </c>
    </row>
    <row r="1478" spans="1:8">
      <c r="A1478" s="185">
        <v>37541</v>
      </c>
      <c r="B1478" s="184">
        <v>53.7</v>
      </c>
      <c r="C1478" s="184">
        <f t="shared" ref="C1478:C1541" si="95">YEAR(A1478)</f>
        <v>2002</v>
      </c>
      <c r="E1478" s="190">
        <v>269</v>
      </c>
      <c r="F1478" s="190">
        <f t="shared" si="94"/>
        <v>1473</v>
      </c>
      <c r="G1478" s="190">
        <f t="shared" ref="G1478:G1541" si="96">F1478/9132</f>
        <v>0.16130091984231273</v>
      </c>
      <c r="H1478" s="190">
        <f t="shared" ref="H1478:H1541" si="97">G1478*9132/25</f>
        <v>58.92</v>
      </c>
    </row>
    <row r="1479" spans="1:8">
      <c r="A1479" s="185">
        <v>37542</v>
      </c>
      <c r="B1479" s="184">
        <v>52.8</v>
      </c>
      <c r="C1479" s="184">
        <f t="shared" si="95"/>
        <v>2002</v>
      </c>
      <c r="E1479" s="190">
        <v>269</v>
      </c>
      <c r="F1479" s="190">
        <f t="shared" ref="F1479:F1542" si="98">F1478+1</f>
        <v>1474</v>
      </c>
      <c r="G1479" s="190">
        <f t="shared" si="96"/>
        <v>0.16141042487954446</v>
      </c>
      <c r="H1479" s="190">
        <f t="shared" si="97"/>
        <v>58.96</v>
      </c>
    </row>
    <row r="1480" spans="1:8">
      <c r="A1480" s="185">
        <v>37543</v>
      </c>
      <c r="B1480" s="184">
        <v>52.5</v>
      </c>
      <c r="C1480" s="184">
        <f t="shared" si="95"/>
        <v>2002</v>
      </c>
      <c r="E1480" s="190">
        <v>269</v>
      </c>
      <c r="F1480" s="190">
        <f t="shared" si="98"/>
        <v>1475</v>
      </c>
      <c r="G1480" s="190">
        <f t="shared" si="96"/>
        <v>0.16151992991677616</v>
      </c>
      <c r="H1480" s="190">
        <f t="shared" si="97"/>
        <v>59</v>
      </c>
    </row>
    <row r="1481" spans="1:8">
      <c r="A1481" s="185">
        <v>37544</v>
      </c>
      <c r="B1481" s="184">
        <v>51.8</v>
      </c>
      <c r="C1481" s="184">
        <f t="shared" si="95"/>
        <v>2002</v>
      </c>
      <c r="E1481" s="190">
        <v>269</v>
      </c>
      <c r="F1481" s="190">
        <f t="shared" si="98"/>
        <v>1476</v>
      </c>
      <c r="G1481" s="190">
        <f t="shared" si="96"/>
        <v>0.16162943495400789</v>
      </c>
      <c r="H1481" s="190">
        <f t="shared" si="97"/>
        <v>59.04</v>
      </c>
    </row>
    <row r="1482" spans="1:8">
      <c r="A1482" s="185">
        <v>37545</v>
      </c>
      <c r="B1482" s="184">
        <v>51.3</v>
      </c>
      <c r="C1482" s="184">
        <f t="shared" si="95"/>
        <v>2002</v>
      </c>
      <c r="E1482" s="190">
        <v>269</v>
      </c>
      <c r="F1482" s="190">
        <f t="shared" si="98"/>
        <v>1477</v>
      </c>
      <c r="G1482" s="190">
        <f t="shared" si="96"/>
        <v>0.16173893999123959</v>
      </c>
      <c r="H1482" s="190">
        <f t="shared" si="97"/>
        <v>59.08</v>
      </c>
    </row>
    <row r="1483" spans="1:8">
      <c r="A1483" s="185">
        <v>37546</v>
      </c>
      <c r="B1483" s="184">
        <v>52.6</v>
      </c>
      <c r="C1483" s="184">
        <f t="shared" si="95"/>
        <v>2002</v>
      </c>
      <c r="E1483" s="190">
        <v>269</v>
      </c>
      <c r="F1483" s="190">
        <f t="shared" si="98"/>
        <v>1478</v>
      </c>
      <c r="G1483" s="190">
        <f t="shared" si="96"/>
        <v>0.16184844502847132</v>
      </c>
      <c r="H1483" s="190">
        <f t="shared" si="97"/>
        <v>59.12</v>
      </c>
    </row>
    <row r="1484" spans="1:8">
      <c r="A1484" s="185">
        <v>37547</v>
      </c>
      <c r="B1484" s="184">
        <v>50.4</v>
      </c>
      <c r="C1484" s="184">
        <f t="shared" si="95"/>
        <v>2002</v>
      </c>
      <c r="E1484" s="190">
        <v>269</v>
      </c>
      <c r="F1484" s="190">
        <f t="shared" si="98"/>
        <v>1479</v>
      </c>
      <c r="G1484" s="190">
        <f t="shared" si="96"/>
        <v>0.16195795006570302</v>
      </c>
      <c r="H1484" s="190">
        <f t="shared" si="97"/>
        <v>59.16</v>
      </c>
    </row>
    <row r="1485" spans="1:8">
      <c r="A1485" s="185">
        <v>37548</v>
      </c>
      <c r="B1485" s="184">
        <v>49</v>
      </c>
      <c r="C1485" s="184">
        <f t="shared" si="95"/>
        <v>2002</v>
      </c>
      <c r="E1485" s="190">
        <v>269</v>
      </c>
      <c r="F1485" s="190">
        <f t="shared" si="98"/>
        <v>1480</v>
      </c>
      <c r="G1485" s="190">
        <f t="shared" si="96"/>
        <v>0.16206745510293474</v>
      </c>
      <c r="H1485" s="190">
        <f t="shared" si="97"/>
        <v>59.2</v>
      </c>
    </row>
    <row r="1486" spans="1:8">
      <c r="A1486" s="185">
        <v>37549</v>
      </c>
      <c r="B1486" s="184">
        <v>50.5</v>
      </c>
      <c r="C1486" s="184">
        <f t="shared" si="95"/>
        <v>2002</v>
      </c>
      <c r="E1486" s="190">
        <v>268</v>
      </c>
      <c r="F1486" s="190">
        <f t="shared" si="98"/>
        <v>1481</v>
      </c>
      <c r="G1486" s="190">
        <f t="shared" si="96"/>
        <v>0.16217696014016644</v>
      </c>
      <c r="H1486" s="190">
        <f t="shared" si="97"/>
        <v>59.24</v>
      </c>
    </row>
    <row r="1487" spans="1:8">
      <c r="A1487" s="185">
        <v>37550</v>
      </c>
      <c r="B1487" s="184">
        <v>50.9</v>
      </c>
      <c r="C1487" s="184">
        <f t="shared" si="95"/>
        <v>2002</v>
      </c>
      <c r="E1487" s="190">
        <v>268</v>
      </c>
      <c r="F1487" s="190">
        <f t="shared" si="98"/>
        <v>1482</v>
      </c>
      <c r="G1487" s="190">
        <f t="shared" si="96"/>
        <v>0.16228646517739817</v>
      </c>
      <c r="H1487" s="190">
        <f t="shared" si="97"/>
        <v>59.28</v>
      </c>
    </row>
    <row r="1488" spans="1:8">
      <c r="A1488" s="185">
        <v>37551</v>
      </c>
      <c r="B1488" s="184">
        <v>51</v>
      </c>
      <c r="C1488" s="184">
        <f t="shared" si="95"/>
        <v>2002</v>
      </c>
      <c r="E1488" s="190">
        <v>268</v>
      </c>
      <c r="F1488" s="190">
        <f t="shared" si="98"/>
        <v>1483</v>
      </c>
      <c r="G1488" s="190">
        <f t="shared" si="96"/>
        <v>0.16239597021462987</v>
      </c>
      <c r="H1488" s="190">
        <f t="shared" si="97"/>
        <v>59.32</v>
      </c>
    </row>
    <row r="1489" spans="1:8">
      <c r="A1489" s="185">
        <v>37552</v>
      </c>
      <c r="B1489" s="184">
        <v>57</v>
      </c>
      <c r="C1489" s="184">
        <f t="shared" si="95"/>
        <v>2002</v>
      </c>
      <c r="E1489" s="190">
        <v>268</v>
      </c>
      <c r="F1489" s="190">
        <f t="shared" si="98"/>
        <v>1484</v>
      </c>
      <c r="G1489" s="190">
        <f t="shared" si="96"/>
        <v>0.1625054752518616</v>
      </c>
      <c r="H1489" s="190">
        <f t="shared" si="97"/>
        <v>59.36</v>
      </c>
    </row>
    <row r="1490" spans="1:8">
      <c r="A1490" s="185">
        <v>37553</v>
      </c>
      <c r="B1490" s="184">
        <v>56.4</v>
      </c>
      <c r="C1490" s="184">
        <f t="shared" si="95"/>
        <v>2002</v>
      </c>
      <c r="E1490" s="190">
        <v>268</v>
      </c>
      <c r="F1490" s="190">
        <f t="shared" si="98"/>
        <v>1485</v>
      </c>
      <c r="G1490" s="190">
        <f t="shared" si="96"/>
        <v>0.1626149802890933</v>
      </c>
      <c r="H1490" s="190">
        <f t="shared" si="97"/>
        <v>59.4</v>
      </c>
    </row>
    <row r="1491" spans="1:8">
      <c r="A1491" s="185">
        <v>37554</v>
      </c>
      <c r="B1491" s="184">
        <v>63.3</v>
      </c>
      <c r="C1491" s="184">
        <f t="shared" si="95"/>
        <v>2002</v>
      </c>
      <c r="E1491" s="190">
        <v>267</v>
      </c>
      <c r="F1491" s="190">
        <f t="shared" si="98"/>
        <v>1486</v>
      </c>
      <c r="G1491" s="190">
        <f t="shared" si="96"/>
        <v>0.16272448532632502</v>
      </c>
      <c r="H1491" s="190">
        <f t="shared" si="97"/>
        <v>59.440000000000012</v>
      </c>
    </row>
    <row r="1492" spans="1:8">
      <c r="A1492" s="185">
        <v>37555</v>
      </c>
      <c r="B1492" s="184">
        <v>74.5</v>
      </c>
      <c r="C1492" s="184">
        <f t="shared" si="95"/>
        <v>2002</v>
      </c>
      <c r="E1492" s="190">
        <v>267</v>
      </c>
      <c r="F1492" s="190">
        <f t="shared" si="98"/>
        <v>1487</v>
      </c>
      <c r="G1492" s="190">
        <f t="shared" si="96"/>
        <v>0.16283399036355672</v>
      </c>
      <c r="H1492" s="190">
        <f t="shared" si="97"/>
        <v>59.48</v>
      </c>
    </row>
    <row r="1493" spans="1:8">
      <c r="A1493" s="185">
        <v>37556</v>
      </c>
      <c r="B1493" s="184">
        <v>71.599999999999994</v>
      </c>
      <c r="C1493" s="184">
        <f t="shared" si="95"/>
        <v>2002</v>
      </c>
      <c r="E1493" s="190">
        <v>267</v>
      </c>
      <c r="F1493" s="190">
        <f t="shared" si="98"/>
        <v>1488</v>
      </c>
      <c r="G1493" s="190">
        <f t="shared" si="96"/>
        <v>0.16294349540078842</v>
      </c>
      <c r="H1493" s="190">
        <f t="shared" si="97"/>
        <v>59.52</v>
      </c>
    </row>
    <row r="1494" spans="1:8">
      <c r="A1494" s="185">
        <v>37557</v>
      </c>
      <c r="B1494" s="184">
        <v>99.1</v>
      </c>
      <c r="C1494" s="184">
        <f t="shared" si="95"/>
        <v>2002</v>
      </c>
      <c r="E1494" s="190">
        <v>266</v>
      </c>
      <c r="F1494" s="190">
        <f t="shared" si="98"/>
        <v>1489</v>
      </c>
      <c r="G1494" s="190">
        <f t="shared" si="96"/>
        <v>0.16305300043802015</v>
      </c>
      <c r="H1494" s="190">
        <f t="shared" si="97"/>
        <v>59.56</v>
      </c>
    </row>
    <row r="1495" spans="1:8">
      <c r="A1495" s="185">
        <v>37558</v>
      </c>
      <c r="B1495" s="184">
        <v>113</v>
      </c>
      <c r="C1495" s="184">
        <f t="shared" si="95"/>
        <v>2002</v>
      </c>
      <c r="E1495" s="190">
        <v>266</v>
      </c>
      <c r="F1495" s="190">
        <f t="shared" si="98"/>
        <v>1490</v>
      </c>
      <c r="G1495" s="190">
        <f t="shared" si="96"/>
        <v>0.16316250547525185</v>
      </c>
      <c r="H1495" s="190">
        <f t="shared" si="97"/>
        <v>59.6</v>
      </c>
    </row>
    <row r="1496" spans="1:8">
      <c r="A1496" s="185">
        <v>37559</v>
      </c>
      <c r="B1496" s="184">
        <v>113</v>
      </c>
      <c r="C1496" s="184">
        <f t="shared" si="95"/>
        <v>2002</v>
      </c>
      <c r="E1496" s="190">
        <v>266</v>
      </c>
      <c r="F1496" s="190">
        <f t="shared" si="98"/>
        <v>1491</v>
      </c>
      <c r="G1496" s="190">
        <f t="shared" si="96"/>
        <v>0.16327201051248358</v>
      </c>
      <c r="H1496" s="190">
        <f t="shared" si="97"/>
        <v>59.64</v>
      </c>
    </row>
    <row r="1497" spans="1:8">
      <c r="A1497" s="185">
        <v>37560</v>
      </c>
      <c r="B1497" s="184">
        <v>114</v>
      </c>
      <c r="C1497" s="184">
        <f t="shared" si="95"/>
        <v>2002</v>
      </c>
      <c r="E1497" s="190">
        <v>266</v>
      </c>
      <c r="F1497" s="190">
        <f t="shared" si="98"/>
        <v>1492</v>
      </c>
      <c r="G1497" s="190">
        <f t="shared" si="96"/>
        <v>0.16338151554971528</v>
      </c>
      <c r="H1497" s="190">
        <f t="shared" si="97"/>
        <v>59.68</v>
      </c>
    </row>
    <row r="1498" spans="1:8">
      <c r="A1498" s="185">
        <v>37561</v>
      </c>
      <c r="B1498" s="184">
        <v>115</v>
      </c>
      <c r="C1498" s="184">
        <f t="shared" si="95"/>
        <v>2002</v>
      </c>
      <c r="E1498" s="190">
        <v>265</v>
      </c>
      <c r="F1498" s="190">
        <f t="shared" si="98"/>
        <v>1493</v>
      </c>
      <c r="G1498" s="190">
        <f t="shared" si="96"/>
        <v>0.16349102058694701</v>
      </c>
      <c r="H1498" s="190">
        <f t="shared" si="97"/>
        <v>59.72</v>
      </c>
    </row>
    <row r="1499" spans="1:8">
      <c r="A1499" s="185">
        <v>37562</v>
      </c>
      <c r="B1499" s="184">
        <v>114</v>
      </c>
      <c r="C1499" s="184">
        <f t="shared" si="95"/>
        <v>2002</v>
      </c>
      <c r="E1499" s="190">
        <v>265</v>
      </c>
      <c r="F1499" s="190">
        <f t="shared" si="98"/>
        <v>1494</v>
      </c>
      <c r="G1499" s="190">
        <f t="shared" si="96"/>
        <v>0.16360052562417871</v>
      </c>
      <c r="H1499" s="190">
        <f t="shared" si="97"/>
        <v>59.76</v>
      </c>
    </row>
    <row r="1500" spans="1:8">
      <c r="A1500" s="185">
        <v>37563</v>
      </c>
      <c r="B1500" s="184">
        <v>116</v>
      </c>
      <c r="C1500" s="184">
        <f t="shared" si="95"/>
        <v>2002</v>
      </c>
      <c r="E1500" s="190">
        <v>265</v>
      </c>
      <c r="F1500" s="190">
        <f t="shared" si="98"/>
        <v>1495</v>
      </c>
      <c r="G1500" s="190">
        <f t="shared" si="96"/>
        <v>0.16371003066141043</v>
      </c>
      <c r="H1500" s="190">
        <f t="shared" si="97"/>
        <v>59.8</v>
      </c>
    </row>
    <row r="1501" spans="1:8">
      <c r="A1501" s="185">
        <v>37564</v>
      </c>
      <c r="B1501" s="184">
        <v>115</v>
      </c>
      <c r="C1501" s="184">
        <f t="shared" si="95"/>
        <v>2002</v>
      </c>
      <c r="E1501" s="190">
        <v>265</v>
      </c>
      <c r="F1501" s="190">
        <f t="shared" si="98"/>
        <v>1496</v>
      </c>
      <c r="G1501" s="190">
        <f t="shared" si="96"/>
        <v>0.16381953569864213</v>
      </c>
      <c r="H1501" s="190">
        <f t="shared" si="97"/>
        <v>59.84</v>
      </c>
    </row>
    <row r="1502" spans="1:8">
      <c r="A1502" s="185">
        <v>37565</v>
      </c>
      <c r="B1502" s="184">
        <v>113</v>
      </c>
      <c r="C1502" s="184">
        <f t="shared" si="95"/>
        <v>2002</v>
      </c>
      <c r="E1502" s="190">
        <v>265</v>
      </c>
      <c r="F1502" s="190">
        <f t="shared" si="98"/>
        <v>1497</v>
      </c>
      <c r="G1502" s="190">
        <f t="shared" si="96"/>
        <v>0.16392904073587386</v>
      </c>
      <c r="H1502" s="190">
        <f t="shared" si="97"/>
        <v>59.88</v>
      </c>
    </row>
    <row r="1503" spans="1:8">
      <c r="A1503" s="185">
        <v>37566</v>
      </c>
      <c r="B1503" s="184">
        <v>118</v>
      </c>
      <c r="C1503" s="184">
        <f t="shared" si="95"/>
        <v>2002</v>
      </c>
      <c r="E1503" s="190">
        <v>265</v>
      </c>
      <c r="F1503" s="190">
        <f t="shared" si="98"/>
        <v>1498</v>
      </c>
      <c r="G1503" s="190">
        <f t="shared" si="96"/>
        <v>0.16403854577310556</v>
      </c>
      <c r="H1503" s="190">
        <f t="shared" si="97"/>
        <v>59.92</v>
      </c>
    </row>
    <row r="1504" spans="1:8">
      <c r="A1504" s="185">
        <v>37567</v>
      </c>
      <c r="B1504" s="184">
        <v>117</v>
      </c>
      <c r="C1504" s="184">
        <f t="shared" si="95"/>
        <v>2002</v>
      </c>
      <c r="E1504" s="190">
        <v>265</v>
      </c>
      <c r="F1504" s="190">
        <f t="shared" si="98"/>
        <v>1499</v>
      </c>
      <c r="G1504" s="190">
        <f t="shared" si="96"/>
        <v>0.16414805081033729</v>
      </c>
      <c r="H1504" s="190">
        <f t="shared" si="97"/>
        <v>59.96</v>
      </c>
    </row>
    <row r="1505" spans="1:8">
      <c r="A1505" s="185">
        <v>37568</v>
      </c>
      <c r="B1505" s="184">
        <v>141</v>
      </c>
      <c r="C1505" s="184">
        <f t="shared" si="95"/>
        <v>2002</v>
      </c>
      <c r="E1505" s="190">
        <v>264</v>
      </c>
      <c r="F1505" s="190">
        <f t="shared" si="98"/>
        <v>1500</v>
      </c>
      <c r="G1505" s="190">
        <f t="shared" si="96"/>
        <v>0.16425755584756899</v>
      </c>
      <c r="H1505" s="190">
        <f t="shared" si="97"/>
        <v>60</v>
      </c>
    </row>
    <row r="1506" spans="1:8">
      <c r="A1506" s="185">
        <v>37569</v>
      </c>
      <c r="B1506" s="184">
        <v>157</v>
      </c>
      <c r="C1506" s="184">
        <f t="shared" si="95"/>
        <v>2002</v>
      </c>
      <c r="E1506" s="190">
        <v>264</v>
      </c>
      <c r="F1506" s="190">
        <f t="shared" si="98"/>
        <v>1501</v>
      </c>
      <c r="G1506" s="190">
        <f t="shared" si="96"/>
        <v>0.16436706088480071</v>
      </c>
      <c r="H1506" s="190">
        <f t="shared" si="97"/>
        <v>60.040000000000006</v>
      </c>
    </row>
    <row r="1507" spans="1:8">
      <c r="A1507" s="185">
        <v>37570</v>
      </c>
      <c r="B1507" s="184">
        <v>130</v>
      </c>
      <c r="C1507" s="184">
        <f t="shared" si="95"/>
        <v>2002</v>
      </c>
      <c r="E1507" s="190">
        <v>264</v>
      </c>
      <c r="F1507" s="190">
        <f t="shared" si="98"/>
        <v>1502</v>
      </c>
      <c r="G1507" s="190">
        <f t="shared" si="96"/>
        <v>0.16447656592203241</v>
      </c>
      <c r="H1507" s="190">
        <f t="shared" si="97"/>
        <v>60.08</v>
      </c>
    </row>
    <row r="1508" spans="1:8">
      <c r="A1508" s="185">
        <v>37571</v>
      </c>
      <c r="B1508" s="184">
        <v>125</v>
      </c>
      <c r="C1508" s="184">
        <f t="shared" si="95"/>
        <v>2002</v>
      </c>
      <c r="E1508" s="190">
        <v>264</v>
      </c>
      <c r="F1508" s="190">
        <f t="shared" si="98"/>
        <v>1503</v>
      </c>
      <c r="G1508" s="190">
        <f t="shared" si="96"/>
        <v>0.16458607095926411</v>
      </c>
      <c r="H1508" s="190">
        <f t="shared" si="97"/>
        <v>60.11999999999999</v>
      </c>
    </row>
    <row r="1509" spans="1:8">
      <c r="A1509" s="185">
        <v>37572</v>
      </c>
      <c r="B1509" s="184">
        <v>120</v>
      </c>
      <c r="C1509" s="184">
        <f t="shared" si="95"/>
        <v>2002</v>
      </c>
      <c r="E1509" s="190">
        <v>264</v>
      </c>
      <c r="F1509" s="190">
        <f t="shared" si="98"/>
        <v>1504</v>
      </c>
      <c r="G1509" s="190">
        <f t="shared" si="96"/>
        <v>0.16469557599649584</v>
      </c>
      <c r="H1509" s="190">
        <f t="shared" si="97"/>
        <v>60.16</v>
      </c>
    </row>
    <row r="1510" spans="1:8">
      <c r="A1510" s="185">
        <v>37573</v>
      </c>
      <c r="B1510" s="184">
        <v>121</v>
      </c>
      <c r="C1510" s="184">
        <f t="shared" si="95"/>
        <v>2002</v>
      </c>
      <c r="E1510" s="190">
        <v>263</v>
      </c>
      <c r="F1510" s="190">
        <f t="shared" si="98"/>
        <v>1505</v>
      </c>
      <c r="G1510" s="190">
        <f t="shared" si="96"/>
        <v>0.16480508103372754</v>
      </c>
      <c r="H1510" s="190">
        <f t="shared" si="97"/>
        <v>60.2</v>
      </c>
    </row>
    <row r="1511" spans="1:8">
      <c r="A1511" s="185">
        <v>37574</v>
      </c>
      <c r="B1511" s="184">
        <v>121</v>
      </c>
      <c r="C1511" s="184">
        <f t="shared" si="95"/>
        <v>2002</v>
      </c>
      <c r="E1511" s="190">
        <v>263</v>
      </c>
      <c r="F1511" s="190">
        <f t="shared" si="98"/>
        <v>1506</v>
      </c>
      <c r="G1511" s="190">
        <f t="shared" si="96"/>
        <v>0.16491458607095927</v>
      </c>
      <c r="H1511" s="190">
        <f t="shared" si="97"/>
        <v>60.24</v>
      </c>
    </row>
    <row r="1512" spans="1:8">
      <c r="A1512" s="185">
        <v>37575</v>
      </c>
      <c r="B1512" s="184">
        <v>123</v>
      </c>
      <c r="C1512" s="184">
        <f t="shared" si="95"/>
        <v>2002</v>
      </c>
      <c r="E1512" s="190">
        <v>263</v>
      </c>
      <c r="F1512" s="190">
        <f t="shared" si="98"/>
        <v>1507</v>
      </c>
      <c r="G1512" s="190">
        <f t="shared" si="96"/>
        <v>0.16502409110819097</v>
      </c>
      <c r="H1512" s="190">
        <f t="shared" si="97"/>
        <v>60.28</v>
      </c>
    </row>
    <row r="1513" spans="1:8">
      <c r="A1513" s="185">
        <v>37576</v>
      </c>
      <c r="B1513" s="184">
        <v>122</v>
      </c>
      <c r="C1513" s="184">
        <f t="shared" si="95"/>
        <v>2002</v>
      </c>
      <c r="E1513" s="190">
        <v>263</v>
      </c>
      <c r="F1513" s="190">
        <f t="shared" si="98"/>
        <v>1508</v>
      </c>
      <c r="G1513" s="190">
        <f t="shared" si="96"/>
        <v>0.1651335961454227</v>
      </c>
      <c r="H1513" s="190">
        <f t="shared" si="97"/>
        <v>60.32</v>
      </c>
    </row>
    <row r="1514" spans="1:8">
      <c r="A1514" s="185">
        <v>37577</v>
      </c>
      <c r="B1514" s="184">
        <v>126</v>
      </c>
      <c r="C1514" s="184">
        <f t="shared" si="95"/>
        <v>2002</v>
      </c>
      <c r="E1514" s="190">
        <v>263</v>
      </c>
      <c r="F1514" s="190">
        <f t="shared" si="98"/>
        <v>1509</v>
      </c>
      <c r="G1514" s="190">
        <f t="shared" si="96"/>
        <v>0.16524310118265439</v>
      </c>
      <c r="H1514" s="190">
        <f t="shared" si="97"/>
        <v>60.36</v>
      </c>
    </row>
    <row r="1515" spans="1:8">
      <c r="A1515" s="185">
        <v>37578</v>
      </c>
      <c r="B1515" s="184">
        <v>125</v>
      </c>
      <c r="C1515" s="184">
        <f t="shared" si="95"/>
        <v>2002</v>
      </c>
      <c r="E1515" s="190">
        <v>262</v>
      </c>
      <c r="F1515" s="190">
        <f t="shared" si="98"/>
        <v>1510</v>
      </c>
      <c r="G1515" s="190">
        <f t="shared" si="96"/>
        <v>0.16535260621988612</v>
      </c>
      <c r="H1515" s="190">
        <f t="shared" si="97"/>
        <v>60.4</v>
      </c>
    </row>
    <row r="1516" spans="1:8">
      <c r="A1516" s="185">
        <v>37579</v>
      </c>
      <c r="B1516" s="184">
        <v>121</v>
      </c>
      <c r="C1516" s="184">
        <f t="shared" si="95"/>
        <v>2002</v>
      </c>
      <c r="E1516" s="190">
        <v>262</v>
      </c>
      <c r="F1516" s="190">
        <f t="shared" si="98"/>
        <v>1511</v>
      </c>
      <c r="G1516" s="190">
        <f t="shared" si="96"/>
        <v>0.16546211125711782</v>
      </c>
      <c r="H1516" s="190">
        <f t="shared" si="97"/>
        <v>60.44</v>
      </c>
    </row>
    <row r="1517" spans="1:8">
      <c r="A1517" s="185">
        <v>37580</v>
      </c>
      <c r="B1517" s="184">
        <v>122</v>
      </c>
      <c r="C1517" s="184">
        <f t="shared" si="95"/>
        <v>2002</v>
      </c>
      <c r="E1517" s="190">
        <v>262</v>
      </c>
      <c r="F1517" s="190">
        <f t="shared" si="98"/>
        <v>1512</v>
      </c>
      <c r="G1517" s="190">
        <f t="shared" si="96"/>
        <v>0.16557161629434955</v>
      </c>
      <c r="H1517" s="190">
        <f t="shared" si="97"/>
        <v>60.48</v>
      </c>
    </row>
    <row r="1518" spans="1:8">
      <c r="A1518" s="185">
        <v>37581</v>
      </c>
      <c r="B1518" s="184">
        <v>121</v>
      </c>
      <c r="C1518" s="184">
        <f t="shared" si="95"/>
        <v>2002</v>
      </c>
      <c r="E1518" s="190">
        <v>261</v>
      </c>
      <c r="F1518" s="190">
        <f t="shared" si="98"/>
        <v>1513</v>
      </c>
      <c r="G1518" s="190">
        <f t="shared" si="96"/>
        <v>0.16568112133158125</v>
      </c>
      <c r="H1518" s="190">
        <f t="shared" si="97"/>
        <v>60.52</v>
      </c>
    </row>
    <row r="1519" spans="1:8">
      <c r="A1519" s="185">
        <v>37582</v>
      </c>
      <c r="B1519" s="184">
        <v>121</v>
      </c>
      <c r="C1519" s="184">
        <f t="shared" si="95"/>
        <v>2002</v>
      </c>
      <c r="E1519" s="190">
        <v>261</v>
      </c>
      <c r="F1519" s="190">
        <f t="shared" si="98"/>
        <v>1514</v>
      </c>
      <c r="G1519" s="190">
        <f t="shared" si="96"/>
        <v>0.16579062636881298</v>
      </c>
      <c r="H1519" s="190">
        <f t="shared" si="97"/>
        <v>60.56</v>
      </c>
    </row>
    <row r="1520" spans="1:8">
      <c r="A1520" s="185">
        <v>37583</v>
      </c>
      <c r="B1520" s="184">
        <v>122</v>
      </c>
      <c r="C1520" s="184">
        <f t="shared" si="95"/>
        <v>2002</v>
      </c>
      <c r="E1520" s="190">
        <v>261</v>
      </c>
      <c r="F1520" s="190">
        <f t="shared" si="98"/>
        <v>1515</v>
      </c>
      <c r="G1520" s="190">
        <f t="shared" si="96"/>
        <v>0.16590013140604468</v>
      </c>
      <c r="H1520" s="190">
        <f t="shared" si="97"/>
        <v>60.6</v>
      </c>
    </row>
    <row r="1521" spans="1:8">
      <c r="A1521" s="185">
        <v>37584</v>
      </c>
      <c r="B1521" s="184">
        <v>123</v>
      </c>
      <c r="C1521" s="184">
        <f t="shared" si="95"/>
        <v>2002</v>
      </c>
      <c r="E1521" s="190">
        <v>261</v>
      </c>
      <c r="F1521" s="190">
        <f t="shared" si="98"/>
        <v>1516</v>
      </c>
      <c r="G1521" s="190">
        <f t="shared" si="96"/>
        <v>0.1660096364432764</v>
      </c>
      <c r="H1521" s="190">
        <f t="shared" si="97"/>
        <v>60.640000000000008</v>
      </c>
    </row>
    <row r="1522" spans="1:8">
      <c r="A1522" s="185">
        <v>37585</v>
      </c>
      <c r="B1522" s="184">
        <v>123</v>
      </c>
      <c r="C1522" s="184">
        <f t="shared" si="95"/>
        <v>2002</v>
      </c>
      <c r="E1522" s="190">
        <v>261</v>
      </c>
      <c r="F1522" s="190">
        <f t="shared" si="98"/>
        <v>1517</v>
      </c>
      <c r="G1522" s="190">
        <f t="shared" si="96"/>
        <v>0.1661191414805081</v>
      </c>
      <c r="H1522" s="190">
        <f t="shared" si="97"/>
        <v>60.68</v>
      </c>
    </row>
    <row r="1523" spans="1:8">
      <c r="A1523" s="185">
        <v>37586</v>
      </c>
      <c r="B1523" s="184">
        <v>121</v>
      </c>
      <c r="C1523" s="184">
        <f t="shared" si="95"/>
        <v>2002</v>
      </c>
      <c r="E1523" s="190">
        <v>261</v>
      </c>
      <c r="F1523" s="190">
        <f t="shared" si="98"/>
        <v>1518</v>
      </c>
      <c r="G1523" s="190">
        <f t="shared" si="96"/>
        <v>0.1662286465177398</v>
      </c>
      <c r="H1523" s="190">
        <f t="shared" si="97"/>
        <v>60.719999999999992</v>
      </c>
    </row>
    <row r="1524" spans="1:8">
      <c r="A1524" s="185">
        <v>37587</v>
      </c>
      <c r="B1524" s="184">
        <v>119</v>
      </c>
      <c r="C1524" s="184">
        <f t="shared" si="95"/>
        <v>2002</v>
      </c>
      <c r="E1524" s="190">
        <v>261</v>
      </c>
      <c r="F1524" s="190">
        <f t="shared" si="98"/>
        <v>1519</v>
      </c>
      <c r="G1524" s="190">
        <f t="shared" si="96"/>
        <v>0.16633815155497153</v>
      </c>
      <c r="H1524" s="190">
        <f t="shared" si="97"/>
        <v>60.76</v>
      </c>
    </row>
    <row r="1525" spans="1:8">
      <c r="A1525" s="185">
        <v>37588</v>
      </c>
      <c r="B1525" s="184">
        <v>118</v>
      </c>
      <c r="C1525" s="184">
        <f t="shared" si="95"/>
        <v>2002</v>
      </c>
      <c r="E1525" s="190">
        <v>260</v>
      </c>
      <c r="F1525" s="190">
        <f t="shared" si="98"/>
        <v>1520</v>
      </c>
      <c r="G1525" s="190">
        <f t="shared" si="96"/>
        <v>0.16644765659220323</v>
      </c>
      <c r="H1525" s="190">
        <f t="shared" si="97"/>
        <v>60.8</v>
      </c>
    </row>
    <row r="1526" spans="1:8">
      <c r="A1526" s="185">
        <v>37589</v>
      </c>
      <c r="B1526" s="184">
        <v>119</v>
      </c>
      <c r="C1526" s="184">
        <f t="shared" si="95"/>
        <v>2002</v>
      </c>
      <c r="E1526" s="190">
        <v>260</v>
      </c>
      <c r="F1526" s="190">
        <f t="shared" si="98"/>
        <v>1521</v>
      </c>
      <c r="G1526" s="190">
        <f t="shared" si="96"/>
        <v>0.16655716162943496</v>
      </c>
      <c r="H1526" s="190">
        <f t="shared" si="97"/>
        <v>60.84</v>
      </c>
    </row>
    <row r="1527" spans="1:8">
      <c r="A1527" s="185">
        <v>37590</v>
      </c>
      <c r="B1527" s="184">
        <v>120</v>
      </c>
      <c r="C1527" s="184">
        <f t="shared" si="95"/>
        <v>2002</v>
      </c>
      <c r="E1527" s="190">
        <v>260</v>
      </c>
      <c r="F1527" s="190">
        <f t="shared" si="98"/>
        <v>1522</v>
      </c>
      <c r="G1527" s="190">
        <f t="shared" si="96"/>
        <v>0.16666666666666666</v>
      </c>
      <c r="H1527" s="190">
        <f t="shared" si="97"/>
        <v>60.88</v>
      </c>
    </row>
    <row r="1528" spans="1:8">
      <c r="A1528" s="185">
        <v>37591</v>
      </c>
      <c r="B1528" s="184">
        <v>118</v>
      </c>
      <c r="C1528" s="184">
        <f t="shared" si="95"/>
        <v>2002</v>
      </c>
      <c r="E1528" s="190">
        <v>260</v>
      </c>
      <c r="F1528" s="190">
        <f t="shared" si="98"/>
        <v>1523</v>
      </c>
      <c r="G1528" s="190">
        <f t="shared" si="96"/>
        <v>0.16677617170389838</v>
      </c>
      <c r="H1528" s="190">
        <f t="shared" si="97"/>
        <v>60.92</v>
      </c>
    </row>
    <row r="1529" spans="1:8">
      <c r="A1529" s="185">
        <v>37592</v>
      </c>
      <c r="B1529" s="184">
        <v>118</v>
      </c>
      <c r="C1529" s="184">
        <f t="shared" si="95"/>
        <v>2002</v>
      </c>
      <c r="E1529" s="190">
        <v>260</v>
      </c>
      <c r="F1529" s="190">
        <f t="shared" si="98"/>
        <v>1524</v>
      </c>
      <c r="G1529" s="190">
        <f t="shared" si="96"/>
        <v>0.16688567674113008</v>
      </c>
      <c r="H1529" s="190">
        <f t="shared" si="97"/>
        <v>60.96</v>
      </c>
    </row>
    <row r="1530" spans="1:8">
      <c r="A1530" s="185">
        <v>37593</v>
      </c>
      <c r="B1530" s="184">
        <v>117</v>
      </c>
      <c r="C1530" s="184">
        <f t="shared" si="95"/>
        <v>2002</v>
      </c>
      <c r="E1530" s="190">
        <v>260</v>
      </c>
      <c r="F1530" s="190">
        <f t="shared" si="98"/>
        <v>1525</v>
      </c>
      <c r="G1530" s="190">
        <f t="shared" si="96"/>
        <v>0.16699518177836181</v>
      </c>
      <c r="H1530" s="190">
        <f t="shared" si="97"/>
        <v>61</v>
      </c>
    </row>
    <row r="1531" spans="1:8">
      <c r="A1531" s="185">
        <v>37594</v>
      </c>
      <c r="B1531" s="184">
        <v>119</v>
      </c>
      <c r="C1531" s="184">
        <f t="shared" si="95"/>
        <v>2002</v>
      </c>
      <c r="E1531" s="190">
        <v>260</v>
      </c>
      <c r="F1531" s="190">
        <f t="shared" si="98"/>
        <v>1526</v>
      </c>
      <c r="G1531" s="190">
        <f t="shared" si="96"/>
        <v>0.16710468681559351</v>
      </c>
      <c r="H1531" s="190">
        <f t="shared" si="97"/>
        <v>61.04</v>
      </c>
    </row>
    <row r="1532" spans="1:8">
      <c r="A1532" s="185">
        <v>37595</v>
      </c>
      <c r="B1532" s="184">
        <v>120</v>
      </c>
      <c r="C1532" s="184">
        <f t="shared" si="95"/>
        <v>2002</v>
      </c>
      <c r="E1532" s="190">
        <v>260</v>
      </c>
      <c r="F1532" s="190">
        <f t="shared" si="98"/>
        <v>1527</v>
      </c>
      <c r="G1532" s="190">
        <f t="shared" si="96"/>
        <v>0.16721419185282524</v>
      </c>
      <c r="H1532" s="190">
        <f t="shared" si="97"/>
        <v>61.08</v>
      </c>
    </row>
    <row r="1533" spans="1:8">
      <c r="A1533" s="185">
        <v>37596</v>
      </c>
      <c r="B1533" s="184">
        <v>118</v>
      </c>
      <c r="C1533" s="184">
        <f t="shared" si="95"/>
        <v>2002</v>
      </c>
      <c r="E1533" s="190">
        <v>259</v>
      </c>
      <c r="F1533" s="190">
        <f t="shared" si="98"/>
        <v>1528</v>
      </c>
      <c r="G1533" s="190">
        <f t="shared" si="96"/>
        <v>0.16732369689005694</v>
      </c>
      <c r="H1533" s="190">
        <f t="shared" si="97"/>
        <v>61.12</v>
      </c>
    </row>
    <row r="1534" spans="1:8">
      <c r="A1534" s="185">
        <v>37597</v>
      </c>
      <c r="B1534" s="184">
        <v>118</v>
      </c>
      <c r="C1534" s="184">
        <f t="shared" si="95"/>
        <v>2002</v>
      </c>
      <c r="E1534" s="190">
        <v>259</v>
      </c>
      <c r="F1534" s="190">
        <f t="shared" si="98"/>
        <v>1529</v>
      </c>
      <c r="G1534" s="190">
        <f t="shared" si="96"/>
        <v>0.16743320192728867</v>
      </c>
      <c r="H1534" s="190">
        <f t="shared" si="97"/>
        <v>61.16</v>
      </c>
    </row>
    <row r="1535" spans="1:8">
      <c r="A1535" s="185">
        <v>37598</v>
      </c>
      <c r="B1535" s="184">
        <v>118</v>
      </c>
      <c r="C1535" s="184">
        <f t="shared" si="95"/>
        <v>2002</v>
      </c>
      <c r="E1535" s="190">
        <v>259</v>
      </c>
      <c r="F1535" s="190">
        <f t="shared" si="98"/>
        <v>1530</v>
      </c>
      <c r="G1535" s="190">
        <f t="shared" si="96"/>
        <v>0.16754270696452037</v>
      </c>
      <c r="H1535" s="190">
        <f t="shared" si="97"/>
        <v>61.2</v>
      </c>
    </row>
    <row r="1536" spans="1:8">
      <c r="A1536" s="185">
        <v>37599</v>
      </c>
      <c r="B1536" s="184">
        <v>118</v>
      </c>
      <c r="C1536" s="184">
        <f t="shared" si="95"/>
        <v>2002</v>
      </c>
      <c r="E1536" s="190">
        <v>259</v>
      </c>
      <c r="F1536" s="190">
        <f t="shared" si="98"/>
        <v>1531</v>
      </c>
      <c r="G1536" s="190">
        <f t="shared" si="96"/>
        <v>0.16765221200175209</v>
      </c>
      <c r="H1536" s="190">
        <f t="shared" si="97"/>
        <v>61.240000000000009</v>
      </c>
    </row>
    <row r="1537" spans="1:8">
      <c r="A1537" s="185">
        <v>37600</v>
      </c>
      <c r="B1537" s="184">
        <v>119</v>
      </c>
      <c r="C1537" s="184">
        <f t="shared" si="95"/>
        <v>2002</v>
      </c>
      <c r="E1537" s="190">
        <v>258</v>
      </c>
      <c r="F1537" s="190">
        <f t="shared" si="98"/>
        <v>1532</v>
      </c>
      <c r="G1537" s="190">
        <f t="shared" si="96"/>
        <v>0.16776171703898379</v>
      </c>
      <c r="H1537" s="190">
        <f t="shared" si="97"/>
        <v>61.28</v>
      </c>
    </row>
    <row r="1538" spans="1:8">
      <c r="A1538" s="185">
        <v>37601</v>
      </c>
      <c r="B1538" s="184">
        <v>123</v>
      </c>
      <c r="C1538" s="184">
        <f t="shared" si="95"/>
        <v>2002</v>
      </c>
      <c r="E1538" s="190">
        <v>258</v>
      </c>
      <c r="F1538" s="190">
        <f t="shared" si="98"/>
        <v>1533</v>
      </c>
      <c r="G1538" s="190">
        <f t="shared" si="96"/>
        <v>0.16787122207621549</v>
      </c>
      <c r="H1538" s="190">
        <f t="shared" si="97"/>
        <v>61.319999999999993</v>
      </c>
    </row>
    <row r="1539" spans="1:8">
      <c r="A1539" s="185">
        <v>37602</v>
      </c>
      <c r="B1539" s="184">
        <v>123</v>
      </c>
      <c r="C1539" s="184">
        <f t="shared" si="95"/>
        <v>2002</v>
      </c>
      <c r="E1539" s="190">
        <v>258</v>
      </c>
      <c r="F1539" s="190">
        <f t="shared" si="98"/>
        <v>1534</v>
      </c>
      <c r="G1539" s="190">
        <f t="shared" si="96"/>
        <v>0.16798072711344722</v>
      </c>
      <c r="H1539" s="190">
        <f t="shared" si="97"/>
        <v>61.36</v>
      </c>
    </row>
    <row r="1540" spans="1:8">
      <c r="A1540" s="185">
        <v>37603</v>
      </c>
      <c r="B1540" s="184">
        <v>124</v>
      </c>
      <c r="C1540" s="184">
        <f t="shared" si="95"/>
        <v>2002</v>
      </c>
      <c r="E1540" s="190">
        <v>258</v>
      </c>
      <c r="F1540" s="190">
        <f t="shared" si="98"/>
        <v>1535</v>
      </c>
      <c r="G1540" s="190">
        <f t="shared" si="96"/>
        <v>0.16809023215067892</v>
      </c>
      <c r="H1540" s="190">
        <f t="shared" si="97"/>
        <v>61.4</v>
      </c>
    </row>
    <row r="1541" spans="1:8">
      <c r="A1541" s="185">
        <v>37604</v>
      </c>
      <c r="B1541" s="184">
        <v>125</v>
      </c>
      <c r="C1541" s="184">
        <f t="shared" si="95"/>
        <v>2002</v>
      </c>
      <c r="E1541" s="190">
        <v>257</v>
      </c>
      <c r="F1541" s="190">
        <f t="shared" si="98"/>
        <v>1536</v>
      </c>
      <c r="G1541" s="190">
        <f t="shared" si="96"/>
        <v>0.16819973718791065</v>
      </c>
      <c r="H1541" s="190">
        <f t="shared" si="97"/>
        <v>61.44</v>
      </c>
    </row>
    <row r="1542" spans="1:8">
      <c r="A1542" s="185">
        <v>37605</v>
      </c>
      <c r="B1542" s="184">
        <v>124</v>
      </c>
      <c r="C1542" s="184">
        <f t="shared" ref="C1542:C1605" si="99">YEAR(A1542)</f>
        <v>2002</v>
      </c>
      <c r="E1542" s="190">
        <v>257</v>
      </c>
      <c r="F1542" s="190">
        <f t="shared" si="98"/>
        <v>1537</v>
      </c>
      <c r="G1542" s="190">
        <f t="shared" ref="G1542:G1605" si="100">F1542/9132</f>
        <v>0.16830924222514235</v>
      </c>
      <c r="H1542" s="190">
        <f t="shared" ref="H1542:H1605" si="101">G1542*9132/25</f>
        <v>61.48</v>
      </c>
    </row>
    <row r="1543" spans="1:8">
      <c r="A1543" s="185">
        <v>37606</v>
      </c>
      <c r="B1543" s="184">
        <v>128</v>
      </c>
      <c r="C1543" s="184">
        <f t="shared" si="99"/>
        <v>2002</v>
      </c>
      <c r="E1543" s="190">
        <v>257</v>
      </c>
      <c r="F1543" s="190">
        <f t="shared" ref="F1543:F1606" si="102">F1542+1</f>
        <v>1538</v>
      </c>
      <c r="G1543" s="190">
        <f t="shared" si="100"/>
        <v>0.16841874726237407</v>
      </c>
      <c r="H1543" s="190">
        <f t="shared" si="101"/>
        <v>61.52</v>
      </c>
    </row>
    <row r="1544" spans="1:8">
      <c r="A1544" s="185">
        <v>37607</v>
      </c>
      <c r="B1544" s="184">
        <v>142</v>
      </c>
      <c r="C1544" s="184">
        <f t="shared" si="99"/>
        <v>2002</v>
      </c>
      <c r="E1544" s="190">
        <v>257</v>
      </c>
      <c r="F1544" s="190">
        <f t="shared" si="102"/>
        <v>1539</v>
      </c>
      <c r="G1544" s="190">
        <f t="shared" si="100"/>
        <v>0.16852825229960577</v>
      </c>
      <c r="H1544" s="190">
        <f t="shared" si="101"/>
        <v>61.56</v>
      </c>
    </row>
    <row r="1545" spans="1:8">
      <c r="A1545" s="185">
        <v>37608</v>
      </c>
      <c r="B1545" s="184">
        <v>123</v>
      </c>
      <c r="C1545" s="184">
        <f t="shared" si="99"/>
        <v>2002</v>
      </c>
      <c r="E1545" s="190">
        <v>257</v>
      </c>
      <c r="F1545" s="190">
        <f t="shared" si="102"/>
        <v>1540</v>
      </c>
      <c r="G1545" s="190">
        <f t="shared" si="100"/>
        <v>0.1686377573368375</v>
      </c>
      <c r="H1545" s="190">
        <f t="shared" si="101"/>
        <v>61.6</v>
      </c>
    </row>
    <row r="1546" spans="1:8">
      <c r="A1546" s="185">
        <v>37609</v>
      </c>
      <c r="B1546" s="184">
        <v>123</v>
      </c>
      <c r="C1546" s="184">
        <f t="shared" si="99"/>
        <v>2002</v>
      </c>
      <c r="E1546" s="190">
        <v>257</v>
      </c>
      <c r="F1546" s="190">
        <f t="shared" si="102"/>
        <v>1541</v>
      </c>
      <c r="G1546" s="190">
        <f t="shared" si="100"/>
        <v>0.1687472623740692</v>
      </c>
      <c r="H1546" s="190">
        <f t="shared" si="101"/>
        <v>61.64</v>
      </c>
    </row>
    <row r="1547" spans="1:8">
      <c r="A1547" s="185">
        <v>37610</v>
      </c>
      <c r="B1547" s="184">
        <v>123</v>
      </c>
      <c r="C1547" s="184">
        <f t="shared" si="99"/>
        <v>2002</v>
      </c>
      <c r="E1547" s="190">
        <v>257</v>
      </c>
      <c r="F1547" s="190">
        <f t="shared" si="102"/>
        <v>1542</v>
      </c>
      <c r="G1547" s="190">
        <f t="shared" si="100"/>
        <v>0.16885676741130093</v>
      </c>
      <c r="H1547" s="190">
        <f t="shared" si="101"/>
        <v>61.68</v>
      </c>
    </row>
    <row r="1548" spans="1:8">
      <c r="A1548" s="185">
        <v>37611</v>
      </c>
      <c r="B1548" s="184">
        <v>123</v>
      </c>
      <c r="C1548" s="184">
        <f t="shared" si="99"/>
        <v>2002</v>
      </c>
      <c r="E1548" s="190">
        <v>257</v>
      </c>
      <c r="F1548" s="190">
        <f t="shared" si="102"/>
        <v>1543</v>
      </c>
      <c r="G1548" s="190">
        <f t="shared" si="100"/>
        <v>0.16896627244853263</v>
      </c>
      <c r="H1548" s="190">
        <f t="shared" si="101"/>
        <v>61.72</v>
      </c>
    </row>
    <row r="1549" spans="1:8">
      <c r="A1549" s="185">
        <v>37612</v>
      </c>
      <c r="B1549" s="184">
        <v>122</v>
      </c>
      <c r="C1549" s="184">
        <f t="shared" si="99"/>
        <v>2002</v>
      </c>
      <c r="E1549" s="190">
        <v>257</v>
      </c>
      <c r="F1549" s="190">
        <f t="shared" si="102"/>
        <v>1544</v>
      </c>
      <c r="G1549" s="190">
        <f t="shared" si="100"/>
        <v>0.16907577748576436</v>
      </c>
      <c r="H1549" s="190">
        <f t="shared" si="101"/>
        <v>61.76</v>
      </c>
    </row>
    <row r="1550" spans="1:8">
      <c r="A1550" s="185">
        <v>37613</v>
      </c>
      <c r="B1550" s="184">
        <v>122</v>
      </c>
      <c r="C1550" s="184">
        <f t="shared" si="99"/>
        <v>2002</v>
      </c>
      <c r="E1550" s="190">
        <v>257</v>
      </c>
      <c r="F1550" s="190">
        <f t="shared" si="102"/>
        <v>1545</v>
      </c>
      <c r="G1550" s="190">
        <f t="shared" si="100"/>
        <v>0.16918528252299606</v>
      </c>
      <c r="H1550" s="190">
        <f t="shared" si="101"/>
        <v>61.8</v>
      </c>
    </row>
    <row r="1551" spans="1:8">
      <c r="A1551" s="185">
        <v>37614</v>
      </c>
      <c r="B1551" s="184">
        <v>120</v>
      </c>
      <c r="C1551" s="184">
        <f t="shared" si="99"/>
        <v>2002</v>
      </c>
      <c r="E1551" s="190">
        <v>257</v>
      </c>
      <c r="F1551" s="190">
        <f t="shared" si="102"/>
        <v>1546</v>
      </c>
      <c r="G1551" s="190">
        <f t="shared" si="100"/>
        <v>0.16929478756022778</v>
      </c>
      <c r="H1551" s="190">
        <f t="shared" si="101"/>
        <v>61.840000000000011</v>
      </c>
    </row>
    <row r="1552" spans="1:8">
      <c r="A1552" s="185">
        <v>37615</v>
      </c>
      <c r="B1552" s="184">
        <v>122</v>
      </c>
      <c r="C1552" s="184">
        <f t="shared" si="99"/>
        <v>2002</v>
      </c>
      <c r="E1552" s="190">
        <v>256</v>
      </c>
      <c r="F1552" s="190">
        <f t="shared" si="102"/>
        <v>1547</v>
      </c>
      <c r="G1552" s="190">
        <f t="shared" si="100"/>
        <v>0.16940429259745948</v>
      </c>
      <c r="H1552" s="190">
        <f t="shared" si="101"/>
        <v>61.88</v>
      </c>
    </row>
    <row r="1553" spans="1:8">
      <c r="A1553" s="185">
        <v>37616</v>
      </c>
      <c r="B1553" s="184">
        <v>121</v>
      </c>
      <c r="C1553" s="184">
        <f t="shared" si="99"/>
        <v>2002</v>
      </c>
      <c r="E1553" s="190">
        <v>256</v>
      </c>
      <c r="F1553" s="190">
        <f t="shared" si="102"/>
        <v>1548</v>
      </c>
      <c r="G1553" s="190">
        <f t="shared" si="100"/>
        <v>0.16951379763469118</v>
      </c>
      <c r="H1553" s="190">
        <f t="shared" si="101"/>
        <v>61.919999999999987</v>
      </c>
    </row>
    <row r="1554" spans="1:8">
      <c r="A1554" s="185">
        <v>37617</v>
      </c>
      <c r="B1554" s="184">
        <v>122</v>
      </c>
      <c r="C1554" s="184">
        <f t="shared" si="99"/>
        <v>2002</v>
      </c>
      <c r="E1554" s="190">
        <v>256</v>
      </c>
      <c r="F1554" s="190">
        <f t="shared" si="102"/>
        <v>1549</v>
      </c>
      <c r="G1554" s="190">
        <f t="shared" si="100"/>
        <v>0.16962330267192291</v>
      </c>
      <c r="H1554" s="190">
        <f t="shared" si="101"/>
        <v>61.96</v>
      </c>
    </row>
    <row r="1555" spans="1:8">
      <c r="A1555" s="185">
        <v>37618</v>
      </c>
      <c r="B1555" s="184">
        <v>121</v>
      </c>
      <c r="C1555" s="184">
        <f t="shared" si="99"/>
        <v>2002</v>
      </c>
      <c r="E1555" s="190">
        <v>256</v>
      </c>
      <c r="F1555" s="190">
        <f t="shared" si="102"/>
        <v>1550</v>
      </c>
      <c r="G1555" s="190">
        <f t="shared" si="100"/>
        <v>0.16973280770915461</v>
      </c>
      <c r="H1555" s="190">
        <f t="shared" si="101"/>
        <v>62</v>
      </c>
    </row>
    <row r="1556" spans="1:8">
      <c r="A1556" s="185">
        <v>37619</v>
      </c>
      <c r="B1556" s="184">
        <v>124</v>
      </c>
      <c r="C1556" s="184">
        <f t="shared" si="99"/>
        <v>2002</v>
      </c>
      <c r="E1556" s="190">
        <v>256</v>
      </c>
      <c r="F1556" s="190">
        <f t="shared" si="102"/>
        <v>1551</v>
      </c>
      <c r="G1556" s="190">
        <f t="shared" si="100"/>
        <v>0.16984231274638634</v>
      </c>
      <c r="H1556" s="190">
        <f t="shared" si="101"/>
        <v>62.04</v>
      </c>
    </row>
    <row r="1557" spans="1:8">
      <c r="A1557" s="185">
        <v>37620</v>
      </c>
      <c r="B1557" s="184">
        <v>122</v>
      </c>
      <c r="C1557" s="184">
        <f t="shared" si="99"/>
        <v>2002</v>
      </c>
      <c r="E1557" s="190">
        <v>256</v>
      </c>
      <c r="F1557" s="190">
        <f t="shared" si="102"/>
        <v>1552</v>
      </c>
      <c r="G1557" s="190">
        <f t="shared" si="100"/>
        <v>0.16995181778361804</v>
      </c>
      <c r="H1557" s="190">
        <f t="shared" si="101"/>
        <v>62.08</v>
      </c>
    </row>
    <row r="1558" spans="1:8">
      <c r="A1558" s="185">
        <v>37621</v>
      </c>
      <c r="B1558" s="184">
        <v>123</v>
      </c>
      <c r="C1558" s="184">
        <f t="shared" si="99"/>
        <v>2002</v>
      </c>
      <c r="E1558" s="190">
        <v>256</v>
      </c>
      <c r="F1558" s="190">
        <f t="shared" si="102"/>
        <v>1553</v>
      </c>
      <c r="G1558" s="190">
        <f t="shared" si="100"/>
        <v>0.17006132282084976</v>
      </c>
      <c r="H1558" s="190">
        <f t="shared" si="101"/>
        <v>62.12</v>
      </c>
    </row>
    <row r="1559" spans="1:8">
      <c r="A1559" s="185">
        <v>37622</v>
      </c>
      <c r="B1559" s="184">
        <v>121</v>
      </c>
      <c r="C1559" s="184">
        <f t="shared" si="99"/>
        <v>2003</v>
      </c>
      <c r="E1559" s="190">
        <v>256</v>
      </c>
      <c r="F1559" s="190">
        <f t="shared" si="102"/>
        <v>1554</v>
      </c>
      <c r="G1559" s="190">
        <f t="shared" si="100"/>
        <v>0.17017082785808146</v>
      </c>
      <c r="H1559" s="190">
        <f t="shared" si="101"/>
        <v>62.16</v>
      </c>
    </row>
    <row r="1560" spans="1:8">
      <c r="A1560" s="185">
        <v>37623</v>
      </c>
      <c r="B1560" s="184">
        <v>123</v>
      </c>
      <c r="C1560" s="184">
        <f t="shared" si="99"/>
        <v>2003</v>
      </c>
      <c r="E1560" s="190">
        <v>256</v>
      </c>
      <c r="F1560" s="190">
        <f t="shared" si="102"/>
        <v>1555</v>
      </c>
      <c r="G1560" s="190">
        <f t="shared" si="100"/>
        <v>0.17028033289531319</v>
      </c>
      <c r="H1560" s="190">
        <f t="shared" si="101"/>
        <v>62.2</v>
      </c>
    </row>
    <row r="1561" spans="1:8">
      <c r="A1561" s="185">
        <v>37624</v>
      </c>
      <c r="B1561" s="184">
        <v>123</v>
      </c>
      <c r="C1561" s="184">
        <f t="shared" si="99"/>
        <v>2003</v>
      </c>
      <c r="E1561" s="190">
        <v>256</v>
      </c>
      <c r="F1561" s="190">
        <f t="shared" si="102"/>
        <v>1556</v>
      </c>
      <c r="G1561" s="190">
        <f t="shared" si="100"/>
        <v>0.17038983793254489</v>
      </c>
      <c r="H1561" s="190">
        <f t="shared" si="101"/>
        <v>62.24</v>
      </c>
    </row>
    <row r="1562" spans="1:8">
      <c r="A1562" s="185">
        <v>37625</v>
      </c>
      <c r="B1562" s="184">
        <v>123</v>
      </c>
      <c r="C1562" s="184">
        <f t="shared" si="99"/>
        <v>2003</v>
      </c>
      <c r="E1562" s="190">
        <v>255</v>
      </c>
      <c r="F1562" s="190">
        <f t="shared" si="102"/>
        <v>1557</v>
      </c>
      <c r="G1562" s="190">
        <f t="shared" si="100"/>
        <v>0.17049934296977662</v>
      </c>
      <c r="H1562" s="190">
        <f t="shared" si="101"/>
        <v>62.28</v>
      </c>
    </row>
    <row r="1563" spans="1:8">
      <c r="A1563" s="185">
        <v>37626</v>
      </c>
      <c r="B1563" s="184">
        <v>124</v>
      </c>
      <c r="C1563" s="184">
        <f t="shared" si="99"/>
        <v>2003</v>
      </c>
      <c r="E1563" s="190">
        <v>255</v>
      </c>
      <c r="F1563" s="190">
        <f t="shared" si="102"/>
        <v>1558</v>
      </c>
      <c r="G1563" s="190">
        <f t="shared" si="100"/>
        <v>0.17060884800700832</v>
      </c>
      <c r="H1563" s="190">
        <f t="shared" si="101"/>
        <v>62.32</v>
      </c>
    </row>
    <row r="1564" spans="1:8">
      <c r="A1564" s="185">
        <v>37627</v>
      </c>
      <c r="B1564" s="184">
        <v>119</v>
      </c>
      <c r="C1564" s="184">
        <f t="shared" si="99"/>
        <v>2003</v>
      </c>
      <c r="E1564" s="190">
        <v>255</v>
      </c>
      <c r="F1564" s="190">
        <f t="shared" si="102"/>
        <v>1559</v>
      </c>
      <c r="G1564" s="190">
        <f t="shared" si="100"/>
        <v>0.17071835304424005</v>
      </c>
      <c r="H1564" s="190">
        <f t="shared" si="101"/>
        <v>62.36</v>
      </c>
    </row>
    <row r="1565" spans="1:8">
      <c r="A1565" s="185">
        <v>37628</v>
      </c>
      <c r="B1565" s="184">
        <v>120</v>
      </c>
      <c r="C1565" s="184">
        <f t="shared" si="99"/>
        <v>2003</v>
      </c>
      <c r="E1565" s="190">
        <v>255</v>
      </c>
      <c r="F1565" s="190">
        <f t="shared" si="102"/>
        <v>1560</v>
      </c>
      <c r="G1565" s="190">
        <f t="shared" si="100"/>
        <v>0.17082785808147175</v>
      </c>
      <c r="H1565" s="190">
        <f t="shared" si="101"/>
        <v>62.4</v>
      </c>
    </row>
    <row r="1566" spans="1:8">
      <c r="A1566" s="185">
        <v>37629</v>
      </c>
      <c r="B1566" s="184">
        <v>123</v>
      </c>
      <c r="C1566" s="184">
        <f t="shared" si="99"/>
        <v>2003</v>
      </c>
      <c r="E1566" s="190">
        <v>255</v>
      </c>
      <c r="F1566" s="190">
        <f t="shared" si="102"/>
        <v>1561</v>
      </c>
      <c r="G1566" s="190">
        <f t="shared" si="100"/>
        <v>0.17093736311870347</v>
      </c>
      <c r="H1566" s="190">
        <f t="shared" si="101"/>
        <v>62.44</v>
      </c>
    </row>
    <row r="1567" spans="1:8">
      <c r="A1567" s="185">
        <v>37630</v>
      </c>
      <c r="B1567" s="184">
        <v>122</v>
      </c>
      <c r="C1567" s="184">
        <f t="shared" si="99"/>
        <v>2003</v>
      </c>
      <c r="E1567" s="190">
        <v>255</v>
      </c>
      <c r="F1567" s="190">
        <f t="shared" si="102"/>
        <v>1562</v>
      </c>
      <c r="G1567" s="190">
        <f t="shared" si="100"/>
        <v>0.17104686815593517</v>
      </c>
      <c r="H1567" s="190">
        <f t="shared" si="101"/>
        <v>62.48</v>
      </c>
    </row>
    <row r="1568" spans="1:8">
      <c r="A1568" s="185">
        <v>37631</v>
      </c>
      <c r="B1568" s="184">
        <v>126</v>
      </c>
      <c r="C1568" s="184">
        <f t="shared" si="99"/>
        <v>2003</v>
      </c>
      <c r="E1568" s="190">
        <v>255</v>
      </c>
      <c r="F1568" s="190">
        <f t="shared" si="102"/>
        <v>1563</v>
      </c>
      <c r="G1568" s="190">
        <f t="shared" si="100"/>
        <v>0.17115637319316687</v>
      </c>
      <c r="H1568" s="190">
        <f t="shared" si="101"/>
        <v>62.519999999999989</v>
      </c>
    </row>
    <row r="1569" spans="1:8">
      <c r="A1569" s="185">
        <v>37632</v>
      </c>
      <c r="B1569" s="184">
        <v>122</v>
      </c>
      <c r="C1569" s="184">
        <f t="shared" si="99"/>
        <v>2003</v>
      </c>
      <c r="E1569" s="190">
        <v>255</v>
      </c>
      <c r="F1569" s="190">
        <f t="shared" si="102"/>
        <v>1564</v>
      </c>
      <c r="G1569" s="190">
        <f t="shared" si="100"/>
        <v>0.1712658782303986</v>
      </c>
      <c r="H1569" s="190">
        <f t="shared" si="101"/>
        <v>62.56</v>
      </c>
    </row>
    <row r="1570" spans="1:8">
      <c r="A1570" s="185">
        <v>37633</v>
      </c>
      <c r="B1570" s="184">
        <v>121</v>
      </c>
      <c r="C1570" s="184">
        <f t="shared" si="99"/>
        <v>2003</v>
      </c>
      <c r="E1570" s="190">
        <v>255</v>
      </c>
      <c r="F1570" s="190">
        <f t="shared" si="102"/>
        <v>1565</v>
      </c>
      <c r="G1570" s="190">
        <f t="shared" si="100"/>
        <v>0.1713753832676303</v>
      </c>
      <c r="H1570" s="190">
        <f t="shared" si="101"/>
        <v>62.6</v>
      </c>
    </row>
    <row r="1571" spans="1:8">
      <c r="A1571" s="185">
        <v>37634</v>
      </c>
      <c r="B1571" s="184">
        <v>120</v>
      </c>
      <c r="C1571" s="184">
        <f t="shared" si="99"/>
        <v>2003</v>
      </c>
      <c r="E1571" s="190">
        <v>255</v>
      </c>
      <c r="F1571" s="190">
        <f t="shared" si="102"/>
        <v>1566</v>
      </c>
      <c r="G1571" s="190">
        <f t="shared" si="100"/>
        <v>0.17148488830486203</v>
      </c>
      <c r="H1571" s="190">
        <f t="shared" si="101"/>
        <v>62.64</v>
      </c>
    </row>
    <row r="1572" spans="1:8">
      <c r="A1572" s="185">
        <v>37635</v>
      </c>
      <c r="B1572" s="184">
        <v>125</v>
      </c>
      <c r="C1572" s="184">
        <f t="shared" si="99"/>
        <v>2003</v>
      </c>
      <c r="E1572" s="190">
        <v>254</v>
      </c>
      <c r="F1572" s="190">
        <f t="shared" si="102"/>
        <v>1567</v>
      </c>
      <c r="G1572" s="190">
        <f t="shared" si="100"/>
        <v>0.17159439334209373</v>
      </c>
      <c r="H1572" s="190">
        <f t="shared" si="101"/>
        <v>62.68</v>
      </c>
    </row>
    <row r="1573" spans="1:8">
      <c r="A1573" s="185">
        <v>37636</v>
      </c>
      <c r="B1573" s="184">
        <v>127</v>
      </c>
      <c r="C1573" s="184">
        <f t="shared" si="99"/>
        <v>2003</v>
      </c>
      <c r="E1573" s="190">
        <v>254</v>
      </c>
      <c r="F1573" s="190">
        <f t="shared" si="102"/>
        <v>1568</v>
      </c>
      <c r="G1573" s="190">
        <f t="shared" si="100"/>
        <v>0.17170389837932545</v>
      </c>
      <c r="H1573" s="190">
        <f t="shared" si="101"/>
        <v>62.72</v>
      </c>
    </row>
    <row r="1574" spans="1:8">
      <c r="A1574" s="185">
        <v>37637</v>
      </c>
      <c r="B1574" s="184">
        <v>127</v>
      </c>
      <c r="C1574" s="184">
        <f t="shared" si="99"/>
        <v>2003</v>
      </c>
      <c r="E1574" s="190">
        <v>254</v>
      </c>
      <c r="F1574" s="190">
        <f t="shared" si="102"/>
        <v>1569</v>
      </c>
      <c r="G1574" s="190">
        <f t="shared" si="100"/>
        <v>0.17181340341655715</v>
      </c>
      <c r="H1574" s="190">
        <f t="shared" si="101"/>
        <v>62.76</v>
      </c>
    </row>
    <row r="1575" spans="1:8">
      <c r="A1575" s="185">
        <v>37638</v>
      </c>
      <c r="B1575" s="184">
        <v>126</v>
      </c>
      <c r="C1575" s="184">
        <f t="shared" si="99"/>
        <v>2003</v>
      </c>
      <c r="E1575" s="190">
        <v>254</v>
      </c>
      <c r="F1575" s="190">
        <f t="shared" si="102"/>
        <v>1570</v>
      </c>
      <c r="G1575" s="190">
        <f t="shared" si="100"/>
        <v>0.17192290845378888</v>
      </c>
      <c r="H1575" s="190">
        <f t="shared" si="101"/>
        <v>62.8</v>
      </c>
    </row>
    <row r="1576" spans="1:8">
      <c r="A1576" s="185">
        <v>37639</v>
      </c>
      <c r="B1576" s="184">
        <v>128</v>
      </c>
      <c r="C1576" s="184">
        <f t="shared" si="99"/>
        <v>2003</v>
      </c>
      <c r="E1576" s="190">
        <v>254</v>
      </c>
      <c r="F1576" s="190">
        <f t="shared" si="102"/>
        <v>1571</v>
      </c>
      <c r="G1576" s="190">
        <f t="shared" si="100"/>
        <v>0.17203241349102058</v>
      </c>
      <c r="H1576" s="190">
        <f t="shared" si="101"/>
        <v>62.84</v>
      </c>
    </row>
    <row r="1577" spans="1:8">
      <c r="A1577" s="185">
        <v>37640</v>
      </c>
      <c r="B1577" s="184">
        <v>129</v>
      </c>
      <c r="C1577" s="184">
        <f t="shared" si="99"/>
        <v>2003</v>
      </c>
      <c r="E1577" s="190">
        <v>254</v>
      </c>
      <c r="F1577" s="190">
        <f t="shared" si="102"/>
        <v>1572</v>
      </c>
      <c r="G1577" s="190">
        <f t="shared" si="100"/>
        <v>0.17214191852825231</v>
      </c>
      <c r="H1577" s="190">
        <f t="shared" si="101"/>
        <v>62.88</v>
      </c>
    </row>
    <row r="1578" spans="1:8">
      <c r="A1578" s="185">
        <v>37641</v>
      </c>
      <c r="B1578" s="184">
        <v>130</v>
      </c>
      <c r="C1578" s="184">
        <f t="shared" si="99"/>
        <v>2003</v>
      </c>
      <c r="E1578" s="190">
        <v>254</v>
      </c>
      <c r="F1578" s="190">
        <f t="shared" si="102"/>
        <v>1573</v>
      </c>
      <c r="G1578" s="190">
        <f t="shared" si="100"/>
        <v>0.17225142356548401</v>
      </c>
      <c r="H1578" s="190">
        <f t="shared" si="101"/>
        <v>62.92</v>
      </c>
    </row>
    <row r="1579" spans="1:8">
      <c r="A1579" s="185">
        <v>37642</v>
      </c>
      <c r="B1579" s="184">
        <v>131</v>
      </c>
      <c r="C1579" s="184">
        <f t="shared" si="99"/>
        <v>2003</v>
      </c>
      <c r="E1579" s="190">
        <v>254</v>
      </c>
      <c r="F1579" s="190">
        <f t="shared" si="102"/>
        <v>1574</v>
      </c>
      <c r="G1579" s="190">
        <f t="shared" si="100"/>
        <v>0.17236092860271574</v>
      </c>
      <c r="H1579" s="190">
        <f t="shared" si="101"/>
        <v>62.96</v>
      </c>
    </row>
    <row r="1580" spans="1:8">
      <c r="A1580" s="185">
        <v>37643</v>
      </c>
      <c r="B1580" s="184">
        <v>131</v>
      </c>
      <c r="C1580" s="184">
        <f t="shared" si="99"/>
        <v>2003</v>
      </c>
      <c r="E1580" s="190">
        <v>254</v>
      </c>
      <c r="F1580" s="190">
        <f t="shared" si="102"/>
        <v>1575</v>
      </c>
      <c r="G1580" s="190">
        <f t="shared" si="100"/>
        <v>0.17247043363994743</v>
      </c>
      <c r="H1580" s="190">
        <f t="shared" si="101"/>
        <v>63</v>
      </c>
    </row>
    <row r="1581" spans="1:8">
      <c r="A1581" s="185">
        <v>37644</v>
      </c>
      <c r="B1581" s="184">
        <v>129</v>
      </c>
      <c r="C1581" s="184">
        <f t="shared" si="99"/>
        <v>2003</v>
      </c>
      <c r="E1581" s="190">
        <v>254</v>
      </c>
      <c r="F1581" s="190">
        <f t="shared" si="102"/>
        <v>1576</v>
      </c>
      <c r="G1581" s="190">
        <f t="shared" si="100"/>
        <v>0.17257993867717916</v>
      </c>
      <c r="H1581" s="190">
        <f t="shared" si="101"/>
        <v>63.04</v>
      </c>
    </row>
    <row r="1582" spans="1:8">
      <c r="A1582" s="185">
        <v>37645</v>
      </c>
      <c r="B1582" s="184">
        <v>130</v>
      </c>
      <c r="C1582" s="184">
        <f t="shared" si="99"/>
        <v>2003</v>
      </c>
      <c r="E1582" s="190">
        <v>254</v>
      </c>
      <c r="F1582" s="190">
        <f t="shared" si="102"/>
        <v>1577</v>
      </c>
      <c r="G1582" s="190">
        <f t="shared" si="100"/>
        <v>0.17268944371441086</v>
      </c>
      <c r="H1582" s="190">
        <f t="shared" si="101"/>
        <v>63.08</v>
      </c>
    </row>
    <row r="1583" spans="1:8">
      <c r="A1583" s="185">
        <v>37646</v>
      </c>
      <c r="B1583" s="184">
        <v>131</v>
      </c>
      <c r="C1583" s="184">
        <f t="shared" si="99"/>
        <v>2003</v>
      </c>
      <c r="E1583" s="190">
        <v>254</v>
      </c>
      <c r="F1583" s="190">
        <f t="shared" si="102"/>
        <v>1578</v>
      </c>
      <c r="G1583" s="190">
        <f t="shared" si="100"/>
        <v>0.17279894875164259</v>
      </c>
      <c r="H1583" s="190">
        <f t="shared" si="101"/>
        <v>63.120000000000012</v>
      </c>
    </row>
    <row r="1584" spans="1:8">
      <c r="A1584" s="185">
        <v>37647</v>
      </c>
      <c r="B1584" s="184">
        <v>131</v>
      </c>
      <c r="C1584" s="184">
        <f t="shared" si="99"/>
        <v>2003</v>
      </c>
      <c r="E1584" s="190">
        <v>253</v>
      </c>
      <c r="F1584" s="190">
        <f t="shared" si="102"/>
        <v>1579</v>
      </c>
      <c r="G1584" s="190">
        <f t="shared" si="100"/>
        <v>0.17290845378887429</v>
      </c>
      <c r="H1584" s="190">
        <f t="shared" si="101"/>
        <v>63.16</v>
      </c>
    </row>
    <row r="1585" spans="1:8">
      <c r="A1585" s="185">
        <v>37648</v>
      </c>
      <c r="B1585" s="184">
        <v>140</v>
      </c>
      <c r="C1585" s="184">
        <f t="shared" si="99"/>
        <v>2003</v>
      </c>
      <c r="E1585" s="190">
        <v>253</v>
      </c>
      <c r="F1585" s="190">
        <f t="shared" si="102"/>
        <v>1580</v>
      </c>
      <c r="G1585" s="190">
        <f t="shared" si="100"/>
        <v>0.17301795882610599</v>
      </c>
      <c r="H1585" s="190">
        <f t="shared" si="101"/>
        <v>63.2</v>
      </c>
    </row>
    <row r="1586" spans="1:8">
      <c r="A1586" s="185">
        <v>37649</v>
      </c>
      <c r="B1586" s="184">
        <v>171</v>
      </c>
      <c r="C1586" s="184">
        <f t="shared" si="99"/>
        <v>2003</v>
      </c>
      <c r="E1586" s="190">
        <v>253</v>
      </c>
      <c r="F1586" s="190">
        <f t="shared" si="102"/>
        <v>1581</v>
      </c>
      <c r="G1586" s="190">
        <f t="shared" si="100"/>
        <v>0.17312746386333772</v>
      </c>
      <c r="H1586" s="190">
        <f t="shared" si="101"/>
        <v>63.24</v>
      </c>
    </row>
    <row r="1587" spans="1:8">
      <c r="A1587" s="185">
        <v>37650</v>
      </c>
      <c r="B1587" s="184">
        <v>153</v>
      </c>
      <c r="C1587" s="184">
        <f t="shared" si="99"/>
        <v>2003</v>
      </c>
      <c r="E1587" s="190">
        <v>253</v>
      </c>
      <c r="F1587" s="190">
        <f t="shared" si="102"/>
        <v>1582</v>
      </c>
      <c r="G1587" s="190">
        <f t="shared" si="100"/>
        <v>0.17323696890056942</v>
      </c>
      <c r="H1587" s="190">
        <f t="shared" si="101"/>
        <v>63.28</v>
      </c>
    </row>
    <row r="1588" spans="1:8">
      <c r="A1588" s="185">
        <v>37651</v>
      </c>
      <c r="B1588" s="184">
        <v>150</v>
      </c>
      <c r="C1588" s="184">
        <f t="shared" si="99"/>
        <v>2003</v>
      </c>
      <c r="E1588" s="190">
        <v>253</v>
      </c>
      <c r="F1588" s="190">
        <f t="shared" si="102"/>
        <v>1583</v>
      </c>
      <c r="G1588" s="190">
        <f t="shared" si="100"/>
        <v>0.17334647393780114</v>
      </c>
      <c r="H1588" s="190">
        <f t="shared" si="101"/>
        <v>63.32</v>
      </c>
    </row>
    <row r="1589" spans="1:8">
      <c r="A1589" s="185">
        <v>37652</v>
      </c>
      <c r="B1589" s="184">
        <v>154</v>
      </c>
      <c r="C1589" s="184">
        <f t="shared" si="99"/>
        <v>2003</v>
      </c>
      <c r="E1589" s="190">
        <v>253</v>
      </c>
      <c r="F1589" s="190">
        <f t="shared" si="102"/>
        <v>1584</v>
      </c>
      <c r="G1589" s="190">
        <f t="shared" si="100"/>
        <v>0.17345597897503284</v>
      </c>
      <c r="H1589" s="190">
        <f t="shared" si="101"/>
        <v>63.36</v>
      </c>
    </row>
    <row r="1590" spans="1:8">
      <c r="A1590" s="185">
        <v>37653</v>
      </c>
      <c r="B1590" s="184">
        <v>156</v>
      </c>
      <c r="C1590" s="184">
        <f t="shared" si="99"/>
        <v>2003</v>
      </c>
      <c r="E1590" s="190">
        <v>253</v>
      </c>
      <c r="F1590" s="190">
        <f t="shared" si="102"/>
        <v>1585</v>
      </c>
      <c r="G1590" s="190">
        <f t="shared" si="100"/>
        <v>0.17356548401226457</v>
      </c>
      <c r="H1590" s="190">
        <f t="shared" si="101"/>
        <v>63.4</v>
      </c>
    </row>
    <row r="1591" spans="1:8">
      <c r="A1591" s="185">
        <v>37654</v>
      </c>
      <c r="B1591" s="184">
        <v>169</v>
      </c>
      <c r="C1591" s="184">
        <f t="shared" si="99"/>
        <v>2003</v>
      </c>
      <c r="E1591" s="190">
        <v>253</v>
      </c>
      <c r="F1591" s="190">
        <f t="shared" si="102"/>
        <v>1586</v>
      </c>
      <c r="G1591" s="190">
        <f t="shared" si="100"/>
        <v>0.17367498904949627</v>
      </c>
      <c r="H1591" s="190">
        <f t="shared" si="101"/>
        <v>63.44</v>
      </c>
    </row>
    <row r="1592" spans="1:8">
      <c r="A1592" s="185">
        <v>37655</v>
      </c>
      <c r="B1592" s="184">
        <v>148</v>
      </c>
      <c r="C1592" s="184">
        <f t="shared" si="99"/>
        <v>2003</v>
      </c>
      <c r="E1592" s="190">
        <v>253</v>
      </c>
      <c r="F1592" s="190">
        <f t="shared" si="102"/>
        <v>1587</v>
      </c>
      <c r="G1592" s="190">
        <f t="shared" si="100"/>
        <v>0.173784494086728</v>
      </c>
      <c r="H1592" s="190">
        <f t="shared" si="101"/>
        <v>63.48</v>
      </c>
    </row>
    <row r="1593" spans="1:8">
      <c r="A1593" s="185">
        <v>37656</v>
      </c>
      <c r="B1593" s="184">
        <v>137</v>
      </c>
      <c r="C1593" s="184">
        <f t="shared" si="99"/>
        <v>2003</v>
      </c>
      <c r="E1593" s="190">
        <v>252</v>
      </c>
      <c r="F1593" s="190">
        <f t="shared" si="102"/>
        <v>1588</v>
      </c>
      <c r="G1593" s="190">
        <f t="shared" si="100"/>
        <v>0.1738939991239597</v>
      </c>
      <c r="H1593" s="190">
        <f t="shared" si="101"/>
        <v>63.52</v>
      </c>
    </row>
    <row r="1594" spans="1:8">
      <c r="A1594" s="185">
        <v>37657</v>
      </c>
      <c r="B1594" s="184">
        <v>133</v>
      </c>
      <c r="C1594" s="184">
        <f t="shared" si="99"/>
        <v>2003</v>
      </c>
      <c r="E1594" s="190">
        <v>252</v>
      </c>
      <c r="F1594" s="190">
        <f t="shared" si="102"/>
        <v>1589</v>
      </c>
      <c r="G1594" s="190">
        <f t="shared" si="100"/>
        <v>0.17400350416119142</v>
      </c>
      <c r="H1594" s="190">
        <f t="shared" si="101"/>
        <v>63.56</v>
      </c>
    </row>
    <row r="1595" spans="1:8">
      <c r="A1595" s="185">
        <v>37658</v>
      </c>
      <c r="B1595" s="184">
        <v>131</v>
      </c>
      <c r="C1595" s="184">
        <f t="shared" si="99"/>
        <v>2003</v>
      </c>
      <c r="E1595" s="190">
        <v>252</v>
      </c>
      <c r="F1595" s="190">
        <f t="shared" si="102"/>
        <v>1590</v>
      </c>
      <c r="G1595" s="190">
        <f t="shared" si="100"/>
        <v>0.17411300919842312</v>
      </c>
      <c r="H1595" s="190">
        <f t="shared" si="101"/>
        <v>63.6</v>
      </c>
    </row>
    <row r="1596" spans="1:8">
      <c r="A1596" s="185">
        <v>37659</v>
      </c>
      <c r="B1596" s="184">
        <v>130</v>
      </c>
      <c r="C1596" s="184">
        <f t="shared" si="99"/>
        <v>2003</v>
      </c>
      <c r="E1596" s="190">
        <v>252</v>
      </c>
      <c r="F1596" s="190">
        <f t="shared" si="102"/>
        <v>1591</v>
      </c>
      <c r="G1596" s="190">
        <f t="shared" si="100"/>
        <v>0.17422251423565485</v>
      </c>
      <c r="H1596" s="190">
        <f t="shared" si="101"/>
        <v>63.64</v>
      </c>
    </row>
    <row r="1597" spans="1:8">
      <c r="A1597" s="185">
        <v>37660</v>
      </c>
      <c r="B1597" s="184">
        <v>132</v>
      </c>
      <c r="C1597" s="184">
        <f t="shared" si="99"/>
        <v>2003</v>
      </c>
      <c r="E1597" s="190">
        <v>252</v>
      </c>
      <c r="F1597" s="190">
        <f t="shared" si="102"/>
        <v>1592</v>
      </c>
      <c r="G1597" s="190">
        <f t="shared" si="100"/>
        <v>0.17433201927288655</v>
      </c>
      <c r="H1597" s="190">
        <f t="shared" si="101"/>
        <v>63.68</v>
      </c>
    </row>
    <row r="1598" spans="1:8">
      <c r="A1598" s="185">
        <v>37661</v>
      </c>
      <c r="B1598" s="184">
        <v>131</v>
      </c>
      <c r="C1598" s="184">
        <f t="shared" si="99"/>
        <v>2003</v>
      </c>
      <c r="E1598" s="190">
        <v>252</v>
      </c>
      <c r="F1598" s="190">
        <f t="shared" si="102"/>
        <v>1593</v>
      </c>
      <c r="G1598" s="190">
        <f t="shared" si="100"/>
        <v>0.17444152431011828</v>
      </c>
      <c r="H1598" s="190">
        <f t="shared" si="101"/>
        <v>63.720000000000006</v>
      </c>
    </row>
    <row r="1599" spans="1:8">
      <c r="A1599" s="185">
        <v>37662</v>
      </c>
      <c r="B1599" s="184">
        <v>131</v>
      </c>
      <c r="C1599" s="184">
        <f t="shared" si="99"/>
        <v>2003</v>
      </c>
      <c r="E1599" s="190">
        <v>252</v>
      </c>
      <c r="F1599" s="190">
        <f t="shared" si="102"/>
        <v>1594</v>
      </c>
      <c r="G1599" s="190">
        <f t="shared" si="100"/>
        <v>0.17455102934734998</v>
      </c>
      <c r="H1599" s="190">
        <f t="shared" si="101"/>
        <v>63.76</v>
      </c>
    </row>
    <row r="1600" spans="1:8">
      <c r="A1600" s="185">
        <v>37663</v>
      </c>
      <c r="B1600" s="184">
        <v>131</v>
      </c>
      <c r="C1600" s="184">
        <f t="shared" si="99"/>
        <v>2003</v>
      </c>
      <c r="E1600" s="190">
        <v>252</v>
      </c>
      <c r="F1600" s="190">
        <f t="shared" si="102"/>
        <v>1595</v>
      </c>
      <c r="G1600" s="190">
        <f t="shared" si="100"/>
        <v>0.17466053438458168</v>
      </c>
      <c r="H1600" s="190">
        <f t="shared" si="101"/>
        <v>63.79999999999999</v>
      </c>
    </row>
    <row r="1601" spans="1:8">
      <c r="A1601" s="185">
        <v>37664</v>
      </c>
      <c r="B1601" s="184">
        <v>132</v>
      </c>
      <c r="C1601" s="184">
        <f t="shared" si="99"/>
        <v>2003</v>
      </c>
      <c r="E1601" s="190">
        <v>252</v>
      </c>
      <c r="F1601" s="190">
        <f t="shared" si="102"/>
        <v>1596</v>
      </c>
      <c r="G1601" s="190">
        <f t="shared" si="100"/>
        <v>0.17477003942181341</v>
      </c>
      <c r="H1601" s="190">
        <f t="shared" si="101"/>
        <v>63.84</v>
      </c>
    </row>
    <row r="1602" spans="1:8">
      <c r="A1602" s="185">
        <v>37665</v>
      </c>
      <c r="B1602" s="184">
        <v>138</v>
      </c>
      <c r="C1602" s="184">
        <f t="shared" si="99"/>
        <v>2003</v>
      </c>
      <c r="E1602" s="190">
        <v>251</v>
      </c>
      <c r="F1602" s="190">
        <f t="shared" si="102"/>
        <v>1597</v>
      </c>
      <c r="G1602" s="190">
        <f t="shared" si="100"/>
        <v>0.17487954445904511</v>
      </c>
      <c r="H1602" s="190">
        <f t="shared" si="101"/>
        <v>63.88</v>
      </c>
    </row>
    <row r="1603" spans="1:8">
      <c r="A1603" s="185">
        <v>37666</v>
      </c>
      <c r="B1603" s="184">
        <v>142</v>
      </c>
      <c r="C1603" s="184">
        <f t="shared" si="99"/>
        <v>2003</v>
      </c>
      <c r="E1603" s="190">
        <v>251</v>
      </c>
      <c r="F1603" s="190">
        <f t="shared" si="102"/>
        <v>1598</v>
      </c>
      <c r="G1603" s="190">
        <f t="shared" si="100"/>
        <v>0.17498904949627683</v>
      </c>
      <c r="H1603" s="190">
        <f t="shared" si="101"/>
        <v>63.92</v>
      </c>
    </row>
    <row r="1604" spans="1:8">
      <c r="A1604" s="185">
        <v>37667</v>
      </c>
      <c r="B1604" s="184">
        <v>138</v>
      </c>
      <c r="C1604" s="184">
        <f t="shared" si="99"/>
        <v>2003</v>
      </c>
      <c r="E1604" s="190">
        <v>251</v>
      </c>
      <c r="F1604" s="190">
        <f t="shared" si="102"/>
        <v>1599</v>
      </c>
      <c r="G1604" s="190">
        <f t="shared" si="100"/>
        <v>0.17509855453350853</v>
      </c>
      <c r="H1604" s="190">
        <f t="shared" si="101"/>
        <v>63.96</v>
      </c>
    </row>
    <row r="1605" spans="1:8">
      <c r="A1605" s="185">
        <v>37668</v>
      </c>
      <c r="B1605" s="184">
        <v>138</v>
      </c>
      <c r="C1605" s="184">
        <f t="shared" si="99"/>
        <v>2003</v>
      </c>
      <c r="E1605" s="190">
        <v>251</v>
      </c>
      <c r="F1605" s="190">
        <f t="shared" si="102"/>
        <v>1600</v>
      </c>
      <c r="G1605" s="190">
        <f t="shared" si="100"/>
        <v>0.17520805957074026</v>
      </c>
      <c r="H1605" s="190">
        <f t="shared" si="101"/>
        <v>64</v>
      </c>
    </row>
    <row r="1606" spans="1:8">
      <c r="A1606" s="185">
        <v>37669</v>
      </c>
      <c r="B1606" s="184">
        <v>137</v>
      </c>
      <c r="C1606" s="184">
        <f t="shared" ref="C1606:C1669" si="103">YEAR(A1606)</f>
        <v>2003</v>
      </c>
      <c r="E1606" s="190">
        <v>251</v>
      </c>
      <c r="F1606" s="190">
        <f t="shared" si="102"/>
        <v>1601</v>
      </c>
      <c r="G1606" s="190">
        <f t="shared" ref="G1606:G1669" si="104">F1606/9132</f>
        <v>0.17531756460797196</v>
      </c>
      <c r="H1606" s="190">
        <f t="shared" ref="H1606:H1669" si="105">G1606*9132/25</f>
        <v>64.040000000000006</v>
      </c>
    </row>
    <row r="1607" spans="1:8">
      <c r="A1607" s="185">
        <v>37670</v>
      </c>
      <c r="B1607" s="184">
        <v>136</v>
      </c>
      <c r="C1607" s="184">
        <f t="shared" si="103"/>
        <v>2003</v>
      </c>
      <c r="E1607" s="190">
        <v>251</v>
      </c>
      <c r="F1607" s="190">
        <f t="shared" ref="F1607:F1670" si="106">F1606+1</f>
        <v>1602</v>
      </c>
      <c r="G1607" s="190">
        <f t="shared" si="104"/>
        <v>0.17542706964520369</v>
      </c>
      <c r="H1607" s="190">
        <f t="shared" si="105"/>
        <v>64.08</v>
      </c>
    </row>
    <row r="1608" spans="1:8">
      <c r="A1608" s="185">
        <v>37671</v>
      </c>
      <c r="B1608" s="184">
        <v>134</v>
      </c>
      <c r="C1608" s="184">
        <f t="shared" si="103"/>
        <v>2003</v>
      </c>
      <c r="E1608" s="190">
        <v>251</v>
      </c>
      <c r="F1608" s="190">
        <f t="shared" si="106"/>
        <v>1603</v>
      </c>
      <c r="G1608" s="190">
        <f t="shared" si="104"/>
        <v>0.17553657468243539</v>
      </c>
      <c r="H1608" s="190">
        <f t="shared" si="105"/>
        <v>64.12</v>
      </c>
    </row>
    <row r="1609" spans="1:8">
      <c r="A1609" s="185">
        <v>37672</v>
      </c>
      <c r="B1609" s="184">
        <v>135</v>
      </c>
      <c r="C1609" s="184">
        <f t="shared" si="103"/>
        <v>2003</v>
      </c>
      <c r="E1609" s="190">
        <v>250</v>
      </c>
      <c r="F1609" s="190">
        <f t="shared" si="106"/>
        <v>1604</v>
      </c>
      <c r="G1609" s="190">
        <f t="shared" si="104"/>
        <v>0.17564607971966711</v>
      </c>
      <c r="H1609" s="190">
        <f t="shared" si="105"/>
        <v>64.16</v>
      </c>
    </row>
    <row r="1610" spans="1:8">
      <c r="A1610" s="185">
        <v>37673</v>
      </c>
      <c r="B1610" s="184">
        <v>135</v>
      </c>
      <c r="C1610" s="184">
        <f t="shared" si="103"/>
        <v>2003</v>
      </c>
      <c r="E1610" s="190">
        <v>250</v>
      </c>
      <c r="F1610" s="190">
        <f t="shared" si="106"/>
        <v>1605</v>
      </c>
      <c r="G1610" s="190">
        <f t="shared" si="104"/>
        <v>0.17575558475689881</v>
      </c>
      <c r="H1610" s="190">
        <f t="shared" si="105"/>
        <v>64.2</v>
      </c>
    </row>
    <row r="1611" spans="1:8">
      <c r="A1611" s="185">
        <v>37674</v>
      </c>
      <c r="B1611" s="184">
        <v>138</v>
      </c>
      <c r="C1611" s="184">
        <f t="shared" si="103"/>
        <v>2003</v>
      </c>
      <c r="E1611" s="190">
        <v>250</v>
      </c>
      <c r="F1611" s="190">
        <f t="shared" si="106"/>
        <v>1606</v>
      </c>
      <c r="G1611" s="190">
        <f t="shared" si="104"/>
        <v>0.17586508979413054</v>
      </c>
      <c r="H1611" s="190">
        <f t="shared" si="105"/>
        <v>64.239999999999995</v>
      </c>
    </row>
    <row r="1612" spans="1:8">
      <c r="A1612" s="185">
        <v>37675</v>
      </c>
      <c r="B1612" s="184">
        <v>137</v>
      </c>
      <c r="C1612" s="184">
        <f t="shared" si="103"/>
        <v>2003</v>
      </c>
      <c r="E1612" s="190">
        <v>250</v>
      </c>
      <c r="F1612" s="190">
        <f t="shared" si="106"/>
        <v>1607</v>
      </c>
      <c r="G1612" s="190">
        <f t="shared" si="104"/>
        <v>0.17597459483136224</v>
      </c>
      <c r="H1612" s="190">
        <f t="shared" si="105"/>
        <v>64.28</v>
      </c>
    </row>
    <row r="1613" spans="1:8">
      <c r="A1613" s="185">
        <v>37676</v>
      </c>
      <c r="B1613" s="184">
        <v>137</v>
      </c>
      <c r="C1613" s="184">
        <f t="shared" si="103"/>
        <v>2003</v>
      </c>
      <c r="E1613" s="190">
        <v>250</v>
      </c>
      <c r="F1613" s="190">
        <f t="shared" si="106"/>
        <v>1608</v>
      </c>
      <c r="G1613" s="190">
        <f t="shared" si="104"/>
        <v>0.17608409986859397</v>
      </c>
      <c r="H1613" s="190">
        <f t="shared" si="105"/>
        <v>64.320000000000007</v>
      </c>
    </row>
    <row r="1614" spans="1:8">
      <c r="A1614" s="185">
        <v>37677</v>
      </c>
      <c r="B1614" s="184">
        <v>147</v>
      </c>
      <c r="C1614" s="184">
        <f t="shared" si="103"/>
        <v>2003</v>
      </c>
      <c r="E1614" s="190">
        <v>250</v>
      </c>
      <c r="F1614" s="190">
        <f t="shared" si="106"/>
        <v>1609</v>
      </c>
      <c r="G1614" s="190">
        <f t="shared" si="104"/>
        <v>0.17619360490582567</v>
      </c>
      <c r="H1614" s="190">
        <f t="shared" si="105"/>
        <v>64.36</v>
      </c>
    </row>
    <row r="1615" spans="1:8">
      <c r="A1615" s="185">
        <v>37678</v>
      </c>
      <c r="B1615" s="184">
        <v>138</v>
      </c>
      <c r="C1615" s="184">
        <f t="shared" si="103"/>
        <v>2003</v>
      </c>
      <c r="E1615" s="190">
        <v>250</v>
      </c>
      <c r="F1615" s="190">
        <f t="shared" si="106"/>
        <v>1610</v>
      </c>
      <c r="G1615" s="190">
        <f t="shared" si="104"/>
        <v>0.17630310994305737</v>
      </c>
      <c r="H1615" s="190">
        <f t="shared" si="105"/>
        <v>64.399999999999991</v>
      </c>
    </row>
    <row r="1616" spans="1:8">
      <c r="A1616" s="185">
        <v>37679</v>
      </c>
      <c r="B1616" s="184">
        <v>137</v>
      </c>
      <c r="C1616" s="184">
        <f t="shared" si="103"/>
        <v>2003</v>
      </c>
      <c r="E1616" s="190">
        <v>250</v>
      </c>
      <c r="F1616" s="190">
        <f t="shared" si="106"/>
        <v>1611</v>
      </c>
      <c r="G1616" s="190">
        <f t="shared" si="104"/>
        <v>0.1764126149802891</v>
      </c>
      <c r="H1616" s="190">
        <f t="shared" si="105"/>
        <v>64.44</v>
      </c>
    </row>
    <row r="1617" spans="1:8">
      <c r="A1617" s="185">
        <v>37680</v>
      </c>
      <c r="B1617" s="184">
        <v>138</v>
      </c>
      <c r="C1617" s="184">
        <f t="shared" si="103"/>
        <v>2003</v>
      </c>
      <c r="E1617" s="190">
        <v>250</v>
      </c>
      <c r="F1617" s="190">
        <f t="shared" si="106"/>
        <v>1612</v>
      </c>
      <c r="G1617" s="190">
        <f t="shared" si="104"/>
        <v>0.17652212001752079</v>
      </c>
      <c r="H1617" s="190">
        <f t="shared" si="105"/>
        <v>64.48</v>
      </c>
    </row>
    <row r="1618" spans="1:8">
      <c r="A1618" s="185">
        <v>37681</v>
      </c>
      <c r="B1618" s="184">
        <v>141</v>
      </c>
      <c r="C1618" s="184">
        <f t="shared" si="103"/>
        <v>2003</v>
      </c>
      <c r="E1618" s="190">
        <v>250</v>
      </c>
      <c r="F1618" s="190">
        <f t="shared" si="106"/>
        <v>1613</v>
      </c>
      <c r="G1618" s="190">
        <f t="shared" si="104"/>
        <v>0.17663162505475252</v>
      </c>
      <c r="H1618" s="190">
        <f t="shared" si="105"/>
        <v>64.52</v>
      </c>
    </row>
    <row r="1619" spans="1:8">
      <c r="A1619" s="185">
        <v>37682</v>
      </c>
      <c r="B1619" s="184">
        <v>138</v>
      </c>
      <c r="C1619" s="184">
        <f t="shared" si="103"/>
        <v>2003</v>
      </c>
      <c r="E1619" s="190">
        <v>250</v>
      </c>
      <c r="F1619" s="190">
        <f t="shared" si="106"/>
        <v>1614</v>
      </c>
      <c r="G1619" s="190">
        <f t="shared" si="104"/>
        <v>0.17674113009198422</v>
      </c>
      <c r="H1619" s="190">
        <f t="shared" si="105"/>
        <v>64.56</v>
      </c>
    </row>
    <row r="1620" spans="1:8">
      <c r="A1620" s="185">
        <v>37683</v>
      </c>
      <c r="B1620" s="184">
        <v>140</v>
      </c>
      <c r="C1620" s="184">
        <f t="shared" si="103"/>
        <v>2003</v>
      </c>
      <c r="E1620" s="190">
        <v>249</v>
      </c>
      <c r="F1620" s="190">
        <f t="shared" si="106"/>
        <v>1615</v>
      </c>
      <c r="G1620" s="190">
        <f t="shared" si="104"/>
        <v>0.17685063512921595</v>
      </c>
      <c r="H1620" s="190">
        <f t="shared" si="105"/>
        <v>64.599999999999994</v>
      </c>
    </row>
    <row r="1621" spans="1:8">
      <c r="A1621" s="185">
        <v>37684</v>
      </c>
      <c r="B1621" s="184">
        <v>143</v>
      </c>
      <c r="C1621" s="184">
        <f t="shared" si="103"/>
        <v>2003</v>
      </c>
      <c r="E1621" s="190">
        <v>249</v>
      </c>
      <c r="F1621" s="190">
        <f t="shared" si="106"/>
        <v>1616</v>
      </c>
      <c r="G1621" s="190">
        <f t="shared" si="104"/>
        <v>0.17696014016644765</v>
      </c>
      <c r="H1621" s="190">
        <f t="shared" si="105"/>
        <v>64.64</v>
      </c>
    </row>
    <row r="1622" spans="1:8">
      <c r="A1622" s="185">
        <v>37685</v>
      </c>
      <c r="B1622" s="184">
        <v>142</v>
      </c>
      <c r="C1622" s="184">
        <f t="shared" si="103"/>
        <v>2003</v>
      </c>
      <c r="E1622" s="190">
        <v>249</v>
      </c>
      <c r="F1622" s="190">
        <f t="shared" si="106"/>
        <v>1617</v>
      </c>
      <c r="G1622" s="190">
        <f t="shared" si="104"/>
        <v>0.17706964520367938</v>
      </c>
      <c r="H1622" s="190">
        <f t="shared" si="105"/>
        <v>64.680000000000007</v>
      </c>
    </row>
    <row r="1623" spans="1:8">
      <c r="A1623" s="185">
        <v>37686</v>
      </c>
      <c r="B1623" s="184">
        <v>141</v>
      </c>
      <c r="C1623" s="184">
        <f t="shared" si="103"/>
        <v>2003</v>
      </c>
      <c r="E1623" s="190">
        <v>249</v>
      </c>
      <c r="F1623" s="190">
        <f t="shared" si="106"/>
        <v>1618</v>
      </c>
      <c r="G1623" s="190">
        <f t="shared" si="104"/>
        <v>0.17717915024091108</v>
      </c>
      <c r="H1623" s="190">
        <f t="shared" si="105"/>
        <v>64.72</v>
      </c>
    </row>
    <row r="1624" spans="1:8">
      <c r="A1624" s="185">
        <v>37687</v>
      </c>
      <c r="B1624" s="184">
        <v>140</v>
      </c>
      <c r="C1624" s="184">
        <f t="shared" si="103"/>
        <v>2003</v>
      </c>
      <c r="E1624" s="190">
        <v>249</v>
      </c>
      <c r="F1624" s="190">
        <f t="shared" si="106"/>
        <v>1619</v>
      </c>
      <c r="G1624" s="190">
        <f t="shared" si="104"/>
        <v>0.1772886552781428</v>
      </c>
      <c r="H1624" s="190">
        <f t="shared" si="105"/>
        <v>64.760000000000005</v>
      </c>
    </row>
    <row r="1625" spans="1:8">
      <c r="A1625" s="185">
        <v>37688</v>
      </c>
      <c r="B1625" s="184">
        <v>138</v>
      </c>
      <c r="C1625" s="184">
        <f t="shared" si="103"/>
        <v>2003</v>
      </c>
      <c r="E1625" s="190">
        <v>249</v>
      </c>
      <c r="F1625" s="190">
        <f t="shared" si="106"/>
        <v>1620</v>
      </c>
      <c r="G1625" s="190">
        <f t="shared" si="104"/>
        <v>0.1773981603153745</v>
      </c>
      <c r="H1625" s="190">
        <f t="shared" si="105"/>
        <v>64.8</v>
      </c>
    </row>
    <row r="1626" spans="1:8">
      <c r="A1626" s="185">
        <v>37689</v>
      </c>
      <c r="B1626" s="184">
        <v>139</v>
      </c>
      <c r="C1626" s="184">
        <f t="shared" si="103"/>
        <v>2003</v>
      </c>
      <c r="E1626" s="190">
        <v>249</v>
      </c>
      <c r="F1626" s="190">
        <f t="shared" si="106"/>
        <v>1621</v>
      </c>
      <c r="G1626" s="190">
        <f t="shared" si="104"/>
        <v>0.17750766535260623</v>
      </c>
      <c r="H1626" s="190">
        <f t="shared" si="105"/>
        <v>64.84</v>
      </c>
    </row>
    <row r="1627" spans="1:8">
      <c r="A1627" s="185">
        <v>37690</v>
      </c>
      <c r="B1627" s="184">
        <v>139</v>
      </c>
      <c r="C1627" s="184">
        <f t="shared" si="103"/>
        <v>2003</v>
      </c>
      <c r="E1627" s="190">
        <v>249</v>
      </c>
      <c r="F1627" s="190">
        <f t="shared" si="106"/>
        <v>1622</v>
      </c>
      <c r="G1627" s="190">
        <f t="shared" si="104"/>
        <v>0.17761717038983793</v>
      </c>
      <c r="H1627" s="190">
        <f t="shared" si="105"/>
        <v>64.88</v>
      </c>
    </row>
    <row r="1628" spans="1:8">
      <c r="A1628" s="185">
        <v>37691</v>
      </c>
      <c r="B1628" s="184">
        <v>141</v>
      </c>
      <c r="C1628" s="184">
        <f t="shared" si="103"/>
        <v>2003</v>
      </c>
      <c r="E1628" s="190">
        <v>248</v>
      </c>
      <c r="F1628" s="190">
        <f t="shared" si="106"/>
        <v>1623</v>
      </c>
      <c r="G1628" s="190">
        <f t="shared" si="104"/>
        <v>0.17772667542706966</v>
      </c>
      <c r="H1628" s="190">
        <f t="shared" si="105"/>
        <v>64.920000000000016</v>
      </c>
    </row>
    <row r="1629" spans="1:8">
      <c r="A1629" s="185">
        <v>37692</v>
      </c>
      <c r="B1629" s="184">
        <v>141</v>
      </c>
      <c r="C1629" s="184">
        <f t="shared" si="103"/>
        <v>2003</v>
      </c>
      <c r="E1629" s="190">
        <v>248</v>
      </c>
      <c r="F1629" s="190">
        <f t="shared" si="106"/>
        <v>1624</v>
      </c>
      <c r="G1629" s="190">
        <f t="shared" si="104"/>
        <v>0.17783618046430136</v>
      </c>
      <c r="H1629" s="190">
        <f t="shared" si="105"/>
        <v>64.959999999999994</v>
      </c>
    </row>
    <row r="1630" spans="1:8">
      <c r="A1630" s="185">
        <v>37693</v>
      </c>
      <c r="B1630" s="184">
        <v>142</v>
      </c>
      <c r="C1630" s="184">
        <f t="shared" si="103"/>
        <v>2003</v>
      </c>
      <c r="E1630" s="190">
        <v>248</v>
      </c>
      <c r="F1630" s="190">
        <f t="shared" si="106"/>
        <v>1625</v>
      </c>
      <c r="G1630" s="190">
        <f t="shared" si="104"/>
        <v>0.17794568550153306</v>
      </c>
      <c r="H1630" s="190">
        <f t="shared" si="105"/>
        <v>64.999999999999986</v>
      </c>
    </row>
    <row r="1631" spans="1:8">
      <c r="A1631" s="185">
        <v>37694</v>
      </c>
      <c r="B1631" s="184">
        <v>143</v>
      </c>
      <c r="C1631" s="184">
        <f t="shared" si="103"/>
        <v>2003</v>
      </c>
      <c r="E1631" s="190">
        <v>248</v>
      </c>
      <c r="F1631" s="190">
        <f t="shared" si="106"/>
        <v>1626</v>
      </c>
      <c r="G1631" s="190">
        <f t="shared" si="104"/>
        <v>0.17805519053876478</v>
      </c>
      <c r="H1631" s="190">
        <f t="shared" si="105"/>
        <v>65.040000000000006</v>
      </c>
    </row>
    <row r="1632" spans="1:8">
      <c r="A1632" s="185">
        <v>37695</v>
      </c>
      <c r="B1632" s="184">
        <v>147</v>
      </c>
      <c r="C1632" s="184">
        <f t="shared" si="103"/>
        <v>2003</v>
      </c>
      <c r="E1632" s="190">
        <v>248</v>
      </c>
      <c r="F1632" s="190">
        <f t="shared" si="106"/>
        <v>1627</v>
      </c>
      <c r="G1632" s="190">
        <f t="shared" si="104"/>
        <v>0.17816469557599648</v>
      </c>
      <c r="H1632" s="190">
        <f t="shared" si="105"/>
        <v>65.08</v>
      </c>
    </row>
    <row r="1633" spans="1:8">
      <c r="A1633" s="185">
        <v>37696</v>
      </c>
      <c r="B1633" s="184">
        <v>171</v>
      </c>
      <c r="C1633" s="184">
        <f t="shared" si="103"/>
        <v>2003</v>
      </c>
      <c r="E1633" s="190">
        <v>248</v>
      </c>
      <c r="F1633" s="190">
        <f t="shared" si="106"/>
        <v>1628</v>
      </c>
      <c r="G1633" s="190">
        <f t="shared" si="104"/>
        <v>0.17827420061322821</v>
      </c>
      <c r="H1633" s="190">
        <f t="shared" si="105"/>
        <v>65.12</v>
      </c>
    </row>
    <row r="1634" spans="1:8">
      <c r="A1634" s="185">
        <v>37697</v>
      </c>
      <c r="B1634" s="184">
        <v>154</v>
      </c>
      <c r="C1634" s="184">
        <f t="shared" si="103"/>
        <v>2003</v>
      </c>
      <c r="E1634" s="190">
        <v>248</v>
      </c>
      <c r="F1634" s="190">
        <f t="shared" si="106"/>
        <v>1629</v>
      </c>
      <c r="G1634" s="190">
        <f t="shared" si="104"/>
        <v>0.17838370565045991</v>
      </c>
      <c r="H1634" s="190">
        <f t="shared" si="105"/>
        <v>65.16</v>
      </c>
    </row>
    <row r="1635" spans="1:8">
      <c r="A1635" s="185">
        <v>37698</v>
      </c>
      <c r="B1635" s="184">
        <v>150</v>
      </c>
      <c r="C1635" s="184">
        <f t="shared" si="103"/>
        <v>2003</v>
      </c>
      <c r="E1635" s="190">
        <v>248</v>
      </c>
      <c r="F1635" s="190">
        <f t="shared" si="106"/>
        <v>1630</v>
      </c>
      <c r="G1635" s="190">
        <f t="shared" si="104"/>
        <v>0.17849321068769164</v>
      </c>
      <c r="H1635" s="190">
        <f t="shared" si="105"/>
        <v>65.2</v>
      </c>
    </row>
    <row r="1636" spans="1:8">
      <c r="A1636" s="185">
        <v>37699</v>
      </c>
      <c r="B1636" s="184">
        <v>144</v>
      </c>
      <c r="C1636" s="184">
        <f t="shared" si="103"/>
        <v>2003</v>
      </c>
      <c r="E1636" s="190">
        <v>248</v>
      </c>
      <c r="F1636" s="190">
        <f t="shared" si="106"/>
        <v>1631</v>
      </c>
      <c r="G1636" s="190">
        <f t="shared" si="104"/>
        <v>0.17860271572492334</v>
      </c>
      <c r="H1636" s="190">
        <f t="shared" si="105"/>
        <v>65.239999999999995</v>
      </c>
    </row>
    <row r="1637" spans="1:8">
      <c r="A1637" s="185">
        <v>37700</v>
      </c>
      <c r="B1637" s="184">
        <v>141</v>
      </c>
      <c r="C1637" s="184">
        <f t="shared" si="103"/>
        <v>2003</v>
      </c>
      <c r="E1637" s="190">
        <v>248</v>
      </c>
      <c r="F1637" s="190">
        <f t="shared" si="106"/>
        <v>1632</v>
      </c>
      <c r="G1637" s="190">
        <f t="shared" si="104"/>
        <v>0.17871222076215507</v>
      </c>
      <c r="H1637" s="190">
        <f t="shared" si="105"/>
        <v>65.28</v>
      </c>
    </row>
    <row r="1638" spans="1:8">
      <c r="A1638" s="185">
        <v>37701</v>
      </c>
      <c r="B1638" s="184">
        <v>141</v>
      </c>
      <c r="C1638" s="184">
        <f t="shared" si="103"/>
        <v>2003</v>
      </c>
      <c r="E1638" s="190">
        <v>247</v>
      </c>
      <c r="F1638" s="190">
        <f t="shared" si="106"/>
        <v>1633</v>
      </c>
      <c r="G1638" s="190">
        <f t="shared" si="104"/>
        <v>0.17882172579938677</v>
      </c>
      <c r="H1638" s="190">
        <f t="shared" si="105"/>
        <v>65.319999999999993</v>
      </c>
    </row>
    <row r="1639" spans="1:8">
      <c r="A1639" s="185">
        <v>37702</v>
      </c>
      <c r="B1639" s="184">
        <v>139</v>
      </c>
      <c r="C1639" s="184">
        <f t="shared" si="103"/>
        <v>2003</v>
      </c>
      <c r="E1639" s="190">
        <v>247</v>
      </c>
      <c r="F1639" s="190">
        <f t="shared" si="106"/>
        <v>1634</v>
      </c>
      <c r="G1639" s="190">
        <f t="shared" si="104"/>
        <v>0.17893123083661849</v>
      </c>
      <c r="H1639" s="190">
        <f t="shared" si="105"/>
        <v>65.36</v>
      </c>
    </row>
    <row r="1640" spans="1:8">
      <c r="A1640" s="185">
        <v>37703</v>
      </c>
      <c r="B1640" s="184">
        <v>139</v>
      </c>
      <c r="C1640" s="184">
        <f t="shared" si="103"/>
        <v>2003</v>
      </c>
      <c r="E1640" s="190">
        <v>247</v>
      </c>
      <c r="F1640" s="190">
        <f t="shared" si="106"/>
        <v>1635</v>
      </c>
      <c r="G1640" s="190">
        <f t="shared" si="104"/>
        <v>0.17904073587385019</v>
      </c>
      <c r="H1640" s="190">
        <f t="shared" si="105"/>
        <v>65.400000000000006</v>
      </c>
    </row>
    <row r="1641" spans="1:8">
      <c r="A1641" s="185">
        <v>37704</v>
      </c>
      <c r="B1641" s="184">
        <v>145</v>
      </c>
      <c r="C1641" s="184">
        <f t="shared" si="103"/>
        <v>2003</v>
      </c>
      <c r="E1641" s="190">
        <v>247</v>
      </c>
      <c r="F1641" s="190">
        <f t="shared" si="106"/>
        <v>1636</v>
      </c>
      <c r="G1641" s="190">
        <f t="shared" si="104"/>
        <v>0.17915024091108192</v>
      </c>
      <c r="H1641" s="190">
        <f t="shared" si="105"/>
        <v>65.44</v>
      </c>
    </row>
    <row r="1642" spans="1:8">
      <c r="A1642" s="185">
        <v>37705</v>
      </c>
      <c r="B1642" s="184">
        <v>135</v>
      </c>
      <c r="C1642" s="184">
        <f t="shared" si="103"/>
        <v>2003</v>
      </c>
      <c r="E1642" s="190">
        <v>247</v>
      </c>
      <c r="F1642" s="190">
        <f t="shared" si="106"/>
        <v>1637</v>
      </c>
      <c r="G1642" s="190">
        <f t="shared" si="104"/>
        <v>0.17925974594831362</v>
      </c>
      <c r="H1642" s="190">
        <f t="shared" si="105"/>
        <v>65.48</v>
      </c>
    </row>
    <row r="1643" spans="1:8">
      <c r="A1643" s="185">
        <v>37706</v>
      </c>
      <c r="B1643" s="184">
        <v>142</v>
      </c>
      <c r="C1643" s="184">
        <f t="shared" si="103"/>
        <v>2003</v>
      </c>
      <c r="E1643" s="190">
        <v>247</v>
      </c>
      <c r="F1643" s="190">
        <f t="shared" si="106"/>
        <v>1638</v>
      </c>
      <c r="G1643" s="190">
        <f t="shared" si="104"/>
        <v>0.17936925098554535</v>
      </c>
      <c r="H1643" s="190">
        <f t="shared" si="105"/>
        <v>65.52000000000001</v>
      </c>
    </row>
    <row r="1644" spans="1:8">
      <c r="A1644" s="185">
        <v>37707</v>
      </c>
      <c r="B1644" s="184">
        <v>117</v>
      </c>
      <c r="C1644" s="184">
        <f t="shared" si="103"/>
        <v>2003</v>
      </c>
      <c r="E1644" s="190">
        <v>247</v>
      </c>
      <c r="F1644" s="190">
        <f t="shared" si="106"/>
        <v>1639</v>
      </c>
      <c r="G1644" s="190">
        <f t="shared" si="104"/>
        <v>0.17947875602277705</v>
      </c>
      <c r="H1644" s="190">
        <f t="shared" si="105"/>
        <v>65.56</v>
      </c>
    </row>
    <row r="1645" spans="1:8">
      <c r="A1645" s="185">
        <v>37708</v>
      </c>
      <c r="B1645" s="184">
        <v>110</v>
      </c>
      <c r="C1645" s="184">
        <f t="shared" si="103"/>
        <v>2003</v>
      </c>
      <c r="E1645" s="190">
        <v>246</v>
      </c>
      <c r="F1645" s="190">
        <f t="shared" si="106"/>
        <v>1640</v>
      </c>
      <c r="G1645" s="190">
        <f t="shared" si="104"/>
        <v>0.17958826106000875</v>
      </c>
      <c r="H1645" s="190">
        <f t="shared" si="105"/>
        <v>65.599999999999994</v>
      </c>
    </row>
    <row r="1646" spans="1:8">
      <c r="A1646" s="185">
        <v>37709</v>
      </c>
      <c r="B1646" s="184">
        <v>109</v>
      </c>
      <c r="C1646" s="184">
        <f t="shared" si="103"/>
        <v>2003</v>
      </c>
      <c r="E1646" s="190">
        <v>246</v>
      </c>
      <c r="F1646" s="190">
        <f t="shared" si="106"/>
        <v>1641</v>
      </c>
      <c r="G1646" s="190">
        <f t="shared" si="104"/>
        <v>0.17969776609724047</v>
      </c>
      <c r="H1646" s="190">
        <f t="shared" si="105"/>
        <v>65.64</v>
      </c>
    </row>
    <row r="1647" spans="1:8">
      <c r="A1647" s="185">
        <v>37710</v>
      </c>
      <c r="B1647" s="184">
        <v>108</v>
      </c>
      <c r="C1647" s="184">
        <f t="shared" si="103"/>
        <v>2003</v>
      </c>
      <c r="E1647" s="190">
        <v>246</v>
      </c>
      <c r="F1647" s="190">
        <f t="shared" si="106"/>
        <v>1642</v>
      </c>
      <c r="G1647" s="190">
        <f t="shared" si="104"/>
        <v>0.17980727113447217</v>
      </c>
      <c r="H1647" s="190">
        <f t="shared" si="105"/>
        <v>65.680000000000007</v>
      </c>
    </row>
    <row r="1648" spans="1:8">
      <c r="A1648" s="185">
        <v>37711</v>
      </c>
      <c r="B1648" s="184">
        <v>108</v>
      </c>
      <c r="C1648" s="184">
        <f t="shared" si="103"/>
        <v>2003</v>
      </c>
      <c r="E1648" s="190">
        <v>246</v>
      </c>
      <c r="F1648" s="190">
        <f t="shared" si="106"/>
        <v>1643</v>
      </c>
      <c r="G1648" s="190">
        <f t="shared" si="104"/>
        <v>0.1799167761717039</v>
      </c>
      <c r="H1648" s="190">
        <f t="shared" si="105"/>
        <v>65.72</v>
      </c>
    </row>
    <row r="1649" spans="1:8">
      <c r="A1649" s="185">
        <v>37712</v>
      </c>
      <c r="B1649" s="184">
        <v>106</v>
      </c>
      <c r="C1649" s="184">
        <f t="shared" si="103"/>
        <v>2003</v>
      </c>
      <c r="E1649" s="190">
        <v>246</v>
      </c>
      <c r="F1649" s="190">
        <f t="shared" si="106"/>
        <v>1644</v>
      </c>
      <c r="G1649" s="190">
        <f t="shared" si="104"/>
        <v>0.1800262812089356</v>
      </c>
      <c r="H1649" s="190">
        <f t="shared" si="105"/>
        <v>65.760000000000005</v>
      </c>
    </row>
    <row r="1650" spans="1:8">
      <c r="A1650" s="185">
        <v>37713</v>
      </c>
      <c r="B1650" s="184">
        <v>102</v>
      </c>
      <c r="C1650" s="184">
        <f t="shared" si="103"/>
        <v>2003</v>
      </c>
      <c r="E1650" s="190">
        <v>246</v>
      </c>
      <c r="F1650" s="190">
        <f t="shared" si="106"/>
        <v>1645</v>
      </c>
      <c r="G1650" s="190">
        <f t="shared" si="104"/>
        <v>0.18013578624616733</v>
      </c>
      <c r="H1650" s="190">
        <f t="shared" si="105"/>
        <v>65.8</v>
      </c>
    </row>
    <row r="1651" spans="1:8">
      <c r="A1651" s="185">
        <v>37714</v>
      </c>
      <c r="B1651" s="184">
        <v>100</v>
      </c>
      <c r="C1651" s="184">
        <f t="shared" si="103"/>
        <v>2003</v>
      </c>
      <c r="E1651" s="190">
        <v>246</v>
      </c>
      <c r="F1651" s="190">
        <f t="shared" si="106"/>
        <v>1646</v>
      </c>
      <c r="G1651" s="190">
        <f t="shared" si="104"/>
        <v>0.18024529128339903</v>
      </c>
      <c r="H1651" s="190">
        <f t="shared" si="105"/>
        <v>65.84</v>
      </c>
    </row>
    <row r="1652" spans="1:8">
      <c r="A1652" s="185">
        <v>37715</v>
      </c>
      <c r="B1652" s="184">
        <v>103</v>
      </c>
      <c r="C1652" s="184">
        <f t="shared" si="103"/>
        <v>2003</v>
      </c>
      <c r="E1652" s="190">
        <v>246</v>
      </c>
      <c r="F1652" s="190">
        <f t="shared" si="106"/>
        <v>1647</v>
      </c>
      <c r="G1652" s="190">
        <f t="shared" si="104"/>
        <v>0.18035479632063076</v>
      </c>
      <c r="H1652" s="190">
        <f t="shared" si="105"/>
        <v>65.88</v>
      </c>
    </row>
    <row r="1653" spans="1:8">
      <c r="A1653" s="185">
        <v>37716</v>
      </c>
      <c r="B1653" s="184">
        <v>113</v>
      </c>
      <c r="C1653" s="184">
        <f t="shared" si="103"/>
        <v>2003</v>
      </c>
      <c r="E1653" s="190">
        <v>246</v>
      </c>
      <c r="F1653" s="190">
        <f t="shared" si="106"/>
        <v>1648</v>
      </c>
      <c r="G1653" s="190">
        <f t="shared" si="104"/>
        <v>0.18046430135786246</v>
      </c>
      <c r="H1653" s="190">
        <f t="shared" si="105"/>
        <v>65.92</v>
      </c>
    </row>
    <row r="1654" spans="1:8">
      <c r="A1654" s="185">
        <v>37717</v>
      </c>
      <c r="B1654" s="184">
        <v>115</v>
      </c>
      <c r="C1654" s="184">
        <f t="shared" si="103"/>
        <v>2003</v>
      </c>
      <c r="E1654" s="190">
        <v>246</v>
      </c>
      <c r="F1654" s="190">
        <f t="shared" si="106"/>
        <v>1649</v>
      </c>
      <c r="G1654" s="190">
        <f t="shared" si="104"/>
        <v>0.18057380639509418</v>
      </c>
      <c r="H1654" s="190">
        <f t="shared" si="105"/>
        <v>65.959999999999994</v>
      </c>
    </row>
    <row r="1655" spans="1:8">
      <c r="A1655" s="185">
        <v>37718</v>
      </c>
      <c r="B1655" s="184">
        <v>126</v>
      </c>
      <c r="C1655" s="184">
        <f t="shared" si="103"/>
        <v>2003</v>
      </c>
      <c r="E1655" s="190">
        <v>245</v>
      </c>
      <c r="F1655" s="190">
        <f t="shared" si="106"/>
        <v>1650</v>
      </c>
      <c r="G1655" s="190">
        <f t="shared" si="104"/>
        <v>0.18068331143232588</v>
      </c>
      <c r="H1655" s="190">
        <f t="shared" si="105"/>
        <v>66</v>
      </c>
    </row>
    <row r="1656" spans="1:8">
      <c r="A1656" s="185">
        <v>37719</v>
      </c>
      <c r="B1656" s="184">
        <v>144</v>
      </c>
      <c r="C1656" s="184">
        <f t="shared" si="103"/>
        <v>2003</v>
      </c>
      <c r="E1656" s="190">
        <v>245</v>
      </c>
      <c r="F1656" s="190">
        <f t="shared" si="106"/>
        <v>1651</v>
      </c>
      <c r="G1656" s="190">
        <f t="shared" si="104"/>
        <v>0.18079281646955761</v>
      </c>
      <c r="H1656" s="190">
        <f t="shared" si="105"/>
        <v>66.040000000000006</v>
      </c>
    </row>
    <row r="1657" spans="1:8">
      <c r="A1657" s="185">
        <v>37720</v>
      </c>
      <c r="B1657" s="184">
        <v>144</v>
      </c>
      <c r="C1657" s="184">
        <f t="shared" si="103"/>
        <v>2003</v>
      </c>
      <c r="E1657" s="190">
        <v>245</v>
      </c>
      <c r="F1657" s="190">
        <f t="shared" si="106"/>
        <v>1652</v>
      </c>
      <c r="G1657" s="190">
        <f t="shared" si="104"/>
        <v>0.18090232150678931</v>
      </c>
      <c r="H1657" s="190">
        <f t="shared" si="105"/>
        <v>66.08</v>
      </c>
    </row>
    <row r="1658" spans="1:8">
      <c r="A1658" s="185">
        <v>37721</v>
      </c>
      <c r="B1658" s="184">
        <v>127</v>
      </c>
      <c r="C1658" s="184">
        <f t="shared" si="103"/>
        <v>2003</v>
      </c>
      <c r="E1658" s="190">
        <v>245</v>
      </c>
      <c r="F1658" s="190">
        <f t="shared" si="106"/>
        <v>1653</v>
      </c>
      <c r="G1658" s="190">
        <f t="shared" si="104"/>
        <v>0.18101182654402104</v>
      </c>
      <c r="H1658" s="190">
        <f t="shared" si="105"/>
        <v>66.12</v>
      </c>
    </row>
    <row r="1659" spans="1:8">
      <c r="A1659" s="185">
        <v>37722</v>
      </c>
      <c r="B1659" s="184">
        <v>110</v>
      </c>
      <c r="C1659" s="184">
        <f t="shared" si="103"/>
        <v>2003</v>
      </c>
      <c r="E1659" s="190">
        <v>245</v>
      </c>
      <c r="F1659" s="190">
        <f t="shared" si="106"/>
        <v>1654</v>
      </c>
      <c r="G1659" s="190">
        <f t="shared" si="104"/>
        <v>0.18112133158125274</v>
      </c>
      <c r="H1659" s="190">
        <f t="shared" si="105"/>
        <v>66.16</v>
      </c>
    </row>
    <row r="1660" spans="1:8">
      <c r="A1660" s="185">
        <v>37723</v>
      </c>
      <c r="B1660" s="184">
        <v>112</v>
      </c>
      <c r="C1660" s="184">
        <f t="shared" si="103"/>
        <v>2003</v>
      </c>
      <c r="E1660" s="190">
        <v>245</v>
      </c>
      <c r="F1660" s="190">
        <f t="shared" si="106"/>
        <v>1655</v>
      </c>
      <c r="G1660" s="190">
        <f t="shared" si="104"/>
        <v>0.18123083661848444</v>
      </c>
      <c r="H1660" s="190">
        <f t="shared" si="105"/>
        <v>66.199999999999989</v>
      </c>
    </row>
    <row r="1661" spans="1:8">
      <c r="A1661" s="185">
        <v>37724</v>
      </c>
      <c r="B1661" s="184">
        <v>103</v>
      </c>
      <c r="C1661" s="184">
        <f t="shared" si="103"/>
        <v>2003</v>
      </c>
      <c r="E1661" s="190">
        <v>245</v>
      </c>
      <c r="F1661" s="190">
        <f t="shared" si="106"/>
        <v>1656</v>
      </c>
      <c r="G1661" s="190">
        <f t="shared" si="104"/>
        <v>0.18134034165571616</v>
      </c>
      <c r="H1661" s="190">
        <f t="shared" si="105"/>
        <v>66.239999999999995</v>
      </c>
    </row>
    <row r="1662" spans="1:8">
      <c r="A1662" s="185">
        <v>37725</v>
      </c>
      <c r="B1662" s="184">
        <v>114</v>
      </c>
      <c r="C1662" s="184">
        <f t="shared" si="103"/>
        <v>2003</v>
      </c>
      <c r="E1662" s="190">
        <v>245</v>
      </c>
      <c r="F1662" s="190">
        <f t="shared" si="106"/>
        <v>1657</v>
      </c>
      <c r="G1662" s="190">
        <f t="shared" si="104"/>
        <v>0.18144984669294786</v>
      </c>
      <c r="H1662" s="190">
        <f t="shared" si="105"/>
        <v>66.28</v>
      </c>
    </row>
    <row r="1663" spans="1:8">
      <c r="A1663" s="185">
        <v>37726</v>
      </c>
      <c r="B1663" s="184">
        <v>160</v>
      </c>
      <c r="C1663" s="184">
        <f t="shared" si="103"/>
        <v>2003</v>
      </c>
      <c r="E1663" s="190">
        <v>245</v>
      </c>
      <c r="F1663" s="190">
        <f t="shared" si="106"/>
        <v>1658</v>
      </c>
      <c r="G1663" s="190">
        <f t="shared" si="104"/>
        <v>0.18155935173017959</v>
      </c>
      <c r="H1663" s="190">
        <f t="shared" si="105"/>
        <v>66.319999999999993</v>
      </c>
    </row>
    <row r="1664" spans="1:8">
      <c r="A1664" s="185">
        <v>37727</v>
      </c>
      <c r="B1664" s="184">
        <v>108</v>
      </c>
      <c r="C1664" s="184">
        <f t="shared" si="103"/>
        <v>2003</v>
      </c>
      <c r="E1664" s="190">
        <v>244</v>
      </c>
      <c r="F1664" s="190">
        <f t="shared" si="106"/>
        <v>1659</v>
      </c>
      <c r="G1664" s="190">
        <f t="shared" si="104"/>
        <v>0.18166885676741129</v>
      </c>
      <c r="H1664" s="190">
        <f t="shared" si="105"/>
        <v>66.36</v>
      </c>
    </row>
    <row r="1665" spans="1:8">
      <c r="A1665" s="185">
        <v>37728</v>
      </c>
      <c r="B1665" s="184">
        <v>78.7</v>
      </c>
      <c r="C1665" s="184">
        <f t="shared" si="103"/>
        <v>2003</v>
      </c>
      <c r="E1665" s="190">
        <v>244</v>
      </c>
      <c r="F1665" s="190">
        <f t="shared" si="106"/>
        <v>1660</v>
      </c>
      <c r="G1665" s="190">
        <f t="shared" si="104"/>
        <v>0.18177836180464302</v>
      </c>
      <c r="H1665" s="190">
        <f t="shared" si="105"/>
        <v>66.400000000000006</v>
      </c>
    </row>
    <row r="1666" spans="1:8">
      <c r="A1666" s="185">
        <v>37729</v>
      </c>
      <c r="B1666" s="184">
        <v>90.2</v>
      </c>
      <c r="C1666" s="184">
        <f t="shared" si="103"/>
        <v>2003</v>
      </c>
      <c r="E1666" s="190">
        <v>244</v>
      </c>
      <c r="F1666" s="190">
        <f t="shared" si="106"/>
        <v>1661</v>
      </c>
      <c r="G1666" s="190">
        <f t="shared" si="104"/>
        <v>0.18188786684187472</v>
      </c>
      <c r="H1666" s="190">
        <f t="shared" si="105"/>
        <v>66.44</v>
      </c>
    </row>
    <row r="1667" spans="1:8">
      <c r="A1667" s="185">
        <v>37730</v>
      </c>
      <c r="B1667" s="184">
        <v>81</v>
      </c>
      <c r="C1667" s="184">
        <f t="shared" si="103"/>
        <v>2003</v>
      </c>
      <c r="E1667" s="190">
        <v>244</v>
      </c>
      <c r="F1667" s="190">
        <f t="shared" si="106"/>
        <v>1662</v>
      </c>
      <c r="G1667" s="190">
        <f t="shared" si="104"/>
        <v>0.18199737187910645</v>
      </c>
      <c r="H1667" s="190">
        <f t="shared" si="105"/>
        <v>66.48</v>
      </c>
    </row>
    <row r="1668" spans="1:8">
      <c r="A1668" s="185">
        <v>37731</v>
      </c>
      <c r="B1668" s="184">
        <v>81.599999999999994</v>
      </c>
      <c r="C1668" s="184">
        <f t="shared" si="103"/>
        <v>2003</v>
      </c>
      <c r="E1668" s="190">
        <v>244</v>
      </c>
      <c r="F1668" s="190">
        <f t="shared" si="106"/>
        <v>1663</v>
      </c>
      <c r="G1668" s="190">
        <f t="shared" si="104"/>
        <v>0.18210687691633815</v>
      </c>
      <c r="H1668" s="190">
        <f t="shared" si="105"/>
        <v>66.52</v>
      </c>
    </row>
    <row r="1669" spans="1:8">
      <c r="A1669" s="185">
        <v>37732</v>
      </c>
      <c r="B1669" s="184">
        <v>78.5</v>
      </c>
      <c r="C1669" s="184">
        <f t="shared" si="103"/>
        <v>2003</v>
      </c>
      <c r="E1669" s="190">
        <v>244</v>
      </c>
      <c r="F1669" s="190">
        <f t="shared" si="106"/>
        <v>1664</v>
      </c>
      <c r="G1669" s="190">
        <f t="shared" si="104"/>
        <v>0.18221638195356987</v>
      </c>
      <c r="H1669" s="190">
        <f t="shared" si="105"/>
        <v>66.56</v>
      </c>
    </row>
    <row r="1670" spans="1:8">
      <c r="A1670" s="185">
        <v>37733</v>
      </c>
      <c r="B1670" s="184">
        <v>106</v>
      </c>
      <c r="C1670" s="184">
        <f t="shared" ref="C1670:C1733" si="107">YEAR(A1670)</f>
        <v>2003</v>
      </c>
      <c r="E1670" s="190">
        <v>244</v>
      </c>
      <c r="F1670" s="190">
        <f t="shared" si="106"/>
        <v>1665</v>
      </c>
      <c r="G1670" s="190">
        <f t="shared" ref="G1670:G1733" si="108">F1670/9132</f>
        <v>0.18232588699080157</v>
      </c>
      <c r="H1670" s="190">
        <f t="shared" ref="H1670:H1733" si="109">G1670*9132/25</f>
        <v>66.599999999999994</v>
      </c>
    </row>
    <row r="1671" spans="1:8">
      <c r="A1671" s="185">
        <v>37734</v>
      </c>
      <c r="B1671" s="184">
        <v>96.8</v>
      </c>
      <c r="C1671" s="184">
        <f t="shared" si="107"/>
        <v>2003</v>
      </c>
      <c r="E1671" s="190">
        <v>243</v>
      </c>
      <c r="F1671" s="190">
        <f t="shared" ref="F1671:F1734" si="110">F1670+1</f>
        <v>1666</v>
      </c>
      <c r="G1671" s="190">
        <f t="shared" si="108"/>
        <v>0.1824353920280333</v>
      </c>
      <c r="H1671" s="190">
        <f t="shared" si="109"/>
        <v>66.64</v>
      </c>
    </row>
    <row r="1672" spans="1:8">
      <c r="A1672" s="185">
        <v>37735</v>
      </c>
      <c r="B1672" s="184">
        <v>99.3</v>
      </c>
      <c r="C1672" s="184">
        <f t="shared" si="107"/>
        <v>2003</v>
      </c>
      <c r="E1672" s="190">
        <v>243</v>
      </c>
      <c r="F1672" s="190">
        <f t="shared" si="110"/>
        <v>1667</v>
      </c>
      <c r="G1672" s="190">
        <f t="shared" si="108"/>
        <v>0.182544897065265</v>
      </c>
      <c r="H1672" s="190">
        <f t="shared" si="109"/>
        <v>66.680000000000007</v>
      </c>
    </row>
    <row r="1673" spans="1:8">
      <c r="A1673" s="185">
        <v>37736</v>
      </c>
      <c r="B1673" s="184">
        <v>109</v>
      </c>
      <c r="C1673" s="184">
        <f t="shared" si="107"/>
        <v>2003</v>
      </c>
      <c r="E1673" s="190">
        <v>243</v>
      </c>
      <c r="F1673" s="190">
        <f t="shared" si="110"/>
        <v>1668</v>
      </c>
      <c r="G1673" s="190">
        <f t="shared" si="108"/>
        <v>0.18265440210249673</v>
      </c>
      <c r="H1673" s="190">
        <f t="shared" si="109"/>
        <v>66.72</v>
      </c>
    </row>
    <row r="1674" spans="1:8">
      <c r="A1674" s="185">
        <v>37737</v>
      </c>
      <c r="B1674" s="184">
        <v>117</v>
      </c>
      <c r="C1674" s="184">
        <f t="shared" si="107"/>
        <v>2003</v>
      </c>
      <c r="E1674" s="190">
        <v>243</v>
      </c>
      <c r="F1674" s="190">
        <f t="shared" si="110"/>
        <v>1669</v>
      </c>
      <c r="G1674" s="190">
        <f t="shared" si="108"/>
        <v>0.18276390713972843</v>
      </c>
      <c r="H1674" s="190">
        <f t="shared" si="109"/>
        <v>66.760000000000005</v>
      </c>
    </row>
    <row r="1675" spans="1:8">
      <c r="A1675" s="185">
        <v>37738</v>
      </c>
      <c r="B1675" s="184">
        <v>132</v>
      </c>
      <c r="C1675" s="184">
        <f t="shared" si="107"/>
        <v>2003</v>
      </c>
      <c r="E1675" s="190">
        <v>243</v>
      </c>
      <c r="F1675" s="190">
        <f t="shared" si="110"/>
        <v>1670</v>
      </c>
      <c r="G1675" s="190">
        <f t="shared" si="108"/>
        <v>0.18287341217696015</v>
      </c>
      <c r="H1675" s="190">
        <f t="shared" si="109"/>
        <v>66.800000000000011</v>
      </c>
    </row>
    <row r="1676" spans="1:8">
      <c r="A1676" s="185">
        <v>37739</v>
      </c>
      <c r="B1676" s="184">
        <v>148</v>
      </c>
      <c r="C1676" s="184">
        <f t="shared" si="107"/>
        <v>2003</v>
      </c>
      <c r="E1676" s="190">
        <v>242</v>
      </c>
      <c r="F1676" s="190">
        <f t="shared" si="110"/>
        <v>1671</v>
      </c>
      <c r="G1676" s="190">
        <f t="shared" si="108"/>
        <v>0.18298291721419185</v>
      </c>
      <c r="H1676" s="190">
        <f t="shared" si="109"/>
        <v>66.84</v>
      </c>
    </row>
    <row r="1677" spans="1:8">
      <c r="A1677" s="185">
        <v>37740</v>
      </c>
      <c r="B1677" s="184">
        <v>148</v>
      </c>
      <c r="C1677" s="184">
        <f t="shared" si="107"/>
        <v>2003</v>
      </c>
      <c r="E1677" s="190">
        <v>242</v>
      </c>
      <c r="F1677" s="190">
        <f t="shared" si="110"/>
        <v>1672</v>
      </c>
      <c r="G1677" s="190">
        <f t="shared" si="108"/>
        <v>0.18309242225142355</v>
      </c>
      <c r="H1677" s="190">
        <f t="shared" si="109"/>
        <v>66.88</v>
      </c>
    </row>
    <row r="1678" spans="1:8">
      <c r="A1678" s="185">
        <v>37741</v>
      </c>
      <c r="B1678" s="184">
        <v>172</v>
      </c>
      <c r="C1678" s="184">
        <f t="shared" si="107"/>
        <v>2003</v>
      </c>
      <c r="E1678" s="190">
        <v>242</v>
      </c>
      <c r="F1678" s="190">
        <f t="shared" si="110"/>
        <v>1673</v>
      </c>
      <c r="G1678" s="190">
        <f t="shared" si="108"/>
        <v>0.18320192728865528</v>
      </c>
      <c r="H1678" s="190">
        <f t="shared" si="109"/>
        <v>66.92</v>
      </c>
    </row>
    <row r="1679" spans="1:8">
      <c r="A1679" s="185">
        <v>37742</v>
      </c>
      <c r="B1679" s="184">
        <v>176</v>
      </c>
      <c r="C1679" s="184">
        <f t="shared" si="107"/>
        <v>2003</v>
      </c>
      <c r="E1679" s="190">
        <v>242</v>
      </c>
      <c r="F1679" s="190">
        <f t="shared" si="110"/>
        <v>1674</v>
      </c>
      <c r="G1679" s="190">
        <f t="shared" si="108"/>
        <v>0.18331143232588698</v>
      </c>
      <c r="H1679" s="190">
        <f t="shared" si="109"/>
        <v>66.959999999999994</v>
      </c>
    </row>
    <row r="1680" spans="1:8">
      <c r="A1680" s="185">
        <v>37743</v>
      </c>
      <c r="B1680" s="184">
        <v>178</v>
      </c>
      <c r="C1680" s="184">
        <f t="shared" si="107"/>
        <v>2003</v>
      </c>
      <c r="E1680" s="190">
        <v>242</v>
      </c>
      <c r="F1680" s="190">
        <f t="shared" si="110"/>
        <v>1675</v>
      </c>
      <c r="G1680" s="190">
        <f t="shared" si="108"/>
        <v>0.18342093736311871</v>
      </c>
      <c r="H1680" s="190">
        <f t="shared" si="109"/>
        <v>67</v>
      </c>
    </row>
    <row r="1681" spans="1:8">
      <c r="A1681" s="185">
        <v>37744</v>
      </c>
      <c r="B1681" s="184">
        <v>185</v>
      </c>
      <c r="C1681" s="184">
        <f t="shared" si="107"/>
        <v>2003</v>
      </c>
      <c r="E1681" s="190">
        <v>242</v>
      </c>
      <c r="F1681" s="190">
        <f t="shared" si="110"/>
        <v>1676</v>
      </c>
      <c r="G1681" s="190">
        <f t="shared" si="108"/>
        <v>0.18353044240035041</v>
      </c>
      <c r="H1681" s="190">
        <f t="shared" si="109"/>
        <v>67.040000000000006</v>
      </c>
    </row>
    <row r="1682" spans="1:8">
      <c r="A1682" s="185">
        <v>37745</v>
      </c>
      <c r="B1682" s="184">
        <v>207</v>
      </c>
      <c r="C1682" s="184">
        <f t="shared" si="107"/>
        <v>2003</v>
      </c>
      <c r="E1682" s="190">
        <v>242</v>
      </c>
      <c r="F1682" s="190">
        <f t="shared" si="110"/>
        <v>1677</v>
      </c>
      <c r="G1682" s="190">
        <f t="shared" si="108"/>
        <v>0.18363994743758214</v>
      </c>
      <c r="H1682" s="190">
        <f t="shared" si="109"/>
        <v>67.08</v>
      </c>
    </row>
    <row r="1683" spans="1:8">
      <c r="A1683" s="185">
        <v>37746</v>
      </c>
      <c r="B1683" s="184">
        <v>146</v>
      </c>
      <c r="C1683" s="184">
        <f t="shared" si="107"/>
        <v>2003</v>
      </c>
      <c r="E1683" s="190">
        <v>242</v>
      </c>
      <c r="F1683" s="190">
        <f t="shared" si="110"/>
        <v>1678</v>
      </c>
      <c r="G1683" s="190">
        <f t="shared" si="108"/>
        <v>0.18374945247481383</v>
      </c>
      <c r="H1683" s="190">
        <f t="shared" si="109"/>
        <v>67.12</v>
      </c>
    </row>
    <row r="1684" spans="1:8">
      <c r="A1684" s="185">
        <v>37747</v>
      </c>
      <c r="B1684" s="184">
        <v>95.3</v>
      </c>
      <c r="C1684" s="184">
        <f t="shared" si="107"/>
        <v>2003</v>
      </c>
      <c r="E1684" s="190">
        <v>242</v>
      </c>
      <c r="F1684" s="190">
        <f t="shared" si="110"/>
        <v>1679</v>
      </c>
      <c r="G1684" s="190">
        <f t="shared" si="108"/>
        <v>0.18385895751204556</v>
      </c>
      <c r="H1684" s="190">
        <f t="shared" si="109"/>
        <v>67.16</v>
      </c>
    </row>
    <row r="1685" spans="1:8">
      <c r="A1685" s="185">
        <v>37748</v>
      </c>
      <c r="B1685" s="184">
        <v>83.2</v>
      </c>
      <c r="C1685" s="184">
        <f t="shared" si="107"/>
        <v>2003</v>
      </c>
      <c r="E1685" s="190">
        <v>242</v>
      </c>
      <c r="F1685" s="190">
        <f t="shared" si="110"/>
        <v>1680</v>
      </c>
      <c r="G1685" s="190">
        <f t="shared" si="108"/>
        <v>0.18396846254927726</v>
      </c>
      <c r="H1685" s="190">
        <f t="shared" si="109"/>
        <v>67.2</v>
      </c>
    </row>
    <row r="1686" spans="1:8">
      <c r="A1686" s="185">
        <v>37749</v>
      </c>
      <c r="B1686" s="184">
        <v>108</v>
      </c>
      <c r="C1686" s="184">
        <f t="shared" si="107"/>
        <v>2003</v>
      </c>
      <c r="E1686" s="190">
        <v>241</v>
      </c>
      <c r="F1686" s="190">
        <f t="shared" si="110"/>
        <v>1681</v>
      </c>
      <c r="G1686" s="190">
        <f t="shared" si="108"/>
        <v>0.18407796758650899</v>
      </c>
      <c r="H1686" s="190">
        <f t="shared" si="109"/>
        <v>67.239999999999995</v>
      </c>
    </row>
    <row r="1687" spans="1:8">
      <c r="A1687" s="185">
        <v>37750</v>
      </c>
      <c r="B1687" s="184">
        <v>95.2</v>
      </c>
      <c r="C1687" s="184">
        <f t="shared" si="107"/>
        <v>2003</v>
      </c>
      <c r="E1687" s="190">
        <v>241</v>
      </c>
      <c r="F1687" s="190">
        <f t="shared" si="110"/>
        <v>1682</v>
      </c>
      <c r="G1687" s="190">
        <f t="shared" si="108"/>
        <v>0.18418747262374069</v>
      </c>
      <c r="H1687" s="190">
        <f t="shared" si="109"/>
        <v>67.28</v>
      </c>
    </row>
    <row r="1688" spans="1:8">
      <c r="A1688" s="185">
        <v>37751</v>
      </c>
      <c r="B1688" s="184">
        <v>99.5</v>
      </c>
      <c r="C1688" s="184">
        <f t="shared" si="107"/>
        <v>2003</v>
      </c>
      <c r="E1688" s="190">
        <v>241</v>
      </c>
      <c r="F1688" s="190">
        <f t="shared" si="110"/>
        <v>1683</v>
      </c>
      <c r="G1688" s="190">
        <f t="shared" si="108"/>
        <v>0.18429697766097242</v>
      </c>
      <c r="H1688" s="190">
        <f t="shared" si="109"/>
        <v>67.319999999999993</v>
      </c>
    </row>
    <row r="1689" spans="1:8">
      <c r="A1689" s="185">
        <v>37752</v>
      </c>
      <c r="B1689" s="184">
        <v>86.4</v>
      </c>
      <c r="C1689" s="184">
        <f t="shared" si="107"/>
        <v>2003</v>
      </c>
      <c r="E1689" s="190">
        <v>241</v>
      </c>
      <c r="F1689" s="190">
        <f t="shared" si="110"/>
        <v>1684</v>
      </c>
      <c r="G1689" s="190">
        <f t="shared" si="108"/>
        <v>0.18440648269820412</v>
      </c>
      <c r="H1689" s="190">
        <f t="shared" si="109"/>
        <v>67.36</v>
      </c>
    </row>
    <row r="1690" spans="1:8">
      <c r="A1690" s="185">
        <v>37753</v>
      </c>
      <c r="B1690" s="184">
        <v>82.3</v>
      </c>
      <c r="C1690" s="184">
        <f t="shared" si="107"/>
        <v>2003</v>
      </c>
      <c r="E1690" s="190">
        <v>241</v>
      </c>
      <c r="F1690" s="190">
        <f t="shared" si="110"/>
        <v>1685</v>
      </c>
      <c r="G1690" s="190">
        <f t="shared" si="108"/>
        <v>0.18451598773543584</v>
      </c>
      <c r="H1690" s="190">
        <f t="shared" si="109"/>
        <v>67.400000000000006</v>
      </c>
    </row>
    <row r="1691" spans="1:8">
      <c r="A1691" s="185">
        <v>37754</v>
      </c>
      <c r="B1691" s="184">
        <v>80.599999999999994</v>
      </c>
      <c r="C1691" s="184">
        <f t="shared" si="107"/>
        <v>2003</v>
      </c>
      <c r="E1691" s="190">
        <v>241</v>
      </c>
      <c r="F1691" s="190">
        <f t="shared" si="110"/>
        <v>1686</v>
      </c>
      <c r="G1691" s="190">
        <f t="shared" si="108"/>
        <v>0.18462549277266754</v>
      </c>
      <c r="H1691" s="190">
        <f t="shared" si="109"/>
        <v>67.44</v>
      </c>
    </row>
    <row r="1692" spans="1:8">
      <c r="A1692" s="185">
        <v>37755</v>
      </c>
      <c r="B1692" s="184">
        <v>76.099999999999994</v>
      </c>
      <c r="C1692" s="184">
        <f t="shared" si="107"/>
        <v>2003</v>
      </c>
      <c r="E1692" s="190">
        <v>240</v>
      </c>
      <c r="F1692" s="190">
        <f t="shared" si="110"/>
        <v>1687</v>
      </c>
      <c r="G1692" s="190">
        <f t="shared" si="108"/>
        <v>0.18473499780989924</v>
      </c>
      <c r="H1692" s="190">
        <f t="shared" si="109"/>
        <v>67.47999999999999</v>
      </c>
    </row>
    <row r="1693" spans="1:8">
      <c r="A1693" s="185">
        <v>37756</v>
      </c>
      <c r="B1693" s="184">
        <v>71.900000000000006</v>
      </c>
      <c r="C1693" s="184">
        <f t="shared" si="107"/>
        <v>2003</v>
      </c>
      <c r="E1693" s="190">
        <v>240</v>
      </c>
      <c r="F1693" s="190">
        <f t="shared" si="110"/>
        <v>1688</v>
      </c>
      <c r="G1693" s="190">
        <f t="shared" si="108"/>
        <v>0.18484450284713097</v>
      </c>
      <c r="H1693" s="190">
        <f t="shared" si="109"/>
        <v>67.52</v>
      </c>
    </row>
    <row r="1694" spans="1:8">
      <c r="A1694" s="185">
        <v>37757</v>
      </c>
      <c r="B1694" s="184">
        <v>71.5</v>
      </c>
      <c r="C1694" s="184">
        <f t="shared" si="107"/>
        <v>2003</v>
      </c>
      <c r="E1694" s="190">
        <v>240</v>
      </c>
      <c r="F1694" s="190">
        <f t="shared" si="110"/>
        <v>1689</v>
      </c>
      <c r="G1694" s="190">
        <f t="shared" si="108"/>
        <v>0.18495400788436267</v>
      </c>
      <c r="H1694" s="190">
        <f t="shared" si="109"/>
        <v>67.56</v>
      </c>
    </row>
    <row r="1695" spans="1:8">
      <c r="A1695" s="185">
        <v>37758</v>
      </c>
      <c r="B1695" s="184">
        <v>82.2</v>
      </c>
      <c r="C1695" s="184">
        <f t="shared" si="107"/>
        <v>2003</v>
      </c>
      <c r="E1695" s="190">
        <v>240</v>
      </c>
      <c r="F1695" s="190">
        <f t="shared" si="110"/>
        <v>1690</v>
      </c>
      <c r="G1695" s="190">
        <f t="shared" si="108"/>
        <v>0.1850635129215944</v>
      </c>
      <c r="H1695" s="190">
        <f t="shared" si="109"/>
        <v>67.599999999999994</v>
      </c>
    </row>
    <row r="1696" spans="1:8">
      <c r="A1696" s="185">
        <v>37759</v>
      </c>
      <c r="B1696" s="184">
        <v>103</v>
      </c>
      <c r="C1696" s="184">
        <f t="shared" si="107"/>
        <v>2003</v>
      </c>
      <c r="E1696" s="190">
        <v>239</v>
      </c>
      <c r="F1696" s="190">
        <f t="shared" si="110"/>
        <v>1691</v>
      </c>
      <c r="G1696" s="190">
        <f t="shared" si="108"/>
        <v>0.1851730179588261</v>
      </c>
      <c r="H1696" s="190">
        <f t="shared" si="109"/>
        <v>67.64</v>
      </c>
    </row>
    <row r="1697" spans="1:8">
      <c r="A1697" s="185">
        <v>37760</v>
      </c>
      <c r="B1697" s="184">
        <v>95.1</v>
      </c>
      <c r="C1697" s="184">
        <f t="shared" si="107"/>
        <v>2003</v>
      </c>
      <c r="E1697" s="190">
        <v>239</v>
      </c>
      <c r="F1697" s="190">
        <f t="shared" si="110"/>
        <v>1692</v>
      </c>
      <c r="G1697" s="190">
        <f t="shared" si="108"/>
        <v>0.18528252299605782</v>
      </c>
      <c r="H1697" s="190">
        <f t="shared" si="109"/>
        <v>67.680000000000007</v>
      </c>
    </row>
    <row r="1698" spans="1:8">
      <c r="A1698" s="185">
        <v>37761</v>
      </c>
      <c r="B1698" s="184">
        <v>75.400000000000006</v>
      </c>
      <c r="C1698" s="184">
        <f t="shared" si="107"/>
        <v>2003</v>
      </c>
      <c r="E1698" s="190">
        <v>239</v>
      </c>
      <c r="F1698" s="190">
        <f t="shared" si="110"/>
        <v>1693</v>
      </c>
      <c r="G1698" s="190">
        <f t="shared" si="108"/>
        <v>0.18539202803328952</v>
      </c>
      <c r="H1698" s="190">
        <f t="shared" si="109"/>
        <v>67.72</v>
      </c>
    </row>
    <row r="1699" spans="1:8">
      <c r="A1699" s="185">
        <v>37762</v>
      </c>
      <c r="B1699" s="184">
        <v>63.6</v>
      </c>
      <c r="C1699" s="184">
        <f t="shared" si="107"/>
        <v>2003</v>
      </c>
      <c r="E1699" s="190">
        <v>239</v>
      </c>
      <c r="F1699" s="190">
        <f t="shared" si="110"/>
        <v>1694</v>
      </c>
      <c r="G1699" s="190">
        <f t="shared" si="108"/>
        <v>0.18550153307052125</v>
      </c>
      <c r="H1699" s="190">
        <f t="shared" si="109"/>
        <v>67.760000000000005</v>
      </c>
    </row>
    <row r="1700" spans="1:8">
      <c r="A1700" s="185">
        <v>37763</v>
      </c>
      <c r="B1700" s="184">
        <v>62.3</v>
      </c>
      <c r="C1700" s="184">
        <f t="shared" si="107"/>
        <v>2003</v>
      </c>
      <c r="E1700" s="190">
        <v>239</v>
      </c>
      <c r="F1700" s="190">
        <f t="shared" si="110"/>
        <v>1695</v>
      </c>
      <c r="G1700" s="190">
        <f t="shared" si="108"/>
        <v>0.18561103810775295</v>
      </c>
      <c r="H1700" s="190">
        <f t="shared" si="109"/>
        <v>67.8</v>
      </c>
    </row>
    <row r="1701" spans="1:8">
      <c r="A1701" s="185">
        <v>37764</v>
      </c>
      <c r="B1701" s="184">
        <v>67.8</v>
      </c>
      <c r="C1701" s="184">
        <f t="shared" si="107"/>
        <v>2003</v>
      </c>
      <c r="E1701" s="190">
        <v>239</v>
      </c>
      <c r="F1701" s="190">
        <f t="shared" si="110"/>
        <v>1696</v>
      </c>
      <c r="G1701" s="190">
        <f t="shared" si="108"/>
        <v>0.18572054314498468</v>
      </c>
      <c r="H1701" s="190">
        <f t="shared" si="109"/>
        <v>67.84</v>
      </c>
    </row>
    <row r="1702" spans="1:8">
      <c r="A1702" s="185">
        <v>37765</v>
      </c>
      <c r="B1702" s="184">
        <v>67.2</v>
      </c>
      <c r="C1702" s="184">
        <f t="shared" si="107"/>
        <v>2003</v>
      </c>
      <c r="E1702" s="190">
        <v>239</v>
      </c>
      <c r="F1702" s="190">
        <f t="shared" si="110"/>
        <v>1697</v>
      </c>
      <c r="G1702" s="190">
        <f t="shared" si="108"/>
        <v>0.18583004818221638</v>
      </c>
      <c r="H1702" s="190">
        <f t="shared" si="109"/>
        <v>67.88</v>
      </c>
    </row>
    <row r="1703" spans="1:8">
      <c r="A1703" s="185">
        <v>37766</v>
      </c>
      <c r="B1703" s="184">
        <v>72.400000000000006</v>
      </c>
      <c r="C1703" s="184">
        <f t="shared" si="107"/>
        <v>2003</v>
      </c>
      <c r="E1703" s="190">
        <v>239</v>
      </c>
      <c r="F1703" s="190">
        <f t="shared" si="110"/>
        <v>1698</v>
      </c>
      <c r="G1703" s="190">
        <f t="shared" si="108"/>
        <v>0.18593955321944811</v>
      </c>
      <c r="H1703" s="190">
        <f t="shared" si="109"/>
        <v>67.92</v>
      </c>
    </row>
    <row r="1704" spans="1:8">
      <c r="A1704" s="185">
        <v>37767</v>
      </c>
      <c r="B1704" s="184">
        <v>71.8</v>
      </c>
      <c r="C1704" s="184">
        <f t="shared" si="107"/>
        <v>2003</v>
      </c>
      <c r="E1704" s="190">
        <v>239</v>
      </c>
      <c r="F1704" s="190">
        <f t="shared" si="110"/>
        <v>1699</v>
      </c>
      <c r="G1704" s="190">
        <f t="shared" si="108"/>
        <v>0.18604905825667981</v>
      </c>
      <c r="H1704" s="190">
        <f t="shared" si="109"/>
        <v>67.959999999999994</v>
      </c>
    </row>
    <row r="1705" spans="1:8">
      <c r="A1705" s="185">
        <v>37768</v>
      </c>
      <c r="B1705" s="184">
        <v>70.900000000000006</v>
      </c>
      <c r="C1705" s="184">
        <f t="shared" si="107"/>
        <v>2003</v>
      </c>
      <c r="E1705" s="190">
        <v>238</v>
      </c>
      <c r="F1705" s="190">
        <f t="shared" si="110"/>
        <v>1700</v>
      </c>
      <c r="G1705" s="190">
        <f t="shared" si="108"/>
        <v>0.18615856329391153</v>
      </c>
      <c r="H1705" s="190">
        <f t="shared" si="109"/>
        <v>68.000000000000014</v>
      </c>
    </row>
    <row r="1706" spans="1:8">
      <c r="A1706" s="185">
        <v>37769</v>
      </c>
      <c r="B1706" s="184">
        <v>79.3</v>
      </c>
      <c r="C1706" s="184">
        <f t="shared" si="107"/>
        <v>2003</v>
      </c>
      <c r="E1706" s="190">
        <v>238</v>
      </c>
      <c r="F1706" s="190">
        <f t="shared" si="110"/>
        <v>1701</v>
      </c>
      <c r="G1706" s="190">
        <f t="shared" si="108"/>
        <v>0.18626806833114323</v>
      </c>
      <c r="H1706" s="190">
        <f t="shared" si="109"/>
        <v>68.040000000000006</v>
      </c>
    </row>
    <row r="1707" spans="1:8">
      <c r="A1707" s="185">
        <v>37770</v>
      </c>
      <c r="B1707" s="184">
        <v>73.2</v>
      </c>
      <c r="C1707" s="184">
        <f t="shared" si="107"/>
        <v>2003</v>
      </c>
      <c r="E1707" s="190">
        <v>238</v>
      </c>
      <c r="F1707" s="190">
        <f t="shared" si="110"/>
        <v>1702</v>
      </c>
      <c r="G1707" s="190">
        <f t="shared" si="108"/>
        <v>0.18637757336837493</v>
      </c>
      <c r="H1707" s="190">
        <f t="shared" si="109"/>
        <v>68.079999999999984</v>
      </c>
    </row>
    <row r="1708" spans="1:8">
      <c r="A1708" s="185">
        <v>37771</v>
      </c>
      <c r="B1708" s="184">
        <v>78.7</v>
      </c>
      <c r="C1708" s="184">
        <f t="shared" si="107"/>
        <v>2003</v>
      </c>
      <c r="E1708" s="190">
        <v>238</v>
      </c>
      <c r="F1708" s="190">
        <f t="shared" si="110"/>
        <v>1703</v>
      </c>
      <c r="G1708" s="190">
        <f t="shared" si="108"/>
        <v>0.18648707840560666</v>
      </c>
      <c r="H1708" s="190">
        <f t="shared" si="109"/>
        <v>68.12</v>
      </c>
    </row>
    <row r="1709" spans="1:8">
      <c r="A1709" s="185">
        <v>37772</v>
      </c>
      <c r="B1709" s="184">
        <v>78.599999999999994</v>
      </c>
      <c r="C1709" s="184">
        <f t="shared" si="107"/>
        <v>2003</v>
      </c>
      <c r="E1709" s="190">
        <v>238</v>
      </c>
      <c r="F1709" s="190">
        <f t="shared" si="110"/>
        <v>1704</v>
      </c>
      <c r="G1709" s="190">
        <f t="shared" si="108"/>
        <v>0.18659658344283836</v>
      </c>
      <c r="H1709" s="190">
        <f t="shared" si="109"/>
        <v>68.16</v>
      </c>
    </row>
    <row r="1710" spans="1:8">
      <c r="A1710" s="185">
        <v>37773</v>
      </c>
      <c r="B1710" s="184">
        <v>79.8</v>
      </c>
      <c r="C1710" s="184">
        <f t="shared" si="107"/>
        <v>2003</v>
      </c>
      <c r="E1710" s="190">
        <v>238</v>
      </c>
      <c r="F1710" s="190">
        <f t="shared" si="110"/>
        <v>1705</v>
      </c>
      <c r="G1710" s="190">
        <f t="shared" si="108"/>
        <v>0.18670608848007009</v>
      </c>
      <c r="H1710" s="190">
        <f t="shared" si="109"/>
        <v>68.2</v>
      </c>
    </row>
    <row r="1711" spans="1:8">
      <c r="A1711" s="185">
        <v>37774</v>
      </c>
      <c r="B1711" s="184">
        <v>77.2</v>
      </c>
      <c r="C1711" s="184">
        <f t="shared" si="107"/>
        <v>2003</v>
      </c>
      <c r="E1711" s="190">
        <v>238</v>
      </c>
      <c r="F1711" s="190">
        <f t="shared" si="110"/>
        <v>1706</v>
      </c>
      <c r="G1711" s="190">
        <f t="shared" si="108"/>
        <v>0.18681559351730179</v>
      </c>
      <c r="H1711" s="190">
        <f t="shared" si="109"/>
        <v>68.239999999999995</v>
      </c>
    </row>
    <row r="1712" spans="1:8">
      <c r="A1712" s="185">
        <v>37775</v>
      </c>
      <c r="B1712" s="184">
        <v>68.599999999999994</v>
      </c>
      <c r="C1712" s="184">
        <f t="shared" si="107"/>
        <v>2003</v>
      </c>
      <c r="E1712" s="190">
        <v>238</v>
      </c>
      <c r="F1712" s="190">
        <f t="shared" si="110"/>
        <v>1707</v>
      </c>
      <c r="G1712" s="190">
        <f t="shared" si="108"/>
        <v>0.18692509855453351</v>
      </c>
      <c r="H1712" s="190">
        <f t="shared" si="109"/>
        <v>68.28</v>
      </c>
    </row>
    <row r="1713" spans="1:8">
      <c r="A1713" s="185">
        <v>37776</v>
      </c>
      <c r="B1713" s="184">
        <v>66.3</v>
      </c>
      <c r="C1713" s="184">
        <f t="shared" si="107"/>
        <v>2003</v>
      </c>
      <c r="E1713" s="190">
        <v>237</v>
      </c>
      <c r="F1713" s="190">
        <f t="shared" si="110"/>
        <v>1708</v>
      </c>
      <c r="G1713" s="190">
        <f t="shared" si="108"/>
        <v>0.18703460359176521</v>
      </c>
      <c r="H1713" s="190">
        <f t="shared" si="109"/>
        <v>68.319999999999993</v>
      </c>
    </row>
    <row r="1714" spans="1:8">
      <c r="A1714" s="185">
        <v>37777</v>
      </c>
      <c r="B1714" s="184">
        <v>65.8</v>
      </c>
      <c r="C1714" s="184">
        <f t="shared" si="107"/>
        <v>2003</v>
      </c>
      <c r="E1714" s="190">
        <v>237</v>
      </c>
      <c r="F1714" s="190">
        <f t="shared" si="110"/>
        <v>1709</v>
      </c>
      <c r="G1714" s="190">
        <f t="shared" si="108"/>
        <v>0.18714410862899694</v>
      </c>
      <c r="H1714" s="190">
        <f t="shared" si="109"/>
        <v>68.36</v>
      </c>
    </row>
    <row r="1715" spans="1:8">
      <c r="A1715" s="185">
        <v>37778</v>
      </c>
      <c r="B1715" s="184">
        <v>75.2</v>
      </c>
      <c r="C1715" s="184">
        <f t="shared" si="107"/>
        <v>2003</v>
      </c>
      <c r="E1715" s="190">
        <v>237</v>
      </c>
      <c r="F1715" s="190">
        <f t="shared" si="110"/>
        <v>1710</v>
      </c>
      <c r="G1715" s="190">
        <f t="shared" si="108"/>
        <v>0.18725361366622864</v>
      </c>
      <c r="H1715" s="190">
        <f t="shared" si="109"/>
        <v>68.400000000000006</v>
      </c>
    </row>
    <row r="1716" spans="1:8">
      <c r="A1716" s="185">
        <v>37779</v>
      </c>
      <c r="B1716" s="184">
        <v>73.5</v>
      </c>
      <c r="C1716" s="184">
        <f t="shared" si="107"/>
        <v>2003</v>
      </c>
      <c r="E1716" s="190">
        <v>237</v>
      </c>
      <c r="F1716" s="190">
        <f t="shared" si="110"/>
        <v>1711</v>
      </c>
      <c r="G1716" s="190">
        <f t="shared" si="108"/>
        <v>0.18736311870346037</v>
      </c>
      <c r="H1716" s="190">
        <f t="shared" si="109"/>
        <v>68.44</v>
      </c>
    </row>
    <row r="1717" spans="1:8">
      <c r="A1717" s="185">
        <v>37780</v>
      </c>
      <c r="B1717" s="184">
        <v>69.3</v>
      </c>
      <c r="C1717" s="184">
        <f t="shared" si="107"/>
        <v>2003</v>
      </c>
      <c r="E1717" s="190">
        <v>237</v>
      </c>
      <c r="F1717" s="190">
        <f t="shared" si="110"/>
        <v>1712</v>
      </c>
      <c r="G1717" s="190">
        <f t="shared" si="108"/>
        <v>0.18747262374069207</v>
      </c>
      <c r="H1717" s="190">
        <f t="shared" si="109"/>
        <v>68.48</v>
      </c>
    </row>
    <row r="1718" spans="1:8">
      <c r="A1718" s="185">
        <v>37781</v>
      </c>
      <c r="B1718" s="184">
        <v>68.099999999999994</v>
      </c>
      <c r="C1718" s="184">
        <f t="shared" si="107"/>
        <v>2003</v>
      </c>
      <c r="E1718" s="190">
        <v>237</v>
      </c>
      <c r="F1718" s="190">
        <f t="shared" si="110"/>
        <v>1713</v>
      </c>
      <c r="G1718" s="190">
        <f t="shared" si="108"/>
        <v>0.1875821287779238</v>
      </c>
      <c r="H1718" s="190">
        <f t="shared" si="109"/>
        <v>68.52</v>
      </c>
    </row>
    <row r="1719" spans="1:8">
      <c r="A1719" s="185">
        <v>37782</v>
      </c>
      <c r="B1719" s="184">
        <v>69.599999999999994</v>
      </c>
      <c r="C1719" s="184">
        <f t="shared" si="107"/>
        <v>2003</v>
      </c>
      <c r="E1719" s="190">
        <v>237</v>
      </c>
      <c r="F1719" s="190">
        <f t="shared" si="110"/>
        <v>1714</v>
      </c>
      <c r="G1719" s="190">
        <f t="shared" si="108"/>
        <v>0.1876916338151555</v>
      </c>
      <c r="H1719" s="190">
        <f t="shared" si="109"/>
        <v>68.56</v>
      </c>
    </row>
    <row r="1720" spans="1:8">
      <c r="A1720" s="185">
        <v>37783</v>
      </c>
      <c r="B1720" s="184">
        <v>65.8</v>
      </c>
      <c r="C1720" s="184">
        <f t="shared" si="107"/>
        <v>2003</v>
      </c>
      <c r="E1720" s="190">
        <v>237</v>
      </c>
      <c r="F1720" s="190">
        <f t="shared" si="110"/>
        <v>1715</v>
      </c>
      <c r="G1720" s="190">
        <f t="shared" si="108"/>
        <v>0.18780113885238722</v>
      </c>
      <c r="H1720" s="190">
        <f t="shared" si="109"/>
        <v>68.600000000000009</v>
      </c>
    </row>
    <row r="1721" spans="1:8">
      <c r="A1721" s="185">
        <v>37784</v>
      </c>
      <c r="B1721" s="184">
        <v>68.2</v>
      </c>
      <c r="C1721" s="184">
        <f t="shared" si="107"/>
        <v>2003</v>
      </c>
      <c r="E1721" s="190">
        <v>237</v>
      </c>
      <c r="F1721" s="190">
        <f t="shared" si="110"/>
        <v>1716</v>
      </c>
      <c r="G1721" s="190">
        <f t="shared" si="108"/>
        <v>0.18791064388961892</v>
      </c>
      <c r="H1721" s="190">
        <f t="shared" si="109"/>
        <v>68.64</v>
      </c>
    </row>
    <row r="1722" spans="1:8">
      <c r="A1722" s="185">
        <v>37785</v>
      </c>
      <c r="B1722" s="184">
        <v>67.599999999999994</v>
      </c>
      <c r="C1722" s="184">
        <f t="shared" si="107"/>
        <v>2003</v>
      </c>
      <c r="E1722" s="190">
        <v>237</v>
      </c>
      <c r="F1722" s="190">
        <f t="shared" si="110"/>
        <v>1717</v>
      </c>
      <c r="G1722" s="190">
        <f t="shared" si="108"/>
        <v>0.18802014892685062</v>
      </c>
      <c r="H1722" s="190">
        <f t="shared" si="109"/>
        <v>68.679999999999993</v>
      </c>
    </row>
    <row r="1723" spans="1:8">
      <c r="A1723" s="185">
        <v>37786</v>
      </c>
      <c r="B1723" s="184">
        <v>69.3</v>
      </c>
      <c r="C1723" s="184">
        <f t="shared" si="107"/>
        <v>2003</v>
      </c>
      <c r="E1723" s="190">
        <v>237</v>
      </c>
      <c r="F1723" s="190">
        <f t="shared" si="110"/>
        <v>1718</v>
      </c>
      <c r="G1723" s="190">
        <f t="shared" si="108"/>
        <v>0.18812965396408235</v>
      </c>
      <c r="H1723" s="190">
        <f t="shared" si="109"/>
        <v>68.72</v>
      </c>
    </row>
    <row r="1724" spans="1:8">
      <c r="A1724" s="185">
        <v>37787</v>
      </c>
      <c r="B1724" s="184">
        <v>68.900000000000006</v>
      </c>
      <c r="C1724" s="184">
        <f t="shared" si="107"/>
        <v>2003</v>
      </c>
      <c r="E1724" s="190">
        <v>236</v>
      </c>
      <c r="F1724" s="190">
        <f t="shared" si="110"/>
        <v>1719</v>
      </c>
      <c r="G1724" s="190">
        <f t="shared" si="108"/>
        <v>0.18823915900131405</v>
      </c>
      <c r="H1724" s="190">
        <f t="shared" si="109"/>
        <v>68.760000000000005</v>
      </c>
    </row>
    <row r="1725" spans="1:8">
      <c r="A1725" s="185">
        <v>37788</v>
      </c>
      <c r="B1725" s="184">
        <v>66.2</v>
      </c>
      <c r="C1725" s="184">
        <f t="shared" si="107"/>
        <v>2003</v>
      </c>
      <c r="E1725" s="190">
        <v>236</v>
      </c>
      <c r="F1725" s="190">
        <f t="shared" si="110"/>
        <v>1720</v>
      </c>
      <c r="G1725" s="190">
        <f t="shared" si="108"/>
        <v>0.18834866403854578</v>
      </c>
      <c r="H1725" s="190">
        <f t="shared" si="109"/>
        <v>68.8</v>
      </c>
    </row>
    <row r="1726" spans="1:8">
      <c r="A1726" s="185">
        <v>37789</v>
      </c>
      <c r="B1726" s="184">
        <v>64.099999999999994</v>
      </c>
      <c r="C1726" s="184">
        <f t="shared" si="107"/>
        <v>2003</v>
      </c>
      <c r="E1726" s="190">
        <v>236</v>
      </c>
      <c r="F1726" s="190">
        <f t="shared" si="110"/>
        <v>1721</v>
      </c>
      <c r="G1726" s="190">
        <f t="shared" si="108"/>
        <v>0.18845816907577748</v>
      </c>
      <c r="H1726" s="190">
        <f t="shared" si="109"/>
        <v>68.84</v>
      </c>
    </row>
    <row r="1727" spans="1:8">
      <c r="A1727" s="185">
        <v>37790</v>
      </c>
      <c r="B1727" s="184">
        <v>67.099999999999994</v>
      </c>
      <c r="C1727" s="184">
        <f t="shared" si="107"/>
        <v>2003</v>
      </c>
      <c r="E1727" s="190">
        <v>236</v>
      </c>
      <c r="F1727" s="190">
        <f t="shared" si="110"/>
        <v>1722</v>
      </c>
      <c r="G1727" s="190">
        <f t="shared" si="108"/>
        <v>0.1885676741130092</v>
      </c>
      <c r="H1727" s="190">
        <f t="shared" si="109"/>
        <v>68.88</v>
      </c>
    </row>
    <row r="1728" spans="1:8">
      <c r="A1728" s="185">
        <v>37791</v>
      </c>
      <c r="B1728" s="184">
        <v>59</v>
      </c>
      <c r="C1728" s="184">
        <f t="shared" si="107"/>
        <v>2003</v>
      </c>
      <c r="E1728" s="190">
        <v>236</v>
      </c>
      <c r="F1728" s="190">
        <f t="shared" si="110"/>
        <v>1723</v>
      </c>
      <c r="G1728" s="190">
        <f t="shared" si="108"/>
        <v>0.1886771791502409</v>
      </c>
      <c r="H1728" s="190">
        <f t="shared" si="109"/>
        <v>68.92</v>
      </c>
    </row>
    <row r="1729" spans="1:8">
      <c r="A1729" s="185">
        <v>37792</v>
      </c>
      <c r="B1729" s="184">
        <v>66.400000000000006</v>
      </c>
      <c r="C1729" s="184">
        <f t="shared" si="107"/>
        <v>2003</v>
      </c>
      <c r="E1729" s="190">
        <v>236</v>
      </c>
      <c r="F1729" s="190">
        <f t="shared" si="110"/>
        <v>1724</v>
      </c>
      <c r="G1729" s="190">
        <f t="shared" si="108"/>
        <v>0.18878668418747263</v>
      </c>
      <c r="H1729" s="190">
        <f t="shared" si="109"/>
        <v>68.959999999999994</v>
      </c>
    </row>
    <row r="1730" spans="1:8">
      <c r="A1730" s="185">
        <v>37793</v>
      </c>
      <c r="B1730" s="184">
        <v>80.2</v>
      </c>
      <c r="C1730" s="184">
        <f t="shared" si="107"/>
        <v>2003</v>
      </c>
      <c r="E1730" s="190">
        <v>236</v>
      </c>
      <c r="F1730" s="190">
        <f t="shared" si="110"/>
        <v>1725</v>
      </c>
      <c r="G1730" s="190">
        <f t="shared" si="108"/>
        <v>0.18889618922470433</v>
      </c>
      <c r="H1730" s="190">
        <f t="shared" si="109"/>
        <v>69</v>
      </c>
    </row>
    <row r="1731" spans="1:8">
      <c r="A1731" s="185">
        <v>37794</v>
      </c>
      <c r="B1731" s="184">
        <v>92.9</v>
      </c>
      <c r="C1731" s="184">
        <f t="shared" si="107"/>
        <v>2003</v>
      </c>
      <c r="E1731" s="190">
        <v>236</v>
      </c>
      <c r="F1731" s="190">
        <f t="shared" si="110"/>
        <v>1726</v>
      </c>
      <c r="G1731" s="190">
        <f t="shared" si="108"/>
        <v>0.18900569426193606</v>
      </c>
      <c r="H1731" s="190">
        <f t="shared" si="109"/>
        <v>69.040000000000006</v>
      </c>
    </row>
    <row r="1732" spans="1:8">
      <c r="A1732" s="185">
        <v>37795</v>
      </c>
      <c r="B1732" s="184">
        <v>93.1</v>
      </c>
      <c r="C1732" s="184">
        <f t="shared" si="107"/>
        <v>2003</v>
      </c>
      <c r="E1732" s="190">
        <v>235</v>
      </c>
      <c r="F1732" s="190">
        <f t="shared" si="110"/>
        <v>1727</v>
      </c>
      <c r="G1732" s="190">
        <f t="shared" si="108"/>
        <v>0.18911519929916776</v>
      </c>
      <c r="H1732" s="190">
        <f t="shared" si="109"/>
        <v>69.08</v>
      </c>
    </row>
    <row r="1733" spans="1:8">
      <c r="A1733" s="185">
        <v>37796</v>
      </c>
      <c r="B1733" s="184">
        <v>119</v>
      </c>
      <c r="C1733" s="184">
        <f t="shared" si="107"/>
        <v>2003</v>
      </c>
      <c r="E1733" s="190">
        <v>235</v>
      </c>
      <c r="F1733" s="190">
        <f t="shared" si="110"/>
        <v>1728</v>
      </c>
      <c r="G1733" s="190">
        <f t="shared" si="108"/>
        <v>0.18922470433639949</v>
      </c>
      <c r="H1733" s="190">
        <f t="shared" si="109"/>
        <v>69.12</v>
      </c>
    </row>
    <row r="1734" spans="1:8">
      <c r="A1734" s="185">
        <v>37797</v>
      </c>
      <c r="B1734" s="184">
        <v>76.5</v>
      </c>
      <c r="C1734" s="184">
        <f t="shared" ref="C1734:C1797" si="111">YEAR(A1734)</f>
        <v>2003</v>
      </c>
      <c r="E1734" s="190">
        <v>235</v>
      </c>
      <c r="F1734" s="190">
        <f t="shared" si="110"/>
        <v>1729</v>
      </c>
      <c r="G1734" s="190">
        <f t="shared" ref="G1734:G1797" si="112">F1734/9132</f>
        <v>0.18933420937363118</v>
      </c>
      <c r="H1734" s="190">
        <f t="shared" ref="H1734:H1797" si="113">G1734*9132/25</f>
        <v>69.16</v>
      </c>
    </row>
    <row r="1735" spans="1:8">
      <c r="A1735" s="185">
        <v>37798</v>
      </c>
      <c r="B1735" s="184">
        <v>61.1</v>
      </c>
      <c r="C1735" s="184">
        <f t="shared" si="111"/>
        <v>2003</v>
      </c>
      <c r="E1735" s="190">
        <v>235</v>
      </c>
      <c r="F1735" s="190">
        <f t="shared" ref="F1735:F1798" si="114">F1734+1</f>
        <v>1730</v>
      </c>
      <c r="G1735" s="190">
        <f t="shared" si="112"/>
        <v>0.18944371441086291</v>
      </c>
      <c r="H1735" s="190">
        <f t="shared" si="113"/>
        <v>69.2</v>
      </c>
    </row>
    <row r="1736" spans="1:8">
      <c r="A1736" s="185">
        <v>37799</v>
      </c>
      <c r="B1736" s="184">
        <v>34.1</v>
      </c>
      <c r="C1736" s="184">
        <f t="shared" si="111"/>
        <v>2003</v>
      </c>
      <c r="E1736" s="190">
        <v>235</v>
      </c>
      <c r="F1736" s="190">
        <f t="shared" si="114"/>
        <v>1731</v>
      </c>
      <c r="G1736" s="190">
        <f t="shared" si="112"/>
        <v>0.18955321944809461</v>
      </c>
      <c r="H1736" s="190">
        <f t="shared" si="113"/>
        <v>69.239999999999995</v>
      </c>
    </row>
    <row r="1737" spans="1:8">
      <c r="A1737" s="185">
        <v>37800</v>
      </c>
      <c r="B1737" s="184">
        <v>24.6</v>
      </c>
      <c r="C1737" s="184">
        <f t="shared" si="111"/>
        <v>2003</v>
      </c>
      <c r="E1737" s="190">
        <v>235</v>
      </c>
      <c r="F1737" s="190">
        <f t="shared" si="114"/>
        <v>1732</v>
      </c>
      <c r="G1737" s="190">
        <f t="shared" si="112"/>
        <v>0.18966272448532631</v>
      </c>
      <c r="H1737" s="190">
        <f t="shared" si="113"/>
        <v>69.279999999999987</v>
      </c>
    </row>
    <row r="1738" spans="1:8">
      <c r="A1738" s="185">
        <v>37801</v>
      </c>
      <c r="B1738" s="184">
        <v>30.4</v>
      </c>
      <c r="C1738" s="184">
        <f t="shared" si="111"/>
        <v>2003</v>
      </c>
      <c r="E1738" s="190">
        <v>235</v>
      </c>
      <c r="F1738" s="190">
        <f t="shared" si="114"/>
        <v>1733</v>
      </c>
      <c r="G1738" s="190">
        <f t="shared" si="112"/>
        <v>0.18977222952255804</v>
      </c>
      <c r="H1738" s="190">
        <f t="shared" si="113"/>
        <v>69.319999999999993</v>
      </c>
    </row>
    <row r="1739" spans="1:8">
      <c r="A1739" s="185">
        <v>37802</v>
      </c>
      <c r="B1739" s="184">
        <v>21.4</v>
      </c>
      <c r="C1739" s="184">
        <f t="shared" si="111"/>
        <v>2003</v>
      </c>
      <c r="E1739" s="190">
        <v>235</v>
      </c>
      <c r="F1739" s="190">
        <f t="shared" si="114"/>
        <v>1734</v>
      </c>
      <c r="G1739" s="190">
        <f t="shared" si="112"/>
        <v>0.18988173455978974</v>
      </c>
      <c r="H1739" s="190">
        <f t="shared" si="113"/>
        <v>69.36</v>
      </c>
    </row>
    <row r="1740" spans="1:8">
      <c r="A1740" s="185">
        <v>37803</v>
      </c>
      <c r="B1740" s="184">
        <v>17.399999999999999</v>
      </c>
      <c r="C1740" s="184">
        <f t="shared" si="111"/>
        <v>2003</v>
      </c>
      <c r="E1740" s="190">
        <v>234</v>
      </c>
      <c r="F1740" s="190">
        <f t="shared" si="114"/>
        <v>1735</v>
      </c>
      <c r="G1740" s="190">
        <f t="shared" si="112"/>
        <v>0.18999123959702147</v>
      </c>
      <c r="H1740" s="190">
        <f t="shared" si="113"/>
        <v>69.400000000000006</v>
      </c>
    </row>
    <row r="1741" spans="1:8">
      <c r="A1741" s="185">
        <v>37804</v>
      </c>
      <c r="B1741" s="184">
        <v>14.2</v>
      </c>
      <c r="C1741" s="184">
        <f t="shared" si="111"/>
        <v>2003</v>
      </c>
      <c r="E1741" s="190">
        <v>234</v>
      </c>
      <c r="F1741" s="190">
        <f t="shared" si="114"/>
        <v>1736</v>
      </c>
      <c r="G1741" s="190">
        <f t="shared" si="112"/>
        <v>0.19010074463425317</v>
      </c>
      <c r="H1741" s="190">
        <f t="shared" si="113"/>
        <v>69.44</v>
      </c>
    </row>
    <row r="1742" spans="1:8">
      <c r="A1742" s="185">
        <v>37805</v>
      </c>
      <c r="B1742" s="184">
        <v>20.6</v>
      </c>
      <c r="C1742" s="184">
        <f t="shared" si="111"/>
        <v>2003</v>
      </c>
      <c r="E1742" s="190">
        <v>234</v>
      </c>
      <c r="F1742" s="190">
        <f t="shared" si="114"/>
        <v>1737</v>
      </c>
      <c r="G1742" s="190">
        <f t="shared" si="112"/>
        <v>0.19021024967148489</v>
      </c>
      <c r="H1742" s="190">
        <f t="shared" si="113"/>
        <v>69.48</v>
      </c>
    </row>
    <row r="1743" spans="1:8">
      <c r="A1743" s="185">
        <v>37806</v>
      </c>
      <c r="B1743" s="184">
        <v>20.7</v>
      </c>
      <c r="C1743" s="184">
        <f t="shared" si="111"/>
        <v>2003</v>
      </c>
      <c r="E1743" s="190">
        <v>234</v>
      </c>
      <c r="F1743" s="190">
        <f t="shared" si="114"/>
        <v>1738</v>
      </c>
      <c r="G1743" s="190">
        <f t="shared" si="112"/>
        <v>0.19031975470871659</v>
      </c>
      <c r="H1743" s="190">
        <f t="shared" si="113"/>
        <v>69.52</v>
      </c>
    </row>
    <row r="1744" spans="1:8">
      <c r="A1744" s="185">
        <v>37807</v>
      </c>
      <c r="B1744" s="184">
        <v>22.3</v>
      </c>
      <c r="C1744" s="184">
        <f t="shared" si="111"/>
        <v>2003</v>
      </c>
      <c r="E1744" s="190">
        <v>234</v>
      </c>
      <c r="F1744" s="190">
        <f t="shared" si="114"/>
        <v>1739</v>
      </c>
      <c r="G1744" s="190">
        <f t="shared" si="112"/>
        <v>0.19042925974594832</v>
      </c>
      <c r="H1744" s="190">
        <f t="shared" si="113"/>
        <v>69.56</v>
      </c>
    </row>
    <row r="1745" spans="1:8">
      <c r="A1745" s="185">
        <v>37808</v>
      </c>
      <c r="B1745" s="184">
        <v>23.1</v>
      </c>
      <c r="C1745" s="184">
        <f t="shared" si="111"/>
        <v>2003</v>
      </c>
      <c r="E1745" s="190">
        <v>233</v>
      </c>
      <c r="F1745" s="190">
        <f t="shared" si="114"/>
        <v>1740</v>
      </c>
      <c r="G1745" s="190">
        <f t="shared" si="112"/>
        <v>0.19053876478318002</v>
      </c>
      <c r="H1745" s="190">
        <f t="shared" si="113"/>
        <v>69.599999999999994</v>
      </c>
    </row>
    <row r="1746" spans="1:8">
      <c r="A1746" s="185">
        <v>37809</v>
      </c>
      <c r="B1746" s="184">
        <v>15.6</v>
      </c>
      <c r="C1746" s="184">
        <f t="shared" si="111"/>
        <v>2003</v>
      </c>
      <c r="E1746" s="190">
        <v>233</v>
      </c>
      <c r="F1746" s="190">
        <f t="shared" si="114"/>
        <v>1741</v>
      </c>
      <c r="G1746" s="190">
        <f t="shared" si="112"/>
        <v>0.19064826982041175</v>
      </c>
      <c r="H1746" s="190">
        <f t="shared" si="113"/>
        <v>69.64</v>
      </c>
    </row>
    <row r="1747" spans="1:8">
      <c r="A1747" s="185">
        <v>37810</v>
      </c>
      <c r="B1747" s="184">
        <v>9.1</v>
      </c>
      <c r="C1747" s="184">
        <f t="shared" si="111"/>
        <v>2003</v>
      </c>
      <c r="E1747" s="190">
        <v>233</v>
      </c>
      <c r="F1747" s="190">
        <f t="shared" si="114"/>
        <v>1742</v>
      </c>
      <c r="G1747" s="190">
        <f t="shared" si="112"/>
        <v>0.19075777485764345</v>
      </c>
      <c r="H1747" s="190">
        <f t="shared" si="113"/>
        <v>69.680000000000007</v>
      </c>
    </row>
    <row r="1748" spans="1:8">
      <c r="A1748" s="185">
        <v>37811</v>
      </c>
      <c r="B1748" s="184">
        <v>10.8</v>
      </c>
      <c r="C1748" s="184">
        <f t="shared" si="111"/>
        <v>2003</v>
      </c>
      <c r="E1748" s="190">
        <v>232</v>
      </c>
      <c r="F1748" s="190">
        <f t="shared" si="114"/>
        <v>1743</v>
      </c>
      <c r="G1748" s="190">
        <f t="shared" si="112"/>
        <v>0.19086727989487517</v>
      </c>
      <c r="H1748" s="190">
        <f t="shared" si="113"/>
        <v>69.72</v>
      </c>
    </row>
    <row r="1749" spans="1:8">
      <c r="A1749" s="185">
        <v>37812</v>
      </c>
      <c r="B1749" s="184">
        <v>11.4</v>
      </c>
      <c r="C1749" s="184">
        <f t="shared" si="111"/>
        <v>2003</v>
      </c>
      <c r="E1749" s="190">
        <v>232</v>
      </c>
      <c r="F1749" s="190">
        <f t="shared" si="114"/>
        <v>1744</v>
      </c>
      <c r="G1749" s="190">
        <f t="shared" si="112"/>
        <v>0.19097678493210687</v>
      </c>
      <c r="H1749" s="190">
        <f t="shared" si="113"/>
        <v>69.760000000000005</v>
      </c>
    </row>
    <row r="1750" spans="1:8">
      <c r="A1750" s="185">
        <v>37813</v>
      </c>
      <c r="B1750" s="184">
        <v>9.75</v>
      </c>
      <c r="C1750" s="184">
        <f t="shared" si="111"/>
        <v>2003</v>
      </c>
      <c r="E1750" s="190">
        <v>232</v>
      </c>
      <c r="F1750" s="190">
        <f t="shared" si="114"/>
        <v>1745</v>
      </c>
      <c r="G1750" s="190">
        <f t="shared" si="112"/>
        <v>0.1910862899693386</v>
      </c>
      <c r="H1750" s="190">
        <f t="shared" si="113"/>
        <v>69.8</v>
      </c>
    </row>
    <row r="1751" spans="1:8">
      <c r="A1751" s="185">
        <v>37814</v>
      </c>
      <c r="B1751" s="184">
        <v>10.9</v>
      </c>
      <c r="C1751" s="184">
        <f t="shared" si="111"/>
        <v>2003</v>
      </c>
      <c r="E1751" s="190">
        <v>232</v>
      </c>
      <c r="F1751" s="190">
        <f t="shared" si="114"/>
        <v>1746</v>
      </c>
      <c r="G1751" s="190">
        <f t="shared" si="112"/>
        <v>0.1911957950065703</v>
      </c>
      <c r="H1751" s="190">
        <f t="shared" si="113"/>
        <v>69.84</v>
      </c>
    </row>
    <row r="1752" spans="1:8">
      <c r="A1752" s="185">
        <v>37815</v>
      </c>
      <c r="B1752" s="184">
        <v>17.5</v>
      </c>
      <c r="C1752" s="184">
        <f t="shared" si="111"/>
        <v>2003</v>
      </c>
      <c r="E1752" s="190">
        <v>232</v>
      </c>
      <c r="F1752" s="190">
        <f t="shared" si="114"/>
        <v>1747</v>
      </c>
      <c r="G1752" s="190">
        <f t="shared" si="112"/>
        <v>0.191305300043802</v>
      </c>
      <c r="H1752" s="190">
        <f t="shared" si="113"/>
        <v>69.88</v>
      </c>
    </row>
    <row r="1753" spans="1:8">
      <c r="A1753" s="185">
        <v>37816</v>
      </c>
      <c r="B1753" s="184">
        <v>11.7</v>
      </c>
      <c r="C1753" s="184">
        <f t="shared" si="111"/>
        <v>2003</v>
      </c>
      <c r="E1753" s="190">
        <v>232</v>
      </c>
      <c r="F1753" s="190">
        <f t="shared" si="114"/>
        <v>1748</v>
      </c>
      <c r="G1753" s="190">
        <f t="shared" si="112"/>
        <v>0.19141480508103373</v>
      </c>
      <c r="H1753" s="190">
        <f t="shared" si="113"/>
        <v>69.92</v>
      </c>
    </row>
    <row r="1754" spans="1:8">
      <c r="A1754" s="185">
        <v>37817</v>
      </c>
      <c r="B1754" s="184">
        <v>7.11</v>
      </c>
      <c r="C1754" s="184">
        <f t="shared" si="111"/>
        <v>2003</v>
      </c>
      <c r="E1754" s="190">
        <v>232</v>
      </c>
      <c r="F1754" s="190">
        <f t="shared" si="114"/>
        <v>1749</v>
      </c>
      <c r="G1754" s="190">
        <f t="shared" si="112"/>
        <v>0.19152431011826543</v>
      </c>
      <c r="H1754" s="190">
        <f t="shared" si="113"/>
        <v>69.959999999999994</v>
      </c>
    </row>
    <row r="1755" spans="1:8">
      <c r="A1755" s="185">
        <v>37818</v>
      </c>
      <c r="B1755" s="184">
        <v>9.17</v>
      </c>
      <c r="C1755" s="184">
        <f t="shared" si="111"/>
        <v>2003</v>
      </c>
      <c r="E1755" s="190">
        <v>232</v>
      </c>
      <c r="F1755" s="190">
        <f t="shared" si="114"/>
        <v>1750</v>
      </c>
      <c r="G1755" s="190">
        <f t="shared" si="112"/>
        <v>0.19163381515549716</v>
      </c>
      <c r="H1755" s="190">
        <f t="shared" si="113"/>
        <v>70</v>
      </c>
    </row>
    <row r="1756" spans="1:8">
      <c r="A1756" s="185">
        <v>37819</v>
      </c>
      <c r="B1756" s="184">
        <v>9.27</v>
      </c>
      <c r="C1756" s="184">
        <f t="shared" si="111"/>
        <v>2003</v>
      </c>
      <c r="E1756" s="190">
        <v>231</v>
      </c>
      <c r="F1756" s="190">
        <f t="shared" si="114"/>
        <v>1751</v>
      </c>
      <c r="G1756" s="190">
        <f t="shared" si="112"/>
        <v>0.19174332019272886</v>
      </c>
      <c r="H1756" s="190">
        <f t="shared" si="113"/>
        <v>70.040000000000006</v>
      </c>
    </row>
    <row r="1757" spans="1:8">
      <c r="A1757" s="185">
        <v>37820</v>
      </c>
      <c r="B1757" s="184">
        <v>6.7</v>
      </c>
      <c r="C1757" s="184">
        <f t="shared" si="111"/>
        <v>2003</v>
      </c>
      <c r="E1757" s="190">
        <v>231</v>
      </c>
      <c r="F1757" s="190">
        <f t="shared" si="114"/>
        <v>1752</v>
      </c>
      <c r="G1757" s="190">
        <f t="shared" si="112"/>
        <v>0.19185282522996058</v>
      </c>
      <c r="H1757" s="190">
        <f t="shared" si="113"/>
        <v>70.08</v>
      </c>
    </row>
    <row r="1758" spans="1:8">
      <c r="A1758" s="185">
        <v>37821</v>
      </c>
      <c r="B1758" s="184">
        <v>9.3800000000000008</v>
      </c>
      <c r="C1758" s="184">
        <f t="shared" si="111"/>
        <v>2003</v>
      </c>
      <c r="E1758" s="190">
        <v>231</v>
      </c>
      <c r="F1758" s="190">
        <f t="shared" si="114"/>
        <v>1753</v>
      </c>
      <c r="G1758" s="190">
        <f t="shared" si="112"/>
        <v>0.19196233026719228</v>
      </c>
      <c r="H1758" s="190">
        <f t="shared" si="113"/>
        <v>70.12</v>
      </c>
    </row>
    <row r="1759" spans="1:8">
      <c r="A1759" s="185">
        <v>37822</v>
      </c>
      <c r="B1759" s="184">
        <v>10.199999999999999</v>
      </c>
      <c r="C1759" s="184">
        <f t="shared" si="111"/>
        <v>2003</v>
      </c>
      <c r="E1759" s="190">
        <v>231</v>
      </c>
      <c r="F1759" s="190">
        <f t="shared" si="114"/>
        <v>1754</v>
      </c>
      <c r="G1759" s="190">
        <f t="shared" si="112"/>
        <v>0.19207183530442401</v>
      </c>
      <c r="H1759" s="190">
        <f t="shared" si="113"/>
        <v>70.16</v>
      </c>
    </row>
    <row r="1760" spans="1:8">
      <c r="A1760" s="185">
        <v>37823</v>
      </c>
      <c r="B1760" s="184">
        <v>9.5399999999999991</v>
      </c>
      <c r="C1760" s="184">
        <f t="shared" si="111"/>
        <v>2003</v>
      </c>
      <c r="E1760" s="190">
        <v>230</v>
      </c>
      <c r="F1760" s="190">
        <f t="shared" si="114"/>
        <v>1755</v>
      </c>
      <c r="G1760" s="190">
        <f t="shared" si="112"/>
        <v>0.19218134034165571</v>
      </c>
      <c r="H1760" s="190">
        <f t="shared" si="113"/>
        <v>70.2</v>
      </c>
    </row>
    <row r="1761" spans="1:8">
      <c r="A1761" s="185">
        <v>37824</v>
      </c>
      <c r="B1761" s="184">
        <v>7.58</v>
      </c>
      <c r="C1761" s="184">
        <f t="shared" si="111"/>
        <v>2003</v>
      </c>
      <c r="E1761" s="190">
        <v>230</v>
      </c>
      <c r="F1761" s="190">
        <f t="shared" si="114"/>
        <v>1756</v>
      </c>
      <c r="G1761" s="190">
        <f t="shared" si="112"/>
        <v>0.19229084537888744</v>
      </c>
      <c r="H1761" s="190">
        <f t="shared" si="113"/>
        <v>70.239999999999995</v>
      </c>
    </row>
    <row r="1762" spans="1:8">
      <c r="A1762" s="185">
        <v>37825</v>
      </c>
      <c r="B1762" s="184">
        <v>14</v>
      </c>
      <c r="C1762" s="184">
        <f t="shared" si="111"/>
        <v>2003</v>
      </c>
      <c r="E1762" s="190">
        <v>230</v>
      </c>
      <c r="F1762" s="190">
        <f t="shared" si="114"/>
        <v>1757</v>
      </c>
      <c r="G1762" s="190">
        <f t="shared" si="112"/>
        <v>0.19240035041611914</v>
      </c>
      <c r="H1762" s="190">
        <f t="shared" si="113"/>
        <v>70.28</v>
      </c>
    </row>
    <row r="1763" spans="1:8">
      <c r="A1763" s="185">
        <v>37826</v>
      </c>
      <c r="B1763" s="184">
        <v>16.2</v>
      </c>
      <c r="C1763" s="184">
        <f t="shared" si="111"/>
        <v>2003</v>
      </c>
      <c r="E1763" s="190">
        <v>230</v>
      </c>
      <c r="F1763" s="190">
        <f t="shared" si="114"/>
        <v>1758</v>
      </c>
      <c r="G1763" s="190">
        <f t="shared" si="112"/>
        <v>0.19250985545335086</v>
      </c>
      <c r="H1763" s="190">
        <f t="shared" si="113"/>
        <v>70.319999999999993</v>
      </c>
    </row>
    <row r="1764" spans="1:8">
      <c r="A1764" s="185">
        <v>37827</v>
      </c>
      <c r="B1764" s="184">
        <v>17.600000000000001</v>
      </c>
      <c r="C1764" s="184">
        <f t="shared" si="111"/>
        <v>2003</v>
      </c>
      <c r="E1764" s="190">
        <v>229</v>
      </c>
      <c r="F1764" s="190">
        <f t="shared" si="114"/>
        <v>1759</v>
      </c>
      <c r="G1764" s="190">
        <f t="shared" si="112"/>
        <v>0.19261936049058256</v>
      </c>
      <c r="H1764" s="190">
        <f t="shared" si="113"/>
        <v>70.36</v>
      </c>
    </row>
    <row r="1765" spans="1:8">
      <c r="A1765" s="185">
        <v>37828</v>
      </c>
      <c r="B1765" s="184">
        <v>13.1</v>
      </c>
      <c r="C1765" s="184">
        <f t="shared" si="111"/>
        <v>2003</v>
      </c>
      <c r="E1765" s="190">
        <v>229</v>
      </c>
      <c r="F1765" s="190">
        <f t="shared" si="114"/>
        <v>1760</v>
      </c>
      <c r="G1765" s="190">
        <f t="shared" si="112"/>
        <v>0.19272886552781429</v>
      </c>
      <c r="H1765" s="190">
        <f t="shared" si="113"/>
        <v>70.400000000000006</v>
      </c>
    </row>
    <row r="1766" spans="1:8">
      <c r="A1766" s="185">
        <v>37829</v>
      </c>
      <c r="B1766" s="184">
        <v>15.1</v>
      </c>
      <c r="C1766" s="184">
        <f t="shared" si="111"/>
        <v>2003</v>
      </c>
      <c r="E1766" s="190">
        <v>229</v>
      </c>
      <c r="F1766" s="190">
        <f t="shared" si="114"/>
        <v>1761</v>
      </c>
      <c r="G1766" s="190">
        <f t="shared" si="112"/>
        <v>0.19283837056504599</v>
      </c>
      <c r="H1766" s="190">
        <f t="shared" si="113"/>
        <v>70.44</v>
      </c>
    </row>
    <row r="1767" spans="1:8">
      <c r="A1767" s="185">
        <v>37830</v>
      </c>
      <c r="B1767" s="184">
        <v>15.3</v>
      </c>
      <c r="C1767" s="184">
        <f t="shared" si="111"/>
        <v>2003</v>
      </c>
      <c r="E1767" s="190">
        <v>229</v>
      </c>
      <c r="F1767" s="190">
        <f t="shared" si="114"/>
        <v>1762</v>
      </c>
      <c r="G1767" s="190">
        <f t="shared" si="112"/>
        <v>0.19294787560227772</v>
      </c>
      <c r="H1767" s="190">
        <f t="shared" si="113"/>
        <v>70.48</v>
      </c>
    </row>
    <row r="1768" spans="1:8">
      <c r="A1768" s="185">
        <v>37831</v>
      </c>
      <c r="B1768" s="184">
        <v>19.600000000000001</v>
      </c>
      <c r="C1768" s="184">
        <f t="shared" si="111"/>
        <v>2003</v>
      </c>
      <c r="E1768" s="190">
        <v>229</v>
      </c>
      <c r="F1768" s="190">
        <f t="shared" si="114"/>
        <v>1763</v>
      </c>
      <c r="G1768" s="190">
        <f t="shared" si="112"/>
        <v>0.19305738063950942</v>
      </c>
      <c r="H1768" s="190">
        <f t="shared" si="113"/>
        <v>70.52</v>
      </c>
    </row>
    <row r="1769" spans="1:8">
      <c r="A1769" s="185">
        <v>37832</v>
      </c>
      <c r="B1769" s="184">
        <v>29.3</v>
      </c>
      <c r="C1769" s="184">
        <f t="shared" si="111"/>
        <v>2003</v>
      </c>
      <c r="E1769" s="190">
        <v>229</v>
      </c>
      <c r="F1769" s="190">
        <f t="shared" si="114"/>
        <v>1764</v>
      </c>
      <c r="G1769" s="190">
        <f t="shared" si="112"/>
        <v>0.19316688567674112</v>
      </c>
      <c r="H1769" s="190">
        <f t="shared" si="113"/>
        <v>70.56</v>
      </c>
    </row>
    <row r="1770" spans="1:8">
      <c r="A1770" s="185">
        <v>37833</v>
      </c>
      <c r="B1770" s="184">
        <v>17.8</v>
      </c>
      <c r="C1770" s="184">
        <f t="shared" si="111"/>
        <v>2003</v>
      </c>
      <c r="E1770" s="190">
        <v>229</v>
      </c>
      <c r="F1770" s="190">
        <f t="shared" si="114"/>
        <v>1765</v>
      </c>
      <c r="G1770" s="190">
        <f t="shared" si="112"/>
        <v>0.19327639071397285</v>
      </c>
      <c r="H1770" s="190">
        <f t="shared" si="113"/>
        <v>70.599999999999994</v>
      </c>
    </row>
    <row r="1771" spans="1:8">
      <c r="A1771" s="185">
        <v>37834</v>
      </c>
      <c r="B1771" s="184">
        <v>16.7</v>
      </c>
      <c r="C1771" s="184">
        <f t="shared" si="111"/>
        <v>2003</v>
      </c>
      <c r="E1771" s="190">
        <v>228</v>
      </c>
      <c r="F1771" s="190">
        <f t="shared" si="114"/>
        <v>1766</v>
      </c>
      <c r="G1771" s="190">
        <f t="shared" si="112"/>
        <v>0.19338589575120455</v>
      </c>
      <c r="H1771" s="190">
        <f t="shared" si="113"/>
        <v>70.64</v>
      </c>
    </row>
    <row r="1772" spans="1:8">
      <c r="A1772" s="185">
        <v>37835</v>
      </c>
      <c r="B1772" s="184">
        <v>18.8</v>
      </c>
      <c r="C1772" s="184">
        <f t="shared" si="111"/>
        <v>2003</v>
      </c>
      <c r="E1772" s="190">
        <v>228</v>
      </c>
      <c r="F1772" s="190">
        <f t="shared" si="114"/>
        <v>1767</v>
      </c>
      <c r="G1772" s="190">
        <f t="shared" si="112"/>
        <v>0.19349540078843627</v>
      </c>
      <c r="H1772" s="190">
        <f t="shared" si="113"/>
        <v>70.680000000000007</v>
      </c>
    </row>
    <row r="1773" spans="1:8">
      <c r="A1773" s="185">
        <v>37836</v>
      </c>
      <c r="B1773" s="184">
        <v>25.7</v>
      </c>
      <c r="C1773" s="184">
        <f t="shared" si="111"/>
        <v>2003</v>
      </c>
      <c r="E1773" s="190">
        <v>228</v>
      </c>
      <c r="F1773" s="190">
        <f t="shared" si="114"/>
        <v>1768</v>
      </c>
      <c r="G1773" s="190">
        <f t="shared" si="112"/>
        <v>0.19360490582566797</v>
      </c>
      <c r="H1773" s="190">
        <f t="shared" si="113"/>
        <v>70.72</v>
      </c>
    </row>
    <row r="1774" spans="1:8">
      <c r="A1774" s="185">
        <v>37837</v>
      </c>
      <c r="B1774" s="184">
        <v>25.7</v>
      </c>
      <c r="C1774" s="184">
        <f t="shared" si="111"/>
        <v>2003</v>
      </c>
      <c r="E1774" s="190">
        <v>228</v>
      </c>
      <c r="F1774" s="190">
        <f t="shared" si="114"/>
        <v>1769</v>
      </c>
      <c r="G1774" s="190">
        <f t="shared" si="112"/>
        <v>0.1937144108628997</v>
      </c>
      <c r="H1774" s="190">
        <f t="shared" si="113"/>
        <v>70.760000000000005</v>
      </c>
    </row>
    <row r="1775" spans="1:8">
      <c r="A1775" s="185">
        <v>37838</v>
      </c>
      <c r="B1775" s="184">
        <v>20.7</v>
      </c>
      <c r="C1775" s="184">
        <f t="shared" si="111"/>
        <v>2003</v>
      </c>
      <c r="E1775" s="190">
        <v>227</v>
      </c>
      <c r="F1775" s="190">
        <f t="shared" si="114"/>
        <v>1770</v>
      </c>
      <c r="G1775" s="190">
        <f t="shared" si="112"/>
        <v>0.1938239159001314</v>
      </c>
      <c r="H1775" s="190">
        <f t="shared" si="113"/>
        <v>70.8</v>
      </c>
    </row>
    <row r="1776" spans="1:8">
      <c r="A1776" s="185">
        <v>37839</v>
      </c>
      <c r="B1776" s="184">
        <v>19</v>
      </c>
      <c r="C1776" s="184">
        <f t="shared" si="111"/>
        <v>2003</v>
      </c>
      <c r="E1776" s="190">
        <v>227</v>
      </c>
      <c r="F1776" s="190">
        <f t="shared" si="114"/>
        <v>1771</v>
      </c>
      <c r="G1776" s="190">
        <f t="shared" si="112"/>
        <v>0.19393342093736313</v>
      </c>
      <c r="H1776" s="190">
        <f t="shared" si="113"/>
        <v>70.84</v>
      </c>
    </row>
    <row r="1777" spans="1:8">
      <c r="A1777" s="185">
        <v>37840</v>
      </c>
      <c r="B1777" s="184">
        <v>16.600000000000001</v>
      </c>
      <c r="C1777" s="184">
        <f t="shared" si="111"/>
        <v>2003</v>
      </c>
      <c r="E1777" s="190">
        <v>227</v>
      </c>
      <c r="F1777" s="190">
        <f t="shared" si="114"/>
        <v>1772</v>
      </c>
      <c r="G1777" s="190">
        <f t="shared" si="112"/>
        <v>0.19404292597459483</v>
      </c>
      <c r="H1777" s="190">
        <f t="shared" si="113"/>
        <v>70.88</v>
      </c>
    </row>
    <row r="1778" spans="1:8">
      <c r="A1778" s="185">
        <v>37841</v>
      </c>
      <c r="B1778" s="184">
        <v>20.9</v>
      </c>
      <c r="C1778" s="184">
        <f t="shared" si="111"/>
        <v>2003</v>
      </c>
      <c r="E1778" s="190">
        <v>227</v>
      </c>
      <c r="F1778" s="190">
        <f t="shared" si="114"/>
        <v>1773</v>
      </c>
      <c r="G1778" s="190">
        <f t="shared" si="112"/>
        <v>0.19415243101182655</v>
      </c>
      <c r="H1778" s="190">
        <f t="shared" si="113"/>
        <v>70.92</v>
      </c>
    </row>
    <row r="1779" spans="1:8">
      <c r="A1779" s="185">
        <v>37842</v>
      </c>
      <c r="B1779" s="184">
        <v>23.2</v>
      </c>
      <c r="C1779" s="184">
        <f t="shared" si="111"/>
        <v>2003</v>
      </c>
      <c r="E1779" s="190">
        <v>226</v>
      </c>
      <c r="F1779" s="190">
        <f t="shared" si="114"/>
        <v>1774</v>
      </c>
      <c r="G1779" s="190">
        <f t="shared" si="112"/>
        <v>0.19426193604905825</v>
      </c>
      <c r="H1779" s="190">
        <f t="shared" si="113"/>
        <v>70.959999999999994</v>
      </c>
    </row>
    <row r="1780" spans="1:8">
      <c r="A1780" s="185">
        <v>37843</v>
      </c>
      <c r="B1780" s="184">
        <v>18</v>
      </c>
      <c r="C1780" s="184">
        <f t="shared" si="111"/>
        <v>2003</v>
      </c>
      <c r="E1780" s="190">
        <v>226</v>
      </c>
      <c r="F1780" s="190">
        <f t="shared" si="114"/>
        <v>1775</v>
      </c>
      <c r="G1780" s="190">
        <f t="shared" si="112"/>
        <v>0.19437144108628998</v>
      </c>
      <c r="H1780" s="190">
        <f t="shared" si="113"/>
        <v>71</v>
      </c>
    </row>
    <row r="1781" spans="1:8">
      <c r="A1781" s="185">
        <v>37844</v>
      </c>
      <c r="B1781" s="184">
        <v>19.5</v>
      </c>
      <c r="C1781" s="184">
        <f t="shared" si="111"/>
        <v>2003</v>
      </c>
      <c r="E1781" s="190">
        <v>226</v>
      </c>
      <c r="F1781" s="190">
        <f t="shared" si="114"/>
        <v>1776</v>
      </c>
      <c r="G1781" s="190">
        <f t="shared" si="112"/>
        <v>0.19448094612352168</v>
      </c>
      <c r="H1781" s="190">
        <f t="shared" si="113"/>
        <v>71.040000000000006</v>
      </c>
    </row>
    <row r="1782" spans="1:8">
      <c r="A1782" s="185">
        <v>37845</v>
      </c>
      <c r="B1782" s="184">
        <v>16.600000000000001</v>
      </c>
      <c r="C1782" s="184">
        <f t="shared" si="111"/>
        <v>2003</v>
      </c>
      <c r="E1782" s="190">
        <v>225</v>
      </c>
      <c r="F1782" s="190">
        <f t="shared" si="114"/>
        <v>1777</v>
      </c>
      <c r="G1782" s="190">
        <f t="shared" si="112"/>
        <v>0.19459045116075341</v>
      </c>
      <c r="H1782" s="190">
        <f t="shared" si="113"/>
        <v>71.080000000000013</v>
      </c>
    </row>
    <row r="1783" spans="1:8">
      <c r="A1783" s="185">
        <v>37846</v>
      </c>
      <c r="B1783" s="184">
        <v>11.8</v>
      </c>
      <c r="C1783" s="184">
        <f t="shared" si="111"/>
        <v>2003</v>
      </c>
      <c r="E1783" s="190">
        <v>225</v>
      </c>
      <c r="F1783" s="190">
        <f t="shared" si="114"/>
        <v>1778</v>
      </c>
      <c r="G1783" s="190">
        <f t="shared" si="112"/>
        <v>0.19469995619798511</v>
      </c>
      <c r="H1783" s="190">
        <f t="shared" si="113"/>
        <v>71.12</v>
      </c>
    </row>
    <row r="1784" spans="1:8">
      <c r="A1784" s="185">
        <v>37847</v>
      </c>
      <c r="B1784" s="184">
        <v>6.52</v>
      </c>
      <c r="C1784" s="184">
        <f t="shared" si="111"/>
        <v>2003</v>
      </c>
      <c r="E1784" s="190">
        <v>225</v>
      </c>
      <c r="F1784" s="190">
        <f t="shared" si="114"/>
        <v>1779</v>
      </c>
      <c r="G1784" s="190">
        <f t="shared" si="112"/>
        <v>0.19480946123521681</v>
      </c>
      <c r="H1784" s="190">
        <f t="shared" si="113"/>
        <v>71.16</v>
      </c>
    </row>
    <row r="1785" spans="1:8">
      <c r="A1785" s="185">
        <v>37848</v>
      </c>
      <c r="B1785" s="184">
        <v>6.98</v>
      </c>
      <c r="C1785" s="184">
        <f t="shared" si="111"/>
        <v>2003</v>
      </c>
      <c r="E1785" s="190">
        <v>225</v>
      </c>
      <c r="F1785" s="190">
        <f t="shared" si="114"/>
        <v>1780</v>
      </c>
      <c r="G1785" s="190">
        <f t="shared" si="112"/>
        <v>0.19491896627244854</v>
      </c>
      <c r="H1785" s="190">
        <f t="shared" si="113"/>
        <v>71.2</v>
      </c>
    </row>
    <row r="1786" spans="1:8">
      <c r="A1786" s="185">
        <v>37849</v>
      </c>
      <c r="B1786" s="184">
        <v>6.96</v>
      </c>
      <c r="C1786" s="184">
        <f t="shared" si="111"/>
        <v>2003</v>
      </c>
      <c r="E1786" s="190">
        <v>225</v>
      </c>
      <c r="F1786" s="190">
        <f t="shared" si="114"/>
        <v>1781</v>
      </c>
      <c r="G1786" s="190">
        <f t="shared" si="112"/>
        <v>0.19502847130968023</v>
      </c>
      <c r="H1786" s="190">
        <f t="shared" si="113"/>
        <v>71.239999999999995</v>
      </c>
    </row>
    <row r="1787" spans="1:8">
      <c r="A1787" s="185">
        <v>37850</v>
      </c>
      <c r="B1787" s="184">
        <v>8.8800000000000008</v>
      </c>
      <c r="C1787" s="184">
        <f t="shared" si="111"/>
        <v>2003</v>
      </c>
      <c r="E1787" s="190">
        <v>225</v>
      </c>
      <c r="F1787" s="190">
        <f t="shared" si="114"/>
        <v>1782</v>
      </c>
      <c r="G1787" s="190">
        <f t="shared" si="112"/>
        <v>0.19513797634691196</v>
      </c>
      <c r="H1787" s="190">
        <f t="shared" si="113"/>
        <v>71.28</v>
      </c>
    </row>
    <row r="1788" spans="1:8">
      <c r="A1788" s="185">
        <v>37851</v>
      </c>
      <c r="B1788" s="184">
        <v>10.1</v>
      </c>
      <c r="C1788" s="184">
        <f t="shared" si="111"/>
        <v>2003</v>
      </c>
      <c r="E1788" s="190">
        <v>225</v>
      </c>
      <c r="F1788" s="190">
        <f t="shared" si="114"/>
        <v>1783</v>
      </c>
      <c r="G1788" s="190">
        <f t="shared" si="112"/>
        <v>0.19524748138414366</v>
      </c>
      <c r="H1788" s="190">
        <f t="shared" si="113"/>
        <v>71.319999999999993</v>
      </c>
    </row>
    <row r="1789" spans="1:8">
      <c r="A1789" s="185">
        <v>37852</v>
      </c>
      <c r="B1789" s="184">
        <v>11.6</v>
      </c>
      <c r="C1789" s="184">
        <f t="shared" si="111"/>
        <v>2003</v>
      </c>
      <c r="E1789" s="190">
        <v>225</v>
      </c>
      <c r="F1789" s="190">
        <f t="shared" si="114"/>
        <v>1784</v>
      </c>
      <c r="G1789" s="190">
        <f t="shared" si="112"/>
        <v>0.19535698642137539</v>
      </c>
      <c r="H1789" s="190">
        <f t="shared" si="113"/>
        <v>71.36</v>
      </c>
    </row>
    <row r="1790" spans="1:8">
      <c r="A1790" s="185">
        <v>37853</v>
      </c>
      <c r="B1790" s="184">
        <v>13.5</v>
      </c>
      <c r="C1790" s="184">
        <f t="shared" si="111"/>
        <v>2003</v>
      </c>
      <c r="E1790" s="190">
        <v>225</v>
      </c>
      <c r="F1790" s="190">
        <f t="shared" si="114"/>
        <v>1785</v>
      </c>
      <c r="G1790" s="190">
        <f t="shared" si="112"/>
        <v>0.19546649145860709</v>
      </c>
      <c r="H1790" s="190">
        <f t="shared" si="113"/>
        <v>71.400000000000006</v>
      </c>
    </row>
    <row r="1791" spans="1:8">
      <c r="A1791" s="185">
        <v>37854</v>
      </c>
      <c r="B1791" s="184">
        <v>11.8</v>
      </c>
      <c r="C1791" s="184">
        <f t="shared" si="111"/>
        <v>2003</v>
      </c>
      <c r="E1791" s="190">
        <v>225</v>
      </c>
      <c r="F1791" s="190">
        <f t="shared" si="114"/>
        <v>1786</v>
      </c>
      <c r="G1791" s="190">
        <f t="shared" si="112"/>
        <v>0.19557599649583882</v>
      </c>
      <c r="H1791" s="190">
        <f t="shared" si="113"/>
        <v>71.44</v>
      </c>
    </row>
    <row r="1792" spans="1:8">
      <c r="A1792" s="185">
        <v>37855</v>
      </c>
      <c r="B1792" s="184">
        <v>19.899999999999999</v>
      </c>
      <c r="C1792" s="184">
        <f t="shared" si="111"/>
        <v>2003</v>
      </c>
      <c r="E1792" s="190">
        <v>224</v>
      </c>
      <c r="F1792" s="190">
        <f t="shared" si="114"/>
        <v>1787</v>
      </c>
      <c r="G1792" s="190">
        <f t="shared" si="112"/>
        <v>0.19568550153307052</v>
      </c>
      <c r="H1792" s="190">
        <f t="shared" si="113"/>
        <v>71.48</v>
      </c>
    </row>
    <row r="1793" spans="1:8">
      <c r="A1793" s="185">
        <v>37856</v>
      </c>
      <c r="B1793" s="184">
        <v>22.5</v>
      </c>
      <c r="C1793" s="184">
        <f t="shared" si="111"/>
        <v>2003</v>
      </c>
      <c r="E1793" s="190">
        <v>224</v>
      </c>
      <c r="F1793" s="190">
        <f t="shared" si="114"/>
        <v>1788</v>
      </c>
      <c r="G1793" s="190">
        <f t="shared" si="112"/>
        <v>0.19579500657030224</v>
      </c>
      <c r="H1793" s="190">
        <f t="shared" si="113"/>
        <v>71.52</v>
      </c>
    </row>
    <row r="1794" spans="1:8">
      <c r="A1794" s="185">
        <v>37857</v>
      </c>
      <c r="B1794" s="184">
        <v>21.7</v>
      </c>
      <c r="C1794" s="184">
        <f t="shared" si="111"/>
        <v>2003</v>
      </c>
      <c r="E1794" s="190">
        <v>224</v>
      </c>
      <c r="F1794" s="190">
        <f t="shared" si="114"/>
        <v>1789</v>
      </c>
      <c r="G1794" s="190">
        <f t="shared" si="112"/>
        <v>0.19590451160753394</v>
      </c>
      <c r="H1794" s="190">
        <f t="shared" si="113"/>
        <v>71.56</v>
      </c>
    </row>
    <row r="1795" spans="1:8">
      <c r="A1795" s="185">
        <v>37858</v>
      </c>
      <c r="B1795" s="184">
        <v>17</v>
      </c>
      <c r="C1795" s="184">
        <f t="shared" si="111"/>
        <v>2003</v>
      </c>
      <c r="E1795" s="190">
        <v>223</v>
      </c>
      <c r="F1795" s="190">
        <f t="shared" si="114"/>
        <v>1790</v>
      </c>
      <c r="G1795" s="190">
        <f t="shared" si="112"/>
        <v>0.19601401664476567</v>
      </c>
      <c r="H1795" s="190">
        <f t="shared" si="113"/>
        <v>71.599999999999994</v>
      </c>
    </row>
    <row r="1796" spans="1:8">
      <c r="A1796" s="185">
        <v>37859</v>
      </c>
      <c r="B1796" s="184">
        <v>14.1</v>
      </c>
      <c r="C1796" s="184">
        <f t="shared" si="111"/>
        <v>2003</v>
      </c>
      <c r="E1796" s="190">
        <v>223</v>
      </c>
      <c r="F1796" s="190">
        <f t="shared" si="114"/>
        <v>1791</v>
      </c>
      <c r="G1796" s="190">
        <f t="shared" si="112"/>
        <v>0.19612352168199737</v>
      </c>
      <c r="H1796" s="190">
        <f t="shared" si="113"/>
        <v>71.64</v>
      </c>
    </row>
    <row r="1797" spans="1:8">
      <c r="A1797" s="185">
        <v>37860</v>
      </c>
      <c r="B1797" s="184">
        <v>11.5</v>
      </c>
      <c r="C1797" s="184">
        <f t="shared" si="111"/>
        <v>2003</v>
      </c>
      <c r="E1797" s="190">
        <v>223</v>
      </c>
      <c r="F1797" s="190">
        <f t="shared" si="114"/>
        <v>1792</v>
      </c>
      <c r="G1797" s="190">
        <f t="shared" si="112"/>
        <v>0.1962330267192291</v>
      </c>
      <c r="H1797" s="190">
        <f t="shared" si="113"/>
        <v>71.680000000000007</v>
      </c>
    </row>
    <row r="1798" spans="1:8">
      <c r="A1798" s="185">
        <v>37861</v>
      </c>
      <c r="B1798" s="184">
        <v>15</v>
      </c>
      <c r="C1798" s="184">
        <f t="shared" ref="C1798:C1861" si="115">YEAR(A1798)</f>
        <v>2003</v>
      </c>
      <c r="E1798" s="190">
        <v>223</v>
      </c>
      <c r="F1798" s="190">
        <f t="shared" si="114"/>
        <v>1793</v>
      </c>
      <c r="G1798" s="190">
        <f t="shared" ref="G1798:G1861" si="116">F1798/9132</f>
        <v>0.1963425317564608</v>
      </c>
      <c r="H1798" s="190">
        <f t="shared" ref="H1798:H1861" si="117">G1798*9132/25</f>
        <v>71.72</v>
      </c>
    </row>
    <row r="1799" spans="1:8">
      <c r="A1799" s="185">
        <v>37862</v>
      </c>
      <c r="B1799" s="184">
        <v>18.3</v>
      </c>
      <c r="C1799" s="184">
        <f t="shared" si="115"/>
        <v>2003</v>
      </c>
      <c r="E1799" s="190">
        <v>222</v>
      </c>
      <c r="F1799" s="190">
        <f t="shared" ref="F1799:F1862" si="118">F1798+1</f>
        <v>1794</v>
      </c>
      <c r="G1799" s="190">
        <f t="shared" si="116"/>
        <v>0.1964520367936925</v>
      </c>
      <c r="H1799" s="190">
        <f t="shared" si="117"/>
        <v>71.759999999999991</v>
      </c>
    </row>
    <row r="1800" spans="1:8">
      <c r="A1800" s="185">
        <v>37863</v>
      </c>
      <c r="B1800" s="184">
        <v>24.5</v>
      </c>
      <c r="C1800" s="184">
        <f t="shared" si="115"/>
        <v>2003</v>
      </c>
      <c r="E1800" s="190">
        <v>222</v>
      </c>
      <c r="F1800" s="190">
        <f t="shared" si="118"/>
        <v>1795</v>
      </c>
      <c r="G1800" s="190">
        <f t="shared" si="116"/>
        <v>0.19656154183092422</v>
      </c>
      <c r="H1800" s="190">
        <f t="shared" si="117"/>
        <v>71.8</v>
      </c>
    </row>
    <row r="1801" spans="1:8">
      <c r="A1801" s="185">
        <v>37864</v>
      </c>
      <c r="B1801" s="184">
        <v>18.7</v>
      </c>
      <c r="C1801" s="184">
        <f t="shared" si="115"/>
        <v>2003</v>
      </c>
      <c r="E1801" s="190">
        <v>222</v>
      </c>
      <c r="F1801" s="190">
        <f t="shared" si="118"/>
        <v>1796</v>
      </c>
      <c r="G1801" s="190">
        <f t="shared" si="116"/>
        <v>0.19667104686815592</v>
      </c>
      <c r="H1801" s="190">
        <f t="shared" si="117"/>
        <v>71.84</v>
      </c>
    </row>
    <row r="1802" spans="1:8">
      <c r="A1802" s="185">
        <v>37865</v>
      </c>
      <c r="B1802" s="184">
        <v>16</v>
      </c>
      <c r="C1802" s="184">
        <f t="shared" si="115"/>
        <v>2003</v>
      </c>
      <c r="E1802" s="190">
        <v>221</v>
      </c>
      <c r="F1802" s="190">
        <f t="shared" si="118"/>
        <v>1797</v>
      </c>
      <c r="G1802" s="190">
        <f t="shared" si="116"/>
        <v>0.19678055190538765</v>
      </c>
      <c r="H1802" s="190">
        <f t="shared" si="117"/>
        <v>71.88</v>
      </c>
    </row>
    <row r="1803" spans="1:8">
      <c r="A1803" s="185">
        <v>37866</v>
      </c>
      <c r="B1803" s="184">
        <v>19.899999999999999</v>
      </c>
      <c r="C1803" s="184">
        <f t="shared" si="115"/>
        <v>2003</v>
      </c>
      <c r="E1803" s="190">
        <v>221</v>
      </c>
      <c r="F1803" s="190">
        <f t="shared" si="118"/>
        <v>1798</v>
      </c>
      <c r="G1803" s="190">
        <f t="shared" si="116"/>
        <v>0.19689005694261935</v>
      </c>
      <c r="H1803" s="190">
        <f t="shared" si="117"/>
        <v>71.92</v>
      </c>
    </row>
    <row r="1804" spans="1:8">
      <c r="A1804" s="185">
        <v>37867</v>
      </c>
      <c r="B1804" s="184">
        <v>33.200000000000003</v>
      </c>
      <c r="C1804" s="184">
        <f t="shared" si="115"/>
        <v>2003</v>
      </c>
      <c r="E1804" s="190">
        <v>221</v>
      </c>
      <c r="F1804" s="190">
        <f t="shared" si="118"/>
        <v>1799</v>
      </c>
      <c r="G1804" s="190">
        <f t="shared" si="116"/>
        <v>0.19699956197985108</v>
      </c>
      <c r="H1804" s="190">
        <f t="shared" si="117"/>
        <v>71.959999999999994</v>
      </c>
    </row>
    <row r="1805" spans="1:8">
      <c r="A1805" s="185">
        <v>37868</v>
      </c>
      <c r="B1805" s="184">
        <v>31.5</v>
      </c>
      <c r="C1805" s="184">
        <f t="shared" si="115"/>
        <v>2003</v>
      </c>
      <c r="E1805" s="190">
        <v>221</v>
      </c>
      <c r="F1805" s="190">
        <f t="shared" si="118"/>
        <v>1800</v>
      </c>
      <c r="G1805" s="190">
        <f t="shared" si="116"/>
        <v>0.19710906701708278</v>
      </c>
      <c r="H1805" s="190">
        <f t="shared" si="117"/>
        <v>72</v>
      </c>
    </row>
    <row r="1806" spans="1:8">
      <c r="A1806" s="185">
        <v>37869</v>
      </c>
      <c r="B1806" s="184">
        <v>22.8</v>
      </c>
      <c r="C1806" s="184">
        <f t="shared" si="115"/>
        <v>2003</v>
      </c>
      <c r="E1806" s="190">
        <v>220</v>
      </c>
      <c r="F1806" s="190">
        <f t="shared" si="118"/>
        <v>1801</v>
      </c>
      <c r="G1806" s="190">
        <f t="shared" si="116"/>
        <v>0.19721857205431451</v>
      </c>
      <c r="H1806" s="190">
        <f t="shared" si="117"/>
        <v>72.040000000000006</v>
      </c>
    </row>
    <row r="1807" spans="1:8">
      <c r="A1807" s="185">
        <v>37870</v>
      </c>
      <c r="B1807" s="184">
        <v>20.6</v>
      </c>
      <c r="C1807" s="184">
        <f t="shared" si="115"/>
        <v>2003</v>
      </c>
      <c r="E1807" s="190">
        <v>220</v>
      </c>
      <c r="F1807" s="190">
        <f t="shared" si="118"/>
        <v>1802</v>
      </c>
      <c r="G1807" s="190">
        <f t="shared" si="116"/>
        <v>0.19732807709154621</v>
      </c>
      <c r="H1807" s="190">
        <f t="shared" si="117"/>
        <v>72.08</v>
      </c>
    </row>
    <row r="1808" spans="1:8">
      <c r="A1808" s="185">
        <v>37871</v>
      </c>
      <c r="B1808" s="184">
        <v>20.8</v>
      </c>
      <c r="C1808" s="184">
        <f t="shared" si="115"/>
        <v>2003</v>
      </c>
      <c r="E1808" s="190">
        <v>220</v>
      </c>
      <c r="F1808" s="190">
        <f t="shared" si="118"/>
        <v>1803</v>
      </c>
      <c r="G1808" s="190">
        <f t="shared" si="116"/>
        <v>0.19743758212877793</v>
      </c>
      <c r="H1808" s="190">
        <f t="shared" si="117"/>
        <v>72.12</v>
      </c>
    </row>
    <row r="1809" spans="1:8">
      <c r="A1809" s="185">
        <v>37872</v>
      </c>
      <c r="B1809" s="184">
        <v>19.399999999999999</v>
      </c>
      <c r="C1809" s="184">
        <f t="shared" si="115"/>
        <v>2003</v>
      </c>
      <c r="E1809" s="190">
        <v>219</v>
      </c>
      <c r="F1809" s="190">
        <f t="shared" si="118"/>
        <v>1804</v>
      </c>
      <c r="G1809" s="190">
        <f t="shared" si="116"/>
        <v>0.19754708716600963</v>
      </c>
      <c r="H1809" s="190">
        <f t="shared" si="117"/>
        <v>72.16</v>
      </c>
    </row>
    <row r="1810" spans="1:8">
      <c r="A1810" s="185">
        <v>37873</v>
      </c>
      <c r="B1810" s="184">
        <v>17.2</v>
      </c>
      <c r="C1810" s="184">
        <f t="shared" si="115"/>
        <v>2003</v>
      </c>
      <c r="E1810" s="190">
        <v>219</v>
      </c>
      <c r="F1810" s="190">
        <f t="shared" si="118"/>
        <v>1805</v>
      </c>
      <c r="G1810" s="190">
        <f t="shared" si="116"/>
        <v>0.19765659220324136</v>
      </c>
      <c r="H1810" s="190">
        <f t="shared" si="117"/>
        <v>72.2</v>
      </c>
    </row>
    <row r="1811" spans="1:8">
      <c r="A1811" s="185">
        <v>37874</v>
      </c>
      <c r="B1811" s="184">
        <v>44.4</v>
      </c>
      <c r="C1811" s="184">
        <f t="shared" si="115"/>
        <v>2003</v>
      </c>
      <c r="E1811" s="190">
        <v>219</v>
      </c>
      <c r="F1811" s="190">
        <f t="shared" si="118"/>
        <v>1806</v>
      </c>
      <c r="G1811" s="190">
        <f t="shared" si="116"/>
        <v>0.19776609724047306</v>
      </c>
      <c r="H1811" s="190">
        <f t="shared" si="117"/>
        <v>72.239999999999995</v>
      </c>
    </row>
    <row r="1812" spans="1:8">
      <c r="A1812" s="185">
        <v>37875</v>
      </c>
      <c r="B1812" s="184">
        <v>18.899999999999999</v>
      </c>
      <c r="C1812" s="184">
        <f t="shared" si="115"/>
        <v>2003</v>
      </c>
      <c r="E1812" s="190">
        <v>219</v>
      </c>
      <c r="F1812" s="190">
        <f t="shared" si="118"/>
        <v>1807</v>
      </c>
      <c r="G1812" s="190">
        <f t="shared" si="116"/>
        <v>0.19787560227770479</v>
      </c>
      <c r="H1812" s="190">
        <f t="shared" si="117"/>
        <v>72.280000000000015</v>
      </c>
    </row>
    <row r="1813" spans="1:8">
      <c r="A1813" s="185">
        <v>37876</v>
      </c>
      <c r="B1813" s="184">
        <v>19.8</v>
      </c>
      <c r="C1813" s="184">
        <f t="shared" si="115"/>
        <v>2003</v>
      </c>
      <c r="E1813" s="190">
        <v>218</v>
      </c>
      <c r="F1813" s="190">
        <f t="shared" si="118"/>
        <v>1808</v>
      </c>
      <c r="G1813" s="190">
        <f t="shared" si="116"/>
        <v>0.19798510731493649</v>
      </c>
      <c r="H1813" s="190">
        <f t="shared" si="117"/>
        <v>72.319999999999993</v>
      </c>
    </row>
    <row r="1814" spans="1:8">
      <c r="A1814" s="185">
        <v>37877</v>
      </c>
      <c r="B1814" s="184">
        <v>15.8</v>
      </c>
      <c r="C1814" s="184">
        <f t="shared" si="115"/>
        <v>2003</v>
      </c>
      <c r="E1814" s="190">
        <v>218</v>
      </c>
      <c r="F1814" s="190">
        <f t="shared" si="118"/>
        <v>1809</v>
      </c>
      <c r="G1814" s="190">
        <f t="shared" si="116"/>
        <v>0.19809461235216819</v>
      </c>
      <c r="H1814" s="190">
        <f t="shared" si="117"/>
        <v>72.359999999999985</v>
      </c>
    </row>
    <row r="1815" spans="1:8">
      <c r="A1815" s="185">
        <v>37878</v>
      </c>
      <c r="B1815" s="184">
        <v>14.5</v>
      </c>
      <c r="C1815" s="184">
        <f t="shared" si="115"/>
        <v>2003</v>
      </c>
      <c r="E1815" s="190">
        <v>218</v>
      </c>
      <c r="F1815" s="190">
        <f t="shared" si="118"/>
        <v>1810</v>
      </c>
      <c r="G1815" s="190">
        <f t="shared" si="116"/>
        <v>0.19820411738939991</v>
      </c>
      <c r="H1815" s="190">
        <f t="shared" si="117"/>
        <v>72.400000000000006</v>
      </c>
    </row>
    <row r="1816" spans="1:8">
      <c r="A1816" s="185">
        <v>37879</v>
      </c>
      <c r="B1816" s="184">
        <v>14.3</v>
      </c>
      <c r="C1816" s="184">
        <f t="shared" si="115"/>
        <v>2003</v>
      </c>
      <c r="E1816" s="190">
        <v>218</v>
      </c>
      <c r="F1816" s="190">
        <f t="shared" si="118"/>
        <v>1811</v>
      </c>
      <c r="G1816" s="190">
        <f t="shared" si="116"/>
        <v>0.19831362242663161</v>
      </c>
      <c r="H1816" s="190">
        <f t="shared" si="117"/>
        <v>72.44</v>
      </c>
    </row>
    <row r="1817" spans="1:8">
      <c r="A1817" s="185">
        <v>37880</v>
      </c>
      <c r="B1817" s="184">
        <v>11.6</v>
      </c>
      <c r="C1817" s="184">
        <f t="shared" si="115"/>
        <v>2003</v>
      </c>
      <c r="E1817" s="190">
        <v>218</v>
      </c>
      <c r="F1817" s="190">
        <f t="shared" si="118"/>
        <v>1812</v>
      </c>
      <c r="G1817" s="190">
        <f t="shared" si="116"/>
        <v>0.19842312746386334</v>
      </c>
      <c r="H1817" s="190">
        <f t="shared" si="117"/>
        <v>72.48</v>
      </c>
    </row>
    <row r="1818" spans="1:8">
      <c r="A1818" s="185">
        <v>37881</v>
      </c>
      <c r="B1818" s="184">
        <v>9.81</v>
      </c>
      <c r="C1818" s="184">
        <f t="shared" si="115"/>
        <v>2003</v>
      </c>
      <c r="E1818" s="190">
        <v>218</v>
      </c>
      <c r="F1818" s="190">
        <f t="shared" si="118"/>
        <v>1813</v>
      </c>
      <c r="G1818" s="190">
        <f t="shared" si="116"/>
        <v>0.19853263250109504</v>
      </c>
      <c r="H1818" s="190">
        <f t="shared" si="117"/>
        <v>72.52</v>
      </c>
    </row>
    <row r="1819" spans="1:8">
      <c r="A1819" s="185">
        <v>37882</v>
      </c>
      <c r="B1819" s="184">
        <v>10.199999999999999</v>
      </c>
      <c r="C1819" s="184">
        <f t="shared" si="115"/>
        <v>2003</v>
      </c>
      <c r="E1819" s="190">
        <v>217</v>
      </c>
      <c r="F1819" s="190">
        <f t="shared" si="118"/>
        <v>1814</v>
      </c>
      <c r="G1819" s="190">
        <f t="shared" si="116"/>
        <v>0.19864213753832677</v>
      </c>
      <c r="H1819" s="190">
        <f t="shared" si="117"/>
        <v>72.56</v>
      </c>
    </row>
    <row r="1820" spans="1:8">
      <c r="A1820" s="185">
        <v>37883</v>
      </c>
      <c r="B1820" s="184">
        <v>10.4</v>
      </c>
      <c r="C1820" s="184">
        <f t="shared" si="115"/>
        <v>2003</v>
      </c>
      <c r="E1820" s="190">
        <v>217</v>
      </c>
      <c r="F1820" s="190">
        <f t="shared" si="118"/>
        <v>1815</v>
      </c>
      <c r="G1820" s="190">
        <f t="shared" si="116"/>
        <v>0.19875164257555847</v>
      </c>
      <c r="H1820" s="190">
        <f t="shared" si="117"/>
        <v>72.599999999999994</v>
      </c>
    </row>
    <row r="1821" spans="1:8">
      <c r="A1821" s="185">
        <v>37884</v>
      </c>
      <c r="B1821" s="184">
        <v>10.9</v>
      </c>
      <c r="C1821" s="184">
        <f t="shared" si="115"/>
        <v>2003</v>
      </c>
      <c r="E1821" s="190">
        <v>217</v>
      </c>
      <c r="F1821" s="190">
        <f t="shared" si="118"/>
        <v>1816</v>
      </c>
      <c r="G1821" s="190">
        <f t="shared" si="116"/>
        <v>0.1988611476127902</v>
      </c>
      <c r="H1821" s="190">
        <f t="shared" si="117"/>
        <v>72.64</v>
      </c>
    </row>
    <row r="1822" spans="1:8">
      <c r="A1822" s="185">
        <v>37885</v>
      </c>
      <c r="B1822" s="184">
        <v>10.4</v>
      </c>
      <c r="C1822" s="184">
        <f t="shared" si="115"/>
        <v>2003</v>
      </c>
      <c r="E1822" s="190">
        <v>217</v>
      </c>
      <c r="F1822" s="190">
        <f t="shared" si="118"/>
        <v>1817</v>
      </c>
      <c r="G1822" s="190">
        <f t="shared" si="116"/>
        <v>0.1989706526500219</v>
      </c>
      <c r="H1822" s="190">
        <f t="shared" si="117"/>
        <v>72.680000000000007</v>
      </c>
    </row>
    <row r="1823" spans="1:8">
      <c r="A1823" s="185">
        <v>37886</v>
      </c>
      <c r="B1823" s="184">
        <v>10.7</v>
      </c>
      <c r="C1823" s="184">
        <f t="shared" si="115"/>
        <v>2003</v>
      </c>
      <c r="E1823" s="190">
        <v>217</v>
      </c>
      <c r="F1823" s="190">
        <f t="shared" si="118"/>
        <v>1818</v>
      </c>
      <c r="G1823" s="190">
        <f t="shared" si="116"/>
        <v>0.19908015768725362</v>
      </c>
      <c r="H1823" s="190">
        <f t="shared" si="117"/>
        <v>72.72</v>
      </c>
    </row>
    <row r="1824" spans="1:8">
      <c r="A1824" s="185">
        <v>37887</v>
      </c>
      <c r="B1824" s="184">
        <v>9.59</v>
      </c>
      <c r="C1824" s="184">
        <f t="shared" si="115"/>
        <v>2003</v>
      </c>
      <c r="E1824" s="190">
        <v>217</v>
      </c>
      <c r="F1824" s="190">
        <f t="shared" si="118"/>
        <v>1819</v>
      </c>
      <c r="G1824" s="190">
        <f t="shared" si="116"/>
        <v>0.19918966272448532</v>
      </c>
      <c r="H1824" s="190">
        <f t="shared" si="117"/>
        <v>72.760000000000005</v>
      </c>
    </row>
    <row r="1825" spans="1:8">
      <c r="A1825" s="185">
        <v>37888</v>
      </c>
      <c r="B1825" s="184">
        <v>8.2899999999999991</v>
      </c>
      <c r="C1825" s="184">
        <f t="shared" si="115"/>
        <v>2003</v>
      </c>
      <c r="E1825" s="190">
        <v>217</v>
      </c>
      <c r="F1825" s="190">
        <f t="shared" si="118"/>
        <v>1820</v>
      </c>
      <c r="G1825" s="190">
        <f t="shared" si="116"/>
        <v>0.19929916776171705</v>
      </c>
      <c r="H1825" s="190">
        <f t="shared" si="117"/>
        <v>72.8</v>
      </c>
    </row>
    <row r="1826" spans="1:8">
      <c r="A1826" s="185">
        <v>37889</v>
      </c>
      <c r="B1826" s="184">
        <v>8.0399999999999991</v>
      </c>
      <c r="C1826" s="184">
        <f t="shared" si="115"/>
        <v>2003</v>
      </c>
      <c r="E1826" s="190">
        <v>216</v>
      </c>
      <c r="F1826" s="190">
        <f t="shared" si="118"/>
        <v>1821</v>
      </c>
      <c r="G1826" s="190">
        <f t="shared" si="116"/>
        <v>0.19940867279894875</v>
      </c>
      <c r="H1826" s="190">
        <f t="shared" si="117"/>
        <v>72.84</v>
      </c>
    </row>
    <row r="1827" spans="1:8">
      <c r="A1827" s="185">
        <v>37890</v>
      </c>
      <c r="B1827" s="184">
        <v>7.47</v>
      </c>
      <c r="C1827" s="184">
        <f t="shared" si="115"/>
        <v>2003</v>
      </c>
      <c r="E1827" s="190">
        <v>216</v>
      </c>
      <c r="F1827" s="190">
        <f t="shared" si="118"/>
        <v>1822</v>
      </c>
      <c r="G1827" s="190">
        <f t="shared" si="116"/>
        <v>0.19951817783618048</v>
      </c>
      <c r="H1827" s="190">
        <f t="shared" si="117"/>
        <v>72.88000000000001</v>
      </c>
    </row>
    <row r="1828" spans="1:8">
      <c r="A1828" s="185">
        <v>37891</v>
      </c>
      <c r="B1828" s="184">
        <v>8</v>
      </c>
      <c r="C1828" s="184">
        <f t="shared" si="115"/>
        <v>2003</v>
      </c>
      <c r="E1828" s="190">
        <v>216</v>
      </c>
      <c r="F1828" s="190">
        <f t="shared" si="118"/>
        <v>1823</v>
      </c>
      <c r="G1828" s="190">
        <f t="shared" si="116"/>
        <v>0.19962768287341218</v>
      </c>
      <c r="H1828" s="190">
        <f t="shared" si="117"/>
        <v>72.92</v>
      </c>
    </row>
    <row r="1829" spans="1:8">
      <c r="A1829" s="185">
        <v>37892</v>
      </c>
      <c r="B1829" s="184">
        <v>7.83</v>
      </c>
      <c r="C1829" s="184">
        <f t="shared" si="115"/>
        <v>2003</v>
      </c>
      <c r="E1829" s="190">
        <v>215</v>
      </c>
      <c r="F1829" s="190">
        <f t="shared" si="118"/>
        <v>1824</v>
      </c>
      <c r="G1829" s="190">
        <f t="shared" si="116"/>
        <v>0.19973718791064388</v>
      </c>
      <c r="H1829" s="190">
        <f t="shared" si="117"/>
        <v>72.959999999999994</v>
      </c>
    </row>
    <row r="1830" spans="1:8">
      <c r="A1830" s="185">
        <v>37893</v>
      </c>
      <c r="B1830" s="184">
        <v>8.39</v>
      </c>
      <c r="C1830" s="184">
        <f t="shared" si="115"/>
        <v>2003</v>
      </c>
      <c r="E1830" s="190">
        <v>215</v>
      </c>
      <c r="F1830" s="190">
        <f t="shared" si="118"/>
        <v>1825</v>
      </c>
      <c r="G1830" s="190">
        <f t="shared" si="116"/>
        <v>0.1998466929478756</v>
      </c>
      <c r="H1830" s="190">
        <f t="shared" si="117"/>
        <v>73</v>
      </c>
    </row>
    <row r="1831" spans="1:8">
      <c r="A1831" s="185">
        <v>37894</v>
      </c>
      <c r="B1831" s="184">
        <v>10.8</v>
      </c>
      <c r="C1831" s="184">
        <f t="shared" si="115"/>
        <v>2003</v>
      </c>
      <c r="E1831" s="190">
        <v>215</v>
      </c>
      <c r="F1831" s="190">
        <f t="shared" si="118"/>
        <v>1826</v>
      </c>
      <c r="G1831" s="190">
        <f t="shared" si="116"/>
        <v>0.1999561979851073</v>
      </c>
      <c r="H1831" s="190">
        <f t="shared" si="117"/>
        <v>73.040000000000006</v>
      </c>
    </row>
    <row r="1832" spans="1:8">
      <c r="A1832" s="185">
        <v>37895</v>
      </c>
      <c r="B1832" s="184">
        <v>12.9</v>
      </c>
      <c r="C1832" s="184">
        <f t="shared" si="115"/>
        <v>2003</v>
      </c>
      <c r="E1832" s="190">
        <v>215</v>
      </c>
      <c r="F1832" s="190">
        <f t="shared" si="118"/>
        <v>1827</v>
      </c>
      <c r="G1832" s="190">
        <f t="shared" si="116"/>
        <v>0.20006570302233903</v>
      </c>
      <c r="H1832" s="190">
        <f t="shared" si="117"/>
        <v>73.08</v>
      </c>
    </row>
    <row r="1833" spans="1:8">
      <c r="A1833" s="185">
        <v>37896</v>
      </c>
      <c r="B1833" s="184">
        <v>15.9</v>
      </c>
      <c r="C1833" s="184">
        <f t="shared" si="115"/>
        <v>2003</v>
      </c>
      <c r="E1833" s="190">
        <v>215</v>
      </c>
      <c r="F1833" s="190">
        <f t="shared" si="118"/>
        <v>1828</v>
      </c>
      <c r="G1833" s="190">
        <f t="shared" si="116"/>
        <v>0.20017520805957073</v>
      </c>
      <c r="H1833" s="190">
        <f t="shared" si="117"/>
        <v>73.12</v>
      </c>
    </row>
    <row r="1834" spans="1:8">
      <c r="A1834" s="185">
        <v>37897</v>
      </c>
      <c r="B1834" s="184">
        <v>18.8</v>
      </c>
      <c r="C1834" s="184">
        <f t="shared" si="115"/>
        <v>2003</v>
      </c>
      <c r="E1834" s="190">
        <v>214</v>
      </c>
      <c r="F1834" s="190">
        <f t="shared" si="118"/>
        <v>1829</v>
      </c>
      <c r="G1834" s="190">
        <f t="shared" si="116"/>
        <v>0.20028471309680246</v>
      </c>
      <c r="H1834" s="190">
        <f t="shared" si="117"/>
        <v>73.16</v>
      </c>
    </row>
    <row r="1835" spans="1:8">
      <c r="A1835" s="185">
        <v>37898</v>
      </c>
      <c r="B1835" s="184">
        <v>30</v>
      </c>
      <c r="C1835" s="184">
        <f t="shared" si="115"/>
        <v>2003</v>
      </c>
      <c r="E1835" s="190">
        <v>214</v>
      </c>
      <c r="F1835" s="190">
        <f t="shared" si="118"/>
        <v>1830</v>
      </c>
      <c r="G1835" s="190">
        <f t="shared" si="116"/>
        <v>0.20039421813403416</v>
      </c>
      <c r="H1835" s="190">
        <f t="shared" si="117"/>
        <v>73.2</v>
      </c>
    </row>
    <row r="1836" spans="1:8">
      <c r="A1836" s="185">
        <v>37899</v>
      </c>
      <c r="B1836" s="184">
        <v>34.4</v>
      </c>
      <c r="C1836" s="184">
        <f t="shared" si="115"/>
        <v>2003</v>
      </c>
      <c r="E1836" s="190">
        <v>214</v>
      </c>
      <c r="F1836" s="190">
        <f t="shared" si="118"/>
        <v>1831</v>
      </c>
      <c r="G1836" s="190">
        <f t="shared" si="116"/>
        <v>0.20050372317126589</v>
      </c>
      <c r="H1836" s="190">
        <f t="shared" si="117"/>
        <v>73.239999999999995</v>
      </c>
    </row>
    <row r="1837" spans="1:8">
      <c r="A1837" s="185">
        <v>37900</v>
      </c>
      <c r="B1837" s="184">
        <v>36.700000000000003</v>
      </c>
      <c r="C1837" s="184">
        <f t="shared" si="115"/>
        <v>2003</v>
      </c>
      <c r="E1837" s="190">
        <v>214</v>
      </c>
      <c r="F1837" s="190">
        <f t="shared" si="118"/>
        <v>1832</v>
      </c>
      <c r="G1837" s="190">
        <f t="shared" si="116"/>
        <v>0.20061322820849758</v>
      </c>
      <c r="H1837" s="190">
        <f t="shared" si="117"/>
        <v>73.28</v>
      </c>
    </row>
    <row r="1838" spans="1:8">
      <c r="A1838" s="185">
        <v>37901</v>
      </c>
      <c r="B1838" s="184">
        <v>41.4</v>
      </c>
      <c r="C1838" s="184">
        <f t="shared" si="115"/>
        <v>2003</v>
      </c>
      <c r="E1838" s="190">
        <v>214</v>
      </c>
      <c r="F1838" s="190">
        <f t="shared" si="118"/>
        <v>1833</v>
      </c>
      <c r="G1838" s="190">
        <f t="shared" si="116"/>
        <v>0.20072273324572931</v>
      </c>
      <c r="H1838" s="190">
        <f t="shared" si="117"/>
        <v>73.319999999999993</v>
      </c>
    </row>
    <row r="1839" spans="1:8">
      <c r="A1839" s="185">
        <v>37902</v>
      </c>
      <c r="B1839" s="184">
        <v>37.6</v>
      </c>
      <c r="C1839" s="184">
        <f t="shared" si="115"/>
        <v>2003</v>
      </c>
      <c r="E1839" s="190">
        <v>214</v>
      </c>
      <c r="F1839" s="190">
        <f t="shared" si="118"/>
        <v>1834</v>
      </c>
      <c r="G1839" s="190">
        <f t="shared" si="116"/>
        <v>0.20083223828296101</v>
      </c>
      <c r="H1839" s="190">
        <f t="shared" si="117"/>
        <v>73.36</v>
      </c>
    </row>
    <row r="1840" spans="1:8">
      <c r="A1840" s="185">
        <v>37903</v>
      </c>
      <c r="B1840" s="184">
        <v>37.5</v>
      </c>
      <c r="C1840" s="184">
        <f t="shared" si="115"/>
        <v>2003</v>
      </c>
      <c r="E1840" s="190">
        <v>213</v>
      </c>
      <c r="F1840" s="190">
        <f t="shared" si="118"/>
        <v>1835</v>
      </c>
      <c r="G1840" s="190">
        <f t="shared" si="116"/>
        <v>0.20094174332019274</v>
      </c>
      <c r="H1840" s="190">
        <f t="shared" si="117"/>
        <v>73.400000000000006</v>
      </c>
    </row>
    <row r="1841" spans="1:8">
      <c r="A1841" s="185">
        <v>37904</v>
      </c>
      <c r="B1841" s="184">
        <v>35</v>
      </c>
      <c r="C1841" s="184">
        <f t="shared" si="115"/>
        <v>2003</v>
      </c>
      <c r="E1841" s="190">
        <v>213</v>
      </c>
      <c r="F1841" s="190">
        <f t="shared" si="118"/>
        <v>1836</v>
      </c>
      <c r="G1841" s="190">
        <f t="shared" si="116"/>
        <v>0.20105124835742444</v>
      </c>
      <c r="H1841" s="190">
        <f t="shared" si="117"/>
        <v>73.44</v>
      </c>
    </row>
    <row r="1842" spans="1:8">
      <c r="A1842" s="185">
        <v>37905</v>
      </c>
      <c r="B1842" s="184">
        <v>38.5</v>
      </c>
      <c r="C1842" s="184">
        <f t="shared" si="115"/>
        <v>2003</v>
      </c>
      <c r="E1842" s="190">
        <v>213</v>
      </c>
      <c r="F1842" s="190">
        <f t="shared" si="118"/>
        <v>1837</v>
      </c>
      <c r="G1842" s="190">
        <f t="shared" si="116"/>
        <v>0.20116075339465617</v>
      </c>
      <c r="H1842" s="190">
        <f t="shared" si="117"/>
        <v>73.48</v>
      </c>
    </row>
    <row r="1843" spans="1:8">
      <c r="A1843" s="185">
        <v>37906</v>
      </c>
      <c r="B1843" s="184">
        <v>38.700000000000003</v>
      </c>
      <c r="C1843" s="184">
        <f t="shared" si="115"/>
        <v>2003</v>
      </c>
      <c r="E1843" s="190">
        <v>213</v>
      </c>
      <c r="F1843" s="190">
        <f t="shared" si="118"/>
        <v>1838</v>
      </c>
      <c r="G1843" s="190">
        <f t="shared" si="116"/>
        <v>0.20127025843188787</v>
      </c>
      <c r="H1843" s="190">
        <f t="shared" si="117"/>
        <v>73.52</v>
      </c>
    </row>
    <row r="1844" spans="1:8">
      <c r="A1844" s="185">
        <v>37907</v>
      </c>
      <c r="B1844" s="184">
        <v>38.700000000000003</v>
      </c>
      <c r="C1844" s="184">
        <f t="shared" si="115"/>
        <v>2003</v>
      </c>
      <c r="E1844" s="190">
        <v>213</v>
      </c>
      <c r="F1844" s="190">
        <f t="shared" si="118"/>
        <v>1839</v>
      </c>
      <c r="G1844" s="190">
        <f t="shared" si="116"/>
        <v>0.20137976346911957</v>
      </c>
      <c r="H1844" s="190">
        <f t="shared" si="117"/>
        <v>73.559999999999988</v>
      </c>
    </row>
    <row r="1845" spans="1:8">
      <c r="A1845" s="185">
        <v>37908</v>
      </c>
      <c r="B1845" s="184">
        <v>41.2</v>
      </c>
      <c r="C1845" s="184">
        <f t="shared" si="115"/>
        <v>2003</v>
      </c>
      <c r="E1845" s="190">
        <v>212</v>
      </c>
      <c r="F1845" s="190">
        <f t="shared" si="118"/>
        <v>1840</v>
      </c>
      <c r="G1845" s="190">
        <f t="shared" si="116"/>
        <v>0.20148926850635129</v>
      </c>
      <c r="H1845" s="190">
        <f t="shared" si="117"/>
        <v>73.599999999999994</v>
      </c>
    </row>
    <row r="1846" spans="1:8">
      <c r="A1846" s="185">
        <v>37909</v>
      </c>
      <c r="B1846" s="184">
        <v>44.5</v>
      </c>
      <c r="C1846" s="184">
        <f t="shared" si="115"/>
        <v>2003</v>
      </c>
      <c r="E1846" s="190">
        <v>212</v>
      </c>
      <c r="F1846" s="190">
        <f t="shared" si="118"/>
        <v>1841</v>
      </c>
      <c r="G1846" s="190">
        <f t="shared" si="116"/>
        <v>0.20159877354358299</v>
      </c>
      <c r="H1846" s="190">
        <f t="shared" si="117"/>
        <v>73.64</v>
      </c>
    </row>
    <row r="1847" spans="1:8">
      <c r="A1847" s="185">
        <v>37910</v>
      </c>
      <c r="B1847" s="184">
        <v>51.8</v>
      </c>
      <c r="C1847" s="184">
        <f t="shared" si="115"/>
        <v>2003</v>
      </c>
      <c r="E1847" s="190">
        <v>212</v>
      </c>
      <c r="F1847" s="190">
        <f t="shared" si="118"/>
        <v>1842</v>
      </c>
      <c r="G1847" s="190">
        <f t="shared" si="116"/>
        <v>0.20170827858081472</v>
      </c>
      <c r="H1847" s="190">
        <f t="shared" si="117"/>
        <v>73.680000000000007</v>
      </c>
    </row>
    <row r="1848" spans="1:8">
      <c r="A1848" s="185">
        <v>37911</v>
      </c>
      <c r="B1848" s="184">
        <v>52.2</v>
      </c>
      <c r="C1848" s="184">
        <f t="shared" si="115"/>
        <v>2003</v>
      </c>
      <c r="E1848" s="190">
        <v>211</v>
      </c>
      <c r="F1848" s="190">
        <f t="shared" si="118"/>
        <v>1843</v>
      </c>
      <c r="G1848" s="190">
        <f t="shared" si="116"/>
        <v>0.20181778361804642</v>
      </c>
      <c r="H1848" s="190">
        <f t="shared" si="117"/>
        <v>73.72</v>
      </c>
    </row>
    <row r="1849" spans="1:8">
      <c r="A1849" s="185">
        <v>37912</v>
      </c>
      <c r="B1849" s="184">
        <v>53.1</v>
      </c>
      <c r="C1849" s="184">
        <f t="shared" si="115"/>
        <v>2003</v>
      </c>
      <c r="E1849" s="190">
        <v>211</v>
      </c>
      <c r="F1849" s="190">
        <f t="shared" si="118"/>
        <v>1844</v>
      </c>
      <c r="G1849" s="190">
        <f t="shared" si="116"/>
        <v>0.20192728865527815</v>
      </c>
      <c r="H1849" s="190">
        <f t="shared" si="117"/>
        <v>73.760000000000005</v>
      </c>
    </row>
    <row r="1850" spans="1:8">
      <c r="A1850" s="185">
        <v>37913</v>
      </c>
      <c r="B1850" s="184">
        <v>53.9</v>
      </c>
      <c r="C1850" s="184">
        <f t="shared" si="115"/>
        <v>2003</v>
      </c>
      <c r="E1850" s="190">
        <v>211</v>
      </c>
      <c r="F1850" s="190">
        <f t="shared" si="118"/>
        <v>1845</v>
      </c>
      <c r="G1850" s="190">
        <f t="shared" si="116"/>
        <v>0.20203679369250985</v>
      </c>
      <c r="H1850" s="190">
        <f t="shared" si="117"/>
        <v>73.8</v>
      </c>
    </row>
    <row r="1851" spans="1:8">
      <c r="A1851" s="185">
        <v>37914</v>
      </c>
      <c r="B1851" s="184">
        <v>52.1</v>
      </c>
      <c r="C1851" s="184">
        <f t="shared" si="115"/>
        <v>2003</v>
      </c>
      <c r="E1851" s="190">
        <v>211</v>
      </c>
      <c r="F1851" s="190">
        <f t="shared" si="118"/>
        <v>1846</v>
      </c>
      <c r="G1851" s="190">
        <f t="shared" si="116"/>
        <v>0.20214629872974157</v>
      </c>
      <c r="H1851" s="190">
        <f t="shared" si="117"/>
        <v>73.84</v>
      </c>
    </row>
    <row r="1852" spans="1:8">
      <c r="A1852" s="185">
        <v>37915</v>
      </c>
      <c r="B1852" s="184">
        <v>49.1</v>
      </c>
      <c r="C1852" s="184">
        <f t="shared" si="115"/>
        <v>2003</v>
      </c>
      <c r="E1852" s="190">
        <v>211</v>
      </c>
      <c r="F1852" s="190">
        <f t="shared" si="118"/>
        <v>1847</v>
      </c>
      <c r="G1852" s="190">
        <f t="shared" si="116"/>
        <v>0.20225580376697327</v>
      </c>
      <c r="H1852" s="190">
        <f t="shared" si="117"/>
        <v>73.88</v>
      </c>
    </row>
    <row r="1853" spans="1:8">
      <c r="A1853" s="185">
        <v>37916</v>
      </c>
      <c r="B1853" s="184">
        <v>50.5</v>
      </c>
      <c r="C1853" s="184">
        <f t="shared" si="115"/>
        <v>2003</v>
      </c>
      <c r="E1853" s="190">
        <v>210</v>
      </c>
      <c r="F1853" s="190">
        <f t="shared" si="118"/>
        <v>1848</v>
      </c>
      <c r="G1853" s="190">
        <f t="shared" si="116"/>
        <v>0.202365308804205</v>
      </c>
      <c r="H1853" s="190">
        <f t="shared" si="117"/>
        <v>73.92</v>
      </c>
    </row>
    <row r="1854" spans="1:8">
      <c r="A1854" s="185">
        <v>37917</v>
      </c>
      <c r="B1854" s="184">
        <v>50.7</v>
      </c>
      <c r="C1854" s="184">
        <f t="shared" si="115"/>
        <v>2003</v>
      </c>
      <c r="E1854" s="190">
        <v>210</v>
      </c>
      <c r="F1854" s="190">
        <f t="shared" si="118"/>
        <v>1849</v>
      </c>
      <c r="G1854" s="190">
        <f t="shared" si="116"/>
        <v>0.2024748138414367</v>
      </c>
      <c r="H1854" s="190">
        <f t="shared" si="117"/>
        <v>73.959999999999994</v>
      </c>
    </row>
    <row r="1855" spans="1:8">
      <c r="A1855" s="185">
        <v>37918</v>
      </c>
      <c r="B1855" s="184">
        <v>50.2</v>
      </c>
      <c r="C1855" s="184">
        <f t="shared" si="115"/>
        <v>2003</v>
      </c>
      <c r="E1855" s="190">
        <v>210</v>
      </c>
      <c r="F1855" s="190">
        <f t="shared" si="118"/>
        <v>1850</v>
      </c>
      <c r="G1855" s="190">
        <f t="shared" si="116"/>
        <v>0.20258431887866843</v>
      </c>
      <c r="H1855" s="190">
        <f t="shared" si="117"/>
        <v>74</v>
      </c>
    </row>
    <row r="1856" spans="1:8">
      <c r="A1856" s="185">
        <v>37919</v>
      </c>
      <c r="B1856" s="184">
        <v>49.7</v>
      </c>
      <c r="C1856" s="184">
        <f t="shared" si="115"/>
        <v>2003</v>
      </c>
      <c r="E1856" s="190">
        <v>210</v>
      </c>
      <c r="F1856" s="190">
        <f t="shared" si="118"/>
        <v>1851</v>
      </c>
      <c r="G1856" s="190">
        <f t="shared" si="116"/>
        <v>0.20269382391590013</v>
      </c>
      <c r="H1856" s="190">
        <f t="shared" si="117"/>
        <v>74.040000000000006</v>
      </c>
    </row>
    <row r="1857" spans="1:8">
      <c r="A1857" s="185">
        <v>37920</v>
      </c>
      <c r="B1857" s="184">
        <v>53.5</v>
      </c>
      <c r="C1857" s="184">
        <f t="shared" si="115"/>
        <v>2003</v>
      </c>
      <c r="E1857" s="190">
        <v>210</v>
      </c>
      <c r="F1857" s="190">
        <f t="shared" si="118"/>
        <v>1852</v>
      </c>
      <c r="G1857" s="190">
        <f t="shared" si="116"/>
        <v>0.20280332895313186</v>
      </c>
      <c r="H1857" s="190">
        <f t="shared" si="117"/>
        <v>74.08</v>
      </c>
    </row>
    <row r="1858" spans="1:8">
      <c r="A1858" s="185">
        <v>37921</v>
      </c>
      <c r="B1858" s="184">
        <v>55.7</v>
      </c>
      <c r="C1858" s="184">
        <f t="shared" si="115"/>
        <v>2003</v>
      </c>
      <c r="E1858" s="190">
        <v>210</v>
      </c>
      <c r="F1858" s="190">
        <f t="shared" si="118"/>
        <v>1853</v>
      </c>
      <c r="G1858" s="190">
        <f t="shared" si="116"/>
        <v>0.20291283399036356</v>
      </c>
      <c r="H1858" s="190">
        <f t="shared" si="117"/>
        <v>74.12</v>
      </c>
    </row>
    <row r="1859" spans="1:8">
      <c r="A1859" s="185">
        <v>37922</v>
      </c>
      <c r="B1859" s="184">
        <v>56.8</v>
      </c>
      <c r="C1859" s="184">
        <f t="shared" si="115"/>
        <v>2003</v>
      </c>
      <c r="E1859" s="190">
        <v>209</v>
      </c>
      <c r="F1859" s="190">
        <f t="shared" si="118"/>
        <v>1854</v>
      </c>
      <c r="G1859" s="190">
        <f t="shared" si="116"/>
        <v>0.20302233902759526</v>
      </c>
      <c r="H1859" s="190">
        <f t="shared" si="117"/>
        <v>74.16</v>
      </c>
    </row>
    <row r="1860" spans="1:8">
      <c r="A1860" s="185">
        <v>37923</v>
      </c>
      <c r="B1860" s="184">
        <v>59.3</v>
      </c>
      <c r="C1860" s="184">
        <f t="shared" si="115"/>
        <v>2003</v>
      </c>
      <c r="E1860" s="190">
        <v>209</v>
      </c>
      <c r="F1860" s="190">
        <f t="shared" si="118"/>
        <v>1855</v>
      </c>
      <c r="G1860" s="190">
        <f t="shared" si="116"/>
        <v>0.20313184406482698</v>
      </c>
      <c r="H1860" s="190">
        <f t="shared" si="117"/>
        <v>74.2</v>
      </c>
    </row>
    <row r="1861" spans="1:8">
      <c r="A1861" s="185">
        <v>37924</v>
      </c>
      <c r="B1861" s="184">
        <v>63.6</v>
      </c>
      <c r="C1861" s="184">
        <f t="shared" si="115"/>
        <v>2003</v>
      </c>
      <c r="E1861" s="190">
        <v>209</v>
      </c>
      <c r="F1861" s="190">
        <f t="shared" si="118"/>
        <v>1856</v>
      </c>
      <c r="G1861" s="190">
        <f t="shared" si="116"/>
        <v>0.20324134910205868</v>
      </c>
      <c r="H1861" s="190">
        <f t="shared" si="117"/>
        <v>74.239999999999995</v>
      </c>
    </row>
    <row r="1862" spans="1:8">
      <c r="A1862" s="185">
        <v>37925</v>
      </c>
      <c r="B1862" s="184">
        <v>97.2</v>
      </c>
      <c r="C1862" s="184">
        <f t="shared" ref="C1862:C1925" si="119">YEAR(A1862)</f>
        <v>2003</v>
      </c>
      <c r="E1862" s="190">
        <v>208</v>
      </c>
      <c r="F1862" s="190">
        <f t="shared" si="118"/>
        <v>1857</v>
      </c>
      <c r="G1862" s="190">
        <f t="shared" ref="G1862:G1925" si="120">F1862/9132</f>
        <v>0.20335085413929041</v>
      </c>
      <c r="H1862" s="190">
        <f t="shared" ref="H1862:H1925" si="121">G1862*9132/25</f>
        <v>74.28</v>
      </c>
    </row>
    <row r="1863" spans="1:8">
      <c r="A1863" s="185">
        <v>37926</v>
      </c>
      <c r="B1863" s="184">
        <v>118</v>
      </c>
      <c r="C1863" s="184">
        <f t="shared" si="119"/>
        <v>2003</v>
      </c>
      <c r="E1863" s="190">
        <v>208</v>
      </c>
      <c r="F1863" s="190">
        <f t="shared" ref="F1863:F1926" si="122">F1862+1</f>
        <v>1858</v>
      </c>
      <c r="G1863" s="190">
        <f t="shared" si="120"/>
        <v>0.20346035917652211</v>
      </c>
      <c r="H1863" s="190">
        <f t="shared" si="121"/>
        <v>74.319999999999993</v>
      </c>
    </row>
    <row r="1864" spans="1:8">
      <c r="A1864" s="185">
        <v>37927</v>
      </c>
      <c r="B1864" s="184">
        <v>118</v>
      </c>
      <c r="C1864" s="184">
        <f t="shared" si="119"/>
        <v>2003</v>
      </c>
      <c r="E1864" s="190">
        <v>208</v>
      </c>
      <c r="F1864" s="190">
        <f t="shared" si="122"/>
        <v>1859</v>
      </c>
      <c r="G1864" s="190">
        <f t="shared" si="120"/>
        <v>0.20356986421375384</v>
      </c>
      <c r="H1864" s="190">
        <f t="shared" si="121"/>
        <v>74.36</v>
      </c>
    </row>
    <row r="1865" spans="1:8">
      <c r="A1865" s="185">
        <v>37928</v>
      </c>
      <c r="B1865" s="184">
        <v>131</v>
      </c>
      <c r="C1865" s="184">
        <f t="shared" si="119"/>
        <v>2003</v>
      </c>
      <c r="E1865" s="190">
        <v>208</v>
      </c>
      <c r="F1865" s="190">
        <f t="shared" si="122"/>
        <v>1860</v>
      </c>
      <c r="G1865" s="190">
        <f t="shared" si="120"/>
        <v>0.20367936925098554</v>
      </c>
      <c r="H1865" s="190">
        <f t="shared" si="121"/>
        <v>74.400000000000006</v>
      </c>
    </row>
    <row r="1866" spans="1:8">
      <c r="A1866" s="185">
        <v>37929</v>
      </c>
      <c r="B1866" s="184">
        <v>123</v>
      </c>
      <c r="C1866" s="184">
        <f t="shared" si="119"/>
        <v>2003</v>
      </c>
      <c r="E1866" s="190">
        <v>208</v>
      </c>
      <c r="F1866" s="190">
        <f t="shared" si="122"/>
        <v>1861</v>
      </c>
      <c r="G1866" s="190">
        <f t="shared" si="120"/>
        <v>0.20378887428821726</v>
      </c>
      <c r="H1866" s="190">
        <f t="shared" si="121"/>
        <v>74.44</v>
      </c>
    </row>
    <row r="1867" spans="1:8">
      <c r="A1867" s="185">
        <v>37930</v>
      </c>
      <c r="B1867" s="184">
        <v>123</v>
      </c>
      <c r="C1867" s="184">
        <f t="shared" si="119"/>
        <v>2003</v>
      </c>
      <c r="E1867" s="190">
        <v>207</v>
      </c>
      <c r="F1867" s="190">
        <f t="shared" si="122"/>
        <v>1862</v>
      </c>
      <c r="G1867" s="190">
        <f t="shared" si="120"/>
        <v>0.20389837932544896</v>
      </c>
      <c r="H1867" s="190">
        <f t="shared" si="121"/>
        <v>74.48</v>
      </c>
    </row>
    <row r="1868" spans="1:8">
      <c r="A1868" s="185">
        <v>37931</v>
      </c>
      <c r="B1868" s="184">
        <v>123</v>
      </c>
      <c r="C1868" s="184">
        <f t="shared" si="119"/>
        <v>2003</v>
      </c>
      <c r="E1868" s="190">
        <v>207</v>
      </c>
      <c r="F1868" s="190">
        <f t="shared" si="122"/>
        <v>1863</v>
      </c>
      <c r="G1868" s="190">
        <f t="shared" si="120"/>
        <v>0.20400788436268069</v>
      </c>
      <c r="H1868" s="190">
        <f t="shared" si="121"/>
        <v>74.52</v>
      </c>
    </row>
    <row r="1869" spans="1:8">
      <c r="A1869" s="185">
        <v>37932</v>
      </c>
      <c r="B1869" s="184">
        <v>123</v>
      </c>
      <c r="C1869" s="184">
        <f t="shared" si="119"/>
        <v>2003</v>
      </c>
      <c r="E1869" s="190">
        <v>207</v>
      </c>
      <c r="F1869" s="190">
        <f t="shared" si="122"/>
        <v>1864</v>
      </c>
      <c r="G1869" s="190">
        <f t="shared" si="120"/>
        <v>0.20411738939991239</v>
      </c>
      <c r="H1869" s="190">
        <f t="shared" si="121"/>
        <v>74.56</v>
      </c>
    </row>
    <row r="1870" spans="1:8">
      <c r="A1870" s="185">
        <v>37933</v>
      </c>
      <c r="B1870" s="184">
        <v>127</v>
      </c>
      <c r="C1870" s="184">
        <f t="shared" si="119"/>
        <v>2003</v>
      </c>
      <c r="E1870" s="190">
        <v>207</v>
      </c>
      <c r="F1870" s="190">
        <f t="shared" si="122"/>
        <v>1865</v>
      </c>
      <c r="G1870" s="190">
        <f t="shared" si="120"/>
        <v>0.20422689443714412</v>
      </c>
      <c r="H1870" s="190">
        <f t="shared" si="121"/>
        <v>74.599999999999994</v>
      </c>
    </row>
    <row r="1871" spans="1:8">
      <c r="A1871" s="185">
        <v>37934</v>
      </c>
      <c r="B1871" s="184">
        <v>128</v>
      </c>
      <c r="C1871" s="184">
        <f t="shared" si="119"/>
        <v>2003</v>
      </c>
      <c r="E1871" s="190">
        <v>207</v>
      </c>
      <c r="F1871" s="190">
        <f t="shared" si="122"/>
        <v>1866</v>
      </c>
      <c r="G1871" s="190">
        <f t="shared" si="120"/>
        <v>0.20433639947437582</v>
      </c>
      <c r="H1871" s="190">
        <f t="shared" si="121"/>
        <v>74.64</v>
      </c>
    </row>
    <row r="1872" spans="1:8">
      <c r="A1872" s="185">
        <v>37935</v>
      </c>
      <c r="B1872" s="184">
        <v>137</v>
      </c>
      <c r="C1872" s="184">
        <f t="shared" si="119"/>
        <v>2003</v>
      </c>
      <c r="E1872" s="190">
        <v>207</v>
      </c>
      <c r="F1872" s="190">
        <f t="shared" si="122"/>
        <v>1867</v>
      </c>
      <c r="G1872" s="190">
        <f t="shared" si="120"/>
        <v>0.20444590451160755</v>
      </c>
      <c r="H1872" s="190">
        <f t="shared" si="121"/>
        <v>74.680000000000007</v>
      </c>
    </row>
    <row r="1873" spans="1:8">
      <c r="A1873" s="185">
        <v>37936</v>
      </c>
      <c r="B1873" s="184">
        <v>132</v>
      </c>
      <c r="C1873" s="184">
        <f t="shared" si="119"/>
        <v>2003</v>
      </c>
      <c r="E1873" s="190">
        <v>207</v>
      </c>
      <c r="F1873" s="190">
        <f t="shared" si="122"/>
        <v>1868</v>
      </c>
      <c r="G1873" s="190">
        <f t="shared" si="120"/>
        <v>0.20455540954883925</v>
      </c>
      <c r="H1873" s="190">
        <f t="shared" si="121"/>
        <v>74.72</v>
      </c>
    </row>
    <row r="1874" spans="1:8">
      <c r="A1874" s="185">
        <v>37937</v>
      </c>
      <c r="B1874" s="184">
        <v>124</v>
      </c>
      <c r="C1874" s="184">
        <f t="shared" si="119"/>
        <v>2003</v>
      </c>
      <c r="E1874" s="190">
        <v>207</v>
      </c>
      <c r="F1874" s="190">
        <f t="shared" si="122"/>
        <v>1869</v>
      </c>
      <c r="G1874" s="190">
        <f t="shared" si="120"/>
        <v>0.20466491458607097</v>
      </c>
      <c r="H1874" s="190">
        <f t="shared" si="121"/>
        <v>74.760000000000005</v>
      </c>
    </row>
    <row r="1875" spans="1:8">
      <c r="A1875" s="185">
        <v>37938</v>
      </c>
      <c r="B1875" s="184">
        <v>157</v>
      </c>
      <c r="C1875" s="184">
        <f t="shared" si="119"/>
        <v>2003</v>
      </c>
      <c r="E1875" s="190">
        <v>207</v>
      </c>
      <c r="F1875" s="190">
        <f t="shared" si="122"/>
        <v>1870</v>
      </c>
      <c r="G1875" s="190">
        <f t="shared" si="120"/>
        <v>0.20477441962330267</v>
      </c>
      <c r="H1875" s="190">
        <f t="shared" si="121"/>
        <v>74.8</v>
      </c>
    </row>
    <row r="1876" spans="1:8">
      <c r="A1876" s="185">
        <v>37939</v>
      </c>
      <c r="B1876" s="184">
        <v>140</v>
      </c>
      <c r="C1876" s="184">
        <f t="shared" si="119"/>
        <v>2003</v>
      </c>
      <c r="E1876" s="190">
        <v>207</v>
      </c>
      <c r="F1876" s="190">
        <f t="shared" si="122"/>
        <v>1871</v>
      </c>
      <c r="G1876" s="190">
        <f t="shared" si="120"/>
        <v>0.20488392466053437</v>
      </c>
      <c r="H1876" s="190">
        <f t="shared" si="121"/>
        <v>74.84</v>
      </c>
    </row>
    <row r="1877" spans="1:8">
      <c r="A1877" s="185">
        <v>37940</v>
      </c>
      <c r="B1877" s="184">
        <v>132</v>
      </c>
      <c r="C1877" s="184">
        <f t="shared" si="119"/>
        <v>2003</v>
      </c>
      <c r="E1877" s="190">
        <v>206</v>
      </c>
      <c r="F1877" s="190">
        <f t="shared" si="122"/>
        <v>1872</v>
      </c>
      <c r="G1877" s="190">
        <f t="shared" si="120"/>
        <v>0.2049934296977661</v>
      </c>
      <c r="H1877" s="190">
        <f t="shared" si="121"/>
        <v>74.88</v>
      </c>
    </row>
    <row r="1878" spans="1:8">
      <c r="A1878" s="185">
        <v>37941</v>
      </c>
      <c r="B1878" s="184">
        <v>138</v>
      </c>
      <c r="C1878" s="184">
        <f t="shared" si="119"/>
        <v>2003</v>
      </c>
      <c r="E1878" s="190">
        <v>206</v>
      </c>
      <c r="F1878" s="190">
        <f t="shared" si="122"/>
        <v>1873</v>
      </c>
      <c r="G1878" s="190">
        <f t="shared" si="120"/>
        <v>0.2051029347349978</v>
      </c>
      <c r="H1878" s="190">
        <f t="shared" si="121"/>
        <v>74.92</v>
      </c>
    </row>
    <row r="1879" spans="1:8">
      <c r="A1879" s="185">
        <v>37942</v>
      </c>
      <c r="B1879" s="184">
        <v>163</v>
      </c>
      <c r="C1879" s="184">
        <f t="shared" si="119"/>
        <v>2003</v>
      </c>
      <c r="E1879" s="190">
        <v>206</v>
      </c>
      <c r="F1879" s="190">
        <f t="shared" si="122"/>
        <v>1874</v>
      </c>
      <c r="G1879" s="190">
        <f t="shared" si="120"/>
        <v>0.20521243977222953</v>
      </c>
      <c r="H1879" s="190">
        <f t="shared" si="121"/>
        <v>74.959999999999994</v>
      </c>
    </row>
    <row r="1880" spans="1:8">
      <c r="A1880" s="185">
        <v>37943</v>
      </c>
      <c r="B1880" s="184">
        <v>139</v>
      </c>
      <c r="C1880" s="184">
        <f t="shared" si="119"/>
        <v>2003</v>
      </c>
      <c r="E1880" s="190">
        <v>206</v>
      </c>
      <c r="F1880" s="190">
        <f t="shared" si="122"/>
        <v>1875</v>
      </c>
      <c r="G1880" s="190">
        <f t="shared" si="120"/>
        <v>0.20532194480946123</v>
      </c>
      <c r="H1880" s="190">
        <f t="shared" si="121"/>
        <v>75</v>
      </c>
    </row>
    <row r="1881" spans="1:8">
      <c r="A1881" s="185">
        <v>37944</v>
      </c>
      <c r="B1881" s="184">
        <v>134</v>
      </c>
      <c r="C1881" s="184">
        <f t="shared" si="119"/>
        <v>2003</v>
      </c>
      <c r="E1881" s="190">
        <v>206</v>
      </c>
      <c r="F1881" s="190">
        <f t="shared" si="122"/>
        <v>1876</v>
      </c>
      <c r="G1881" s="190">
        <f t="shared" si="120"/>
        <v>0.20543144984669295</v>
      </c>
      <c r="H1881" s="190">
        <f t="shared" si="121"/>
        <v>75.040000000000006</v>
      </c>
    </row>
    <row r="1882" spans="1:8">
      <c r="A1882" s="185">
        <v>37945</v>
      </c>
      <c r="B1882" s="184">
        <v>128</v>
      </c>
      <c r="C1882" s="184">
        <f t="shared" si="119"/>
        <v>2003</v>
      </c>
      <c r="E1882" s="190">
        <v>206</v>
      </c>
      <c r="F1882" s="190">
        <f t="shared" si="122"/>
        <v>1877</v>
      </c>
      <c r="G1882" s="190">
        <f t="shared" si="120"/>
        <v>0.20554095488392465</v>
      </c>
      <c r="H1882" s="190">
        <f t="shared" si="121"/>
        <v>75.08</v>
      </c>
    </row>
    <row r="1883" spans="1:8">
      <c r="A1883" s="185">
        <v>37946</v>
      </c>
      <c r="B1883" s="184">
        <v>130</v>
      </c>
      <c r="C1883" s="184">
        <f t="shared" si="119"/>
        <v>2003</v>
      </c>
      <c r="E1883" s="190">
        <v>205</v>
      </c>
      <c r="F1883" s="190">
        <f t="shared" si="122"/>
        <v>1878</v>
      </c>
      <c r="G1883" s="190">
        <f t="shared" si="120"/>
        <v>0.20565045992115638</v>
      </c>
      <c r="H1883" s="190">
        <f t="shared" si="121"/>
        <v>75.12</v>
      </c>
    </row>
    <row r="1884" spans="1:8">
      <c r="A1884" s="185">
        <v>37947</v>
      </c>
      <c r="B1884" s="184">
        <v>129</v>
      </c>
      <c r="C1884" s="184">
        <f t="shared" si="119"/>
        <v>2003</v>
      </c>
      <c r="E1884" s="190">
        <v>205</v>
      </c>
      <c r="F1884" s="190">
        <f t="shared" si="122"/>
        <v>1879</v>
      </c>
      <c r="G1884" s="190">
        <f t="shared" si="120"/>
        <v>0.20575996495838808</v>
      </c>
      <c r="H1884" s="190">
        <f t="shared" si="121"/>
        <v>75.16</v>
      </c>
    </row>
    <row r="1885" spans="1:8">
      <c r="A1885" s="185">
        <v>37948</v>
      </c>
      <c r="B1885" s="184">
        <v>127</v>
      </c>
      <c r="C1885" s="184">
        <f t="shared" si="119"/>
        <v>2003</v>
      </c>
      <c r="E1885" s="190">
        <v>205</v>
      </c>
      <c r="F1885" s="190">
        <f t="shared" si="122"/>
        <v>1880</v>
      </c>
      <c r="G1885" s="190">
        <f t="shared" si="120"/>
        <v>0.20586946999561981</v>
      </c>
      <c r="H1885" s="190">
        <f t="shared" si="121"/>
        <v>75.2</v>
      </c>
    </row>
    <row r="1886" spans="1:8">
      <c r="A1886" s="185">
        <v>37949</v>
      </c>
      <c r="B1886" s="184">
        <v>128</v>
      </c>
      <c r="C1886" s="184">
        <f t="shared" si="119"/>
        <v>2003</v>
      </c>
      <c r="E1886" s="190">
        <v>205</v>
      </c>
      <c r="F1886" s="190">
        <f t="shared" si="122"/>
        <v>1881</v>
      </c>
      <c r="G1886" s="190">
        <f t="shared" si="120"/>
        <v>0.20597897503285151</v>
      </c>
      <c r="H1886" s="190">
        <f t="shared" si="121"/>
        <v>75.239999999999995</v>
      </c>
    </row>
    <row r="1887" spans="1:8">
      <c r="A1887" s="185">
        <v>37950</v>
      </c>
      <c r="B1887" s="184">
        <v>127</v>
      </c>
      <c r="C1887" s="184">
        <f t="shared" si="119"/>
        <v>2003</v>
      </c>
      <c r="E1887" s="190">
        <v>204</v>
      </c>
      <c r="F1887" s="190">
        <f t="shared" si="122"/>
        <v>1882</v>
      </c>
      <c r="G1887" s="190">
        <f t="shared" si="120"/>
        <v>0.20608848007008324</v>
      </c>
      <c r="H1887" s="190">
        <f t="shared" si="121"/>
        <v>75.28</v>
      </c>
    </row>
    <row r="1888" spans="1:8">
      <c r="A1888" s="185">
        <v>37951</v>
      </c>
      <c r="B1888" s="184">
        <v>127</v>
      </c>
      <c r="C1888" s="184">
        <f t="shared" si="119"/>
        <v>2003</v>
      </c>
      <c r="E1888" s="190">
        <v>204</v>
      </c>
      <c r="F1888" s="190">
        <f t="shared" si="122"/>
        <v>1883</v>
      </c>
      <c r="G1888" s="190">
        <f t="shared" si="120"/>
        <v>0.20619798510731494</v>
      </c>
      <c r="H1888" s="190">
        <f t="shared" si="121"/>
        <v>75.319999999999993</v>
      </c>
    </row>
    <row r="1889" spans="1:8">
      <c r="A1889" s="185">
        <v>37952</v>
      </c>
      <c r="B1889" s="184">
        <v>128</v>
      </c>
      <c r="C1889" s="184">
        <f t="shared" si="119"/>
        <v>2003</v>
      </c>
      <c r="E1889" s="190">
        <v>204</v>
      </c>
      <c r="F1889" s="190">
        <f t="shared" si="122"/>
        <v>1884</v>
      </c>
      <c r="G1889" s="190">
        <f t="shared" si="120"/>
        <v>0.20630749014454666</v>
      </c>
      <c r="H1889" s="190">
        <f t="shared" si="121"/>
        <v>75.360000000000014</v>
      </c>
    </row>
    <row r="1890" spans="1:8">
      <c r="A1890" s="185">
        <v>37953</v>
      </c>
      <c r="B1890" s="184">
        <v>129</v>
      </c>
      <c r="C1890" s="184">
        <f t="shared" si="119"/>
        <v>2003</v>
      </c>
      <c r="E1890" s="190">
        <v>204</v>
      </c>
      <c r="F1890" s="190">
        <f t="shared" si="122"/>
        <v>1885</v>
      </c>
      <c r="G1890" s="190">
        <f t="shared" si="120"/>
        <v>0.20641699518177836</v>
      </c>
      <c r="H1890" s="190">
        <f t="shared" si="121"/>
        <v>75.400000000000006</v>
      </c>
    </row>
    <row r="1891" spans="1:8">
      <c r="A1891" s="185">
        <v>37954</v>
      </c>
      <c r="B1891" s="184">
        <v>127</v>
      </c>
      <c r="C1891" s="184">
        <f t="shared" si="119"/>
        <v>2003</v>
      </c>
      <c r="E1891" s="190">
        <v>204</v>
      </c>
      <c r="F1891" s="190">
        <f t="shared" si="122"/>
        <v>1886</v>
      </c>
      <c r="G1891" s="190">
        <f t="shared" si="120"/>
        <v>0.20652650021901006</v>
      </c>
      <c r="H1891" s="190">
        <f t="shared" si="121"/>
        <v>75.44</v>
      </c>
    </row>
    <row r="1892" spans="1:8">
      <c r="A1892" s="185">
        <v>37955</v>
      </c>
      <c r="B1892" s="184">
        <v>128</v>
      </c>
      <c r="C1892" s="184">
        <f t="shared" si="119"/>
        <v>2003</v>
      </c>
      <c r="E1892" s="190">
        <v>204</v>
      </c>
      <c r="F1892" s="190">
        <f t="shared" si="122"/>
        <v>1887</v>
      </c>
      <c r="G1892" s="190">
        <f t="shared" si="120"/>
        <v>0.20663600525624179</v>
      </c>
      <c r="H1892" s="190">
        <f t="shared" si="121"/>
        <v>75.48</v>
      </c>
    </row>
    <row r="1893" spans="1:8">
      <c r="A1893" s="185">
        <v>37956</v>
      </c>
      <c r="B1893" s="184">
        <v>134</v>
      </c>
      <c r="C1893" s="184">
        <f t="shared" si="119"/>
        <v>2003</v>
      </c>
      <c r="E1893" s="190">
        <v>204</v>
      </c>
      <c r="F1893" s="190">
        <f t="shared" si="122"/>
        <v>1888</v>
      </c>
      <c r="G1893" s="190">
        <f t="shared" si="120"/>
        <v>0.20674551029347349</v>
      </c>
      <c r="H1893" s="190">
        <f t="shared" si="121"/>
        <v>75.52</v>
      </c>
    </row>
    <row r="1894" spans="1:8">
      <c r="A1894" s="185">
        <v>37957</v>
      </c>
      <c r="B1894" s="184">
        <v>137</v>
      </c>
      <c r="C1894" s="184">
        <f t="shared" si="119"/>
        <v>2003</v>
      </c>
      <c r="E1894" s="190">
        <v>204</v>
      </c>
      <c r="F1894" s="190">
        <f t="shared" si="122"/>
        <v>1889</v>
      </c>
      <c r="G1894" s="190">
        <f t="shared" si="120"/>
        <v>0.20685501533070522</v>
      </c>
      <c r="H1894" s="190">
        <f t="shared" si="121"/>
        <v>75.56</v>
      </c>
    </row>
    <row r="1895" spans="1:8">
      <c r="A1895" s="185">
        <v>37958</v>
      </c>
      <c r="B1895" s="184">
        <v>138</v>
      </c>
      <c r="C1895" s="184">
        <f t="shared" si="119"/>
        <v>2003</v>
      </c>
      <c r="E1895" s="190">
        <v>204</v>
      </c>
      <c r="F1895" s="190">
        <f t="shared" si="122"/>
        <v>1890</v>
      </c>
      <c r="G1895" s="190">
        <f t="shared" si="120"/>
        <v>0.20696452036793692</v>
      </c>
      <c r="H1895" s="190">
        <f t="shared" si="121"/>
        <v>75.599999999999994</v>
      </c>
    </row>
    <row r="1896" spans="1:8">
      <c r="A1896" s="185">
        <v>37959</v>
      </c>
      <c r="B1896" s="184">
        <v>137</v>
      </c>
      <c r="C1896" s="184">
        <f t="shared" si="119"/>
        <v>2003</v>
      </c>
      <c r="E1896" s="190">
        <v>204</v>
      </c>
      <c r="F1896" s="190">
        <f t="shared" si="122"/>
        <v>1891</v>
      </c>
      <c r="G1896" s="190">
        <f t="shared" si="120"/>
        <v>0.20707402540516864</v>
      </c>
      <c r="H1896" s="190">
        <f t="shared" si="121"/>
        <v>75.64</v>
      </c>
    </row>
    <row r="1897" spans="1:8">
      <c r="A1897" s="185">
        <v>37960</v>
      </c>
      <c r="B1897" s="184">
        <v>138</v>
      </c>
      <c r="C1897" s="184">
        <f t="shared" si="119"/>
        <v>2003</v>
      </c>
      <c r="E1897" s="190">
        <v>203</v>
      </c>
      <c r="F1897" s="190">
        <f t="shared" si="122"/>
        <v>1892</v>
      </c>
      <c r="G1897" s="190">
        <f t="shared" si="120"/>
        <v>0.20718353044240034</v>
      </c>
      <c r="H1897" s="190">
        <f t="shared" si="121"/>
        <v>75.680000000000007</v>
      </c>
    </row>
    <row r="1898" spans="1:8">
      <c r="A1898" s="185">
        <v>37961</v>
      </c>
      <c r="B1898" s="184">
        <v>138</v>
      </c>
      <c r="C1898" s="184">
        <f t="shared" si="119"/>
        <v>2003</v>
      </c>
      <c r="E1898" s="190">
        <v>203</v>
      </c>
      <c r="F1898" s="190">
        <f t="shared" si="122"/>
        <v>1893</v>
      </c>
      <c r="G1898" s="190">
        <f t="shared" si="120"/>
        <v>0.20729303547963207</v>
      </c>
      <c r="H1898" s="190">
        <f t="shared" si="121"/>
        <v>75.72</v>
      </c>
    </row>
    <row r="1899" spans="1:8">
      <c r="A1899" s="185">
        <v>37962</v>
      </c>
      <c r="B1899" s="184">
        <v>144</v>
      </c>
      <c r="C1899" s="184">
        <f t="shared" si="119"/>
        <v>2003</v>
      </c>
      <c r="E1899" s="190">
        <v>203</v>
      </c>
      <c r="F1899" s="190">
        <f t="shared" si="122"/>
        <v>1894</v>
      </c>
      <c r="G1899" s="190">
        <f t="shared" si="120"/>
        <v>0.20740254051686377</v>
      </c>
      <c r="H1899" s="190">
        <f t="shared" si="121"/>
        <v>75.760000000000005</v>
      </c>
    </row>
    <row r="1900" spans="1:8">
      <c r="A1900" s="185">
        <v>37963</v>
      </c>
      <c r="B1900" s="184">
        <v>139</v>
      </c>
      <c r="C1900" s="184">
        <f t="shared" si="119"/>
        <v>2003</v>
      </c>
      <c r="E1900" s="190">
        <v>203</v>
      </c>
      <c r="F1900" s="190">
        <f t="shared" si="122"/>
        <v>1895</v>
      </c>
      <c r="G1900" s="190">
        <f t="shared" si="120"/>
        <v>0.2075120455540955</v>
      </c>
      <c r="H1900" s="190">
        <f t="shared" si="121"/>
        <v>75.8</v>
      </c>
    </row>
    <row r="1901" spans="1:8">
      <c r="A1901" s="185">
        <v>37964</v>
      </c>
      <c r="B1901" s="184">
        <v>135</v>
      </c>
      <c r="C1901" s="184">
        <f t="shared" si="119"/>
        <v>2003</v>
      </c>
      <c r="E1901" s="190">
        <v>203</v>
      </c>
      <c r="F1901" s="190">
        <f t="shared" si="122"/>
        <v>1896</v>
      </c>
      <c r="G1901" s="190">
        <f t="shared" si="120"/>
        <v>0.2076215505913272</v>
      </c>
      <c r="H1901" s="190">
        <f t="shared" si="121"/>
        <v>75.84</v>
      </c>
    </row>
    <row r="1902" spans="1:8">
      <c r="A1902" s="185">
        <v>37965</v>
      </c>
      <c r="B1902" s="184">
        <v>134</v>
      </c>
      <c r="C1902" s="184">
        <f t="shared" si="119"/>
        <v>2003</v>
      </c>
      <c r="E1902" s="190">
        <v>203</v>
      </c>
      <c r="F1902" s="190">
        <f t="shared" si="122"/>
        <v>1897</v>
      </c>
      <c r="G1902" s="190">
        <f t="shared" si="120"/>
        <v>0.20773105562855892</v>
      </c>
      <c r="H1902" s="190">
        <f t="shared" si="121"/>
        <v>75.88</v>
      </c>
    </row>
    <row r="1903" spans="1:8">
      <c r="A1903" s="185">
        <v>37966</v>
      </c>
      <c r="B1903" s="184">
        <v>134</v>
      </c>
      <c r="C1903" s="184">
        <f t="shared" si="119"/>
        <v>2003</v>
      </c>
      <c r="E1903" s="190">
        <v>203</v>
      </c>
      <c r="F1903" s="190">
        <f t="shared" si="122"/>
        <v>1898</v>
      </c>
      <c r="G1903" s="190">
        <f t="shared" si="120"/>
        <v>0.20784056066579062</v>
      </c>
      <c r="H1903" s="190">
        <f t="shared" si="121"/>
        <v>75.92</v>
      </c>
    </row>
    <row r="1904" spans="1:8">
      <c r="A1904" s="185">
        <v>37967</v>
      </c>
      <c r="B1904" s="184">
        <v>131</v>
      </c>
      <c r="C1904" s="184">
        <f t="shared" si="119"/>
        <v>2003</v>
      </c>
      <c r="E1904" s="190">
        <v>203</v>
      </c>
      <c r="F1904" s="190">
        <f t="shared" si="122"/>
        <v>1899</v>
      </c>
      <c r="G1904" s="190">
        <f t="shared" si="120"/>
        <v>0.20795006570302235</v>
      </c>
      <c r="H1904" s="190">
        <f t="shared" si="121"/>
        <v>75.960000000000008</v>
      </c>
    </row>
    <row r="1905" spans="1:8">
      <c r="A1905" s="185">
        <v>37968</v>
      </c>
      <c r="B1905" s="184">
        <v>132</v>
      </c>
      <c r="C1905" s="184">
        <f t="shared" si="119"/>
        <v>2003</v>
      </c>
      <c r="E1905" s="190">
        <v>202</v>
      </c>
      <c r="F1905" s="190">
        <f t="shared" si="122"/>
        <v>1900</v>
      </c>
      <c r="G1905" s="190">
        <f t="shared" si="120"/>
        <v>0.20805957074025405</v>
      </c>
      <c r="H1905" s="190">
        <f t="shared" si="121"/>
        <v>76</v>
      </c>
    </row>
    <row r="1906" spans="1:8">
      <c r="A1906" s="185">
        <v>37969</v>
      </c>
      <c r="B1906" s="184">
        <v>134</v>
      </c>
      <c r="C1906" s="184">
        <f t="shared" si="119"/>
        <v>2003</v>
      </c>
      <c r="E1906" s="190">
        <v>202</v>
      </c>
      <c r="F1906" s="190">
        <f t="shared" si="122"/>
        <v>1901</v>
      </c>
      <c r="G1906" s="190">
        <f t="shared" si="120"/>
        <v>0.20816907577748575</v>
      </c>
      <c r="H1906" s="190">
        <f t="shared" si="121"/>
        <v>76.039999999999992</v>
      </c>
    </row>
    <row r="1907" spans="1:8">
      <c r="A1907" s="185">
        <v>37970</v>
      </c>
      <c r="B1907" s="184">
        <v>134</v>
      </c>
      <c r="C1907" s="184">
        <f t="shared" si="119"/>
        <v>2003</v>
      </c>
      <c r="E1907" s="190">
        <v>202</v>
      </c>
      <c r="F1907" s="190">
        <f t="shared" si="122"/>
        <v>1902</v>
      </c>
      <c r="G1907" s="190">
        <f t="shared" si="120"/>
        <v>0.20827858081471748</v>
      </c>
      <c r="H1907" s="190">
        <f t="shared" si="121"/>
        <v>76.08</v>
      </c>
    </row>
    <row r="1908" spans="1:8">
      <c r="A1908" s="185">
        <v>37971</v>
      </c>
      <c r="B1908" s="184">
        <v>133</v>
      </c>
      <c r="C1908" s="184">
        <f t="shared" si="119"/>
        <v>2003</v>
      </c>
      <c r="E1908" s="190">
        <v>202</v>
      </c>
      <c r="F1908" s="190">
        <f t="shared" si="122"/>
        <v>1903</v>
      </c>
      <c r="G1908" s="190">
        <f t="shared" si="120"/>
        <v>0.20838808585194918</v>
      </c>
      <c r="H1908" s="190">
        <f t="shared" si="121"/>
        <v>76.12</v>
      </c>
    </row>
    <row r="1909" spans="1:8">
      <c r="A1909" s="185">
        <v>37972</v>
      </c>
      <c r="B1909" s="184">
        <v>133</v>
      </c>
      <c r="C1909" s="184">
        <f t="shared" si="119"/>
        <v>2003</v>
      </c>
      <c r="E1909" s="190">
        <v>202</v>
      </c>
      <c r="F1909" s="190">
        <f t="shared" si="122"/>
        <v>1904</v>
      </c>
      <c r="G1909" s="190">
        <f t="shared" si="120"/>
        <v>0.20849759088918091</v>
      </c>
      <c r="H1909" s="190">
        <f t="shared" si="121"/>
        <v>76.16</v>
      </c>
    </row>
    <row r="1910" spans="1:8">
      <c r="A1910" s="185">
        <v>37973</v>
      </c>
      <c r="B1910" s="184">
        <v>136</v>
      </c>
      <c r="C1910" s="184">
        <f t="shared" si="119"/>
        <v>2003</v>
      </c>
      <c r="E1910" s="190">
        <v>202</v>
      </c>
      <c r="F1910" s="190">
        <f t="shared" si="122"/>
        <v>1905</v>
      </c>
      <c r="G1910" s="190">
        <f t="shared" si="120"/>
        <v>0.20860709592641261</v>
      </c>
      <c r="H1910" s="190">
        <f t="shared" si="121"/>
        <v>76.2</v>
      </c>
    </row>
    <row r="1911" spans="1:8">
      <c r="A1911" s="185">
        <v>37974</v>
      </c>
      <c r="B1911" s="184">
        <v>135</v>
      </c>
      <c r="C1911" s="184">
        <f t="shared" si="119"/>
        <v>2003</v>
      </c>
      <c r="E1911" s="190">
        <v>202</v>
      </c>
      <c r="F1911" s="190">
        <f t="shared" si="122"/>
        <v>1906</v>
      </c>
      <c r="G1911" s="190">
        <f t="shared" si="120"/>
        <v>0.20871660096364433</v>
      </c>
      <c r="H1911" s="190">
        <f t="shared" si="121"/>
        <v>76.239999999999995</v>
      </c>
    </row>
    <row r="1912" spans="1:8">
      <c r="A1912" s="185">
        <v>37975</v>
      </c>
      <c r="B1912" s="184">
        <v>134</v>
      </c>
      <c r="C1912" s="184">
        <f t="shared" si="119"/>
        <v>2003</v>
      </c>
      <c r="E1912" s="190">
        <v>202</v>
      </c>
      <c r="F1912" s="190">
        <f t="shared" si="122"/>
        <v>1907</v>
      </c>
      <c r="G1912" s="190">
        <f t="shared" si="120"/>
        <v>0.20882610600087603</v>
      </c>
      <c r="H1912" s="190">
        <f t="shared" si="121"/>
        <v>76.28</v>
      </c>
    </row>
    <row r="1913" spans="1:8">
      <c r="A1913" s="185">
        <v>37976</v>
      </c>
      <c r="B1913" s="184">
        <v>155</v>
      </c>
      <c r="C1913" s="184">
        <f t="shared" si="119"/>
        <v>2003</v>
      </c>
      <c r="E1913" s="190">
        <v>202</v>
      </c>
      <c r="F1913" s="190">
        <f t="shared" si="122"/>
        <v>1908</v>
      </c>
      <c r="G1913" s="190">
        <f t="shared" si="120"/>
        <v>0.20893561103810776</v>
      </c>
      <c r="H1913" s="190">
        <f t="shared" si="121"/>
        <v>76.319999999999993</v>
      </c>
    </row>
    <row r="1914" spans="1:8">
      <c r="A1914" s="185">
        <v>37977</v>
      </c>
      <c r="B1914" s="184">
        <v>141</v>
      </c>
      <c r="C1914" s="184">
        <f t="shared" si="119"/>
        <v>2003</v>
      </c>
      <c r="E1914" s="190">
        <v>202</v>
      </c>
      <c r="F1914" s="190">
        <f t="shared" si="122"/>
        <v>1909</v>
      </c>
      <c r="G1914" s="190">
        <f t="shared" si="120"/>
        <v>0.20904511607533946</v>
      </c>
      <c r="H1914" s="190">
        <f t="shared" si="121"/>
        <v>76.36</v>
      </c>
    </row>
    <row r="1915" spans="1:8">
      <c r="A1915" s="185">
        <v>37978</v>
      </c>
      <c r="B1915" s="184">
        <v>138</v>
      </c>
      <c r="C1915" s="184">
        <f t="shared" si="119"/>
        <v>2003</v>
      </c>
      <c r="E1915" s="190">
        <v>201</v>
      </c>
      <c r="F1915" s="190">
        <f t="shared" si="122"/>
        <v>1910</v>
      </c>
      <c r="G1915" s="190">
        <f t="shared" si="120"/>
        <v>0.20915462111257119</v>
      </c>
      <c r="H1915" s="190">
        <f t="shared" si="121"/>
        <v>76.400000000000006</v>
      </c>
    </row>
    <row r="1916" spans="1:8">
      <c r="A1916" s="185">
        <v>37979</v>
      </c>
      <c r="B1916" s="184">
        <v>138</v>
      </c>
      <c r="C1916" s="184">
        <f t="shared" si="119"/>
        <v>2003</v>
      </c>
      <c r="E1916" s="190">
        <v>201</v>
      </c>
      <c r="F1916" s="190">
        <f t="shared" si="122"/>
        <v>1911</v>
      </c>
      <c r="G1916" s="190">
        <f t="shared" si="120"/>
        <v>0.20926412614980289</v>
      </c>
      <c r="H1916" s="190">
        <f t="shared" si="121"/>
        <v>76.44</v>
      </c>
    </row>
    <row r="1917" spans="1:8">
      <c r="A1917" s="185">
        <v>37980</v>
      </c>
      <c r="B1917" s="184">
        <v>185</v>
      </c>
      <c r="C1917" s="184">
        <f t="shared" si="119"/>
        <v>2003</v>
      </c>
      <c r="E1917" s="190">
        <v>201</v>
      </c>
      <c r="F1917" s="190">
        <f t="shared" si="122"/>
        <v>1912</v>
      </c>
      <c r="G1917" s="190">
        <f t="shared" si="120"/>
        <v>0.20937363118703461</v>
      </c>
      <c r="H1917" s="190">
        <f t="shared" si="121"/>
        <v>76.48</v>
      </c>
    </row>
    <row r="1918" spans="1:8">
      <c r="A1918" s="185">
        <v>37981</v>
      </c>
      <c r="B1918" s="184">
        <v>186</v>
      </c>
      <c r="C1918" s="184">
        <f t="shared" si="119"/>
        <v>2003</v>
      </c>
      <c r="E1918" s="190">
        <v>201</v>
      </c>
      <c r="F1918" s="190">
        <f t="shared" si="122"/>
        <v>1913</v>
      </c>
      <c r="G1918" s="190">
        <f t="shared" si="120"/>
        <v>0.20948313622426631</v>
      </c>
      <c r="H1918" s="190">
        <f t="shared" si="121"/>
        <v>76.52</v>
      </c>
    </row>
    <row r="1919" spans="1:8">
      <c r="A1919" s="185">
        <v>37982</v>
      </c>
      <c r="B1919" s="184">
        <v>146</v>
      </c>
      <c r="C1919" s="184">
        <f t="shared" si="119"/>
        <v>2003</v>
      </c>
      <c r="E1919" s="190">
        <v>201</v>
      </c>
      <c r="F1919" s="190">
        <f t="shared" si="122"/>
        <v>1914</v>
      </c>
      <c r="G1919" s="190">
        <f t="shared" si="120"/>
        <v>0.20959264126149804</v>
      </c>
      <c r="H1919" s="190">
        <f t="shared" si="121"/>
        <v>76.56</v>
      </c>
    </row>
    <row r="1920" spans="1:8">
      <c r="A1920" s="185">
        <v>37983</v>
      </c>
      <c r="B1920" s="184">
        <v>144</v>
      </c>
      <c r="C1920" s="184">
        <f t="shared" si="119"/>
        <v>2003</v>
      </c>
      <c r="E1920" s="190">
        <v>200</v>
      </c>
      <c r="F1920" s="190">
        <f t="shared" si="122"/>
        <v>1915</v>
      </c>
      <c r="G1920" s="190">
        <f t="shared" si="120"/>
        <v>0.20970214629872974</v>
      </c>
      <c r="H1920" s="190">
        <f t="shared" si="121"/>
        <v>76.599999999999994</v>
      </c>
    </row>
    <row r="1921" spans="1:8">
      <c r="A1921" s="185">
        <v>37984</v>
      </c>
      <c r="B1921" s="184">
        <v>143</v>
      </c>
      <c r="C1921" s="184">
        <f t="shared" si="119"/>
        <v>2003</v>
      </c>
      <c r="E1921" s="190">
        <v>199</v>
      </c>
      <c r="F1921" s="190">
        <f t="shared" si="122"/>
        <v>1916</v>
      </c>
      <c r="G1921" s="190">
        <f t="shared" si="120"/>
        <v>0.20981165133596144</v>
      </c>
      <c r="H1921" s="190">
        <f t="shared" si="121"/>
        <v>76.639999999999986</v>
      </c>
    </row>
    <row r="1922" spans="1:8">
      <c r="A1922" s="185">
        <v>37985</v>
      </c>
      <c r="B1922" s="184">
        <v>143</v>
      </c>
      <c r="C1922" s="184">
        <f t="shared" si="119"/>
        <v>2003</v>
      </c>
      <c r="E1922" s="190">
        <v>199</v>
      </c>
      <c r="F1922" s="190">
        <f t="shared" si="122"/>
        <v>1917</v>
      </c>
      <c r="G1922" s="190">
        <f t="shared" si="120"/>
        <v>0.20992115637319317</v>
      </c>
      <c r="H1922" s="190">
        <f t="shared" si="121"/>
        <v>76.680000000000007</v>
      </c>
    </row>
    <row r="1923" spans="1:8">
      <c r="A1923" s="185">
        <v>37986</v>
      </c>
      <c r="B1923" s="184">
        <v>141</v>
      </c>
      <c r="C1923" s="184">
        <f t="shared" si="119"/>
        <v>2003</v>
      </c>
      <c r="E1923" s="190">
        <v>199</v>
      </c>
      <c r="F1923" s="190">
        <f t="shared" si="122"/>
        <v>1918</v>
      </c>
      <c r="G1923" s="190">
        <f t="shared" si="120"/>
        <v>0.21003066141042487</v>
      </c>
      <c r="H1923" s="190">
        <f t="shared" si="121"/>
        <v>76.72</v>
      </c>
    </row>
    <row r="1924" spans="1:8">
      <c r="A1924" s="185">
        <v>37987</v>
      </c>
      <c r="B1924" s="184">
        <v>143</v>
      </c>
      <c r="C1924" s="184">
        <f t="shared" si="119"/>
        <v>2004</v>
      </c>
      <c r="E1924" s="190">
        <v>199</v>
      </c>
      <c r="F1924" s="190">
        <f t="shared" si="122"/>
        <v>1919</v>
      </c>
      <c r="G1924" s="190">
        <f t="shared" si="120"/>
        <v>0.2101401664476566</v>
      </c>
      <c r="H1924" s="190">
        <f t="shared" si="121"/>
        <v>76.760000000000005</v>
      </c>
    </row>
    <row r="1925" spans="1:8">
      <c r="A1925" s="185">
        <v>37988</v>
      </c>
      <c r="B1925" s="184">
        <v>142</v>
      </c>
      <c r="C1925" s="184">
        <f t="shared" si="119"/>
        <v>2004</v>
      </c>
      <c r="E1925" s="190">
        <v>198</v>
      </c>
      <c r="F1925" s="190">
        <f t="shared" si="122"/>
        <v>1920</v>
      </c>
      <c r="G1925" s="190">
        <f t="shared" si="120"/>
        <v>0.2102496714848883</v>
      </c>
      <c r="H1925" s="190">
        <f t="shared" si="121"/>
        <v>76.8</v>
      </c>
    </row>
    <row r="1926" spans="1:8">
      <c r="A1926" s="185">
        <v>37989</v>
      </c>
      <c r="B1926" s="184">
        <v>141</v>
      </c>
      <c r="C1926" s="184">
        <f t="shared" ref="C1926:C1989" si="123">YEAR(A1926)</f>
        <v>2004</v>
      </c>
      <c r="E1926" s="190">
        <v>198</v>
      </c>
      <c r="F1926" s="190">
        <f t="shared" si="122"/>
        <v>1921</v>
      </c>
      <c r="G1926" s="190">
        <f t="shared" ref="G1926:G1989" si="124">F1926/9132</f>
        <v>0.21035917652212002</v>
      </c>
      <c r="H1926" s="190">
        <f t="shared" ref="H1926:H1989" si="125">G1926*9132/25</f>
        <v>76.84</v>
      </c>
    </row>
    <row r="1927" spans="1:8">
      <c r="A1927" s="185">
        <v>37990</v>
      </c>
      <c r="B1927" s="184">
        <v>140</v>
      </c>
      <c r="C1927" s="184">
        <f t="shared" si="123"/>
        <v>2004</v>
      </c>
      <c r="E1927" s="190">
        <v>198</v>
      </c>
      <c r="F1927" s="190">
        <f t="shared" ref="F1927:F1990" si="126">F1926+1</f>
        <v>1922</v>
      </c>
      <c r="G1927" s="190">
        <f t="shared" si="124"/>
        <v>0.21046868155935172</v>
      </c>
      <c r="H1927" s="190">
        <f t="shared" si="125"/>
        <v>76.88</v>
      </c>
    </row>
    <row r="1928" spans="1:8">
      <c r="A1928" s="185">
        <v>37991</v>
      </c>
      <c r="B1928" s="184">
        <v>134</v>
      </c>
      <c r="C1928" s="184">
        <f t="shared" si="123"/>
        <v>2004</v>
      </c>
      <c r="E1928" s="190">
        <v>197</v>
      </c>
      <c r="F1928" s="190">
        <f t="shared" si="126"/>
        <v>1923</v>
      </c>
      <c r="G1928" s="190">
        <f t="shared" si="124"/>
        <v>0.21057818659658345</v>
      </c>
      <c r="H1928" s="190">
        <f t="shared" si="125"/>
        <v>76.92</v>
      </c>
    </row>
    <row r="1929" spans="1:8">
      <c r="A1929" s="185">
        <v>37992</v>
      </c>
      <c r="B1929" s="184">
        <v>132</v>
      </c>
      <c r="C1929" s="184">
        <f t="shared" si="123"/>
        <v>2004</v>
      </c>
      <c r="E1929" s="190">
        <v>197</v>
      </c>
      <c r="F1929" s="190">
        <f t="shared" si="126"/>
        <v>1924</v>
      </c>
      <c r="G1929" s="190">
        <f t="shared" si="124"/>
        <v>0.21068769163381515</v>
      </c>
      <c r="H1929" s="190">
        <f t="shared" si="125"/>
        <v>76.959999999999994</v>
      </c>
    </row>
    <row r="1930" spans="1:8">
      <c r="A1930" s="185">
        <v>37993</v>
      </c>
      <c r="B1930" s="184">
        <v>131</v>
      </c>
      <c r="C1930" s="184">
        <f t="shared" si="123"/>
        <v>2004</v>
      </c>
      <c r="E1930" s="190">
        <v>197</v>
      </c>
      <c r="F1930" s="190">
        <f t="shared" si="126"/>
        <v>1925</v>
      </c>
      <c r="G1930" s="190">
        <f t="shared" si="124"/>
        <v>0.21079719667104688</v>
      </c>
      <c r="H1930" s="190">
        <f t="shared" si="125"/>
        <v>77</v>
      </c>
    </row>
    <row r="1931" spans="1:8">
      <c r="A1931" s="185">
        <v>37994</v>
      </c>
      <c r="B1931" s="184">
        <v>130</v>
      </c>
      <c r="C1931" s="184">
        <f t="shared" si="123"/>
        <v>2004</v>
      </c>
      <c r="E1931" s="190">
        <v>197</v>
      </c>
      <c r="F1931" s="190">
        <f t="shared" si="126"/>
        <v>1926</v>
      </c>
      <c r="G1931" s="190">
        <f t="shared" si="124"/>
        <v>0.21090670170827858</v>
      </c>
      <c r="H1931" s="190">
        <f t="shared" si="125"/>
        <v>77.040000000000006</v>
      </c>
    </row>
    <row r="1932" spans="1:8">
      <c r="A1932" s="185">
        <v>37995</v>
      </c>
      <c r="B1932" s="184">
        <v>131</v>
      </c>
      <c r="C1932" s="184">
        <f t="shared" si="123"/>
        <v>2004</v>
      </c>
      <c r="E1932" s="190">
        <v>197</v>
      </c>
      <c r="F1932" s="190">
        <f t="shared" si="126"/>
        <v>1927</v>
      </c>
      <c r="G1932" s="190">
        <f t="shared" si="124"/>
        <v>0.2110162067455103</v>
      </c>
      <c r="H1932" s="190">
        <f t="shared" si="125"/>
        <v>77.08</v>
      </c>
    </row>
    <row r="1933" spans="1:8">
      <c r="A1933" s="185">
        <v>37996</v>
      </c>
      <c r="B1933" s="184">
        <v>131</v>
      </c>
      <c r="C1933" s="184">
        <f t="shared" si="123"/>
        <v>2004</v>
      </c>
      <c r="E1933" s="190">
        <v>197</v>
      </c>
      <c r="F1933" s="190">
        <f t="shared" si="126"/>
        <v>1928</v>
      </c>
      <c r="G1933" s="190">
        <f t="shared" si="124"/>
        <v>0.211125711782742</v>
      </c>
      <c r="H1933" s="190">
        <f t="shared" si="125"/>
        <v>77.12</v>
      </c>
    </row>
    <row r="1934" spans="1:8">
      <c r="A1934" s="185">
        <v>37997</v>
      </c>
      <c r="B1934" s="184">
        <v>126</v>
      </c>
      <c r="C1934" s="184">
        <f t="shared" si="123"/>
        <v>2004</v>
      </c>
      <c r="E1934" s="190">
        <v>197</v>
      </c>
      <c r="F1934" s="190">
        <f t="shared" si="126"/>
        <v>1929</v>
      </c>
      <c r="G1934" s="190">
        <f t="shared" si="124"/>
        <v>0.21123521681997373</v>
      </c>
      <c r="H1934" s="190">
        <f t="shared" si="125"/>
        <v>77.16</v>
      </c>
    </row>
    <row r="1935" spans="1:8">
      <c r="A1935" s="185">
        <v>37998</v>
      </c>
      <c r="B1935" s="184">
        <v>126</v>
      </c>
      <c r="C1935" s="184">
        <f t="shared" si="123"/>
        <v>2004</v>
      </c>
      <c r="E1935" s="190">
        <v>197</v>
      </c>
      <c r="F1935" s="190">
        <f t="shared" si="126"/>
        <v>1930</v>
      </c>
      <c r="G1935" s="190">
        <f t="shared" si="124"/>
        <v>0.21134472185720543</v>
      </c>
      <c r="H1935" s="190">
        <f t="shared" si="125"/>
        <v>77.2</v>
      </c>
    </row>
    <row r="1936" spans="1:8">
      <c r="A1936" s="185">
        <v>37999</v>
      </c>
      <c r="B1936" s="184">
        <v>127</v>
      </c>
      <c r="C1936" s="184">
        <f t="shared" si="123"/>
        <v>2004</v>
      </c>
      <c r="E1936" s="190">
        <v>197</v>
      </c>
      <c r="F1936" s="190">
        <f t="shared" si="126"/>
        <v>1931</v>
      </c>
      <c r="G1936" s="190">
        <f t="shared" si="124"/>
        <v>0.21145422689443713</v>
      </c>
      <c r="H1936" s="190">
        <f t="shared" si="125"/>
        <v>77.239999999999995</v>
      </c>
    </row>
    <row r="1937" spans="1:8">
      <c r="A1937" s="185">
        <v>38000</v>
      </c>
      <c r="B1937" s="184">
        <v>129</v>
      </c>
      <c r="C1937" s="184">
        <f t="shared" si="123"/>
        <v>2004</v>
      </c>
      <c r="E1937" s="190">
        <v>197</v>
      </c>
      <c r="F1937" s="190">
        <f t="shared" si="126"/>
        <v>1932</v>
      </c>
      <c r="G1937" s="190">
        <f t="shared" si="124"/>
        <v>0.21156373193166886</v>
      </c>
      <c r="H1937" s="190">
        <f t="shared" si="125"/>
        <v>77.28</v>
      </c>
    </row>
    <row r="1938" spans="1:8">
      <c r="A1938" s="185">
        <v>38001</v>
      </c>
      <c r="B1938" s="184">
        <v>130</v>
      </c>
      <c r="C1938" s="184">
        <f t="shared" si="123"/>
        <v>2004</v>
      </c>
      <c r="E1938" s="190">
        <v>197</v>
      </c>
      <c r="F1938" s="190">
        <f t="shared" si="126"/>
        <v>1933</v>
      </c>
      <c r="G1938" s="190">
        <f t="shared" si="124"/>
        <v>0.21167323696890056</v>
      </c>
      <c r="H1938" s="190">
        <f t="shared" si="125"/>
        <v>77.319999999999993</v>
      </c>
    </row>
    <row r="1939" spans="1:8">
      <c r="A1939" s="185">
        <v>38002</v>
      </c>
      <c r="B1939" s="184">
        <v>130</v>
      </c>
      <c r="C1939" s="184">
        <f t="shared" si="123"/>
        <v>2004</v>
      </c>
      <c r="E1939" s="190">
        <v>197</v>
      </c>
      <c r="F1939" s="190">
        <f t="shared" si="126"/>
        <v>1934</v>
      </c>
      <c r="G1939" s="190">
        <f t="shared" si="124"/>
        <v>0.21178274200613229</v>
      </c>
      <c r="H1939" s="190">
        <f t="shared" si="125"/>
        <v>77.36</v>
      </c>
    </row>
    <row r="1940" spans="1:8">
      <c r="A1940" s="185">
        <v>38003</v>
      </c>
      <c r="B1940" s="184">
        <v>128</v>
      </c>
      <c r="C1940" s="184">
        <f t="shared" si="123"/>
        <v>2004</v>
      </c>
      <c r="E1940" s="190">
        <v>197</v>
      </c>
      <c r="F1940" s="190">
        <f t="shared" si="126"/>
        <v>1935</v>
      </c>
      <c r="G1940" s="190">
        <f t="shared" si="124"/>
        <v>0.21189224704336398</v>
      </c>
      <c r="H1940" s="190">
        <f t="shared" si="125"/>
        <v>77.400000000000006</v>
      </c>
    </row>
    <row r="1941" spans="1:8">
      <c r="A1941" s="185">
        <v>38004</v>
      </c>
      <c r="B1941" s="184">
        <v>130</v>
      </c>
      <c r="C1941" s="184">
        <f t="shared" si="123"/>
        <v>2004</v>
      </c>
      <c r="E1941" s="190">
        <v>197</v>
      </c>
      <c r="F1941" s="190">
        <f t="shared" si="126"/>
        <v>1936</v>
      </c>
      <c r="G1941" s="190">
        <f t="shared" si="124"/>
        <v>0.21200175208059571</v>
      </c>
      <c r="H1941" s="190">
        <f t="shared" si="125"/>
        <v>77.44</v>
      </c>
    </row>
    <row r="1942" spans="1:8">
      <c r="A1942" s="185">
        <v>38005</v>
      </c>
      <c r="B1942" s="184">
        <v>131</v>
      </c>
      <c r="C1942" s="184">
        <f t="shared" si="123"/>
        <v>2004</v>
      </c>
      <c r="E1942" s="190">
        <v>196</v>
      </c>
      <c r="F1942" s="190">
        <f t="shared" si="126"/>
        <v>1937</v>
      </c>
      <c r="G1942" s="190">
        <f t="shared" si="124"/>
        <v>0.21211125711782741</v>
      </c>
      <c r="H1942" s="190">
        <f t="shared" si="125"/>
        <v>77.48</v>
      </c>
    </row>
    <row r="1943" spans="1:8">
      <c r="A1943" s="185">
        <v>38006</v>
      </c>
      <c r="B1943" s="184">
        <v>132</v>
      </c>
      <c r="C1943" s="184">
        <f t="shared" si="123"/>
        <v>2004</v>
      </c>
      <c r="E1943" s="190">
        <v>196</v>
      </c>
      <c r="F1943" s="190">
        <f t="shared" si="126"/>
        <v>1938</v>
      </c>
      <c r="G1943" s="190">
        <f t="shared" si="124"/>
        <v>0.21222076215505914</v>
      </c>
      <c r="H1943" s="190">
        <f t="shared" si="125"/>
        <v>77.52</v>
      </c>
    </row>
    <row r="1944" spans="1:8">
      <c r="A1944" s="185">
        <v>38007</v>
      </c>
      <c r="B1944" s="184">
        <v>128</v>
      </c>
      <c r="C1944" s="184">
        <f t="shared" si="123"/>
        <v>2004</v>
      </c>
      <c r="E1944" s="190">
        <v>196</v>
      </c>
      <c r="F1944" s="190">
        <f t="shared" si="126"/>
        <v>1939</v>
      </c>
      <c r="G1944" s="190">
        <f t="shared" si="124"/>
        <v>0.21233026719229084</v>
      </c>
      <c r="H1944" s="190">
        <f t="shared" si="125"/>
        <v>77.56</v>
      </c>
    </row>
    <row r="1945" spans="1:8">
      <c r="A1945" s="185">
        <v>38008</v>
      </c>
      <c r="B1945" s="184">
        <v>128</v>
      </c>
      <c r="C1945" s="184">
        <f t="shared" si="123"/>
        <v>2004</v>
      </c>
      <c r="E1945" s="190">
        <v>196</v>
      </c>
      <c r="F1945" s="190">
        <f t="shared" si="126"/>
        <v>1940</v>
      </c>
      <c r="G1945" s="190">
        <f t="shared" si="124"/>
        <v>0.21243977222952257</v>
      </c>
      <c r="H1945" s="190">
        <f t="shared" si="125"/>
        <v>77.599999999999994</v>
      </c>
    </row>
    <row r="1946" spans="1:8">
      <c r="A1946" s="185">
        <v>38009</v>
      </c>
      <c r="B1946" s="184">
        <v>135</v>
      </c>
      <c r="C1946" s="184">
        <f t="shared" si="123"/>
        <v>2004</v>
      </c>
      <c r="E1946" s="190">
        <v>196</v>
      </c>
      <c r="F1946" s="190">
        <f t="shared" si="126"/>
        <v>1941</v>
      </c>
      <c r="G1946" s="190">
        <f t="shared" si="124"/>
        <v>0.21254927726675427</v>
      </c>
      <c r="H1946" s="190">
        <f t="shared" si="125"/>
        <v>77.64</v>
      </c>
    </row>
    <row r="1947" spans="1:8">
      <c r="A1947" s="185">
        <v>38010</v>
      </c>
      <c r="B1947" s="184">
        <v>127</v>
      </c>
      <c r="C1947" s="184">
        <f t="shared" si="123"/>
        <v>2004</v>
      </c>
      <c r="E1947" s="190">
        <v>196</v>
      </c>
      <c r="F1947" s="190">
        <f t="shared" si="126"/>
        <v>1942</v>
      </c>
      <c r="G1947" s="190">
        <f t="shared" si="124"/>
        <v>0.21265878230398599</v>
      </c>
      <c r="H1947" s="190">
        <f t="shared" si="125"/>
        <v>77.680000000000007</v>
      </c>
    </row>
    <row r="1948" spans="1:8">
      <c r="A1948" s="185">
        <v>38011</v>
      </c>
      <c r="B1948" s="184">
        <v>129</v>
      </c>
      <c r="C1948" s="184">
        <f t="shared" si="123"/>
        <v>2004</v>
      </c>
      <c r="E1948" s="190">
        <v>196</v>
      </c>
      <c r="F1948" s="190">
        <f t="shared" si="126"/>
        <v>1943</v>
      </c>
      <c r="G1948" s="190">
        <f t="shared" si="124"/>
        <v>0.21276828734121769</v>
      </c>
      <c r="H1948" s="190">
        <f t="shared" si="125"/>
        <v>77.72</v>
      </c>
    </row>
    <row r="1949" spans="1:8">
      <c r="A1949" s="185">
        <v>38012</v>
      </c>
      <c r="B1949" s="184">
        <v>127</v>
      </c>
      <c r="C1949" s="184">
        <f t="shared" si="123"/>
        <v>2004</v>
      </c>
      <c r="E1949" s="190">
        <v>196</v>
      </c>
      <c r="F1949" s="190">
        <f t="shared" si="126"/>
        <v>1944</v>
      </c>
      <c r="G1949" s="190">
        <f t="shared" si="124"/>
        <v>0.21287779237844942</v>
      </c>
      <c r="H1949" s="190">
        <f t="shared" si="125"/>
        <v>77.760000000000005</v>
      </c>
    </row>
    <row r="1950" spans="1:8">
      <c r="A1950" s="185">
        <v>38013</v>
      </c>
      <c r="B1950" s="184">
        <v>127</v>
      </c>
      <c r="C1950" s="184">
        <f t="shared" si="123"/>
        <v>2004</v>
      </c>
      <c r="E1950" s="190">
        <v>196</v>
      </c>
      <c r="F1950" s="190">
        <f t="shared" si="126"/>
        <v>1945</v>
      </c>
      <c r="G1950" s="190">
        <f t="shared" si="124"/>
        <v>0.21298729741568112</v>
      </c>
      <c r="H1950" s="190">
        <f t="shared" si="125"/>
        <v>77.8</v>
      </c>
    </row>
    <row r="1951" spans="1:8">
      <c r="A1951" s="185">
        <v>38014</v>
      </c>
      <c r="B1951" s="184">
        <v>130</v>
      </c>
      <c r="C1951" s="184">
        <f t="shared" si="123"/>
        <v>2004</v>
      </c>
      <c r="E1951" s="190">
        <v>196</v>
      </c>
      <c r="F1951" s="190">
        <f t="shared" si="126"/>
        <v>1946</v>
      </c>
      <c r="G1951" s="190">
        <f t="shared" si="124"/>
        <v>0.21309680245291282</v>
      </c>
      <c r="H1951" s="190">
        <f t="shared" si="125"/>
        <v>77.839999999999989</v>
      </c>
    </row>
    <row r="1952" spans="1:8">
      <c r="A1952" s="185">
        <v>38015</v>
      </c>
      <c r="B1952" s="184">
        <v>134</v>
      </c>
      <c r="C1952" s="184">
        <f t="shared" si="123"/>
        <v>2004</v>
      </c>
      <c r="E1952" s="190">
        <v>196</v>
      </c>
      <c r="F1952" s="190">
        <f t="shared" si="126"/>
        <v>1947</v>
      </c>
      <c r="G1952" s="190">
        <f t="shared" si="124"/>
        <v>0.21320630749014455</v>
      </c>
      <c r="H1952" s="190">
        <f t="shared" si="125"/>
        <v>77.88</v>
      </c>
    </row>
    <row r="1953" spans="1:8">
      <c r="A1953" s="185">
        <v>38016</v>
      </c>
      <c r="B1953" s="184">
        <v>130</v>
      </c>
      <c r="C1953" s="184">
        <f t="shared" si="123"/>
        <v>2004</v>
      </c>
      <c r="E1953" s="190">
        <v>196</v>
      </c>
      <c r="F1953" s="190">
        <f t="shared" si="126"/>
        <v>1948</v>
      </c>
      <c r="G1953" s="190">
        <f t="shared" si="124"/>
        <v>0.21331581252737625</v>
      </c>
      <c r="H1953" s="190">
        <f t="shared" si="125"/>
        <v>77.92</v>
      </c>
    </row>
    <row r="1954" spans="1:8">
      <c r="A1954" s="185">
        <v>38017</v>
      </c>
      <c r="B1954" s="184">
        <v>130</v>
      </c>
      <c r="C1954" s="184">
        <f t="shared" si="123"/>
        <v>2004</v>
      </c>
      <c r="E1954" s="190">
        <v>195</v>
      </c>
      <c r="F1954" s="190">
        <f t="shared" si="126"/>
        <v>1949</v>
      </c>
      <c r="G1954" s="190">
        <f t="shared" si="124"/>
        <v>0.21342531756460797</v>
      </c>
      <c r="H1954" s="190">
        <f t="shared" si="125"/>
        <v>77.959999999999994</v>
      </c>
    </row>
    <row r="1955" spans="1:8">
      <c r="A1955" s="185">
        <v>38018</v>
      </c>
      <c r="B1955" s="184">
        <v>127</v>
      </c>
      <c r="C1955" s="184">
        <f t="shared" si="123"/>
        <v>2004</v>
      </c>
      <c r="E1955" s="190">
        <v>195</v>
      </c>
      <c r="F1955" s="190">
        <f t="shared" si="126"/>
        <v>1950</v>
      </c>
      <c r="G1955" s="190">
        <f t="shared" si="124"/>
        <v>0.21353482260183967</v>
      </c>
      <c r="H1955" s="190">
        <f t="shared" si="125"/>
        <v>78</v>
      </c>
    </row>
    <row r="1956" spans="1:8">
      <c r="A1956" s="185">
        <v>38019</v>
      </c>
      <c r="B1956" s="184">
        <v>128</v>
      </c>
      <c r="C1956" s="184">
        <f t="shared" si="123"/>
        <v>2004</v>
      </c>
      <c r="E1956" s="190">
        <v>195</v>
      </c>
      <c r="F1956" s="190">
        <f t="shared" si="126"/>
        <v>1951</v>
      </c>
      <c r="G1956" s="190">
        <f t="shared" si="124"/>
        <v>0.2136443276390714</v>
      </c>
      <c r="H1956" s="190">
        <f t="shared" si="125"/>
        <v>78.040000000000006</v>
      </c>
    </row>
    <row r="1957" spans="1:8">
      <c r="A1957" s="185">
        <v>38020</v>
      </c>
      <c r="B1957" s="184">
        <v>129</v>
      </c>
      <c r="C1957" s="184">
        <f t="shared" si="123"/>
        <v>2004</v>
      </c>
      <c r="E1957" s="190">
        <v>195</v>
      </c>
      <c r="F1957" s="190">
        <f t="shared" si="126"/>
        <v>1952</v>
      </c>
      <c r="G1957" s="190">
        <f t="shared" si="124"/>
        <v>0.2137538326763031</v>
      </c>
      <c r="H1957" s="190">
        <f t="shared" si="125"/>
        <v>78.08</v>
      </c>
    </row>
    <row r="1958" spans="1:8">
      <c r="A1958" s="185">
        <v>38021</v>
      </c>
      <c r="B1958" s="184">
        <v>130</v>
      </c>
      <c r="C1958" s="184">
        <f t="shared" si="123"/>
        <v>2004</v>
      </c>
      <c r="E1958" s="190">
        <v>195</v>
      </c>
      <c r="F1958" s="190">
        <f t="shared" si="126"/>
        <v>1953</v>
      </c>
      <c r="G1958" s="190">
        <f t="shared" si="124"/>
        <v>0.21386333771353483</v>
      </c>
      <c r="H1958" s="190">
        <f t="shared" si="125"/>
        <v>78.12</v>
      </c>
    </row>
    <row r="1959" spans="1:8">
      <c r="A1959" s="185">
        <v>38022</v>
      </c>
      <c r="B1959" s="184">
        <v>128</v>
      </c>
      <c r="C1959" s="184">
        <f t="shared" si="123"/>
        <v>2004</v>
      </c>
      <c r="E1959" s="190">
        <v>195</v>
      </c>
      <c r="F1959" s="190">
        <f t="shared" si="126"/>
        <v>1954</v>
      </c>
      <c r="G1959" s="190">
        <f t="shared" si="124"/>
        <v>0.21397284275076653</v>
      </c>
      <c r="H1959" s="190">
        <f t="shared" si="125"/>
        <v>78.16</v>
      </c>
    </row>
    <row r="1960" spans="1:8">
      <c r="A1960" s="185">
        <v>38023</v>
      </c>
      <c r="B1960" s="184">
        <v>130</v>
      </c>
      <c r="C1960" s="184">
        <f t="shared" si="123"/>
        <v>2004</v>
      </c>
      <c r="E1960" s="190">
        <v>195</v>
      </c>
      <c r="F1960" s="190">
        <f t="shared" si="126"/>
        <v>1955</v>
      </c>
      <c r="G1960" s="190">
        <f t="shared" si="124"/>
        <v>0.21408234778799826</v>
      </c>
      <c r="H1960" s="190">
        <f t="shared" si="125"/>
        <v>78.2</v>
      </c>
    </row>
    <row r="1961" spans="1:8">
      <c r="A1961" s="185">
        <v>38024</v>
      </c>
      <c r="B1961" s="184">
        <v>131</v>
      </c>
      <c r="C1961" s="184">
        <f t="shared" si="123"/>
        <v>2004</v>
      </c>
      <c r="E1961" s="190">
        <v>195</v>
      </c>
      <c r="F1961" s="190">
        <f t="shared" si="126"/>
        <v>1956</v>
      </c>
      <c r="G1961" s="190">
        <f t="shared" si="124"/>
        <v>0.21419185282522996</v>
      </c>
      <c r="H1961" s="190">
        <f t="shared" si="125"/>
        <v>78.239999999999995</v>
      </c>
    </row>
    <row r="1962" spans="1:8">
      <c r="A1962" s="185">
        <v>38025</v>
      </c>
      <c r="B1962" s="184">
        <v>132</v>
      </c>
      <c r="C1962" s="184">
        <f t="shared" si="123"/>
        <v>2004</v>
      </c>
      <c r="E1962" s="190">
        <v>195</v>
      </c>
      <c r="F1962" s="190">
        <f t="shared" si="126"/>
        <v>1957</v>
      </c>
      <c r="G1962" s="190">
        <f t="shared" si="124"/>
        <v>0.21430135786246168</v>
      </c>
      <c r="H1962" s="190">
        <f t="shared" si="125"/>
        <v>78.28</v>
      </c>
    </row>
    <row r="1963" spans="1:8">
      <c r="A1963" s="185">
        <v>38026</v>
      </c>
      <c r="B1963" s="184">
        <v>131</v>
      </c>
      <c r="C1963" s="184">
        <f t="shared" si="123"/>
        <v>2004</v>
      </c>
      <c r="E1963" s="190">
        <v>195</v>
      </c>
      <c r="F1963" s="190">
        <f t="shared" si="126"/>
        <v>1958</v>
      </c>
      <c r="G1963" s="190">
        <f t="shared" si="124"/>
        <v>0.21441086289969338</v>
      </c>
      <c r="H1963" s="190">
        <f t="shared" si="125"/>
        <v>78.319999999999993</v>
      </c>
    </row>
    <row r="1964" spans="1:8">
      <c r="A1964" s="185">
        <v>38027</v>
      </c>
      <c r="B1964" s="184">
        <v>132</v>
      </c>
      <c r="C1964" s="184">
        <f t="shared" si="123"/>
        <v>2004</v>
      </c>
      <c r="E1964" s="190">
        <v>195</v>
      </c>
      <c r="F1964" s="190">
        <f t="shared" si="126"/>
        <v>1959</v>
      </c>
      <c r="G1964" s="190">
        <f t="shared" si="124"/>
        <v>0.21452036793692511</v>
      </c>
      <c r="H1964" s="190">
        <f t="shared" si="125"/>
        <v>78.36</v>
      </c>
    </row>
    <row r="1965" spans="1:8">
      <c r="A1965" s="185">
        <v>38028</v>
      </c>
      <c r="B1965" s="184">
        <v>135</v>
      </c>
      <c r="C1965" s="184">
        <f t="shared" si="123"/>
        <v>2004</v>
      </c>
      <c r="E1965" s="190">
        <v>195</v>
      </c>
      <c r="F1965" s="190">
        <f t="shared" si="126"/>
        <v>1960</v>
      </c>
      <c r="G1965" s="190">
        <f t="shared" si="124"/>
        <v>0.21462987297415681</v>
      </c>
      <c r="H1965" s="190">
        <f t="shared" si="125"/>
        <v>78.400000000000006</v>
      </c>
    </row>
    <row r="1966" spans="1:8">
      <c r="A1966" s="185">
        <v>38029</v>
      </c>
      <c r="B1966" s="184">
        <v>132</v>
      </c>
      <c r="C1966" s="184">
        <f t="shared" si="123"/>
        <v>2004</v>
      </c>
      <c r="E1966" s="190">
        <v>195</v>
      </c>
      <c r="F1966" s="190">
        <f t="shared" si="126"/>
        <v>1961</v>
      </c>
      <c r="G1966" s="190">
        <f t="shared" si="124"/>
        <v>0.21473937801138854</v>
      </c>
      <c r="H1966" s="190">
        <f t="shared" si="125"/>
        <v>78.440000000000012</v>
      </c>
    </row>
    <row r="1967" spans="1:8">
      <c r="A1967" s="185">
        <v>38030</v>
      </c>
      <c r="B1967" s="184">
        <v>135</v>
      </c>
      <c r="C1967" s="184">
        <f t="shared" si="123"/>
        <v>2004</v>
      </c>
      <c r="E1967" s="190">
        <v>195</v>
      </c>
      <c r="F1967" s="190">
        <f t="shared" si="126"/>
        <v>1962</v>
      </c>
      <c r="G1967" s="190">
        <f t="shared" si="124"/>
        <v>0.21484888304862024</v>
      </c>
      <c r="H1967" s="190">
        <f t="shared" si="125"/>
        <v>78.48</v>
      </c>
    </row>
    <row r="1968" spans="1:8">
      <c r="A1968" s="185">
        <v>38031</v>
      </c>
      <c r="B1968" s="184">
        <v>132</v>
      </c>
      <c r="C1968" s="184">
        <f t="shared" si="123"/>
        <v>2004</v>
      </c>
      <c r="E1968" s="190">
        <v>195</v>
      </c>
      <c r="F1968" s="190">
        <f t="shared" si="126"/>
        <v>1963</v>
      </c>
      <c r="G1968" s="190">
        <f t="shared" si="124"/>
        <v>0.21495838808585194</v>
      </c>
      <c r="H1968" s="190">
        <f t="shared" si="125"/>
        <v>78.52</v>
      </c>
    </row>
    <row r="1969" spans="1:8">
      <c r="A1969" s="185">
        <v>38032</v>
      </c>
      <c r="B1969" s="184">
        <v>131</v>
      </c>
      <c r="C1969" s="184">
        <f t="shared" si="123"/>
        <v>2004</v>
      </c>
      <c r="E1969" s="190">
        <v>194</v>
      </c>
      <c r="F1969" s="190">
        <f t="shared" si="126"/>
        <v>1964</v>
      </c>
      <c r="G1969" s="190">
        <f t="shared" si="124"/>
        <v>0.21506789312308366</v>
      </c>
      <c r="H1969" s="190">
        <f t="shared" si="125"/>
        <v>78.56</v>
      </c>
    </row>
    <row r="1970" spans="1:8">
      <c r="A1970" s="185">
        <v>38033</v>
      </c>
      <c r="B1970" s="184">
        <v>130</v>
      </c>
      <c r="C1970" s="184">
        <f t="shared" si="123"/>
        <v>2004</v>
      </c>
      <c r="E1970" s="190">
        <v>194</v>
      </c>
      <c r="F1970" s="190">
        <f t="shared" si="126"/>
        <v>1965</v>
      </c>
      <c r="G1970" s="190">
        <f t="shared" si="124"/>
        <v>0.21517739816031536</v>
      </c>
      <c r="H1970" s="190">
        <f t="shared" si="125"/>
        <v>78.599999999999994</v>
      </c>
    </row>
    <row r="1971" spans="1:8">
      <c r="A1971" s="185">
        <v>38034</v>
      </c>
      <c r="B1971" s="184">
        <v>129</v>
      </c>
      <c r="C1971" s="184">
        <f t="shared" si="123"/>
        <v>2004</v>
      </c>
      <c r="E1971" s="190">
        <v>194</v>
      </c>
      <c r="F1971" s="190">
        <f t="shared" si="126"/>
        <v>1966</v>
      </c>
      <c r="G1971" s="190">
        <f t="shared" si="124"/>
        <v>0.21528690319754709</v>
      </c>
      <c r="H1971" s="190">
        <f t="shared" si="125"/>
        <v>78.64</v>
      </c>
    </row>
    <row r="1972" spans="1:8">
      <c r="A1972" s="185">
        <v>38035</v>
      </c>
      <c r="B1972" s="184">
        <v>130</v>
      </c>
      <c r="C1972" s="184">
        <f t="shared" si="123"/>
        <v>2004</v>
      </c>
      <c r="E1972" s="190">
        <v>194</v>
      </c>
      <c r="F1972" s="190">
        <f t="shared" si="126"/>
        <v>1967</v>
      </c>
      <c r="G1972" s="190">
        <f t="shared" si="124"/>
        <v>0.21539640823477879</v>
      </c>
      <c r="H1972" s="190">
        <f t="shared" si="125"/>
        <v>78.680000000000007</v>
      </c>
    </row>
    <row r="1973" spans="1:8">
      <c r="A1973" s="185">
        <v>38036</v>
      </c>
      <c r="B1973" s="184">
        <v>128</v>
      </c>
      <c r="C1973" s="184">
        <f t="shared" si="123"/>
        <v>2004</v>
      </c>
      <c r="E1973" s="190">
        <v>194</v>
      </c>
      <c r="F1973" s="190">
        <f t="shared" si="126"/>
        <v>1968</v>
      </c>
      <c r="G1973" s="190">
        <f t="shared" si="124"/>
        <v>0.21550591327201052</v>
      </c>
      <c r="H1973" s="190">
        <f t="shared" si="125"/>
        <v>78.72</v>
      </c>
    </row>
    <row r="1974" spans="1:8">
      <c r="A1974" s="185">
        <v>38037</v>
      </c>
      <c r="B1974" s="184">
        <v>127</v>
      </c>
      <c r="C1974" s="184">
        <f t="shared" si="123"/>
        <v>2004</v>
      </c>
      <c r="E1974" s="190">
        <v>193</v>
      </c>
      <c r="F1974" s="190">
        <f t="shared" si="126"/>
        <v>1969</v>
      </c>
      <c r="G1974" s="190">
        <f t="shared" si="124"/>
        <v>0.21561541830924222</v>
      </c>
      <c r="H1974" s="190">
        <f t="shared" si="125"/>
        <v>78.760000000000005</v>
      </c>
    </row>
    <row r="1975" spans="1:8">
      <c r="A1975" s="185">
        <v>38038</v>
      </c>
      <c r="B1975" s="184">
        <v>130</v>
      </c>
      <c r="C1975" s="184">
        <f t="shared" si="123"/>
        <v>2004</v>
      </c>
      <c r="E1975" s="190">
        <v>193</v>
      </c>
      <c r="F1975" s="190">
        <f t="shared" si="126"/>
        <v>1970</v>
      </c>
      <c r="G1975" s="190">
        <f t="shared" si="124"/>
        <v>0.21572492334647395</v>
      </c>
      <c r="H1975" s="190">
        <f t="shared" si="125"/>
        <v>78.8</v>
      </c>
    </row>
    <row r="1976" spans="1:8">
      <c r="A1976" s="185">
        <v>38039</v>
      </c>
      <c r="B1976" s="184">
        <v>130</v>
      </c>
      <c r="C1976" s="184">
        <f t="shared" si="123"/>
        <v>2004</v>
      </c>
      <c r="E1976" s="190">
        <v>193</v>
      </c>
      <c r="F1976" s="190">
        <f t="shared" si="126"/>
        <v>1971</v>
      </c>
      <c r="G1976" s="190">
        <f t="shared" si="124"/>
        <v>0.21583442838370565</v>
      </c>
      <c r="H1976" s="190">
        <f t="shared" si="125"/>
        <v>78.84</v>
      </c>
    </row>
    <row r="1977" spans="1:8">
      <c r="A1977" s="185">
        <v>38040</v>
      </c>
      <c r="B1977" s="184">
        <v>130</v>
      </c>
      <c r="C1977" s="184">
        <f t="shared" si="123"/>
        <v>2004</v>
      </c>
      <c r="E1977" s="190">
        <v>193</v>
      </c>
      <c r="F1977" s="190">
        <f t="shared" si="126"/>
        <v>1972</v>
      </c>
      <c r="G1977" s="190">
        <f t="shared" si="124"/>
        <v>0.21594393342093737</v>
      </c>
      <c r="H1977" s="190">
        <f t="shared" si="125"/>
        <v>78.88</v>
      </c>
    </row>
    <row r="1978" spans="1:8">
      <c r="A1978" s="185">
        <v>38041</v>
      </c>
      <c r="B1978" s="184">
        <v>131</v>
      </c>
      <c r="C1978" s="184">
        <f t="shared" si="123"/>
        <v>2004</v>
      </c>
      <c r="E1978" s="190">
        <v>193</v>
      </c>
      <c r="F1978" s="190">
        <f t="shared" si="126"/>
        <v>1973</v>
      </c>
      <c r="G1978" s="190">
        <f t="shared" si="124"/>
        <v>0.21605343845816907</v>
      </c>
      <c r="H1978" s="190">
        <f t="shared" si="125"/>
        <v>78.92</v>
      </c>
    </row>
    <row r="1979" spans="1:8">
      <c r="A1979" s="185">
        <v>38042</v>
      </c>
      <c r="B1979" s="184">
        <v>137</v>
      </c>
      <c r="C1979" s="184">
        <f t="shared" si="123"/>
        <v>2004</v>
      </c>
      <c r="E1979" s="190">
        <v>193</v>
      </c>
      <c r="F1979" s="190">
        <f t="shared" si="126"/>
        <v>1974</v>
      </c>
      <c r="G1979" s="190">
        <f t="shared" si="124"/>
        <v>0.2161629434954008</v>
      </c>
      <c r="H1979" s="190">
        <f t="shared" si="125"/>
        <v>78.959999999999994</v>
      </c>
    </row>
    <row r="1980" spans="1:8">
      <c r="A1980" s="185">
        <v>38043</v>
      </c>
      <c r="B1980" s="184">
        <v>159</v>
      </c>
      <c r="C1980" s="184">
        <f t="shared" si="123"/>
        <v>2004</v>
      </c>
      <c r="E1980" s="190">
        <v>193</v>
      </c>
      <c r="F1980" s="190">
        <f t="shared" si="126"/>
        <v>1975</v>
      </c>
      <c r="G1980" s="190">
        <f t="shared" si="124"/>
        <v>0.2162724485326325</v>
      </c>
      <c r="H1980" s="190">
        <f t="shared" si="125"/>
        <v>79</v>
      </c>
    </row>
    <row r="1981" spans="1:8">
      <c r="A1981" s="185">
        <v>38044</v>
      </c>
      <c r="B1981" s="184">
        <v>148</v>
      </c>
      <c r="C1981" s="184">
        <f t="shared" si="123"/>
        <v>2004</v>
      </c>
      <c r="E1981" s="190">
        <v>193</v>
      </c>
      <c r="F1981" s="190">
        <f t="shared" si="126"/>
        <v>1976</v>
      </c>
      <c r="G1981" s="190">
        <f t="shared" si="124"/>
        <v>0.21638195356986423</v>
      </c>
      <c r="H1981" s="190">
        <f t="shared" si="125"/>
        <v>79.040000000000006</v>
      </c>
    </row>
    <row r="1982" spans="1:8">
      <c r="A1982" s="185">
        <v>38045</v>
      </c>
      <c r="B1982" s="184">
        <v>149</v>
      </c>
      <c r="C1982" s="184">
        <f t="shared" si="123"/>
        <v>2004</v>
      </c>
      <c r="E1982" s="190">
        <v>192</v>
      </c>
      <c r="F1982" s="190">
        <f t="shared" si="126"/>
        <v>1977</v>
      </c>
      <c r="G1982" s="190">
        <f t="shared" si="124"/>
        <v>0.21649145860709593</v>
      </c>
      <c r="H1982" s="190">
        <f t="shared" si="125"/>
        <v>79.08</v>
      </c>
    </row>
    <row r="1983" spans="1:8">
      <c r="A1983" s="185">
        <v>38046</v>
      </c>
      <c r="B1983" s="184">
        <v>143</v>
      </c>
      <c r="C1983" s="184">
        <f t="shared" si="123"/>
        <v>2004</v>
      </c>
      <c r="E1983" s="190">
        <v>192</v>
      </c>
      <c r="F1983" s="190">
        <f t="shared" si="126"/>
        <v>1978</v>
      </c>
      <c r="G1983" s="190">
        <f t="shared" si="124"/>
        <v>0.21660096364432763</v>
      </c>
      <c r="H1983" s="190">
        <f t="shared" si="125"/>
        <v>79.11999999999999</v>
      </c>
    </row>
    <row r="1984" spans="1:8">
      <c r="A1984" s="185">
        <v>38047</v>
      </c>
      <c r="B1984" s="184">
        <v>138</v>
      </c>
      <c r="C1984" s="184">
        <f t="shared" si="123"/>
        <v>2004</v>
      </c>
      <c r="E1984" s="190">
        <v>192</v>
      </c>
      <c r="F1984" s="190">
        <f t="shared" si="126"/>
        <v>1979</v>
      </c>
      <c r="G1984" s="190">
        <f t="shared" si="124"/>
        <v>0.21671046868155935</v>
      </c>
      <c r="H1984" s="190">
        <f t="shared" si="125"/>
        <v>79.16</v>
      </c>
    </row>
    <row r="1985" spans="1:8">
      <c r="A1985" s="185">
        <v>38048</v>
      </c>
      <c r="B1985" s="184">
        <v>139</v>
      </c>
      <c r="C1985" s="184">
        <f t="shared" si="123"/>
        <v>2004</v>
      </c>
      <c r="E1985" s="190">
        <v>192</v>
      </c>
      <c r="F1985" s="190">
        <f t="shared" si="126"/>
        <v>1980</v>
      </c>
      <c r="G1985" s="190">
        <f t="shared" si="124"/>
        <v>0.21681997371879105</v>
      </c>
      <c r="H1985" s="190">
        <f t="shared" si="125"/>
        <v>79.2</v>
      </c>
    </row>
    <row r="1986" spans="1:8">
      <c r="A1986" s="185">
        <v>38049</v>
      </c>
      <c r="B1986" s="184">
        <v>138</v>
      </c>
      <c r="C1986" s="184">
        <f t="shared" si="123"/>
        <v>2004</v>
      </c>
      <c r="E1986" s="190">
        <v>192</v>
      </c>
      <c r="F1986" s="190">
        <f t="shared" si="126"/>
        <v>1981</v>
      </c>
      <c r="G1986" s="190">
        <f t="shared" si="124"/>
        <v>0.21692947875602278</v>
      </c>
      <c r="H1986" s="190">
        <f t="shared" si="125"/>
        <v>79.239999999999995</v>
      </c>
    </row>
    <row r="1987" spans="1:8">
      <c r="A1987" s="185">
        <v>38050</v>
      </c>
      <c r="B1987" s="184">
        <v>136</v>
      </c>
      <c r="C1987" s="184">
        <f t="shared" si="123"/>
        <v>2004</v>
      </c>
      <c r="E1987" s="190">
        <v>192</v>
      </c>
      <c r="F1987" s="190">
        <f t="shared" si="126"/>
        <v>1982</v>
      </c>
      <c r="G1987" s="190">
        <f t="shared" si="124"/>
        <v>0.21703898379325448</v>
      </c>
      <c r="H1987" s="190">
        <f t="shared" si="125"/>
        <v>79.28</v>
      </c>
    </row>
    <row r="1988" spans="1:8">
      <c r="A1988" s="185">
        <v>38051</v>
      </c>
      <c r="B1988" s="184">
        <v>137</v>
      </c>
      <c r="C1988" s="184">
        <f t="shared" si="123"/>
        <v>2004</v>
      </c>
      <c r="E1988" s="190">
        <v>192</v>
      </c>
      <c r="F1988" s="190">
        <f t="shared" si="126"/>
        <v>1983</v>
      </c>
      <c r="G1988" s="190">
        <f t="shared" si="124"/>
        <v>0.21714848883048621</v>
      </c>
      <c r="H1988" s="190">
        <f t="shared" si="125"/>
        <v>79.319999999999993</v>
      </c>
    </row>
    <row r="1989" spans="1:8">
      <c r="A1989" s="185">
        <v>38052</v>
      </c>
      <c r="B1989" s="184">
        <v>135</v>
      </c>
      <c r="C1989" s="184">
        <f t="shared" si="123"/>
        <v>2004</v>
      </c>
      <c r="E1989" s="190">
        <v>192</v>
      </c>
      <c r="F1989" s="190">
        <f t="shared" si="126"/>
        <v>1984</v>
      </c>
      <c r="G1989" s="190">
        <f t="shared" si="124"/>
        <v>0.21725799386771791</v>
      </c>
      <c r="H1989" s="190">
        <f t="shared" si="125"/>
        <v>79.36</v>
      </c>
    </row>
    <row r="1990" spans="1:8">
      <c r="A1990" s="185">
        <v>38053</v>
      </c>
      <c r="B1990" s="184">
        <v>138</v>
      </c>
      <c r="C1990" s="184">
        <f t="shared" ref="C1990:C2053" si="127">YEAR(A1990)</f>
        <v>2004</v>
      </c>
      <c r="E1990" s="190">
        <v>192</v>
      </c>
      <c r="F1990" s="190">
        <f t="shared" si="126"/>
        <v>1985</v>
      </c>
      <c r="G1990" s="190">
        <f t="shared" ref="G1990:G2053" si="128">F1990/9132</f>
        <v>0.21736749890494964</v>
      </c>
      <c r="H1990" s="190">
        <f t="shared" ref="H1990:H2053" si="129">G1990*9132/25</f>
        <v>79.400000000000006</v>
      </c>
    </row>
    <row r="1991" spans="1:8">
      <c r="A1991" s="185">
        <v>38054</v>
      </c>
      <c r="B1991" s="184">
        <v>137</v>
      </c>
      <c r="C1991" s="184">
        <f t="shared" si="127"/>
        <v>2004</v>
      </c>
      <c r="E1991" s="190">
        <v>192</v>
      </c>
      <c r="F1991" s="190">
        <f t="shared" ref="F1991:F2054" si="130">F1990+1</f>
        <v>1986</v>
      </c>
      <c r="G1991" s="190">
        <f t="shared" si="128"/>
        <v>0.21747700394218134</v>
      </c>
      <c r="H1991" s="190">
        <f t="shared" si="129"/>
        <v>79.44</v>
      </c>
    </row>
    <row r="1992" spans="1:8">
      <c r="A1992" s="185">
        <v>38055</v>
      </c>
      <c r="B1992" s="184">
        <v>138</v>
      </c>
      <c r="C1992" s="184">
        <f t="shared" si="127"/>
        <v>2004</v>
      </c>
      <c r="E1992" s="190">
        <v>191</v>
      </c>
      <c r="F1992" s="190">
        <f t="shared" si="130"/>
        <v>1987</v>
      </c>
      <c r="G1992" s="190">
        <f t="shared" si="128"/>
        <v>0.21758650897941306</v>
      </c>
      <c r="H1992" s="190">
        <f t="shared" si="129"/>
        <v>79.48</v>
      </c>
    </row>
    <row r="1993" spans="1:8">
      <c r="A1993" s="185">
        <v>38056</v>
      </c>
      <c r="B1993" s="184">
        <v>138</v>
      </c>
      <c r="C1993" s="184">
        <f t="shared" si="127"/>
        <v>2004</v>
      </c>
      <c r="E1993" s="190">
        <v>191</v>
      </c>
      <c r="F1993" s="190">
        <f t="shared" si="130"/>
        <v>1988</v>
      </c>
      <c r="G1993" s="190">
        <f t="shared" si="128"/>
        <v>0.21769601401664476</v>
      </c>
      <c r="H1993" s="190">
        <f t="shared" si="129"/>
        <v>79.52</v>
      </c>
    </row>
    <row r="1994" spans="1:8">
      <c r="A1994" s="185">
        <v>38057</v>
      </c>
      <c r="B1994" s="184">
        <v>139</v>
      </c>
      <c r="C1994" s="184">
        <f t="shared" si="127"/>
        <v>2004</v>
      </c>
      <c r="E1994" s="190">
        <v>191</v>
      </c>
      <c r="F1994" s="190">
        <f t="shared" si="130"/>
        <v>1989</v>
      </c>
      <c r="G1994" s="190">
        <f t="shared" si="128"/>
        <v>0.21780551905387649</v>
      </c>
      <c r="H1994" s="190">
        <f t="shared" si="129"/>
        <v>79.56</v>
      </c>
    </row>
    <row r="1995" spans="1:8">
      <c r="A1995" s="185">
        <v>38058</v>
      </c>
      <c r="B1995" s="184">
        <v>117</v>
      </c>
      <c r="C1995" s="184">
        <f t="shared" si="127"/>
        <v>2004</v>
      </c>
      <c r="E1995" s="190">
        <v>191</v>
      </c>
      <c r="F1995" s="190">
        <f t="shared" si="130"/>
        <v>1990</v>
      </c>
      <c r="G1995" s="190">
        <f t="shared" si="128"/>
        <v>0.21791502409110819</v>
      </c>
      <c r="H1995" s="190">
        <f t="shared" si="129"/>
        <v>79.599999999999994</v>
      </c>
    </row>
    <row r="1996" spans="1:8">
      <c r="A1996" s="185">
        <v>38059</v>
      </c>
      <c r="B1996" s="184">
        <v>140</v>
      </c>
      <c r="C1996" s="184">
        <f t="shared" si="127"/>
        <v>2004</v>
      </c>
      <c r="E1996" s="190">
        <v>191</v>
      </c>
      <c r="F1996" s="190">
        <f t="shared" si="130"/>
        <v>1991</v>
      </c>
      <c r="G1996" s="190">
        <f t="shared" si="128"/>
        <v>0.21802452912833992</v>
      </c>
      <c r="H1996" s="190">
        <f t="shared" si="129"/>
        <v>79.640000000000015</v>
      </c>
    </row>
    <row r="1997" spans="1:8">
      <c r="A1997" s="185">
        <v>38060</v>
      </c>
      <c r="B1997" s="184">
        <v>141</v>
      </c>
      <c r="C1997" s="184">
        <f t="shared" si="127"/>
        <v>2004</v>
      </c>
      <c r="E1997" s="190">
        <v>191</v>
      </c>
      <c r="F1997" s="190">
        <f t="shared" si="130"/>
        <v>1992</v>
      </c>
      <c r="G1997" s="190">
        <f t="shared" si="128"/>
        <v>0.21813403416557162</v>
      </c>
      <c r="H1997" s="190">
        <f t="shared" si="129"/>
        <v>79.680000000000007</v>
      </c>
    </row>
    <row r="1998" spans="1:8">
      <c r="A1998" s="185">
        <v>38061</v>
      </c>
      <c r="B1998" s="184">
        <v>156</v>
      </c>
      <c r="C1998" s="184">
        <f t="shared" si="127"/>
        <v>2004</v>
      </c>
      <c r="E1998" s="190">
        <v>191</v>
      </c>
      <c r="F1998" s="190">
        <f t="shared" si="130"/>
        <v>1993</v>
      </c>
      <c r="G1998" s="190">
        <f t="shared" si="128"/>
        <v>0.21824353920280332</v>
      </c>
      <c r="H1998" s="190">
        <f t="shared" si="129"/>
        <v>79.719999999999985</v>
      </c>
    </row>
    <row r="1999" spans="1:8">
      <c r="A1999" s="185">
        <v>38062</v>
      </c>
      <c r="B1999" s="184">
        <v>140</v>
      </c>
      <c r="C1999" s="184">
        <f t="shared" si="127"/>
        <v>2004</v>
      </c>
      <c r="E1999" s="190">
        <v>191</v>
      </c>
      <c r="F1999" s="190">
        <f t="shared" si="130"/>
        <v>1994</v>
      </c>
      <c r="G1999" s="190">
        <f t="shared" si="128"/>
        <v>0.21835304424003504</v>
      </c>
      <c r="H1999" s="190">
        <f t="shared" si="129"/>
        <v>79.760000000000005</v>
      </c>
    </row>
    <row r="2000" spans="1:8">
      <c r="A2000" s="185">
        <v>38063</v>
      </c>
      <c r="B2000" s="184">
        <v>139</v>
      </c>
      <c r="C2000" s="184">
        <f t="shared" si="127"/>
        <v>2004</v>
      </c>
      <c r="E2000" s="190">
        <v>191</v>
      </c>
      <c r="F2000" s="190">
        <f t="shared" si="130"/>
        <v>1995</v>
      </c>
      <c r="G2000" s="190">
        <f t="shared" si="128"/>
        <v>0.21846254927726674</v>
      </c>
      <c r="H2000" s="190">
        <f t="shared" si="129"/>
        <v>79.8</v>
      </c>
    </row>
    <row r="2001" spans="1:8">
      <c r="A2001" s="185">
        <v>38064</v>
      </c>
      <c r="B2001" s="184">
        <v>84.6</v>
      </c>
      <c r="C2001" s="184">
        <f t="shared" si="127"/>
        <v>2004</v>
      </c>
      <c r="E2001" s="190">
        <v>191</v>
      </c>
      <c r="F2001" s="190">
        <f t="shared" si="130"/>
        <v>1996</v>
      </c>
      <c r="G2001" s="190">
        <f t="shared" si="128"/>
        <v>0.21857205431449847</v>
      </c>
      <c r="H2001" s="190">
        <f t="shared" si="129"/>
        <v>79.84</v>
      </c>
    </row>
    <row r="2002" spans="1:8">
      <c r="A2002" s="185">
        <v>38065</v>
      </c>
      <c r="B2002" s="184">
        <v>81.5</v>
      </c>
      <c r="C2002" s="184">
        <f t="shared" si="127"/>
        <v>2004</v>
      </c>
      <c r="E2002" s="190">
        <v>191</v>
      </c>
      <c r="F2002" s="190">
        <f t="shared" si="130"/>
        <v>1997</v>
      </c>
      <c r="G2002" s="190">
        <f t="shared" si="128"/>
        <v>0.21868155935173017</v>
      </c>
      <c r="H2002" s="190">
        <f t="shared" si="129"/>
        <v>79.88</v>
      </c>
    </row>
    <row r="2003" spans="1:8">
      <c r="A2003" s="185">
        <v>38066</v>
      </c>
      <c r="B2003" s="184">
        <v>83.3</v>
      </c>
      <c r="C2003" s="184">
        <f t="shared" si="127"/>
        <v>2004</v>
      </c>
      <c r="E2003" s="190">
        <v>190</v>
      </c>
      <c r="F2003" s="190">
        <f t="shared" si="130"/>
        <v>1998</v>
      </c>
      <c r="G2003" s="190">
        <f t="shared" si="128"/>
        <v>0.2187910643889619</v>
      </c>
      <c r="H2003" s="190">
        <f t="shared" si="129"/>
        <v>79.92</v>
      </c>
    </row>
    <row r="2004" spans="1:8">
      <c r="A2004" s="185">
        <v>38067</v>
      </c>
      <c r="B2004" s="184">
        <v>71.3</v>
      </c>
      <c r="C2004" s="184">
        <f t="shared" si="127"/>
        <v>2004</v>
      </c>
      <c r="E2004" s="190">
        <v>190</v>
      </c>
      <c r="F2004" s="190">
        <f t="shared" si="130"/>
        <v>1999</v>
      </c>
      <c r="G2004" s="190">
        <f t="shared" si="128"/>
        <v>0.2189005694261936</v>
      </c>
      <c r="H2004" s="190">
        <f t="shared" si="129"/>
        <v>79.959999999999994</v>
      </c>
    </row>
    <row r="2005" spans="1:8">
      <c r="A2005" s="185">
        <v>38068</v>
      </c>
      <c r="B2005" s="184">
        <v>92.4</v>
      </c>
      <c r="C2005" s="184">
        <f t="shared" si="127"/>
        <v>2004</v>
      </c>
      <c r="E2005" s="190">
        <v>190</v>
      </c>
      <c r="F2005" s="190">
        <f t="shared" si="130"/>
        <v>2000</v>
      </c>
      <c r="G2005" s="190">
        <f t="shared" si="128"/>
        <v>0.21901007446342532</v>
      </c>
      <c r="H2005" s="190">
        <f t="shared" si="129"/>
        <v>80</v>
      </c>
    </row>
    <row r="2006" spans="1:8">
      <c r="A2006" s="185">
        <v>38069</v>
      </c>
      <c r="B2006" s="184">
        <v>149</v>
      </c>
      <c r="C2006" s="184">
        <f t="shared" si="127"/>
        <v>2004</v>
      </c>
      <c r="E2006" s="190">
        <v>190</v>
      </c>
      <c r="F2006" s="190">
        <f t="shared" si="130"/>
        <v>2001</v>
      </c>
      <c r="G2006" s="190">
        <f t="shared" si="128"/>
        <v>0.21911957950065702</v>
      </c>
      <c r="H2006" s="190">
        <f t="shared" si="129"/>
        <v>80.040000000000006</v>
      </c>
    </row>
    <row r="2007" spans="1:8">
      <c r="A2007" s="185">
        <v>38070</v>
      </c>
      <c r="B2007" s="184">
        <v>149</v>
      </c>
      <c r="C2007" s="184">
        <f t="shared" si="127"/>
        <v>2004</v>
      </c>
      <c r="E2007" s="190">
        <v>190</v>
      </c>
      <c r="F2007" s="190">
        <f t="shared" si="130"/>
        <v>2002</v>
      </c>
      <c r="G2007" s="190">
        <f t="shared" si="128"/>
        <v>0.21922908453788875</v>
      </c>
      <c r="H2007" s="190">
        <f t="shared" si="129"/>
        <v>80.08</v>
      </c>
    </row>
    <row r="2008" spans="1:8">
      <c r="A2008" s="185">
        <v>38071</v>
      </c>
      <c r="B2008" s="184">
        <v>139</v>
      </c>
      <c r="C2008" s="184">
        <f t="shared" si="127"/>
        <v>2004</v>
      </c>
      <c r="E2008" s="190">
        <v>190</v>
      </c>
      <c r="F2008" s="190">
        <f t="shared" si="130"/>
        <v>2003</v>
      </c>
      <c r="G2008" s="190">
        <f t="shared" si="128"/>
        <v>0.21933858957512045</v>
      </c>
      <c r="H2008" s="190">
        <f t="shared" si="129"/>
        <v>80.12</v>
      </c>
    </row>
    <row r="2009" spans="1:8">
      <c r="A2009" s="185">
        <v>38072</v>
      </c>
      <c r="B2009" s="184">
        <v>186</v>
      </c>
      <c r="C2009" s="184">
        <f t="shared" si="127"/>
        <v>2004</v>
      </c>
      <c r="E2009" s="190">
        <v>190</v>
      </c>
      <c r="F2009" s="190">
        <f t="shared" si="130"/>
        <v>2004</v>
      </c>
      <c r="G2009" s="190">
        <f t="shared" si="128"/>
        <v>0.21944809461235218</v>
      </c>
      <c r="H2009" s="190">
        <f t="shared" si="129"/>
        <v>80.16</v>
      </c>
    </row>
    <row r="2010" spans="1:8">
      <c r="A2010" s="185">
        <v>38073</v>
      </c>
      <c r="B2010" s="184">
        <v>149</v>
      </c>
      <c r="C2010" s="184">
        <f t="shared" si="127"/>
        <v>2004</v>
      </c>
      <c r="E2010" s="190">
        <v>190</v>
      </c>
      <c r="F2010" s="190">
        <f t="shared" si="130"/>
        <v>2005</v>
      </c>
      <c r="G2010" s="190">
        <f t="shared" si="128"/>
        <v>0.21955759964958388</v>
      </c>
      <c r="H2010" s="190">
        <f t="shared" si="129"/>
        <v>80.2</v>
      </c>
    </row>
    <row r="2011" spans="1:8">
      <c r="A2011" s="185">
        <v>38074</v>
      </c>
      <c r="B2011" s="184">
        <v>134</v>
      </c>
      <c r="C2011" s="184">
        <f t="shared" si="127"/>
        <v>2004</v>
      </c>
      <c r="E2011" s="190">
        <v>190</v>
      </c>
      <c r="F2011" s="190">
        <f t="shared" si="130"/>
        <v>2006</v>
      </c>
      <c r="G2011" s="190">
        <f t="shared" si="128"/>
        <v>0.21966710468681561</v>
      </c>
      <c r="H2011" s="190">
        <f t="shared" si="129"/>
        <v>80.240000000000009</v>
      </c>
    </row>
    <row r="2012" spans="1:8">
      <c r="A2012" s="185">
        <v>38075</v>
      </c>
      <c r="B2012" s="184">
        <v>119</v>
      </c>
      <c r="C2012" s="184">
        <f t="shared" si="127"/>
        <v>2004</v>
      </c>
      <c r="E2012" s="190">
        <v>190</v>
      </c>
      <c r="F2012" s="190">
        <f t="shared" si="130"/>
        <v>2007</v>
      </c>
      <c r="G2012" s="190">
        <f t="shared" si="128"/>
        <v>0.21977660972404731</v>
      </c>
      <c r="H2012" s="190">
        <f t="shared" si="129"/>
        <v>80.28</v>
      </c>
    </row>
    <row r="2013" spans="1:8">
      <c r="A2013" s="185">
        <v>38076</v>
      </c>
      <c r="B2013" s="184">
        <v>83.2</v>
      </c>
      <c r="C2013" s="184">
        <f t="shared" si="127"/>
        <v>2004</v>
      </c>
      <c r="E2013" s="190">
        <v>190</v>
      </c>
      <c r="F2013" s="190">
        <f t="shared" si="130"/>
        <v>2008</v>
      </c>
      <c r="G2013" s="190">
        <f t="shared" si="128"/>
        <v>0.21988611476127901</v>
      </c>
      <c r="H2013" s="190">
        <f t="shared" si="129"/>
        <v>80.319999999999993</v>
      </c>
    </row>
    <row r="2014" spans="1:8">
      <c r="A2014" s="185">
        <v>38077</v>
      </c>
      <c r="B2014" s="184">
        <v>82.1</v>
      </c>
      <c r="C2014" s="184">
        <f t="shared" si="127"/>
        <v>2004</v>
      </c>
      <c r="E2014" s="190">
        <v>190</v>
      </c>
      <c r="F2014" s="190">
        <f t="shared" si="130"/>
        <v>2009</v>
      </c>
      <c r="G2014" s="190">
        <f t="shared" si="128"/>
        <v>0.21999561979851073</v>
      </c>
      <c r="H2014" s="190">
        <f t="shared" si="129"/>
        <v>80.36</v>
      </c>
    </row>
    <row r="2015" spans="1:8">
      <c r="A2015" s="185">
        <v>38078</v>
      </c>
      <c r="B2015" s="184">
        <v>84.8</v>
      </c>
      <c r="C2015" s="184">
        <f t="shared" si="127"/>
        <v>2004</v>
      </c>
      <c r="E2015" s="190">
        <v>190</v>
      </c>
      <c r="F2015" s="190">
        <f t="shared" si="130"/>
        <v>2010</v>
      </c>
      <c r="G2015" s="190">
        <f t="shared" si="128"/>
        <v>0.22010512483574243</v>
      </c>
      <c r="H2015" s="190">
        <f t="shared" si="129"/>
        <v>80.400000000000006</v>
      </c>
    </row>
    <row r="2016" spans="1:8">
      <c r="A2016" s="185">
        <v>38079</v>
      </c>
      <c r="B2016" s="184">
        <v>86.7</v>
      </c>
      <c r="C2016" s="184">
        <f t="shared" si="127"/>
        <v>2004</v>
      </c>
      <c r="E2016" s="190">
        <v>189</v>
      </c>
      <c r="F2016" s="190">
        <f t="shared" si="130"/>
        <v>2011</v>
      </c>
      <c r="G2016" s="190">
        <f t="shared" si="128"/>
        <v>0.22021462987297416</v>
      </c>
      <c r="H2016" s="190">
        <f t="shared" si="129"/>
        <v>80.44</v>
      </c>
    </row>
    <row r="2017" spans="1:8">
      <c r="A2017" s="185">
        <v>38080</v>
      </c>
      <c r="B2017" s="184">
        <v>87.1</v>
      </c>
      <c r="C2017" s="184">
        <f t="shared" si="127"/>
        <v>2004</v>
      </c>
      <c r="E2017" s="190">
        <v>189</v>
      </c>
      <c r="F2017" s="190">
        <f t="shared" si="130"/>
        <v>2012</v>
      </c>
      <c r="G2017" s="190">
        <f t="shared" si="128"/>
        <v>0.22032413491020586</v>
      </c>
      <c r="H2017" s="190">
        <f t="shared" si="129"/>
        <v>80.48</v>
      </c>
    </row>
    <row r="2018" spans="1:8">
      <c r="A2018" s="185">
        <v>38081</v>
      </c>
      <c r="B2018" s="184">
        <v>88.8</v>
      </c>
      <c r="C2018" s="184">
        <f t="shared" si="127"/>
        <v>2004</v>
      </c>
      <c r="E2018" s="190">
        <v>189</v>
      </c>
      <c r="F2018" s="190">
        <f t="shared" si="130"/>
        <v>2013</v>
      </c>
      <c r="G2018" s="190">
        <f t="shared" si="128"/>
        <v>0.22043363994743759</v>
      </c>
      <c r="H2018" s="190">
        <f t="shared" si="129"/>
        <v>80.52</v>
      </c>
    </row>
    <row r="2019" spans="1:8">
      <c r="A2019" s="185">
        <v>38082</v>
      </c>
      <c r="B2019" s="184">
        <v>85.9</v>
      </c>
      <c r="C2019" s="184">
        <f t="shared" si="127"/>
        <v>2004</v>
      </c>
      <c r="E2019" s="190">
        <v>189</v>
      </c>
      <c r="F2019" s="190">
        <f t="shared" si="130"/>
        <v>2014</v>
      </c>
      <c r="G2019" s="190">
        <f t="shared" si="128"/>
        <v>0.22054314498466929</v>
      </c>
      <c r="H2019" s="190">
        <f t="shared" si="129"/>
        <v>80.56</v>
      </c>
    </row>
    <row r="2020" spans="1:8">
      <c r="A2020" s="185">
        <v>38083</v>
      </c>
      <c r="B2020" s="184">
        <v>70.8</v>
      </c>
      <c r="C2020" s="184">
        <f t="shared" si="127"/>
        <v>2004</v>
      </c>
      <c r="E2020" s="190">
        <v>189</v>
      </c>
      <c r="F2020" s="190">
        <f t="shared" si="130"/>
        <v>2015</v>
      </c>
      <c r="G2020" s="190">
        <f t="shared" si="128"/>
        <v>0.22065265002190101</v>
      </c>
      <c r="H2020" s="190">
        <f t="shared" si="129"/>
        <v>80.599999999999994</v>
      </c>
    </row>
    <row r="2021" spans="1:8">
      <c r="A2021" s="185">
        <v>38084</v>
      </c>
      <c r="B2021" s="184">
        <v>58.2</v>
      </c>
      <c r="C2021" s="184">
        <f t="shared" si="127"/>
        <v>2004</v>
      </c>
      <c r="E2021" s="190">
        <v>189</v>
      </c>
      <c r="F2021" s="190">
        <f t="shared" si="130"/>
        <v>2016</v>
      </c>
      <c r="G2021" s="190">
        <f t="shared" si="128"/>
        <v>0.22076215505913271</v>
      </c>
      <c r="H2021" s="190">
        <f t="shared" si="129"/>
        <v>80.64</v>
      </c>
    </row>
    <row r="2022" spans="1:8">
      <c r="A2022" s="185">
        <v>38085</v>
      </c>
      <c r="B2022" s="184">
        <v>65.400000000000006</v>
      </c>
      <c r="C2022" s="184">
        <f t="shared" si="127"/>
        <v>2004</v>
      </c>
      <c r="E2022" s="190">
        <v>189</v>
      </c>
      <c r="F2022" s="190">
        <f t="shared" si="130"/>
        <v>2017</v>
      </c>
      <c r="G2022" s="190">
        <f t="shared" si="128"/>
        <v>0.22087166009636444</v>
      </c>
      <c r="H2022" s="190">
        <f t="shared" si="129"/>
        <v>80.680000000000007</v>
      </c>
    </row>
    <row r="2023" spans="1:8">
      <c r="A2023" s="185">
        <v>38086</v>
      </c>
      <c r="B2023" s="184">
        <v>60.3</v>
      </c>
      <c r="C2023" s="184">
        <f t="shared" si="127"/>
        <v>2004</v>
      </c>
      <c r="E2023" s="190">
        <v>189</v>
      </c>
      <c r="F2023" s="190">
        <f t="shared" si="130"/>
        <v>2018</v>
      </c>
      <c r="G2023" s="190">
        <f t="shared" si="128"/>
        <v>0.22098116513359614</v>
      </c>
      <c r="H2023" s="190">
        <f t="shared" si="129"/>
        <v>80.72</v>
      </c>
    </row>
    <row r="2024" spans="1:8">
      <c r="A2024" s="185">
        <v>38087</v>
      </c>
      <c r="B2024" s="184">
        <v>60.1</v>
      </c>
      <c r="C2024" s="184">
        <f t="shared" si="127"/>
        <v>2004</v>
      </c>
      <c r="E2024" s="190">
        <v>189</v>
      </c>
      <c r="F2024" s="190">
        <f t="shared" si="130"/>
        <v>2019</v>
      </c>
      <c r="G2024" s="190">
        <f t="shared" si="128"/>
        <v>0.22109067017082787</v>
      </c>
      <c r="H2024" s="190">
        <f t="shared" si="129"/>
        <v>80.760000000000005</v>
      </c>
    </row>
    <row r="2025" spans="1:8">
      <c r="A2025" s="185">
        <v>38088</v>
      </c>
      <c r="B2025" s="184">
        <v>59.4</v>
      </c>
      <c r="C2025" s="184">
        <f t="shared" si="127"/>
        <v>2004</v>
      </c>
      <c r="E2025" s="190">
        <v>189</v>
      </c>
      <c r="F2025" s="190">
        <f t="shared" si="130"/>
        <v>2020</v>
      </c>
      <c r="G2025" s="190">
        <f t="shared" si="128"/>
        <v>0.22120017520805957</v>
      </c>
      <c r="H2025" s="190">
        <f t="shared" si="129"/>
        <v>80.8</v>
      </c>
    </row>
    <row r="2026" spans="1:8">
      <c r="A2026" s="185">
        <v>38089</v>
      </c>
      <c r="B2026" s="184">
        <v>54.7</v>
      </c>
      <c r="C2026" s="184">
        <f t="shared" si="127"/>
        <v>2004</v>
      </c>
      <c r="E2026" s="190">
        <v>189</v>
      </c>
      <c r="F2026" s="190">
        <f t="shared" si="130"/>
        <v>2021</v>
      </c>
      <c r="G2026" s="190">
        <f t="shared" si="128"/>
        <v>0.2213096802452913</v>
      </c>
      <c r="H2026" s="190">
        <f t="shared" si="129"/>
        <v>80.84</v>
      </c>
    </row>
    <row r="2027" spans="1:8">
      <c r="A2027" s="185">
        <v>38090</v>
      </c>
      <c r="B2027" s="184">
        <v>47.2</v>
      </c>
      <c r="C2027" s="184">
        <f t="shared" si="127"/>
        <v>2004</v>
      </c>
      <c r="E2027" s="190">
        <v>188</v>
      </c>
      <c r="F2027" s="190">
        <f t="shared" si="130"/>
        <v>2022</v>
      </c>
      <c r="G2027" s="190">
        <f t="shared" si="128"/>
        <v>0.221419185282523</v>
      </c>
      <c r="H2027" s="190">
        <f t="shared" si="129"/>
        <v>80.88</v>
      </c>
    </row>
    <row r="2028" spans="1:8">
      <c r="A2028" s="185">
        <v>38091</v>
      </c>
      <c r="B2028" s="184">
        <v>52.7</v>
      </c>
      <c r="C2028" s="184">
        <f t="shared" si="127"/>
        <v>2004</v>
      </c>
      <c r="E2028" s="190">
        <v>188</v>
      </c>
      <c r="F2028" s="190">
        <f t="shared" si="130"/>
        <v>2023</v>
      </c>
      <c r="G2028" s="190">
        <f t="shared" si="128"/>
        <v>0.2215286903197547</v>
      </c>
      <c r="H2028" s="190">
        <f t="shared" si="129"/>
        <v>80.919999999999987</v>
      </c>
    </row>
    <row r="2029" spans="1:8">
      <c r="A2029" s="185">
        <v>38092</v>
      </c>
      <c r="B2029" s="184">
        <v>55.8</v>
      </c>
      <c r="C2029" s="184">
        <f t="shared" si="127"/>
        <v>2004</v>
      </c>
      <c r="E2029" s="190">
        <v>188</v>
      </c>
      <c r="F2029" s="190">
        <f t="shared" si="130"/>
        <v>2024</v>
      </c>
      <c r="G2029" s="190">
        <f t="shared" si="128"/>
        <v>0.22163819535698642</v>
      </c>
      <c r="H2029" s="190">
        <f t="shared" si="129"/>
        <v>80.959999999999994</v>
      </c>
    </row>
    <row r="2030" spans="1:8">
      <c r="A2030" s="185">
        <v>38093</v>
      </c>
      <c r="B2030" s="184">
        <v>55.5</v>
      </c>
      <c r="C2030" s="184">
        <f t="shared" si="127"/>
        <v>2004</v>
      </c>
      <c r="E2030" s="190">
        <v>188</v>
      </c>
      <c r="F2030" s="190">
        <f t="shared" si="130"/>
        <v>2025</v>
      </c>
      <c r="G2030" s="190">
        <f t="shared" si="128"/>
        <v>0.22174770039421812</v>
      </c>
      <c r="H2030" s="190">
        <f t="shared" si="129"/>
        <v>81</v>
      </c>
    </row>
    <row r="2031" spans="1:8">
      <c r="A2031" s="185">
        <v>38094</v>
      </c>
      <c r="B2031" s="184">
        <v>53</v>
      </c>
      <c r="C2031" s="184">
        <f t="shared" si="127"/>
        <v>2004</v>
      </c>
      <c r="E2031" s="190">
        <v>188</v>
      </c>
      <c r="F2031" s="190">
        <f t="shared" si="130"/>
        <v>2026</v>
      </c>
      <c r="G2031" s="190">
        <f t="shared" si="128"/>
        <v>0.22185720543144985</v>
      </c>
      <c r="H2031" s="190">
        <f t="shared" si="129"/>
        <v>81.040000000000006</v>
      </c>
    </row>
    <row r="2032" spans="1:8">
      <c r="A2032" s="185">
        <v>38095</v>
      </c>
      <c r="B2032" s="184">
        <v>63.3</v>
      </c>
      <c r="C2032" s="184">
        <f t="shared" si="127"/>
        <v>2004</v>
      </c>
      <c r="E2032" s="190">
        <v>188</v>
      </c>
      <c r="F2032" s="190">
        <f t="shared" si="130"/>
        <v>2027</v>
      </c>
      <c r="G2032" s="190">
        <f t="shared" si="128"/>
        <v>0.22196671046868155</v>
      </c>
      <c r="H2032" s="190">
        <f t="shared" si="129"/>
        <v>81.08</v>
      </c>
    </row>
    <row r="2033" spans="1:8">
      <c r="A2033" s="185">
        <v>38096</v>
      </c>
      <c r="B2033" s="184">
        <v>59.4</v>
      </c>
      <c r="C2033" s="184">
        <f t="shared" si="127"/>
        <v>2004</v>
      </c>
      <c r="E2033" s="190">
        <v>188</v>
      </c>
      <c r="F2033" s="190">
        <f t="shared" si="130"/>
        <v>2028</v>
      </c>
      <c r="G2033" s="190">
        <f t="shared" si="128"/>
        <v>0.22207621550591328</v>
      </c>
      <c r="H2033" s="190">
        <f t="shared" si="129"/>
        <v>81.12</v>
      </c>
    </row>
    <row r="2034" spans="1:8">
      <c r="A2034" s="185">
        <v>38097</v>
      </c>
      <c r="B2034" s="184">
        <v>70.3</v>
      </c>
      <c r="C2034" s="184">
        <f t="shared" si="127"/>
        <v>2004</v>
      </c>
      <c r="E2034" s="190">
        <v>188</v>
      </c>
      <c r="F2034" s="190">
        <f t="shared" si="130"/>
        <v>2029</v>
      </c>
      <c r="G2034" s="190">
        <f t="shared" si="128"/>
        <v>0.22218572054314498</v>
      </c>
      <c r="H2034" s="190">
        <f t="shared" si="129"/>
        <v>81.16</v>
      </c>
    </row>
    <row r="2035" spans="1:8">
      <c r="A2035" s="185">
        <v>38098</v>
      </c>
      <c r="B2035" s="184">
        <v>86.8</v>
      </c>
      <c r="C2035" s="184">
        <f t="shared" si="127"/>
        <v>2004</v>
      </c>
      <c r="E2035" s="190">
        <v>188</v>
      </c>
      <c r="F2035" s="190">
        <f t="shared" si="130"/>
        <v>2030</v>
      </c>
      <c r="G2035" s="190">
        <f t="shared" si="128"/>
        <v>0.2222952255803767</v>
      </c>
      <c r="H2035" s="190">
        <f t="shared" si="129"/>
        <v>81.2</v>
      </c>
    </row>
    <row r="2036" spans="1:8">
      <c r="A2036" s="185">
        <v>38099</v>
      </c>
      <c r="B2036" s="184">
        <v>77.2</v>
      </c>
      <c r="C2036" s="184">
        <f t="shared" si="127"/>
        <v>2004</v>
      </c>
      <c r="E2036" s="190">
        <v>188</v>
      </c>
      <c r="F2036" s="190">
        <f t="shared" si="130"/>
        <v>2031</v>
      </c>
      <c r="G2036" s="190">
        <f t="shared" si="128"/>
        <v>0.2224047306176084</v>
      </c>
      <c r="H2036" s="190">
        <f t="shared" si="129"/>
        <v>81.239999999999995</v>
      </c>
    </row>
    <row r="2037" spans="1:8">
      <c r="A2037" s="185">
        <v>38100</v>
      </c>
      <c r="B2037" s="184">
        <v>77.7</v>
      </c>
      <c r="C2037" s="184">
        <f t="shared" si="127"/>
        <v>2004</v>
      </c>
      <c r="E2037" s="190">
        <v>188</v>
      </c>
      <c r="F2037" s="190">
        <f t="shared" si="130"/>
        <v>2032</v>
      </c>
      <c r="G2037" s="190">
        <f t="shared" si="128"/>
        <v>0.22251423565484013</v>
      </c>
      <c r="H2037" s="190">
        <f t="shared" si="129"/>
        <v>81.28</v>
      </c>
    </row>
    <row r="2038" spans="1:8">
      <c r="A2038" s="185">
        <v>38101</v>
      </c>
      <c r="B2038" s="184">
        <v>89.5</v>
      </c>
      <c r="C2038" s="184">
        <f t="shared" si="127"/>
        <v>2004</v>
      </c>
      <c r="E2038" s="190">
        <v>188</v>
      </c>
      <c r="F2038" s="190">
        <f t="shared" si="130"/>
        <v>2033</v>
      </c>
      <c r="G2038" s="190">
        <f t="shared" si="128"/>
        <v>0.22262374069207183</v>
      </c>
      <c r="H2038" s="190">
        <f t="shared" si="129"/>
        <v>81.319999999999993</v>
      </c>
    </row>
    <row r="2039" spans="1:8">
      <c r="A2039" s="185">
        <v>38102</v>
      </c>
      <c r="B2039" s="184">
        <v>98.3</v>
      </c>
      <c r="C2039" s="184">
        <f t="shared" si="127"/>
        <v>2004</v>
      </c>
      <c r="E2039" s="190">
        <v>188</v>
      </c>
      <c r="F2039" s="190">
        <f t="shared" si="130"/>
        <v>2034</v>
      </c>
      <c r="G2039" s="190">
        <f t="shared" si="128"/>
        <v>0.22273324572930356</v>
      </c>
      <c r="H2039" s="190">
        <f t="shared" si="129"/>
        <v>81.36</v>
      </c>
    </row>
    <row r="2040" spans="1:8">
      <c r="A2040" s="185">
        <v>38103</v>
      </c>
      <c r="B2040" s="184">
        <v>106</v>
      </c>
      <c r="C2040" s="184">
        <f t="shared" si="127"/>
        <v>2004</v>
      </c>
      <c r="E2040" s="190">
        <v>187</v>
      </c>
      <c r="F2040" s="190">
        <f t="shared" si="130"/>
        <v>2035</v>
      </c>
      <c r="G2040" s="190">
        <f t="shared" si="128"/>
        <v>0.22284275076653526</v>
      </c>
      <c r="H2040" s="190">
        <f t="shared" si="129"/>
        <v>81.400000000000006</v>
      </c>
    </row>
    <row r="2041" spans="1:8">
      <c r="A2041" s="185">
        <v>38104</v>
      </c>
      <c r="B2041" s="184">
        <v>115</v>
      </c>
      <c r="C2041" s="184">
        <f t="shared" si="127"/>
        <v>2004</v>
      </c>
      <c r="E2041" s="190">
        <v>187</v>
      </c>
      <c r="F2041" s="190">
        <f t="shared" si="130"/>
        <v>2036</v>
      </c>
      <c r="G2041" s="190">
        <f t="shared" si="128"/>
        <v>0.22295225580376699</v>
      </c>
      <c r="H2041" s="190">
        <f t="shared" si="129"/>
        <v>81.44</v>
      </c>
    </row>
    <row r="2042" spans="1:8">
      <c r="A2042" s="185">
        <v>38105</v>
      </c>
      <c r="B2042" s="184">
        <v>121</v>
      </c>
      <c r="C2042" s="184">
        <f t="shared" si="127"/>
        <v>2004</v>
      </c>
      <c r="E2042" s="190">
        <v>187</v>
      </c>
      <c r="F2042" s="190">
        <f t="shared" si="130"/>
        <v>2037</v>
      </c>
      <c r="G2042" s="190">
        <f t="shared" si="128"/>
        <v>0.22306176084099869</v>
      </c>
      <c r="H2042" s="190">
        <f t="shared" si="129"/>
        <v>81.48</v>
      </c>
    </row>
    <row r="2043" spans="1:8">
      <c r="A2043" s="185">
        <v>38106</v>
      </c>
      <c r="B2043" s="184">
        <v>135</v>
      </c>
      <c r="C2043" s="184">
        <f t="shared" si="127"/>
        <v>2004</v>
      </c>
      <c r="E2043" s="190">
        <v>187</v>
      </c>
      <c r="F2043" s="190">
        <f t="shared" si="130"/>
        <v>2038</v>
      </c>
      <c r="G2043" s="190">
        <f t="shared" si="128"/>
        <v>0.22317126587823038</v>
      </c>
      <c r="H2043" s="190">
        <f t="shared" si="129"/>
        <v>81.52</v>
      </c>
    </row>
    <row r="2044" spans="1:8">
      <c r="A2044" s="185">
        <v>38107</v>
      </c>
      <c r="B2044" s="184">
        <v>141</v>
      </c>
      <c r="C2044" s="184">
        <f t="shared" si="127"/>
        <v>2004</v>
      </c>
      <c r="E2044" s="190">
        <v>187</v>
      </c>
      <c r="F2044" s="190">
        <f t="shared" si="130"/>
        <v>2039</v>
      </c>
      <c r="G2044" s="190">
        <f t="shared" si="128"/>
        <v>0.22328077091546211</v>
      </c>
      <c r="H2044" s="190">
        <f t="shared" si="129"/>
        <v>81.56</v>
      </c>
    </row>
    <row r="2045" spans="1:8">
      <c r="A2045" s="185">
        <v>38108</v>
      </c>
      <c r="B2045" s="184">
        <v>146</v>
      </c>
      <c r="C2045" s="184">
        <f t="shared" si="127"/>
        <v>2004</v>
      </c>
      <c r="E2045" s="190">
        <v>187</v>
      </c>
      <c r="F2045" s="190">
        <f t="shared" si="130"/>
        <v>2040</v>
      </c>
      <c r="G2045" s="190">
        <f t="shared" si="128"/>
        <v>0.22339027595269381</v>
      </c>
      <c r="H2045" s="190">
        <f t="shared" si="129"/>
        <v>81.599999999999994</v>
      </c>
    </row>
    <row r="2046" spans="1:8">
      <c r="A2046" s="185">
        <v>38109</v>
      </c>
      <c r="B2046" s="184">
        <v>143</v>
      </c>
      <c r="C2046" s="184">
        <f t="shared" si="127"/>
        <v>2004</v>
      </c>
      <c r="E2046" s="190">
        <v>187</v>
      </c>
      <c r="F2046" s="190">
        <f t="shared" si="130"/>
        <v>2041</v>
      </c>
      <c r="G2046" s="190">
        <f t="shared" si="128"/>
        <v>0.22349978098992554</v>
      </c>
      <c r="H2046" s="190">
        <f t="shared" si="129"/>
        <v>81.64</v>
      </c>
    </row>
    <row r="2047" spans="1:8">
      <c r="A2047" s="185">
        <v>38110</v>
      </c>
      <c r="B2047" s="184">
        <v>141</v>
      </c>
      <c r="C2047" s="184">
        <f t="shared" si="127"/>
        <v>2004</v>
      </c>
      <c r="E2047" s="190">
        <v>187</v>
      </c>
      <c r="F2047" s="190">
        <f t="shared" si="130"/>
        <v>2042</v>
      </c>
      <c r="G2047" s="190">
        <f t="shared" si="128"/>
        <v>0.22360928602715724</v>
      </c>
      <c r="H2047" s="190">
        <f t="shared" si="129"/>
        <v>81.680000000000007</v>
      </c>
    </row>
    <row r="2048" spans="1:8">
      <c r="A2048" s="185">
        <v>38111</v>
      </c>
      <c r="B2048" s="184">
        <v>148</v>
      </c>
      <c r="C2048" s="184">
        <f t="shared" si="127"/>
        <v>2004</v>
      </c>
      <c r="E2048" s="190">
        <v>187</v>
      </c>
      <c r="F2048" s="190">
        <f t="shared" si="130"/>
        <v>2043</v>
      </c>
      <c r="G2048" s="190">
        <f t="shared" si="128"/>
        <v>0.22371879106438897</v>
      </c>
      <c r="H2048" s="190">
        <f t="shared" si="129"/>
        <v>81.72</v>
      </c>
    </row>
    <row r="2049" spans="1:8">
      <c r="A2049" s="185">
        <v>38112</v>
      </c>
      <c r="B2049" s="184">
        <v>145</v>
      </c>
      <c r="C2049" s="184">
        <f t="shared" si="127"/>
        <v>2004</v>
      </c>
      <c r="E2049" s="190">
        <v>187</v>
      </c>
      <c r="F2049" s="190">
        <f t="shared" si="130"/>
        <v>2044</v>
      </c>
      <c r="G2049" s="190">
        <f t="shared" si="128"/>
        <v>0.22382829610162067</v>
      </c>
      <c r="H2049" s="190">
        <f t="shared" si="129"/>
        <v>81.760000000000005</v>
      </c>
    </row>
    <row r="2050" spans="1:8">
      <c r="A2050" s="185">
        <v>38113</v>
      </c>
      <c r="B2050" s="184">
        <v>133</v>
      </c>
      <c r="C2050" s="184">
        <f t="shared" si="127"/>
        <v>2004</v>
      </c>
      <c r="E2050" s="190">
        <v>186</v>
      </c>
      <c r="F2050" s="190">
        <f t="shared" si="130"/>
        <v>2045</v>
      </c>
      <c r="G2050" s="190">
        <f t="shared" si="128"/>
        <v>0.22393780113885239</v>
      </c>
      <c r="H2050" s="190">
        <f t="shared" si="129"/>
        <v>81.8</v>
      </c>
    </row>
    <row r="2051" spans="1:8">
      <c r="A2051" s="185">
        <v>38114</v>
      </c>
      <c r="B2051" s="184">
        <v>120</v>
      </c>
      <c r="C2051" s="184">
        <f t="shared" si="127"/>
        <v>2004</v>
      </c>
      <c r="E2051" s="190">
        <v>186</v>
      </c>
      <c r="F2051" s="190">
        <f t="shared" si="130"/>
        <v>2046</v>
      </c>
      <c r="G2051" s="190">
        <f t="shared" si="128"/>
        <v>0.22404730617608409</v>
      </c>
      <c r="H2051" s="190">
        <f t="shared" si="129"/>
        <v>81.84</v>
      </c>
    </row>
    <row r="2052" spans="1:8">
      <c r="A2052" s="185">
        <v>38115</v>
      </c>
      <c r="B2052" s="184">
        <v>102</v>
      </c>
      <c r="C2052" s="184">
        <f t="shared" si="127"/>
        <v>2004</v>
      </c>
      <c r="E2052" s="190">
        <v>186</v>
      </c>
      <c r="F2052" s="190">
        <f t="shared" si="130"/>
        <v>2047</v>
      </c>
      <c r="G2052" s="190">
        <f t="shared" si="128"/>
        <v>0.22415681121331582</v>
      </c>
      <c r="H2052" s="190">
        <f t="shared" si="129"/>
        <v>81.88</v>
      </c>
    </row>
    <row r="2053" spans="1:8">
      <c r="A2053" s="185">
        <v>38116</v>
      </c>
      <c r="B2053" s="184">
        <v>82.9</v>
      </c>
      <c r="C2053" s="184">
        <f t="shared" si="127"/>
        <v>2004</v>
      </c>
      <c r="E2053" s="190">
        <v>186</v>
      </c>
      <c r="F2053" s="190">
        <f t="shared" si="130"/>
        <v>2048</v>
      </c>
      <c r="G2053" s="190">
        <f t="shared" si="128"/>
        <v>0.22426631625054752</v>
      </c>
      <c r="H2053" s="190">
        <f t="shared" si="129"/>
        <v>81.92</v>
      </c>
    </row>
    <row r="2054" spans="1:8">
      <c r="A2054" s="185">
        <v>38117</v>
      </c>
      <c r="B2054" s="184">
        <v>71.599999999999994</v>
      </c>
      <c r="C2054" s="184">
        <f t="shared" ref="C2054:C2117" si="131">YEAR(A2054)</f>
        <v>2004</v>
      </c>
      <c r="E2054" s="190">
        <v>186</v>
      </c>
      <c r="F2054" s="190">
        <f t="shared" si="130"/>
        <v>2049</v>
      </c>
      <c r="G2054" s="190">
        <f t="shared" ref="G2054:G2117" si="132">F2054/9132</f>
        <v>0.22437582128777925</v>
      </c>
      <c r="H2054" s="190">
        <f t="shared" ref="H2054:H2117" si="133">G2054*9132/25</f>
        <v>81.96</v>
      </c>
    </row>
    <row r="2055" spans="1:8">
      <c r="A2055" s="185">
        <v>38118</v>
      </c>
      <c r="B2055" s="184">
        <v>63.2</v>
      </c>
      <c r="C2055" s="184">
        <f t="shared" si="131"/>
        <v>2004</v>
      </c>
      <c r="E2055" s="190">
        <v>186</v>
      </c>
      <c r="F2055" s="190">
        <f t="shared" ref="F2055:F2118" si="134">F2054+1</f>
        <v>2050</v>
      </c>
      <c r="G2055" s="190">
        <f t="shared" si="132"/>
        <v>0.22448532632501095</v>
      </c>
      <c r="H2055" s="190">
        <f t="shared" si="133"/>
        <v>82</v>
      </c>
    </row>
    <row r="2056" spans="1:8">
      <c r="A2056" s="185">
        <v>38119</v>
      </c>
      <c r="B2056" s="184">
        <v>67.2</v>
      </c>
      <c r="C2056" s="184">
        <f t="shared" si="131"/>
        <v>2004</v>
      </c>
      <c r="E2056" s="190">
        <v>186</v>
      </c>
      <c r="F2056" s="190">
        <f t="shared" si="134"/>
        <v>2051</v>
      </c>
      <c r="G2056" s="190">
        <f t="shared" si="132"/>
        <v>0.22459483136224268</v>
      </c>
      <c r="H2056" s="190">
        <f t="shared" si="133"/>
        <v>82.04</v>
      </c>
    </row>
    <row r="2057" spans="1:8">
      <c r="A2057" s="185">
        <v>38120</v>
      </c>
      <c r="B2057" s="184">
        <v>74.7</v>
      </c>
      <c r="C2057" s="184">
        <f t="shared" si="131"/>
        <v>2004</v>
      </c>
      <c r="E2057" s="190">
        <v>186</v>
      </c>
      <c r="F2057" s="190">
        <f t="shared" si="134"/>
        <v>2052</v>
      </c>
      <c r="G2057" s="190">
        <f t="shared" si="132"/>
        <v>0.22470433639947437</v>
      </c>
      <c r="H2057" s="190">
        <f t="shared" si="133"/>
        <v>82.08</v>
      </c>
    </row>
    <row r="2058" spans="1:8">
      <c r="A2058" s="185">
        <v>38121</v>
      </c>
      <c r="B2058" s="184">
        <v>66.2</v>
      </c>
      <c r="C2058" s="184">
        <f t="shared" si="131"/>
        <v>2004</v>
      </c>
      <c r="E2058" s="190">
        <v>186</v>
      </c>
      <c r="F2058" s="190">
        <f t="shared" si="134"/>
        <v>2053</v>
      </c>
      <c r="G2058" s="190">
        <f t="shared" si="132"/>
        <v>0.2248138414367061</v>
      </c>
      <c r="H2058" s="190">
        <f t="shared" si="133"/>
        <v>82.12</v>
      </c>
    </row>
    <row r="2059" spans="1:8">
      <c r="A2059" s="185">
        <v>38122</v>
      </c>
      <c r="B2059" s="184">
        <v>71.7</v>
      </c>
      <c r="C2059" s="184">
        <f t="shared" si="131"/>
        <v>2004</v>
      </c>
      <c r="E2059" s="190">
        <v>186</v>
      </c>
      <c r="F2059" s="190">
        <f t="shared" si="134"/>
        <v>2054</v>
      </c>
      <c r="G2059" s="190">
        <f t="shared" si="132"/>
        <v>0.2249233464739378</v>
      </c>
      <c r="H2059" s="190">
        <f t="shared" si="133"/>
        <v>82.16</v>
      </c>
    </row>
    <row r="2060" spans="1:8">
      <c r="A2060" s="185">
        <v>38123</v>
      </c>
      <c r="B2060" s="184">
        <v>68.099999999999994</v>
      </c>
      <c r="C2060" s="184">
        <f t="shared" si="131"/>
        <v>2004</v>
      </c>
      <c r="E2060" s="190">
        <v>186</v>
      </c>
      <c r="F2060" s="190">
        <f t="shared" si="134"/>
        <v>2055</v>
      </c>
      <c r="G2060" s="190">
        <f t="shared" si="132"/>
        <v>0.2250328515111695</v>
      </c>
      <c r="H2060" s="190">
        <f t="shared" si="133"/>
        <v>82.2</v>
      </c>
    </row>
    <row r="2061" spans="1:8">
      <c r="A2061" s="185">
        <v>38124</v>
      </c>
      <c r="B2061" s="184">
        <v>70.099999999999994</v>
      </c>
      <c r="C2061" s="184">
        <f t="shared" si="131"/>
        <v>2004</v>
      </c>
      <c r="E2061" s="190">
        <v>185</v>
      </c>
      <c r="F2061" s="190">
        <f t="shared" si="134"/>
        <v>2056</v>
      </c>
      <c r="G2061" s="190">
        <f t="shared" si="132"/>
        <v>0.22514235654840123</v>
      </c>
      <c r="H2061" s="190">
        <f t="shared" si="133"/>
        <v>82.24</v>
      </c>
    </row>
    <row r="2062" spans="1:8">
      <c r="A2062" s="185">
        <v>38125</v>
      </c>
      <c r="B2062" s="184">
        <v>72.8</v>
      </c>
      <c r="C2062" s="184">
        <f t="shared" si="131"/>
        <v>2004</v>
      </c>
      <c r="E2062" s="190">
        <v>185</v>
      </c>
      <c r="F2062" s="190">
        <f t="shared" si="134"/>
        <v>2057</v>
      </c>
      <c r="G2062" s="190">
        <f t="shared" si="132"/>
        <v>0.22525186158563293</v>
      </c>
      <c r="H2062" s="190">
        <f t="shared" si="133"/>
        <v>82.28</v>
      </c>
    </row>
    <row r="2063" spans="1:8">
      <c r="A2063" s="185">
        <v>38126</v>
      </c>
      <c r="B2063" s="184">
        <v>73.8</v>
      </c>
      <c r="C2063" s="184">
        <f t="shared" si="131"/>
        <v>2004</v>
      </c>
      <c r="E2063" s="190">
        <v>185</v>
      </c>
      <c r="F2063" s="190">
        <f t="shared" si="134"/>
        <v>2058</v>
      </c>
      <c r="G2063" s="190">
        <f t="shared" si="132"/>
        <v>0.22536136662286466</v>
      </c>
      <c r="H2063" s="190">
        <f t="shared" si="133"/>
        <v>82.32</v>
      </c>
    </row>
    <row r="2064" spans="1:8">
      <c r="A2064" s="185">
        <v>38127</v>
      </c>
      <c r="B2064" s="184">
        <v>73.3</v>
      </c>
      <c r="C2064" s="184">
        <f t="shared" si="131"/>
        <v>2004</v>
      </c>
      <c r="E2064" s="190">
        <v>185</v>
      </c>
      <c r="F2064" s="190">
        <f t="shared" si="134"/>
        <v>2059</v>
      </c>
      <c r="G2064" s="190">
        <f t="shared" si="132"/>
        <v>0.22547087166009636</v>
      </c>
      <c r="H2064" s="190">
        <f t="shared" si="133"/>
        <v>82.36</v>
      </c>
    </row>
    <row r="2065" spans="1:8">
      <c r="A2065" s="185">
        <v>38128</v>
      </c>
      <c r="B2065" s="184">
        <v>74.5</v>
      </c>
      <c r="C2065" s="184">
        <f t="shared" si="131"/>
        <v>2004</v>
      </c>
      <c r="E2065" s="190">
        <v>185</v>
      </c>
      <c r="F2065" s="190">
        <f t="shared" si="134"/>
        <v>2060</v>
      </c>
      <c r="G2065" s="190">
        <f t="shared" si="132"/>
        <v>0.22558037669732808</v>
      </c>
      <c r="H2065" s="190">
        <f t="shared" si="133"/>
        <v>82.4</v>
      </c>
    </row>
    <row r="2066" spans="1:8">
      <c r="A2066" s="185">
        <v>38129</v>
      </c>
      <c r="B2066" s="184">
        <v>82.4</v>
      </c>
      <c r="C2066" s="184">
        <f t="shared" si="131"/>
        <v>2004</v>
      </c>
      <c r="E2066" s="190">
        <v>185</v>
      </c>
      <c r="F2066" s="190">
        <f t="shared" si="134"/>
        <v>2061</v>
      </c>
      <c r="G2066" s="190">
        <f t="shared" si="132"/>
        <v>0.22568988173455978</v>
      </c>
      <c r="H2066" s="190">
        <f t="shared" si="133"/>
        <v>82.44</v>
      </c>
    </row>
    <row r="2067" spans="1:8">
      <c r="A2067" s="185">
        <v>38130</v>
      </c>
      <c r="B2067" s="184">
        <v>89.4</v>
      </c>
      <c r="C2067" s="184">
        <f t="shared" si="131"/>
        <v>2004</v>
      </c>
      <c r="E2067" s="190">
        <v>185</v>
      </c>
      <c r="F2067" s="190">
        <f t="shared" si="134"/>
        <v>2062</v>
      </c>
      <c r="G2067" s="190">
        <f t="shared" si="132"/>
        <v>0.22579938677179151</v>
      </c>
      <c r="H2067" s="190">
        <f t="shared" si="133"/>
        <v>82.48</v>
      </c>
    </row>
    <row r="2068" spans="1:8">
      <c r="A2068" s="185">
        <v>38131</v>
      </c>
      <c r="B2068" s="184">
        <v>87.9</v>
      </c>
      <c r="C2068" s="184">
        <f t="shared" si="131"/>
        <v>2004</v>
      </c>
      <c r="E2068" s="190">
        <v>185</v>
      </c>
      <c r="F2068" s="190">
        <f t="shared" si="134"/>
        <v>2063</v>
      </c>
      <c r="G2068" s="190">
        <f t="shared" si="132"/>
        <v>0.22590889180902321</v>
      </c>
      <c r="H2068" s="190">
        <f t="shared" si="133"/>
        <v>82.52</v>
      </c>
    </row>
    <row r="2069" spans="1:8">
      <c r="A2069" s="185">
        <v>38132</v>
      </c>
      <c r="B2069" s="184">
        <v>79.900000000000006</v>
      </c>
      <c r="C2069" s="184">
        <f t="shared" si="131"/>
        <v>2004</v>
      </c>
      <c r="E2069" s="190">
        <v>185</v>
      </c>
      <c r="F2069" s="190">
        <f t="shared" si="134"/>
        <v>2064</v>
      </c>
      <c r="G2069" s="190">
        <f t="shared" si="132"/>
        <v>0.22601839684625494</v>
      </c>
      <c r="H2069" s="190">
        <f t="shared" si="133"/>
        <v>82.56</v>
      </c>
    </row>
    <row r="2070" spans="1:8">
      <c r="A2070" s="185">
        <v>38133</v>
      </c>
      <c r="B2070" s="184">
        <v>76.8</v>
      </c>
      <c r="C2070" s="184">
        <f t="shared" si="131"/>
        <v>2004</v>
      </c>
      <c r="E2070" s="190">
        <v>185</v>
      </c>
      <c r="F2070" s="190">
        <f t="shared" si="134"/>
        <v>2065</v>
      </c>
      <c r="G2070" s="190">
        <f t="shared" si="132"/>
        <v>0.22612790188348664</v>
      </c>
      <c r="H2070" s="190">
        <f t="shared" si="133"/>
        <v>82.6</v>
      </c>
    </row>
    <row r="2071" spans="1:8">
      <c r="A2071" s="185">
        <v>38134</v>
      </c>
      <c r="B2071" s="184">
        <v>70.8</v>
      </c>
      <c r="C2071" s="184">
        <f t="shared" si="131"/>
        <v>2004</v>
      </c>
      <c r="E2071" s="190">
        <v>185</v>
      </c>
      <c r="F2071" s="190">
        <f t="shared" si="134"/>
        <v>2066</v>
      </c>
      <c r="G2071" s="190">
        <f t="shared" si="132"/>
        <v>0.22623740692071836</v>
      </c>
      <c r="H2071" s="190">
        <f t="shared" si="133"/>
        <v>82.64</v>
      </c>
    </row>
    <row r="2072" spans="1:8">
      <c r="A2072" s="185">
        <v>38135</v>
      </c>
      <c r="B2072" s="184">
        <v>83.1</v>
      </c>
      <c r="C2072" s="184">
        <f t="shared" si="131"/>
        <v>2004</v>
      </c>
      <c r="E2072" s="190">
        <v>185</v>
      </c>
      <c r="F2072" s="190">
        <f t="shared" si="134"/>
        <v>2067</v>
      </c>
      <c r="G2072" s="190">
        <f t="shared" si="132"/>
        <v>0.22634691195795006</v>
      </c>
      <c r="H2072" s="190">
        <f t="shared" si="133"/>
        <v>82.68</v>
      </c>
    </row>
    <row r="2073" spans="1:8">
      <c r="A2073" s="185">
        <v>38136</v>
      </c>
      <c r="B2073" s="184">
        <v>96.1</v>
      </c>
      <c r="C2073" s="184">
        <f t="shared" si="131"/>
        <v>2004</v>
      </c>
      <c r="E2073" s="190">
        <v>185</v>
      </c>
      <c r="F2073" s="190">
        <f t="shared" si="134"/>
        <v>2068</v>
      </c>
      <c r="G2073" s="190">
        <f t="shared" si="132"/>
        <v>0.22645641699518179</v>
      </c>
      <c r="H2073" s="190">
        <f t="shared" si="133"/>
        <v>82.72</v>
      </c>
    </row>
    <row r="2074" spans="1:8">
      <c r="A2074" s="185">
        <v>38137</v>
      </c>
      <c r="B2074" s="184">
        <v>89.5</v>
      </c>
      <c r="C2074" s="184">
        <f t="shared" si="131"/>
        <v>2004</v>
      </c>
      <c r="E2074" s="190">
        <v>185</v>
      </c>
      <c r="F2074" s="190">
        <f t="shared" si="134"/>
        <v>2069</v>
      </c>
      <c r="G2074" s="190">
        <f t="shared" si="132"/>
        <v>0.22656592203241349</v>
      </c>
      <c r="H2074" s="190">
        <f t="shared" si="133"/>
        <v>82.76</v>
      </c>
    </row>
    <row r="2075" spans="1:8">
      <c r="A2075" s="185">
        <v>38138</v>
      </c>
      <c r="B2075" s="184">
        <v>85.7</v>
      </c>
      <c r="C2075" s="184">
        <f t="shared" si="131"/>
        <v>2004</v>
      </c>
      <c r="E2075" s="190">
        <v>184</v>
      </c>
      <c r="F2075" s="190">
        <f t="shared" si="134"/>
        <v>2070</v>
      </c>
      <c r="G2075" s="190">
        <f t="shared" si="132"/>
        <v>0.22667542706964519</v>
      </c>
      <c r="H2075" s="190">
        <f t="shared" si="133"/>
        <v>82.8</v>
      </c>
    </row>
    <row r="2076" spans="1:8">
      <c r="A2076" s="185">
        <v>38139</v>
      </c>
      <c r="B2076" s="184">
        <v>78.2</v>
      </c>
      <c r="C2076" s="184">
        <f t="shared" si="131"/>
        <v>2004</v>
      </c>
      <c r="E2076" s="190">
        <v>184</v>
      </c>
      <c r="F2076" s="190">
        <f t="shared" si="134"/>
        <v>2071</v>
      </c>
      <c r="G2076" s="190">
        <f t="shared" si="132"/>
        <v>0.22678493210687692</v>
      </c>
      <c r="H2076" s="190">
        <f t="shared" si="133"/>
        <v>82.84</v>
      </c>
    </row>
    <row r="2077" spans="1:8">
      <c r="A2077" s="185">
        <v>38140</v>
      </c>
      <c r="B2077" s="184">
        <v>75.900000000000006</v>
      </c>
      <c r="C2077" s="184">
        <f t="shared" si="131"/>
        <v>2004</v>
      </c>
      <c r="E2077" s="190">
        <v>184</v>
      </c>
      <c r="F2077" s="190">
        <f t="shared" si="134"/>
        <v>2072</v>
      </c>
      <c r="G2077" s="190">
        <f t="shared" si="132"/>
        <v>0.22689443714410862</v>
      </c>
      <c r="H2077" s="190">
        <f t="shared" si="133"/>
        <v>82.88</v>
      </c>
    </row>
    <row r="2078" spans="1:8">
      <c r="A2078" s="185">
        <v>38141</v>
      </c>
      <c r="B2078" s="184">
        <v>73.8</v>
      </c>
      <c r="C2078" s="184">
        <f t="shared" si="131"/>
        <v>2004</v>
      </c>
      <c r="E2078" s="190">
        <v>184</v>
      </c>
      <c r="F2078" s="190">
        <f t="shared" si="134"/>
        <v>2073</v>
      </c>
      <c r="G2078" s="190">
        <f t="shared" si="132"/>
        <v>0.22700394218134035</v>
      </c>
      <c r="H2078" s="190">
        <f t="shared" si="133"/>
        <v>82.92</v>
      </c>
    </row>
    <row r="2079" spans="1:8">
      <c r="A2079" s="185">
        <v>38142</v>
      </c>
      <c r="B2079" s="184">
        <v>78.900000000000006</v>
      </c>
      <c r="C2079" s="184">
        <f t="shared" si="131"/>
        <v>2004</v>
      </c>
      <c r="E2079" s="190">
        <v>184</v>
      </c>
      <c r="F2079" s="190">
        <f t="shared" si="134"/>
        <v>2074</v>
      </c>
      <c r="G2079" s="190">
        <f t="shared" si="132"/>
        <v>0.22711344721857205</v>
      </c>
      <c r="H2079" s="190">
        <f t="shared" si="133"/>
        <v>82.96</v>
      </c>
    </row>
    <row r="2080" spans="1:8">
      <c r="A2080" s="185">
        <v>38143</v>
      </c>
      <c r="B2080" s="184">
        <v>86.2</v>
      </c>
      <c r="C2080" s="184">
        <f t="shared" si="131"/>
        <v>2004</v>
      </c>
      <c r="E2080" s="190">
        <v>184</v>
      </c>
      <c r="F2080" s="190">
        <f t="shared" si="134"/>
        <v>2075</v>
      </c>
      <c r="G2080" s="190">
        <f t="shared" si="132"/>
        <v>0.22722295225580377</v>
      </c>
      <c r="H2080" s="190">
        <f t="shared" si="133"/>
        <v>83</v>
      </c>
    </row>
    <row r="2081" spans="1:8">
      <c r="A2081" s="185">
        <v>38144</v>
      </c>
      <c r="B2081" s="184">
        <v>91.5</v>
      </c>
      <c r="C2081" s="184">
        <f t="shared" si="131"/>
        <v>2004</v>
      </c>
      <c r="E2081" s="190">
        <v>184</v>
      </c>
      <c r="F2081" s="190">
        <f t="shared" si="134"/>
        <v>2076</v>
      </c>
      <c r="G2081" s="190">
        <f t="shared" si="132"/>
        <v>0.22733245729303547</v>
      </c>
      <c r="H2081" s="190">
        <f t="shared" si="133"/>
        <v>83.04</v>
      </c>
    </row>
    <row r="2082" spans="1:8">
      <c r="A2082" s="185">
        <v>38145</v>
      </c>
      <c r="B2082" s="184">
        <v>76.2</v>
      </c>
      <c r="C2082" s="184">
        <f t="shared" si="131"/>
        <v>2004</v>
      </c>
      <c r="E2082" s="190">
        <v>184</v>
      </c>
      <c r="F2082" s="190">
        <f t="shared" si="134"/>
        <v>2077</v>
      </c>
      <c r="G2082" s="190">
        <f t="shared" si="132"/>
        <v>0.2274419623302672</v>
      </c>
      <c r="H2082" s="190">
        <f t="shared" si="133"/>
        <v>83.08</v>
      </c>
    </row>
    <row r="2083" spans="1:8">
      <c r="A2083" s="185">
        <v>38146</v>
      </c>
      <c r="B2083" s="184">
        <v>73.3</v>
      </c>
      <c r="C2083" s="184">
        <f t="shared" si="131"/>
        <v>2004</v>
      </c>
      <c r="E2083" s="190">
        <v>184</v>
      </c>
      <c r="F2083" s="190">
        <f t="shared" si="134"/>
        <v>2078</v>
      </c>
      <c r="G2083" s="190">
        <f t="shared" si="132"/>
        <v>0.2275514673674989</v>
      </c>
      <c r="H2083" s="190">
        <f t="shared" si="133"/>
        <v>83.12</v>
      </c>
    </row>
    <row r="2084" spans="1:8">
      <c r="A2084" s="185">
        <v>38147</v>
      </c>
      <c r="B2084" s="184">
        <v>76.8</v>
      </c>
      <c r="C2084" s="184">
        <f t="shared" si="131"/>
        <v>2004</v>
      </c>
      <c r="E2084" s="190">
        <v>184</v>
      </c>
      <c r="F2084" s="190">
        <f t="shared" si="134"/>
        <v>2079</v>
      </c>
      <c r="G2084" s="190">
        <f t="shared" si="132"/>
        <v>0.22766097240473063</v>
      </c>
      <c r="H2084" s="190">
        <f t="shared" si="133"/>
        <v>83.16</v>
      </c>
    </row>
    <row r="2085" spans="1:8">
      <c r="A2085" s="185">
        <v>38148</v>
      </c>
      <c r="B2085" s="184">
        <v>103</v>
      </c>
      <c r="C2085" s="184">
        <f t="shared" si="131"/>
        <v>2004</v>
      </c>
      <c r="E2085" s="190">
        <v>184</v>
      </c>
      <c r="F2085" s="190">
        <f t="shared" si="134"/>
        <v>2080</v>
      </c>
      <c r="G2085" s="190">
        <f t="shared" si="132"/>
        <v>0.22777047744196233</v>
      </c>
      <c r="H2085" s="190">
        <f t="shared" si="133"/>
        <v>83.2</v>
      </c>
    </row>
    <row r="2086" spans="1:8">
      <c r="A2086" s="185">
        <v>38149</v>
      </c>
      <c r="B2086" s="184">
        <v>85.8</v>
      </c>
      <c r="C2086" s="184">
        <f t="shared" si="131"/>
        <v>2004</v>
      </c>
      <c r="E2086" s="190">
        <v>184</v>
      </c>
      <c r="F2086" s="190">
        <f t="shared" si="134"/>
        <v>2081</v>
      </c>
      <c r="G2086" s="190">
        <f t="shared" si="132"/>
        <v>0.22787998247919405</v>
      </c>
      <c r="H2086" s="190">
        <f t="shared" si="133"/>
        <v>83.24</v>
      </c>
    </row>
    <row r="2087" spans="1:8">
      <c r="A2087" s="185">
        <v>38150</v>
      </c>
      <c r="B2087" s="184">
        <v>84.7</v>
      </c>
      <c r="C2087" s="184">
        <f t="shared" si="131"/>
        <v>2004</v>
      </c>
      <c r="E2087" s="190">
        <v>184</v>
      </c>
      <c r="F2087" s="190">
        <f t="shared" si="134"/>
        <v>2082</v>
      </c>
      <c r="G2087" s="190">
        <f t="shared" si="132"/>
        <v>0.22798948751642575</v>
      </c>
      <c r="H2087" s="190">
        <f t="shared" si="133"/>
        <v>83.28</v>
      </c>
    </row>
    <row r="2088" spans="1:8">
      <c r="A2088" s="185">
        <v>38151</v>
      </c>
      <c r="B2088" s="184">
        <v>80.7</v>
      </c>
      <c r="C2088" s="184">
        <f t="shared" si="131"/>
        <v>2004</v>
      </c>
      <c r="E2088" s="190">
        <v>184</v>
      </c>
      <c r="F2088" s="190">
        <f t="shared" si="134"/>
        <v>2083</v>
      </c>
      <c r="G2088" s="190">
        <f t="shared" si="132"/>
        <v>0.22809899255365748</v>
      </c>
      <c r="H2088" s="190">
        <f t="shared" si="133"/>
        <v>83.32</v>
      </c>
    </row>
    <row r="2089" spans="1:8">
      <c r="A2089" s="185">
        <v>38152</v>
      </c>
      <c r="B2089" s="184">
        <v>70.2</v>
      </c>
      <c r="C2089" s="184">
        <f t="shared" si="131"/>
        <v>2004</v>
      </c>
      <c r="E2089" s="190">
        <v>184</v>
      </c>
      <c r="F2089" s="190">
        <f t="shared" si="134"/>
        <v>2084</v>
      </c>
      <c r="G2089" s="190">
        <f t="shared" si="132"/>
        <v>0.22820849759088918</v>
      </c>
      <c r="H2089" s="190">
        <f t="shared" si="133"/>
        <v>83.36</v>
      </c>
    </row>
    <row r="2090" spans="1:8">
      <c r="A2090" s="185">
        <v>38153</v>
      </c>
      <c r="B2090" s="184">
        <v>69</v>
      </c>
      <c r="C2090" s="184">
        <f t="shared" si="131"/>
        <v>2004</v>
      </c>
      <c r="E2090" s="190">
        <v>183</v>
      </c>
      <c r="F2090" s="190">
        <f t="shared" si="134"/>
        <v>2085</v>
      </c>
      <c r="G2090" s="190">
        <f t="shared" si="132"/>
        <v>0.22831800262812088</v>
      </c>
      <c r="H2090" s="190">
        <f t="shared" si="133"/>
        <v>83.4</v>
      </c>
    </row>
    <row r="2091" spans="1:8">
      <c r="A2091" s="185">
        <v>38154</v>
      </c>
      <c r="B2091" s="184">
        <v>61.4</v>
      </c>
      <c r="C2091" s="184">
        <f t="shared" si="131"/>
        <v>2004</v>
      </c>
      <c r="E2091" s="190">
        <v>183</v>
      </c>
      <c r="F2091" s="190">
        <f t="shared" si="134"/>
        <v>2086</v>
      </c>
      <c r="G2091" s="190">
        <f t="shared" si="132"/>
        <v>0.22842750766535261</v>
      </c>
      <c r="H2091" s="190">
        <f t="shared" si="133"/>
        <v>83.44</v>
      </c>
    </row>
    <row r="2092" spans="1:8">
      <c r="A2092" s="185">
        <v>38155</v>
      </c>
      <c r="B2092" s="184">
        <v>36.9</v>
      </c>
      <c r="C2092" s="184">
        <f t="shared" si="131"/>
        <v>2004</v>
      </c>
      <c r="E2092" s="190">
        <v>183</v>
      </c>
      <c r="F2092" s="190">
        <f t="shared" si="134"/>
        <v>2087</v>
      </c>
      <c r="G2092" s="190">
        <f t="shared" si="132"/>
        <v>0.22853701270258431</v>
      </c>
      <c r="H2092" s="190">
        <f t="shared" si="133"/>
        <v>83.48</v>
      </c>
    </row>
    <row r="2093" spans="1:8">
      <c r="A2093" s="185">
        <v>38156</v>
      </c>
      <c r="B2093" s="184">
        <v>17.8</v>
      </c>
      <c r="C2093" s="184">
        <f t="shared" si="131"/>
        <v>2004</v>
      </c>
      <c r="E2093" s="190">
        <v>183</v>
      </c>
      <c r="F2093" s="190">
        <f t="shared" si="134"/>
        <v>2088</v>
      </c>
      <c r="G2093" s="190">
        <f t="shared" si="132"/>
        <v>0.22864651773981604</v>
      </c>
      <c r="H2093" s="190">
        <f t="shared" si="133"/>
        <v>83.52</v>
      </c>
    </row>
    <row r="2094" spans="1:8">
      <c r="A2094" s="185">
        <v>38157</v>
      </c>
      <c r="B2094" s="184">
        <v>12.4</v>
      </c>
      <c r="C2094" s="184">
        <f t="shared" si="131"/>
        <v>2004</v>
      </c>
      <c r="E2094" s="190">
        <v>183</v>
      </c>
      <c r="F2094" s="190">
        <f t="shared" si="134"/>
        <v>2089</v>
      </c>
      <c r="G2094" s="190">
        <f t="shared" si="132"/>
        <v>0.22875602277704774</v>
      </c>
      <c r="H2094" s="190">
        <f t="shared" si="133"/>
        <v>83.56</v>
      </c>
    </row>
    <row r="2095" spans="1:8">
      <c r="A2095" s="185">
        <v>38158</v>
      </c>
      <c r="B2095" s="184">
        <v>14.5</v>
      </c>
      <c r="C2095" s="184">
        <f t="shared" si="131"/>
        <v>2004</v>
      </c>
      <c r="E2095" s="190">
        <v>183</v>
      </c>
      <c r="F2095" s="190">
        <f t="shared" si="134"/>
        <v>2090</v>
      </c>
      <c r="G2095" s="190">
        <f t="shared" si="132"/>
        <v>0.22886552781427946</v>
      </c>
      <c r="H2095" s="190">
        <f t="shared" si="133"/>
        <v>83.6</v>
      </c>
    </row>
    <row r="2096" spans="1:8">
      <c r="A2096" s="185">
        <v>38159</v>
      </c>
      <c r="B2096" s="184">
        <v>18.5</v>
      </c>
      <c r="C2096" s="184">
        <f t="shared" si="131"/>
        <v>2004</v>
      </c>
      <c r="E2096" s="190">
        <v>183</v>
      </c>
      <c r="F2096" s="190">
        <f t="shared" si="134"/>
        <v>2091</v>
      </c>
      <c r="G2096" s="190">
        <f t="shared" si="132"/>
        <v>0.22897503285151116</v>
      </c>
      <c r="H2096" s="190">
        <f t="shared" si="133"/>
        <v>83.64</v>
      </c>
    </row>
    <row r="2097" spans="1:8">
      <c r="A2097" s="185">
        <v>38160</v>
      </c>
      <c r="B2097" s="184">
        <v>6.72</v>
      </c>
      <c r="C2097" s="184">
        <f t="shared" si="131"/>
        <v>2004</v>
      </c>
      <c r="E2097" s="190">
        <v>183</v>
      </c>
      <c r="F2097" s="190">
        <f t="shared" si="134"/>
        <v>2092</v>
      </c>
      <c r="G2097" s="190">
        <f t="shared" si="132"/>
        <v>0.22908453788874289</v>
      </c>
      <c r="H2097" s="190">
        <f t="shared" si="133"/>
        <v>83.68</v>
      </c>
    </row>
    <row r="2098" spans="1:8">
      <c r="A2098" s="185">
        <v>38161</v>
      </c>
      <c r="B2098" s="184">
        <v>6.87</v>
      </c>
      <c r="C2098" s="184">
        <f t="shared" si="131"/>
        <v>2004</v>
      </c>
      <c r="E2098" s="190">
        <v>183</v>
      </c>
      <c r="F2098" s="190">
        <f t="shared" si="134"/>
        <v>2093</v>
      </c>
      <c r="G2098" s="190">
        <f t="shared" si="132"/>
        <v>0.22919404292597459</v>
      </c>
      <c r="H2098" s="190">
        <f t="shared" si="133"/>
        <v>83.72</v>
      </c>
    </row>
    <row r="2099" spans="1:8">
      <c r="A2099" s="185">
        <v>38162</v>
      </c>
      <c r="B2099" s="184">
        <v>8.2899999999999991</v>
      </c>
      <c r="C2099" s="184">
        <f t="shared" si="131"/>
        <v>2004</v>
      </c>
      <c r="E2099" s="190">
        <v>183</v>
      </c>
      <c r="F2099" s="190">
        <f t="shared" si="134"/>
        <v>2094</v>
      </c>
      <c r="G2099" s="190">
        <f t="shared" si="132"/>
        <v>0.22930354796320632</v>
      </c>
      <c r="H2099" s="190">
        <f t="shared" si="133"/>
        <v>83.76</v>
      </c>
    </row>
    <row r="2100" spans="1:8">
      <c r="A2100" s="185">
        <v>38163</v>
      </c>
      <c r="B2100" s="184">
        <v>15.5</v>
      </c>
      <c r="C2100" s="184">
        <f t="shared" si="131"/>
        <v>2004</v>
      </c>
      <c r="E2100" s="190">
        <v>183</v>
      </c>
      <c r="F2100" s="190">
        <f t="shared" si="134"/>
        <v>2095</v>
      </c>
      <c r="G2100" s="190">
        <f t="shared" si="132"/>
        <v>0.22941305300043802</v>
      </c>
      <c r="H2100" s="190">
        <f t="shared" si="133"/>
        <v>83.8</v>
      </c>
    </row>
    <row r="2101" spans="1:8">
      <c r="A2101" s="185">
        <v>38164</v>
      </c>
      <c r="B2101" s="184">
        <v>18.600000000000001</v>
      </c>
      <c r="C2101" s="184">
        <f t="shared" si="131"/>
        <v>2004</v>
      </c>
      <c r="E2101" s="190">
        <v>183</v>
      </c>
      <c r="F2101" s="190">
        <f t="shared" si="134"/>
        <v>2096</v>
      </c>
      <c r="G2101" s="190">
        <f t="shared" si="132"/>
        <v>0.22952255803766974</v>
      </c>
      <c r="H2101" s="190">
        <f t="shared" si="133"/>
        <v>83.84</v>
      </c>
    </row>
    <row r="2102" spans="1:8">
      <c r="A2102" s="185">
        <v>38165</v>
      </c>
      <c r="B2102" s="184">
        <v>18.899999999999999</v>
      </c>
      <c r="C2102" s="184">
        <f t="shared" si="131"/>
        <v>2004</v>
      </c>
      <c r="E2102" s="190">
        <v>183</v>
      </c>
      <c r="F2102" s="190">
        <f t="shared" si="134"/>
        <v>2097</v>
      </c>
      <c r="G2102" s="190">
        <f t="shared" si="132"/>
        <v>0.22963206307490144</v>
      </c>
      <c r="H2102" s="190">
        <f t="shared" si="133"/>
        <v>83.88</v>
      </c>
    </row>
    <row r="2103" spans="1:8">
      <c r="A2103" s="185">
        <v>38166</v>
      </c>
      <c r="B2103" s="184">
        <v>22.2</v>
      </c>
      <c r="C2103" s="184">
        <f t="shared" si="131"/>
        <v>2004</v>
      </c>
      <c r="E2103" s="190">
        <v>182</v>
      </c>
      <c r="F2103" s="190">
        <f t="shared" si="134"/>
        <v>2098</v>
      </c>
      <c r="G2103" s="190">
        <f t="shared" si="132"/>
        <v>0.22974156811213317</v>
      </c>
      <c r="H2103" s="190">
        <f t="shared" si="133"/>
        <v>83.92</v>
      </c>
    </row>
    <row r="2104" spans="1:8">
      <c r="A2104" s="185">
        <v>38167</v>
      </c>
      <c r="B2104" s="184">
        <v>23.5</v>
      </c>
      <c r="C2104" s="184">
        <f t="shared" si="131"/>
        <v>2004</v>
      </c>
      <c r="E2104" s="190">
        <v>182</v>
      </c>
      <c r="F2104" s="190">
        <f t="shared" si="134"/>
        <v>2099</v>
      </c>
      <c r="G2104" s="190">
        <f t="shared" si="132"/>
        <v>0.22985107314936487</v>
      </c>
      <c r="H2104" s="190">
        <f t="shared" si="133"/>
        <v>83.96</v>
      </c>
    </row>
    <row r="2105" spans="1:8">
      <c r="A2105" s="185">
        <v>38168</v>
      </c>
      <c r="B2105" s="184">
        <v>19.399999999999999</v>
      </c>
      <c r="C2105" s="184">
        <f t="shared" si="131"/>
        <v>2004</v>
      </c>
      <c r="E2105" s="190">
        <v>182</v>
      </c>
      <c r="F2105" s="190">
        <f t="shared" si="134"/>
        <v>2100</v>
      </c>
      <c r="G2105" s="190">
        <f t="shared" si="132"/>
        <v>0.22996057818659657</v>
      </c>
      <c r="H2105" s="190">
        <f t="shared" si="133"/>
        <v>84</v>
      </c>
    </row>
    <row r="2106" spans="1:8">
      <c r="A2106" s="185">
        <v>38169</v>
      </c>
      <c r="B2106" s="184">
        <v>12</v>
      </c>
      <c r="C2106" s="184">
        <f t="shared" si="131"/>
        <v>2004</v>
      </c>
      <c r="E2106" s="190">
        <v>182</v>
      </c>
      <c r="F2106" s="190">
        <f t="shared" si="134"/>
        <v>2101</v>
      </c>
      <c r="G2106" s="190">
        <f t="shared" si="132"/>
        <v>0.2300700832238283</v>
      </c>
      <c r="H2106" s="190">
        <f t="shared" si="133"/>
        <v>84.04</v>
      </c>
    </row>
    <row r="2107" spans="1:8">
      <c r="A2107" s="185">
        <v>38170</v>
      </c>
      <c r="B2107" s="184">
        <v>7.7</v>
      </c>
      <c r="C2107" s="184">
        <f t="shared" si="131"/>
        <v>2004</v>
      </c>
      <c r="E2107" s="190">
        <v>182</v>
      </c>
      <c r="F2107" s="190">
        <f t="shared" si="134"/>
        <v>2102</v>
      </c>
      <c r="G2107" s="190">
        <f t="shared" si="132"/>
        <v>0.23017958826106</v>
      </c>
      <c r="H2107" s="190">
        <f t="shared" si="133"/>
        <v>84.08</v>
      </c>
    </row>
    <row r="2108" spans="1:8">
      <c r="A2108" s="185">
        <v>38171</v>
      </c>
      <c r="B2108" s="184">
        <v>9.01</v>
      </c>
      <c r="C2108" s="184">
        <f t="shared" si="131"/>
        <v>2004</v>
      </c>
      <c r="E2108" s="190">
        <v>181</v>
      </c>
      <c r="F2108" s="190">
        <f t="shared" si="134"/>
        <v>2103</v>
      </c>
      <c r="G2108" s="190">
        <f t="shared" si="132"/>
        <v>0.23028909329829172</v>
      </c>
      <c r="H2108" s="190">
        <f t="shared" si="133"/>
        <v>84.12</v>
      </c>
    </row>
    <row r="2109" spans="1:8">
      <c r="A2109" s="185">
        <v>38172</v>
      </c>
      <c r="B2109" s="184">
        <v>8.32</v>
      </c>
      <c r="C2109" s="184">
        <f t="shared" si="131"/>
        <v>2004</v>
      </c>
      <c r="E2109" s="190">
        <v>181</v>
      </c>
      <c r="F2109" s="190">
        <f t="shared" si="134"/>
        <v>2104</v>
      </c>
      <c r="G2109" s="190">
        <f t="shared" si="132"/>
        <v>0.23039859833552342</v>
      </c>
      <c r="H2109" s="190">
        <f t="shared" si="133"/>
        <v>84.16</v>
      </c>
    </row>
    <row r="2110" spans="1:8">
      <c r="A2110" s="185">
        <v>38173</v>
      </c>
      <c r="B2110" s="184">
        <v>9.77</v>
      </c>
      <c r="C2110" s="184">
        <f t="shared" si="131"/>
        <v>2004</v>
      </c>
      <c r="E2110" s="190">
        <v>181</v>
      </c>
      <c r="F2110" s="190">
        <f t="shared" si="134"/>
        <v>2105</v>
      </c>
      <c r="G2110" s="190">
        <f t="shared" si="132"/>
        <v>0.23050810337275515</v>
      </c>
      <c r="H2110" s="190">
        <f t="shared" si="133"/>
        <v>84.2</v>
      </c>
    </row>
    <row r="2111" spans="1:8">
      <c r="A2111" s="185">
        <v>38174</v>
      </c>
      <c r="B2111" s="184">
        <v>11.7</v>
      </c>
      <c r="C2111" s="184">
        <f t="shared" si="131"/>
        <v>2004</v>
      </c>
      <c r="E2111" s="190">
        <v>181</v>
      </c>
      <c r="F2111" s="190">
        <f t="shared" si="134"/>
        <v>2106</v>
      </c>
      <c r="G2111" s="190">
        <f t="shared" si="132"/>
        <v>0.23061760840998685</v>
      </c>
      <c r="H2111" s="190">
        <f t="shared" si="133"/>
        <v>84.24</v>
      </c>
    </row>
    <row r="2112" spans="1:8">
      <c r="A2112" s="185">
        <v>38175</v>
      </c>
      <c r="B2112" s="184">
        <v>8.77</v>
      </c>
      <c r="C2112" s="184">
        <f t="shared" si="131"/>
        <v>2004</v>
      </c>
      <c r="E2112" s="190">
        <v>180</v>
      </c>
      <c r="F2112" s="190">
        <f t="shared" si="134"/>
        <v>2107</v>
      </c>
      <c r="G2112" s="190">
        <f t="shared" si="132"/>
        <v>0.23072711344721858</v>
      </c>
      <c r="H2112" s="190">
        <f t="shared" si="133"/>
        <v>84.28</v>
      </c>
    </row>
    <row r="2113" spans="1:8">
      <c r="A2113" s="185">
        <v>38176</v>
      </c>
      <c r="B2113" s="184">
        <v>10.8</v>
      </c>
      <c r="C2113" s="184">
        <f t="shared" si="131"/>
        <v>2004</v>
      </c>
      <c r="E2113" s="190">
        <v>180</v>
      </c>
      <c r="F2113" s="190">
        <f t="shared" si="134"/>
        <v>2108</v>
      </c>
      <c r="G2113" s="190">
        <f t="shared" si="132"/>
        <v>0.23083661848445028</v>
      </c>
      <c r="H2113" s="190">
        <f t="shared" si="133"/>
        <v>84.32</v>
      </c>
    </row>
    <row r="2114" spans="1:8">
      <c r="A2114" s="185">
        <v>38177</v>
      </c>
      <c r="B2114" s="184">
        <v>12.2</v>
      </c>
      <c r="C2114" s="184">
        <f t="shared" si="131"/>
        <v>2004</v>
      </c>
      <c r="E2114" s="190">
        <v>180</v>
      </c>
      <c r="F2114" s="190">
        <f t="shared" si="134"/>
        <v>2109</v>
      </c>
      <c r="G2114" s="190">
        <f t="shared" si="132"/>
        <v>0.23094612352168201</v>
      </c>
      <c r="H2114" s="190">
        <f t="shared" si="133"/>
        <v>84.36</v>
      </c>
    </row>
    <row r="2115" spans="1:8">
      <c r="A2115" s="185">
        <v>38178</v>
      </c>
      <c r="B2115" s="184">
        <v>8.59</v>
      </c>
      <c r="C2115" s="184">
        <f t="shared" si="131"/>
        <v>2004</v>
      </c>
      <c r="E2115" s="190">
        <v>180</v>
      </c>
      <c r="F2115" s="190">
        <f t="shared" si="134"/>
        <v>2110</v>
      </c>
      <c r="G2115" s="190">
        <f t="shared" si="132"/>
        <v>0.23105562855891371</v>
      </c>
      <c r="H2115" s="190">
        <f t="shared" si="133"/>
        <v>84.4</v>
      </c>
    </row>
    <row r="2116" spans="1:8">
      <c r="A2116" s="185">
        <v>38179</v>
      </c>
      <c r="B2116" s="184">
        <v>8.23</v>
      </c>
      <c r="C2116" s="184">
        <f t="shared" si="131"/>
        <v>2004</v>
      </c>
      <c r="E2116" s="190">
        <v>180</v>
      </c>
      <c r="F2116" s="190">
        <f t="shared" si="134"/>
        <v>2111</v>
      </c>
      <c r="G2116" s="190">
        <f t="shared" si="132"/>
        <v>0.23116513359614543</v>
      </c>
      <c r="H2116" s="190">
        <f t="shared" si="133"/>
        <v>84.44</v>
      </c>
    </row>
    <row r="2117" spans="1:8">
      <c r="A2117" s="185">
        <v>38180</v>
      </c>
      <c r="B2117" s="184">
        <v>7.85</v>
      </c>
      <c r="C2117" s="184">
        <f t="shared" si="131"/>
        <v>2004</v>
      </c>
      <c r="E2117" s="190">
        <v>180</v>
      </c>
      <c r="F2117" s="190">
        <f t="shared" si="134"/>
        <v>2112</v>
      </c>
      <c r="G2117" s="190">
        <f t="shared" si="132"/>
        <v>0.23127463863337713</v>
      </c>
      <c r="H2117" s="190">
        <f t="shared" si="133"/>
        <v>84.48</v>
      </c>
    </row>
    <row r="2118" spans="1:8">
      <c r="A2118" s="185">
        <v>38181</v>
      </c>
      <c r="B2118" s="184">
        <v>7.92</v>
      </c>
      <c r="C2118" s="184">
        <f t="shared" ref="C2118:C2181" si="135">YEAR(A2118)</f>
        <v>2004</v>
      </c>
      <c r="E2118" s="190">
        <v>180</v>
      </c>
      <c r="F2118" s="190">
        <f t="shared" si="134"/>
        <v>2113</v>
      </c>
      <c r="G2118" s="190">
        <f t="shared" ref="G2118:G2181" si="136">F2118/9132</f>
        <v>0.23138414367060886</v>
      </c>
      <c r="H2118" s="190">
        <f t="shared" ref="H2118:H2181" si="137">G2118*9132/25</f>
        <v>84.52</v>
      </c>
    </row>
    <row r="2119" spans="1:8">
      <c r="A2119" s="185">
        <v>38182</v>
      </c>
      <c r="B2119" s="184">
        <v>10.199999999999999</v>
      </c>
      <c r="C2119" s="184">
        <f t="shared" si="135"/>
        <v>2004</v>
      </c>
      <c r="E2119" s="190">
        <v>180</v>
      </c>
      <c r="F2119" s="190">
        <f t="shared" ref="F2119:F2182" si="138">F2118+1</f>
        <v>2114</v>
      </c>
      <c r="G2119" s="190">
        <f t="shared" si="136"/>
        <v>0.23149364870784056</v>
      </c>
      <c r="H2119" s="190">
        <f t="shared" si="137"/>
        <v>84.56</v>
      </c>
    </row>
    <row r="2120" spans="1:8">
      <c r="A2120" s="185">
        <v>38183</v>
      </c>
      <c r="B2120" s="184">
        <v>11.2</v>
      </c>
      <c r="C2120" s="184">
        <f t="shared" si="135"/>
        <v>2004</v>
      </c>
      <c r="E2120" s="190">
        <v>180</v>
      </c>
      <c r="F2120" s="190">
        <f t="shared" si="138"/>
        <v>2115</v>
      </c>
      <c r="G2120" s="190">
        <f t="shared" si="136"/>
        <v>0.23160315374507226</v>
      </c>
      <c r="H2120" s="190">
        <f t="shared" si="137"/>
        <v>84.6</v>
      </c>
    </row>
    <row r="2121" spans="1:8">
      <c r="A2121" s="185">
        <v>38184</v>
      </c>
      <c r="B2121" s="184">
        <v>12.2</v>
      </c>
      <c r="C2121" s="184">
        <f t="shared" si="135"/>
        <v>2004</v>
      </c>
      <c r="E2121" s="190">
        <v>180</v>
      </c>
      <c r="F2121" s="190">
        <f t="shared" si="138"/>
        <v>2116</v>
      </c>
      <c r="G2121" s="190">
        <f t="shared" si="136"/>
        <v>0.23171265878230399</v>
      </c>
      <c r="H2121" s="190">
        <f t="shared" si="137"/>
        <v>84.64</v>
      </c>
    </row>
    <row r="2122" spans="1:8">
      <c r="A2122" s="185">
        <v>38185</v>
      </c>
      <c r="B2122" s="184">
        <v>21.1</v>
      </c>
      <c r="C2122" s="184">
        <f t="shared" si="135"/>
        <v>2004</v>
      </c>
      <c r="E2122" s="190">
        <v>180</v>
      </c>
      <c r="F2122" s="190">
        <f t="shared" si="138"/>
        <v>2117</v>
      </c>
      <c r="G2122" s="190">
        <f t="shared" si="136"/>
        <v>0.23182216381953569</v>
      </c>
      <c r="H2122" s="190">
        <f t="shared" si="137"/>
        <v>84.68</v>
      </c>
    </row>
    <row r="2123" spans="1:8">
      <c r="A2123" s="185">
        <v>38186</v>
      </c>
      <c r="B2123" s="184">
        <v>38.4</v>
      </c>
      <c r="C2123" s="184">
        <f t="shared" si="135"/>
        <v>2004</v>
      </c>
      <c r="E2123" s="190">
        <v>180</v>
      </c>
      <c r="F2123" s="190">
        <f t="shared" si="138"/>
        <v>2118</v>
      </c>
      <c r="G2123" s="190">
        <f t="shared" si="136"/>
        <v>0.23193166885676741</v>
      </c>
      <c r="H2123" s="190">
        <f t="shared" si="137"/>
        <v>84.72</v>
      </c>
    </row>
    <row r="2124" spans="1:8">
      <c r="A2124" s="185">
        <v>38187</v>
      </c>
      <c r="B2124" s="184">
        <v>38.799999999999997</v>
      </c>
      <c r="C2124" s="184">
        <f t="shared" si="135"/>
        <v>2004</v>
      </c>
      <c r="E2124" s="190">
        <v>180</v>
      </c>
      <c r="F2124" s="190">
        <f t="shared" si="138"/>
        <v>2119</v>
      </c>
      <c r="G2124" s="190">
        <f t="shared" si="136"/>
        <v>0.23204117389399911</v>
      </c>
      <c r="H2124" s="190">
        <f t="shared" si="137"/>
        <v>84.76</v>
      </c>
    </row>
    <row r="2125" spans="1:8">
      <c r="A2125" s="185">
        <v>38188</v>
      </c>
      <c r="B2125" s="184">
        <v>26.4</v>
      </c>
      <c r="C2125" s="184">
        <f t="shared" si="135"/>
        <v>2004</v>
      </c>
      <c r="E2125" s="190">
        <v>180</v>
      </c>
      <c r="F2125" s="190">
        <f t="shared" si="138"/>
        <v>2120</v>
      </c>
      <c r="G2125" s="190">
        <f t="shared" si="136"/>
        <v>0.23215067893123084</v>
      </c>
      <c r="H2125" s="190">
        <f t="shared" si="137"/>
        <v>84.8</v>
      </c>
    </row>
    <row r="2126" spans="1:8">
      <c r="A2126" s="185">
        <v>38189</v>
      </c>
      <c r="B2126" s="184">
        <v>16.899999999999999</v>
      </c>
      <c r="C2126" s="184">
        <f t="shared" si="135"/>
        <v>2004</v>
      </c>
      <c r="E2126" s="190">
        <v>179</v>
      </c>
      <c r="F2126" s="190">
        <f t="shared" si="138"/>
        <v>2121</v>
      </c>
      <c r="G2126" s="190">
        <f t="shared" si="136"/>
        <v>0.23226018396846254</v>
      </c>
      <c r="H2126" s="190">
        <f t="shared" si="137"/>
        <v>84.84</v>
      </c>
    </row>
    <row r="2127" spans="1:8">
      <c r="A2127" s="185">
        <v>38190</v>
      </c>
      <c r="B2127" s="184">
        <v>16.100000000000001</v>
      </c>
      <c r="C2127" s="184">
        <f t="shared" si="135"/>
        <v>2004</v>
      </c>
      <c r="E2127" s="190">
        <v>179</v>
      </c>
      <c r="F2127" s="190">
        <f t="shared" si="138"/>
        <v>2122</v>
      </c>
      <c r="G2127" s="190">
        <f t="shared" si="136"/>
        <v>0.23236968900569427</v>
      </c>
      <c r="H2127" s="190">
        <f t="shared" si="137"/>
        <v>84.88</v>
      </c>
    </row>
    <row r="2128" spans="1:8">
      <c r="A2128" s="185">
        <v>38191</v>
      </c>
      <c r="B2128" s="184">
        <v>14.3</v>
      </c>
      <c r="C2128" s="184">
        <f t="shared" si="135"/>
        <v>2004</v>
      </c>
      <c r="E2128" s="190">
        <v>179</v>
      </c>
      <c r="F2128" s="190">
        <f t="shared" si="138"/>
        <v>2123</v>
      </c>
      <c r="G2128" s="190">
        <f t="shared" si="136"/>
        <v>0.23247919404292597</v>
      </c>
      <c r="H2128" s="190">
        <f t="shared" si="137"/>
        <v>84.92</v>
      </c>
    </row>
    <row r="2129" spans="1:8">
      <c r="A2129" s="185">
        <v>38192</v>
      </c>
      <c r="B2129" s="184">
        <v>14.2</v>
      </c>
      <c r="C2129" s="184">
        <f t="shared" si="135"/>
        <v>2004</v>
      </c>
      <c r="E2129" s="190">
        <v>179</v>
      </c>
      <c r="F2129" s="190">
        <f t="shared" si="138"/>
        <v>2124</v>
      </c>
      <c r="G2129" s="190">
        <f t="shared" si="136"/>
        <v>0.2325886990801577</v>
      </c>
      <c r="H2129" s="190">
        <f t="shared" si="137"/>
        <v>84.96</v>
      </c>
    </row>
    <row r="2130" spans="1:8">
      <c r="A2130" s="185">
        <v>38193</v>
      </c>
      <c r="B2130" s="184">
        <v>13.6</v>
      </c>
      <c r="C2130" s="184">
        <f t="shared" si="135"/>
        <v>2004</v>
      </c>
      <c r="E2130" s="190">
        <v>179</v>
      </c>
      <c r="F2130" s="190">
        <f t="shared" si="138"/>
        <v>2125</v>
      </c>
      <c r="G2130" s="190">
        <f t="shared" si="136"/>
        <v>0.2326982041173894</v>
      </c>
      <c r="H2130" s="190">
        <f t="shared" si="137"/>
        <v>85</v>
      </c>
    </row>
    <row r="2131" spans="1:8">
      <c r="A2131" s="185">
        <v>38194</v>
      </c>
      <c r="B2131" s="184">
        <v>17.5</v>
      </c>
      <c r="C2131" s="184">
        <f t="shared" si="135"/>
        <v>2004</v>
      </c>
      <c r="E2131" s="190">
        <v>179</v>
      </c>
      <c r="F2131" s="190">
        <f t="shared" si="138"/>
        <v>2126</v>
      </c>
      <c r="G2131" s="190">
        <f t="shared" si="136"/>
        <v>0.23280770915462112</v>
      </c>
      <c r="H2131" s="190">
        <f t="shared" si="137"/>
        <v>85.04</v>
      </c>
    </row>
    <row r="2132" spans="1:8">
      <c r="A2132" s="185">
        <v>38195</v>
      </c>
      <c r="B2132" s="184">
        <v>14.8</v>
      </c>
      <c r="C2132" s="184">
        <f t="shared" si="135"/>
        <v>2004</v>
      </c>
      <c r="E2132" s="190">
        <v>179</v>
      </c>
      <c r="F2132" s="190">
        <f t="shared" si="138"/>
        <v>2127</v>
      </c>
      <c r="G2132" s="190">
        <f t="shared" si="136"/>
        <v>0.23291721419185282</v>
      </c>
      <c r="H2132" s="190">
        <f t="shared" si="137"/>
        <v>85.08</v>
      </c>
    </row>
    <row r="2133" spans="1:8">
      <c r="A2133" s="185">
        <v>38196</v>
      </c>
      <c r="B2133" s="184">
        <v>13.1</v>
      </c>
      <c r="C2133" s="184">
        <f t="shared" si="135"/>
        <v>2004</v>
      </c>
      <c r="E2133" s="190">
        <v>179</v>
      </c>
      <c r="F2133" s="190">
        <f t="shared" si="138"/>
        <v>2128</v>
      </c>
      <c r="G2133" s="190">
        <f t="shared" si="136"/>
        <v>0.23302671922908455</v>
      </c>
      <c r="H2133" s="190">
        <f t="shared" si="137"/>
        <v>85.12</v>
      </c>
    </row>
    <row r="2134" spans="1:8">
      <c r="A2134" s="185">
        <v>38197</v>
      </c>
      <c r="B2134" s="184">
        <v>11.5</v>
      </c>
      <c r="C2134" s="184">
        <f t="shared" si="135"/>
        <v>2004</v>
      </c>
      <c r="E2134" s="190">
        <v>179</v>
      </c>
      <c r="F2134" s="190">
        <f t="shared" si="138"/>
        <v>2129</v>
      </c>
      <c r="G2134" s="190">
        <f t="shared" si="136"/>
        <v>0.23313622426631625</v>
      </c>
      <c r="H2134" s="190">
        <f t="shared" si="137"/>
        <v>85.16</v>
      </c>
    </row>
    <row r="2135" spans="1:8">
      <c r="A2135" s="185">
        <v>38198</v>
      </c>
      <c r="B2135" s="184">
        <v>11.6</v>
      </c>
      <c r="C2135" s="184">
        <f t="shared" si="135"/>
        <v>2004</v>
      </c>
      <c r="E2135" s="190">
        <v>179</v>
      </c>
      <c r="F2135" s="190">
        <f t="shared" si="138"/>
        <v>2130</v>
      </c>
      <c r="G2135" s="190">
        <f t="shared" si="136"/>
        <v>0.23324572930354795</v>
      </c>
      <c r="H2135" s="190">
        <f t="shared" si="137"/>
        <v>85.2</v>
      </c>
    </row>
    <row r="2136" spans="1:8">
      <c r="A2136" s="185">
        <v>38199</v>
      </c>
      <c r="B2136" s="184">
        <v>11.8</v>
      </c>
      <c r="C2136" s="184">
        <f t="shared" si="135"/>
        <v>2004</v>
      </c>
      <c r="E2136" s="190">
        <v>179</v>
      </c>
      <c r="F2136" s="190">
        <f t="shared" si="138"/>
        <v>2131</v>
      </c>
      <c r="G2136" s="190">
        <f t="shared" si="136"/>
        <v>0.23335523434077968</v>
      </c>
      <c r="H2136" s="190">
        <f t="shared" si="137"/>
        <v>85.24</v>
      </c>
    </row>
    <row r="2137" spans="1:8">
      <c r="A2137" s="185">
        <v>38200</v>
      </c>
      <c r="B2137" s="184">
        <v>14.9</v>
      </c>
      <c r="C2137" s="184">
        <f t="shared" si="135"/>
        <v>2004</v>
      </c>
      <c r="E2137" s="190">
        <v>179</v>
      </c>
      <c r="F2137" s="190">
        <f t="shared" si="138"/>
        <v>2132</v>
      </c>
      <c r="G2137" s="190">
        <f t="shared" si="136"/>
        <v>0.23346473937801138</v>
      </c>
      <c r="H2137" s="190">
        <f t="shared" si="137"/>
        <v>85.28</v>
      </c>
    </row>
    <row r="2138" spans="1:8">
      <c r="A2138" s="185">
        <v>38201</v>
      </c>
      <c r="B2138" s="184">
        <v>15.9</v>
      </c>
      <c r="C2138" s="184">
        <f t="shared" si="135"/>
        <v>2004</v>
      </c>
      <c r="E2138" s="190">
        <v>179</v>
      </c>
      <c r="F2138" s="190">
        <f t="shared" si="138"/>
        <v>2133</v>
      </c>
      <c r="G2138" s="190">
        <f t="shared" si="136"/>
        <v>0.2335742444152431</v>
      </c>
      <c r="H2138" s="190">
        <f t="shared" si="137"/>
        <v>85.32</v>
      </c>
    </row>
    <row r="2139" spans="1:8">
      <c r="A2139" s="185">
        <v>38202</v>
      </c>
      <c r="B2139" s="184">
        <v>21.7</v>
      </c>
      <c r="C2139" s="184">
        <f t="shared" si="135"/>
        <v>2004</v>
      </c>
      <c r="E2139" s="190">
        <v>179</v>
      </c>
      <c r="F2139" s="190">
        <f t="shared" si="138"/>
        <v>2134</v>
      </c>
      <c r="G2139" s="190">
        <f t="shared" si="136"/>
        <v>0.2336837494524748</v>
      </c>
      <c r="H2139" s="190">
        <f t="shared" si="137"/>
        <v>85.36</v>
      </c>
    </row>
    <row r="2140" spans="1:8">
      <c r="A2140" s="185">
        <v>38203</v>
      </c>
      <c r="B2140" s="184">
        <v>21.1</v>
      </c>
      <c r="C2140" s="184">
        <f t="shared" si="135"/>
        <v>2004</v>
      </c>
      <c r="E2140" s="190">
        <v>178</v>
      </c>
      <c r="F2140" s="190">
        <f t="shared" si="138"/>
        <v>2135</v>
      </c>
      <c r="G2140" s="190">
        <f t="shared" si="136"/>
        <v>0.23379325448970653</v>
      </c>
      <c r="H2140" s="190">
        <f t="shared" si="137"/>
        <v>85.4</v>
      </c>
    </row>
    <row r="2141" spans="1:8">
      <c r="A2141" s="185">
        <v>38204</v>
      </c>
      <c r="B2141" s="184">
        <v>15.8</v>
      </c>
      <c r="C2141" s="184">
        <f t="shared" si="135"/>
        <v>2004</v>
      </c>
      <c r="E2141" s="190">
        <v>178</v>
      </c>
      <c r="F2141" s="190">
        <f t="shared" si="138"/>
        <v>2136</v>
      </c>
      <c r="G2141" s="190">
        <f t="shared" si="136"/>
        <v>0.23390275952693823</v>
      </c>
      <c r="H2141" s="190">
        <f t="shared" si="137"/>
        <v>85.44</v>
      </c>
    </row>
    <row r="2142" spans="1:8">
      <c r="A2142" s="185">
        <v>38205</v>
      </c>
      <c r="B2142" s="184">
        <v>9.92</v>
      </c>
      <c r="C2142" s="184">
        <f t="shared" si="135"/>
        <v>2004</v>
      </c>
      <c r="E2142" s="190">
        <v>178</v>
      </c>
      <c r="F2142" s="190">
        <f t="shared" si="138"/>
        <v>2137</v>
      </c>
      <c r="G2142" s="190">
        <f t="shared" si="136"/>
        <v>0.23401226456416996</v>
      </c>
      <c r="H2142" s="190">
        <f t="shared" si="137"/>
        <v>85.48</v>
      </c>
    </row>
    <row r="2143" spans="1:8">
      <c r="A2143" s="185">
        <v>38206</v>
      </c>
      <c r="B2143" s="184">
        <v>12.4</v>
      </c>
      <c r="C2143" s="184">
        <f t="shared" si="135"/>
        <v>2004</v>
      </c>
      <c r="E2143" s="190">
        <v>178</v>
      </c>
      <c r="F2143" s="190">
        <f t="shared" si="138"/>
        <v>2138</v>
      </c>
      <c r="G2143" s="190">
        <f t="shared" si="136"/>
        <v>0.23412176960140166</v>
      </c>
      <c r="H2143" s="190">
        <f t="shared" si="137"/>
        <v>85.52</v>
      </c>
    </row>
    <row r="2144" spans="1:8">
      <c r="A2144" s="185">
        <v>38207</v>
      </c>
      <c r="B2144" s="184">
        <v>14.1</v>
      </c>
      <c r="C2144" s="184">
        <f t="shared" si="135"/>
        <v>2004</v>
      </c>
      <c r="E2144" s="190">
        <v>178</v>
      </c>
      <c r="F2144" s="190">
        <f t="shared" si="138"/>
        <v>2139</v>
      </c>
      <c r="G2144" s="190">
        <f t="shared" si="136"/>
        <v>0.23423127463863339</v>
      </c>
      <c r="H2144" s="190">
        <f t="shared" si="137"/>
        <v>85.56</v>
      </c>
    </row>
    <row r="2145" spans="1:8">
      <c r="A2145" s="185">
        <v>38208</v>
      </c>
      <c r="B2145" s="184">
        <v>15.8</v>
      </c>
      <c r="C2145" s="184">
        <f t="shared" si="135"/>
        <v>2004</v>
      </c>
      <c r="E2145" s="190">
        <v>178</v>
      </c>
      <c r="F2145" s="190">
        <f t="shared" si="138"/>
        <v>2140</v>
      </c>
      <c r="G2145" s="190">
        <f t="shared" si="136"/>
        <v>0.23434077967586509</v>
      </c>
      <c r="H2145" s="190">
        <f t="shared" si="137"/>
        <v>85.6</v>
      </c>
    </row>
    <row r="2146" spans="1:8">
      <c r="A2146" s="185">
        <v>38209</v>
      </c>
      <c r="B2146" s="184">
        <v>11.6</v>
      </c>
      <c r="C2146" s="184">
        <f t="shared" si="135"/>
        <v>2004</v>
      </c>
      <c r="E2146" s="190">
        <v>178</v>
      </c>
      <c r="F2146" s="190">
        <f t="shared" si="138"/>
        <v>2141</v>
      </c>
      <c r="G2146" s="190">
        <f t="shared" si="136"/>
        <v>0.23445028471309681</v>
      </c>
      <c r="H2146" s="190">
        <f t="shared" si="137"/>
        <v>85.64</v>
      </c>
    </row>
    <row r="2147" spans="1:8">
      <c r="A2147" s="185">
        <v>38210</v>
      </c>
      <c r="B2147" s="184">
        <v>11.6</v>
      </c>
      <c r="C2147" s="184">
        <f t="shared" si="135"/>
        <v>2004</v>
      </c>
      <c r="E2147" s="190">
        <v>178</v>
      </c>
      <c r="F2147" s="190">
        <f t="shared" si="138"/>
        <v>2142</v>
      </c>
      <c r="G2147" s="190">
        <f t="shared" si="136"/>
        <v>0.23455978975032851</v>
      </c>
      <c r="H2147" s="190">
        <f t="shared" si="137"/>
        <v>85.68</v>
      </c>
    </row>
    <row r="2148" spans="1:8">
      <c r="A2148" s="185">
        <v>38211</v>
      </c>
      <c r="B2148" s="184">
        <v>9.9600000000000009</v>
      </c>
      <c r="C2148" s="184">
        <f t="shared" si="135"/>
        <v>2004</v>
      </c>
      <c r="E2148" s="190">
        <v>178</v>
      </c>
      <c r="F2148" s="190">
        <f t="shared" si="138"/>
        <v>2143</v>
      </c>
      <c r="G2148" s="190">
        <f t="shared" si="136"/>
        <v>0.23466929478756024</v>
      </c>
      <c r="H2148" s="190">
        <f t="shared" si="137"/>
        <v>85.72</v>
      </c>
    </row>
    <row r="2149" spans="1:8">
      <c r="A2149" s="185">
        <v>38212</v>
      </c>
      <c r="B2149" s="184">
        <v>9.7200000000000006</v>
      </c>
      <c r="C2149" s="184">
        <f t="shared" si="135"/>
        <v>2004</v>
      </c>
      <c r="E2149" s="190">
        <v>178</v>
      </c>
      <c r="F2149" s="190">
        <f t="shared" si="138"/>
        <v>2144</v>
      </c>
      <c r="G2149" s="190">
        <f t="shared" si="136"/>
        <v>0.23477879982479194</v>
      </c>
      <c r="H2149" s="190">
        <f t="shared" si="137"/>
        <v>85.76</v>
      </c>
    </row>
    <row r="2150" spans="1:8">
      <c r="A2150" s="185">
        <v>38213</v>
      </c>
      <c r="B2150" s="184">
        <v>11.7</v>
      </c>
      <c r="C2150" s="184">
        <f t="shared" si="135"/>
        <v>2004</v>
      </c>
      <c r="E2150" s="190">
        <v>177</v>
      </c>
      <c r="F2150" s="190">
        <f t="shared" si="138"/>
        <v>2145</v>
      </c>
      <c r="G2150" s="190">
        <f t="shared" si="136"/>
        <v>0.23488830486202367</v>
      </c>
      <c r="H2150" s="190">
        <f t="shared" si="137"/>
        <v>85.8</v>
      </c>
    </row>
    <row r="2151" spans="1:8">
      <c r="A2151" s="185">
        <v>38214</v>
      </c>
      <c r="B2151" s="184">
        <v>11.1</v>
      </c>
      <c r="C2151" s="184">
        <f t="shared" si="135"/>
        <v>2004</v>
      </c>
      <c r="E2151" s="190">
        <v>177</v>
      </c>
      <c r="F2151" s="190">
        <f t="shared" si="138"/>
        <v>2146</v>
      </c>
      <c r="G2151" s="190">
        <f t="shared" si="136"/>
        <v>0.23499780989925537</v>
      </c>
      <c r="H2151" s="190">
        <f t="shared" si="137"/>
        <v>85.84</v>
      </c>
    </row>
    <row r="2152" spans="1:8">
      <c r="A2152" s="185">
        <v>38215</v>
      </c>
      <c r="B2152" s="184">
        <v>9.4</v>
      </c>
      <c r="C2152" s="184">
        <f t="shared" si="135"/>
        <v>2004</v>
      </c>
      <c r="E2152" s="190">
        <v>177</v>
      </c>
      <c r="F2152" s="190">
        <f t="shared" si="138"/>
        <v>2147</v>
      </c>
      <c r="G2152" s="190">
        <f t="shared" si="136"/>
        <v>0.23510731493648707</v>
      </c>
      <c r="H2152" s="190">
        <f t="shared" si="137"/>
        <v>85.88</v>
      </c>
    </row>
    <row r="2153" spans="1:8">
      <c r="A2153" s="185">
        <v>38216</v>
      </c>
      <c r="B2153" s="184">
        <v>12.8</v>
      </c>
      <c r="C2153" s="184">
        <f t="shared" si="135"/>
        <v>2004</v>
      </c>
      <c r="E2153" s="190">
        <v>177</v>
      </c>
      <c r="F2153" s="190">
        <f t="shared" si="138"/>
        <v>2148</v>
      </c>
      <c r="G2153" s="190">
        <f t="shared" si="136"/>
        <v>0.23521681997371879</v>
      </c>
      <c r="H2153" s="190">
        <f t="shared" si="137"/>
        <v>85.92</v>
      </c>
    </row>
    <row r="2154" spans="1:8">
      <c r="A2154" s="185">
        <v>38217</v>
      </c>
      <c r="B2154" s="184">
        <v>14.8</v>
      </c>
      <c r="C2154" s="184">
        <f t="shared" si="135"/>
        <v>2004</v>
      </c>
      <c r="E2154" s="190">
        <v>177</v>
      </c>
      <c r="F2154" s="190">
        <f t="shared" si="138"/>
        <v>2149</v>
      </c>
      <c r="G2154" s="190">
        <f t="shared" si="136"/>
        <v>0.23532632501095049</v>
      </c>
      <c r="H2154" s="190">
        <f t="shared" si="137"/>
        <v>85.96</v>
      </c>
    </row>
    <row r="2155" spans="1:8">
      <c r="A2155" s="185">
        <v>38218</v>
      </c>
      <c r="B2155" s="184">
        <v>21.9</v>
      </c>
      <c r="C2155" s="184">
        <f t="shared" si="135"/>
        <v>2004</v>
      </c>
      <c r="E2155" s="190">
        <v>177</v>
      </c>
      <c r="F2155" s="190">
        <f t="shared" si="138"/>
        <v>2150</v>
      </c>
      <c r="G2155" s="190">
        <f t="shared" si="136"/>
        <v>0.23543583004818222</v>
      </c>
      <c r="H2155" s="190">
        <f t="shared" si="137"/>
        <v>86</v>
      </c>
    </row>
    <row r="2156" spans="1:8">
      <c r="A2156" s="185">
        <v>38219</v>
      </c>
      <c r="B2156" s="184">
        <v>16.899999999999999</v>
      </c>
      <c r="C2156" s="184">
        <f t="shared" si="135"/>
        <v>2004</v>
      </c>
      <c r="E2156" s="190">
        <v>177</v>
      </c>
      <c r="F2156" s="190">
        <f t="shared" si="138"/>
        <v>2151</v>
      </c>
      <c r="G2156" s="190">
        <f t="shared" si="136"/>
        <v>0.23554533508541392</v>
      </c>
      <c r="H2156" s="190">
        <f t="shared" si="137"/>
        <v>86.04</v>
      </c>
    </row>
    <row r="2157" spans="1:8">
      <c r="A2157" s="185">
        <v>38220</v>
      </c>
      <c r="B2157" s="184">
        <v>18.100000000000001</v>
      </c>
      <c r="C2157" s="184">
        <f t="shared" si="135"/>
        <v>2004</v>
      </c>
      <c r="E2157" s="190">
        <v>177</v>
      </c>
      <c r="F2157" s="190">
        <f t="shared" si="138"/>
        <v>2152</v>
      </c>
      <c r="G2157" s="190">
        <f t="shared" si="136"/>
        <v>0.23565484012264565</v>
      </c>
      <c r="H2157" s="190">
        <f t="shared" si="137"/>
        <v>86.08</v>
      </c>
    </row>
    <row r="2158" spans="1:8">
      <c r="A2158" s="185">
        <v>38221</v>
      </c>
      <c r="B2158" s="184">
        <v>13.4</v>
      </c>
      <c r="C2158" s="184">
        <f t="shared" si="135"/>
        <v>2004</v>
      </c>
      <c r="E2158" s="190">
        <v>177</v>
      </c>
      <c r="F2158" s="190">
        <f t="shared" si="138"/>
        <v>2153</v>
      </c>
      <c r="G2158" s="190">
        <f t="shared" si="136"/>
        <v>0.23576434515987735</v>
      </c>
      <c r="H2158" s="190">
        <f t="shared" si="137"/>
        <v>86.12</v>
      </c>
    </row>
    <row r="2159" spans="1:8">
      <c r="A2159" s="185">
        <v>38222</v>
      </c>
      <c r="B2159" s="184">
        <v>15</v>
      </c>
      <c r="C2159" s="184">
        <f t="shared" si="135"/>
        <v>2004</v>
      </c>
      <c r="E2159" s="190">
        <v>177</v>
      </c>
      <c r="F2159" s="190">
        <f t="shared" si="138"/>
        <v>2154</v>
      </c>
      <c r="G2159" s="190">
        <f t="shared" si="136"/>
        <v>0.23587385019710908</v>
      </c>
      <c r="H2159" s="190">
        <f t="shared" si="137"/>
        <v>86.16</v>
      </c>
    </row>
    <row r="2160" spans="1:8">
      <c r="A2160" s="185">
        <v>38223</v>
      </c>
      <c r="B2160" s="184">
        <v>17.100000000000001</v>
      </c>
      <c r="C2160" s="184">
        <f t="shared" si="135"/>
        <v>2004</v>
      </c>
      <c r="E2160" s="190">
        <v>177</v>
      </c>
      <c r="F2160" s="190">
        <f t="shared" si="138"/>
        <v>2155</v>
      </c>
      <c r="G2160" s="190">
        <f t="shared" si="136"/>
        <v>0.23598335523434077</v>
      </c>
      <c r="H2160" s="190">
        <f t="shared" si="137"/>
        <v>86.2</v>
      </c>
    </row>
    <row r="2161" spans="1:8">
      <c r="A2161" s="185">
        <v>38224</v>
      </c>
      <c r="B2161" s="184">
        <v>19.100000000000001</v>
      </c>
      <c r="C2161" s="184">
        <f t="shared" si="135"/>
        <v>2004</v>
      </c>
      <c r="E2161" s="190">
        <v>177</v>
      </c>
      <c r="F2161" s="190">
        <f t="shared" si="138"/>
        <v>2156</v>
      </c>
      <c r="G2161" s="190">
        <f t="shared" si="136"/>
        <v>0.2360928602715725</v>
      </c>
      <c r="H2161" s="190">
        <f t="shared" si="137"/>
        <v>86.24</v>
      </c>
    </row>
    <row r="2162" spans="1:8">
      <c r="A2162" s="185">
        <v>38225</v>
      </c>
      <c r="B2162" s="184">
        <v>16.899999999999999</v>
      </c>
      <c r="C2162" s="184">
        <f t="shared" si="135"/>
        <v>2004</v>
      </c>
      <c r="E2162" s="190">
        <v>176</v>
      </c>
      <c r="F2162" s="190">
        <f t="shared" si="138"/>
        <v>2157</v>
      </c>
      <c r="G2162" s="190">
        <f t="shared" si="136"/>
        <v>0.2362023653088042</v>
      </c>
      <c r="H2162" s="190">
        <f t="shared" si="137"/>
        <v>86.28</v>
      </c>
    </row>
    <row r="2163" spans="1:8">
      <c r="A2163" s="185">
        <v>38226</v>
      </c>
      <c r="B2163" s="184">
        <v>14.4</v>
      </c>
      <c r="C2163" s="184">
        <f t="shared" si="135"/>
        <v>2004</v>
      </c>
      <c r="E2163" s="190">
        <v>176</v>
      </c>
      <c r="F2163" s="190">
        <f t="shared" si="138"/>
        <v>2158</v>
      </c>
      <c r="G2163" s="190">
        <f t="shared" si="136"/>
        <v>0.23631187034603593</v>
      </c>
      <c r="H2163" s="190">
        <f t="shared" si="137"/>
        <v>86.32</v>
      </c>
    </row>
    <row r="2164" spans="1:8">
      <c r="A2164" s="185">
        <v>38227</v>
      </c>
      <c r="B2164" s="184">
        <v>16.2</v>
      </c>
      <c r="C2164" s="184">
        <f t="shared" si="135"/>
        <v>2004</v>
      </c>
      <c r="E2164" s="190">
        <v>176</v>
      </c>
      <c r="F2164" s="190">
        <f t="shared" si="138"/>
        <v>2159</v>
      </c>
      <c r="G2164" s="190">
        <f t="shared" si="136"/>
        <v>0.23642137538326763</v>
      </c>
      <c r="H2164" s="190">
        <f t="shared" si="137"/>
        <v>86.36</v>
      </c>
    </row>
    <row r="2165" spans="1:8">
      <c r="A2165" s="185">
        <v>38228</v>
      </c>
      <c r="B2165" s="184">
        <v>17.7</v>
      </c>
      <c r="C2165" s="184">
        <f t="shared" si="135"/>
        <v>2004</v>
      </c>
      <c r="E2165" s="190">
        <v>176</v>
      </c>
      <c r="F2165" s="190">
        <f t="shared" si="138"/>
        <v>2160</v>
      </c>
      <c r="G2165" s="190">
        <f t="shared" si="136"/>
        <v>0.23653088042049936</v>
      </c>
      <c r="H2165" s="190">
        <f t="shared" si="137"/>
        <v>86.4</v>
      </c>
    </row>
    <row r="2166" spans="1:8">
      <c r="A2166" s="185">
        <v>38229</v>
      </c>
      <c r="B2166" s="184">
        <v>18.399999999999999</v>
      </c>
      <c r="C2166" s="184">
        <f t="shared" si="135"/>
        <v>2004</v>
      </c>
      <c r="E2166" s="190">
        <v>176</v>
      </c>
      <c r="F2166" s="190">
        <f t="shared" si="138"/>
        <v>2161</v>
      </c>
      <c r="G2166" s="190">
        <f t="shared" si="136"/>
        <v>0.23664038545773106</v>
      </c>
      <c r="H2166" s="190">
        <f t="shared" si="137"/>
        <v>86.44</v>
      </c>
    </row>
    <row r="2167" spans="1:8">
      <c r="A2167" s="185">
        <v>38230</v>
      </c>
      <c r="B2167" s="184">
        <v>17.7</v>
      </c>
      <c r="C2167" s="184">
        <f t="shared" si="135"/>
        <v>2004</v>
      </c>
      <c r="E2167" s="190">
        <v>176</v>
      </c>
      <c r="F2167" s="190">
        <f t="shared" si="138"/>
        <v>2162</v>
      </c>
      <c r="G2167" s="190">
        <f t="shared" si="136"/>
        <v>0.23674989049496276</v>
      </c>
      <c r="H2167" s="190">
        <f t="shared" si="137"/>
        <v>86.48</v>
      </c>
    </row>
    <row r="2168" spans="1:8">
      <c r="A2168" s="185">
        <v>38231</v>
      </c>
      <c r="B2168" s="184">
        <v>20.399999999999999</v>
      </c>
      <c r="C2168" s="184">
        <f t="shared" si="135"/>
        <v>2004</v>
      </c>
      <c r="E2168" s="190">
        <v>176</v>
      </c>
      <c r="F2168" s="190">
        <f t="shared" si="138"/>
        <v>2163</v>
      </c>
      <c r="G2168" s="190">
        <f t="shared" si="136"/>
        <v>0.23685939553219448</v>
      </c>
      <c r="H2168" s="190">
        <f t="shared" si="137"/>
        <v>86.52</v>
      </c>
    </row>
    <row r="2169" spans="1:8">
      <c r="A2169" s="185">
        <v>38232</v>
      </c>
      <c r="B2169" s="184">
        <v>26.1</v>
      </c>
      <c r="C2169" s="184">
        <f t="shared" si="135"/>
        <v>2004</v>
      </c>
      <c r="E2169" s="190">
        <v>176</v>
      </c>
      <c r="F2169" s="190">
        <f t="shared" si="138"/>
        <v>2164</v>
      </c>
      <c r="G2169" s="190">
        <f t="shared" si="136"/>
        <v>0.23696890056942618</v>
      </c>
      <c r="H2169" s="190">
        <f t="shared" si="137"/>
        <v>86.56</v>
      </c>
    </row>
    <row r="2170" spans="1:8">
      <c r="A2170" s="185">
        <v>38233</v>
      </c>
      <c r="B2170" s="184">
        <v>18.600000000000001</v>
      </c>
      <c r="C2170" s="184">
        <f t="shared" si="135"/>
        <v>2004</v>
      </c>
      <c r="E2170" s="190">
        <v>176</v>
      </c>
      <c r="F2170" s="190">
        <f t="shared" si="138"/>
        <v>2165</v>
      </c>
      <c r="G2170" s="190">
        <f t="shared" si="136"/>
        <v>0.23707840560665791</v>
      </c>
      <c r="H2170" s="190">
        <f t="shared" si="137"/>
        <v>86.6</v>
      </c>
    </row>
    <row r="2171" spans="1:8">
      <c r="A2171" s="185">
        <v>38234</v>
      </c>
      <c r="B2171" s="184">
        <v>19.600000000000001</v>
      </c>
      <c r="C2171" s="184">
        <f t="shared" si="135"/>
        <v>2004</v>
      </c>
      <c r="E2171" s="190">
        <v>176</v>
      </c>
      <c r="F2171" s="190">
        <f t="shared" si="138"/>
        <v>2166</v>
      </c>
      <c r="G2171" s="190">
        <f t="shared" si="136"/>
        <v>0.23718791064388961</v>
      </c>
      <c r="H2171" s="190">
        <f t="shared" si="137"/>
        <v>86.64</v>
      </c>
    </row>
    <row r="2172" spans="1:8">
      <c r="A2172" s="185">
        <v>38235</v>
      </c>
      <c r="B2172" s="184">
        <v>23.3</v>
      </c>
      <c r="C2172" s="184">
        <f t="shared" si="135"/>
        <v>2004</v>
      </c>
      <c r="E2172" s="190">
        <v>176</v>
      </c>
      <c r="F2172" s="190">
        <f t="shared" si="138"/>
        <v>2167</v>
      </c>
      <c r="G2172" s="190">
        <f t="shared" si="136"/>
        <v>0.23729741568112134</v>
      </c>
      <c r="H2172" s="190">
        <f t="shared" si="137"/>
        <v>86.68</v>
      </c>
    </row>
    <row r="2173" spans="1:8">
      <c r="A2173" s="185">
        <v>38236</v>
      </c>
      <c r="B2173" s="184">
        <v>18.7</v>
      </c>
      <c r="C2173" s="184">
        <f t="shared" si="135"/>
        <v>2004</v>
      </c>
      <c r="E2173" s="190">
        <v>176</v>
      </c>
      <c r="F2173" s="190">
        <f t="shared" si="138"/>
        <v>2168</v>
      </c>
      <c r="G2173" s="190">
        <f t="shared" si="136"/>
        <v>0.23740692071835304</v>
      </c>
      <c r="H2173" s="190">
        <f t="shared" si="137"/>
        <v>86.72</v>
      </c>
    </row>
    <row r="2174" spans="1:8">
      <c r="A2174" s="185">
        <v>38237</v>
      </c>
      <c r="B2174" s="184">
        <v>13.3</v>
      </c>
      <c r="C2174" s="184">
        <f t="shared" si="135"/>
        <v>2004</v>
      </c>
      <c r="E2174" s="190">
        <v>176</v>
      </c>
      <c r="F2174" s="190">
        <f t="shared" si="138"/>
        <v>2169</v>
      </c>
      <c r="G2174" s="190">
        <f t="shared" si="136"/>
        <v>0.23751642575558476</v>
      </c>
      <c r="H2174" s="190">
        <f t="shared" si="137"/>
        <v>86.76</v>
      </c>
    </row>
    <row r="2175" spans="1:8">
      <c r="A2175" s="185">
        <v>38238</v>
      </c>
      <c r="B2175" s="184">
        <v>10</v>
      </c>
      <c r="C2175" s="184">
        <f t="shared" si="135"/>
        <v>2004</v>
      </c>
      <c r="E2175" s="190">
        <v>175</v>
      </c>
      <c r="F2175" s="190">
        <f t="shared" si="138"/>
        <v>2170</v>
      </c>
      <c r="G2175" s="190">
        <f t="shared" si="136"/>
        <v>0.23762593079281646</v>
      </c>
      <c r="H2175" s="190">
        <f t="shared" si="137"/>
        <v>86.8</v>
      </c>
    </row>
    <row r="2176" spans="1:8">
      <c r="A2176" s="185">
        <v>38239</v>
      </c>
      <c r="B2176" s="184">
        <v>6.24</v>
      </c>
      <c r="C2176" s="184">
        <f t="shared" si="135"/>
        <v>2004</v>
      </c>
      <c r="E2176" s="190">
        <v>175</v>
      </c>
      <c r="F2176" s="190">
        <f t="shared" si="138"/>
        <v>2171</v>
      </c>
      <c r="G2176" s="190">
        <f t="shared" si="136"/>
        <v>0.23773543583004819</v>
      </c>
      <c r="H2176" s="190">
        <f t="shared" si="137"/>
        <v>86.84</v>
      </c>
    </row>
    <row r="2177" spans="1:8">
      <c r="A2177" s="185">
        <v>38240</v>
      </c>
      <c r="B2177" s="184">
        <v>6.14</v>
      </c>
      <c r="C2177" s="184">
        <f t="shared" si="135"/>
        <v>2004</v>
      </c>
      <c r="E2177" s="190">
        <v>175</v>
      </c>
      <c r="F2177" s="190">
        <f t="shared" si="138"/>
        <v>2172</v>
      </c>
      <c r="G2177" s="190">
        <f t="shared" si="136"/>
        <v>0.23784494086727989</v>
      </c>
      <c r="H2177" s="190">
        <f t="shared" si="137"/>
        <v>86.88</v>
      </c>
    </row>
    <row r="2178" spans="1:8">
      <c r="A2178" s="185">
        <v>38241</v>
      </c>
      <c r="B2178" s="184">
        <v>8.94</v>
      </c>
      <c r="C2178" s="184">
        <f t="shared" si="135"/>
        <v>2004</v>
      </c>
      <c r="E2178" s="190">
        <v>175</v>
      </c>
      <c r="F2178" s="190">
        <f t="shared" si="138"/>
        <v>2173</v>
      </c>
      <c r="G2178" s="190">
        <f t="shared" si="136"/>
        <v>0.23795444590451162</v>
      </c>
      <c r="H2178" s="190">
        <f t="shared" si="137"/>
        <v>86.92</v>
      </c>
    </row>
    <row r="2179" spans="1:8">
      <c r="A2179" s="185">
        <v>38242</v>
      </c>
      <c r="B2179" s="184">
        <v>8.89</v>
      </c>
      <c r="C2179" s="184">
        <f t="shared" si="135"/>
        <v>2004</v>
      </c>
      <c r="E2179" s="190">
        <v>175</v>
      </c>
      <c r="F2179" s="190">
        <f t="shared" si="138"/>
        <v>2174</v>
      </c>
      <c r="G2179" s="190">
        <f t="shared" si="136"/>
        <v>0.23806395094174332</v>
      </c>
      <c r="H2179" s="190">
        <f t="shared" si="137"/>
        <v>86.96</v>
      </c>
    </row>
    <row r="2180" spans="1:8">
      <c r="A2180" s="185">
        <v>38243</v>
      </c>
      <c r="B2180" s="184">
        <v>8.33</v>
      </c>
      <c r="C2180" s="184">
        <f t="shared" si="135"/>
        <v>2004</v>
      </c>
      <c r="E2180" s="190">
        <v>175</v>
      </c>
      <c r="F2180" s="190">
        <f t="shared" si="138"/>
        <v>2175</v>
      </c>
      <c r="G2180" s="190">
        <f t="shared" si="136"/>
        <v>0.23817345597897505</v>
      </c>
      <c r="H2180" s="190">
        <f t="shared" si="137"/>
        <v>87</v>
      </c>
    </row>
    <row r="2181" spans="1:8">
      <c r="A2181" s="185">
        <v>38244</v>
      </c>
      <c r="B2181" s="184">
        <v>6.6</v>
      </c>
      <c r="C2181" s="184">
        <f t="shared" si="135"/>
        <v>2004</v>
      </c>
      <c r="E2181" s="190">
        <v>175</v>
      </c>
      <c r="F2181" s="190">
        <f t="shared" si="138"/>
        <v>2176</v>
      </c>
      <c r="G2181" s="190">
        <f t="shared" si="136"/>
        <v>0.23828296101620675</v>
      </c>
      <c r="H2181" s="190">
        <f t="shared" si="137"/>
        <v>87.04</v>
      </c>
    </row>
    <row r="2182" spans="1:8">
      <c r="A2182" s="185">
        <v>38245</v>
      </c>
      <c r="B2182" s="184">
        <v>6.03</v>
      </c>
      <c r="C2182" s="184">
        <f t="shared" ref="C2182:C2245" si="139">YEAR(A2182)</f>
        <v>2004</v>
      </c>
      <c r="E2182" s="190">
        <v>175</v>
      </c>
      <c r="F2182" s="190">
        <f t="shared" si="138"/>
        <v>2177</v>
      </c>
      <c r="G2182" s="190">
        <f t="shared" ref="G2182:G2245" si="140">F2182/9132</f>
        <v>0.23839246605343845</v>
      </c>
      <c r="H2182" s="190">
        <f t="shared" ref="H2182:H2245" si="141">G2182*9132/25</f>
        <v>87.08</v>
      </c>
    </row>
    <row r="2183" spans="1:8">
      <c r="A2183" s="185">
        <v>38246</v>
      </c>
      <c r="B2183" s="184">
        <v>7.31</v>
      </c>
      <c r="C2183" s="184">
        <f t="shared" si="139"/>
        <v>2004</v>
      </c>
      <c r="E2183" s="190">
        <v>175</v>
      </c>
      <c r="F2183" s="190">
        <f t="shared" ref="F2183:F2246" si="142">F2182+1</f>
        <v>2178</v>
      </c>
      <c r="G2183" s="190">
        <f t="shared" si="140"/>
        <v>0.23850197109067017</v>
      </c>
      <c r="H2183" s="190">
        <f t="shared" si="141"/>
        <v>87.12</v>
      </c>
    </row>
    <row r="2184" spans="1:8">
      <c r="A2184" s="185">
        <v>38247</v>
      </c>
      <c r="B2184" s="184">
        <v>7.35</v>
      </c>
      <c r="C2184" s="184">
        <f t="shared" si="139"/>
        <v>2004</v>
      </c>
      <c r="E2184" s="190">
        <v>175</v>
      </c>
      <c r="F2184" s="190">
        <f t="shared" si="142"/>
        <v>2179</v>
      </c>
      <c r="G2184" s="190">
        <f t="shared" si="140"/>
        <v>0.23861147612790187</v>
      </c>
      <c r="H2184" s="190">
        <f t="shared" si="141"/>
        <v>87.16</v>
      </c>
    </row>
    <row r="2185" spans="1:8">
      <c r="A2185" s="185">
        <v>38248</v>
      </c>
      <c r="B2185" s="184">
        <v>7.73</v>
      </c>
      <c r="C2185" s="184">
        <f t="shared" si="139"/>
        <v>2004</v>
      </c>
      <c r="E2185" s="190">
        <v>175</v>
      </c>
      <c r="F2185" s="190">
        <f t="shared" si="142"/>
        <v>2180</v>
      </c>
      <c r="G2185" s="190">
        <f t="shared" si="140"/>
        <v>0.2387209811651336</v>
      </c>
      <c r="H2185" s="190">
        <f t="shared" si="141"/>
        <v>87.2</v>
      </c>
    </row>
    <row r="2186" spans="1:8">
      <c r="A2186" s="185">
        <v>38249</v>
      </c>
      <c r="B2186" s="184">
        <v>15.3</v>
      </c>
      <c r="C2186" s="184">
        <f t="shared" si="139"/>
        <v>2004</v>
      </c>
      <c r="E2186" s="190">
        <v>175</v>
      </c>
      <c r="F2186" s="190">
        <f t="shared" si="142"/>
        <v>2181</v>
      </c>
      <c r="G2186" s="190">
        <f t="shared" si="140"/>
        <v>0.2388304862023653</v>
      </c>
      <c r="H2186" s="190">
        <f t="shared" si="141"/>
        <v>87.24</v>
      </c>
    </row>
    <row r="2187" spans="1:8">
      <c r="A2187" s="185">
        <v>38250</v>
      </c>
      <c r="B2187" s="184">
        <v>28.4</v>
      </c>
      <c r="C2187" s="184">
        <f t="shared" si="139"/>
        <v>2004</v>
      </c>
      <c r="E2187" s="190">
        <v>175</v>
      </c>
      <c r="F2187" s="190">
        <f t="shared" si="142"/>
        <v>2182</v>
      </c>
      <c r="G2187" s="190">
        <f t="shared" si="140"/>
        <v>0.23893999123959703</v>
      </c>
      <c r="H2187" s="190">
        <f t="shared" si="141"/>
        <v>87.28</v>
      </c>
    </row>
    <row r="2188" spans="1:8">
      <c r="A2188" s="185">
        <v>38251</v>
      </c>
      <c r="B2188" s="184">
        <v>30.1</v>
      </c>
      <c r="C2188" s="184">
        <f t="shared" si="139"/>
        <v>2004</v>
      </c>
      <c r="E2188" s="190">
        <v>174</v>
      </c>
      <c r="F2188" s="190">
        <f t="shared" si="142"/>
        <v>2183</v>
      </c>
      <c r="G2188" s="190">
        <f t="shared" si="140"/>
        <v>0.23904949627682873</v>
      </c>
      <c r="H2188" s="190">
        <f t="shared" si="141"/>
        <v>87.32</v>
      </c>
    </row>
    <row r="2189" spans="1:8">
      <c r="A2189" s="185">
        <v>38252</v>
      </c>
      <c r="B2189" s="184">
        <v>29.6</v>
      </c>
      <c r="C2189" s="184">
        <f t="shared" si="139"/>
        <v>2004</v>
      </c>
      <c r="E2189" s="190">
        <v>174</v>
      </c>
      <c r="F2189" s="190">
        <f t="shared" si="142"/>
        <v>2184</v>
      </c>
      <c r="G2189" s="190">
        <f t="shared" si="140"/>
        <v>0.23915900131406045</v>
      </c>
      <c r="H2189" s="190">
        <f t="shared" si="141"/>
        <v>87.36</v>
      </c>
    </row>
    <row r="2190" spans="1:8">
      <c r="A2190" s="185">
        <v>38253</v>
      </c>
      <c r="B2190" s="184">
        <v>26.4</v>
      </c>
      <c r="C2190" s="184">
        <f t="shared" si="139"/>
        <v>2004</v>
      </c>
      <c r="E2190" s="190">
        <v>174</v>
      </c>
      <c r="F2190" s="190">
        <f t="shared" si="142"/>
        <v>2185</v>
      </c>
      <c r="G2190" s="190">
        <f t="shared" si="140"/>
        <v>0.23926850635129215</v>
      </c>
      <c r="H2190" s="190">
        <f t="shared" si="141"/>
        <v>87.4</v>
      </c>
    </row>
    <row r="2191" spans="1:8">
      <c r="A2191" s="185">
        <v>38254</v>
      </c>
      <c r="B2191" s="184">
        <v>22</v>
      </c>
      <c r="C2191" s="184">
        <f t="shared" si="139"/>
        <v>2004</v>
      </c>
      <c r="E2191" s="190">
        <v>174</v>
      </c>
      <c r="F2191" s="190">
        <f t="shared" si="142"/>
        <v>2186</v>
      </c>
      <c r="G2191" s="190">
        <f t="shared" si="140"/>
        <v>0.23937801138852388</v>
      </c>
      <c r="H2191" s="190">
        <f t="shared" si="141"/>
        <v>87.44</v>
      </c>
    </row>
    <row r="2192" spans="1:8">
      <c r="A2192" s="185">
        <v>38255</v>
      </c>
      <c r="B2192" s="184">
        <v>18.5</v>
      </c>
      <c r="C2192" s="184">
        <f t="shared" si="139"/>
        <v>2004</v>
      </c>
      <c r="E2192" s="190">
        <v>174</v>
      </c>
      <c r="F2192" s="190">
        <f t="shared" si="142"/>
        <v>2187</v>
      </c>
      <c r="G2192" s="190">
        <f t="shared" si="140"/>
        <v>0.23948751642575558</v>
      </c>
      <c r="H2192" s="190">
        <f t="shared" si="141"/>
        <v>87.48</v>
      </c>
    </row>
    <row r="2193" spans="1:8">
      <c r="A2193" s="185">
        <v>38256</v>
      </c>
      <c r="B2193" s="184">
        <v>19.2</v>
      </c>
      <c r="C2193" s="184">
        <f t="shared" si="139"/>
        <v>2004</v>
      </c>
      <c r="E2193" s="190">
        <v>174</v>
      </c>
      <c r="F2193" s="190">
        <f t="shared" si="142"/>
        <v>2188</v>
      </c>
      <c r="G2193" s="190">
        <f t="shared" si="140"/>
        <v>0.23959702146298731</v>
      </c>
      <c r="H2193" s="190">
        <f t="shared" si="141"/>
        <v>87.52</v>
      </c>
    </row>
    <row r="2194" spans="1:8">
      <c r="A2194" s="185">
        <v>38257</v>
      </c>
      <c r="B2194" s="184">
        <v>19.399999999999999</v>
      </c>
      <c r="C2194" s="184">
        <f t="shared" si="139"/>
        <v>2004</v>
      </c>
      <c r="E2194" s="190">
        <v>174</v>
      </c>
      <c r="F2194" s="190">
        <f t="shared" si="142"/>
        <v>2189</v>
      </c>
      <c r="G2194" s="190">
        <f t="shared" si="140"/>
        <v>0.23970652650021901</v>
      </c>
      <c r="H2194" s="190">
        <f t="shared" si="141"/>
        <v>87.56</v>
      </c>
    </row>
    <row r="2195" spans="1:8">
      <c r="A2195" s="185">
        <v>38258</v>
      </c>
      <c r="B2195" s="184">
        <v>26</v>
      </c>
      <c r="C2195" s="184">
        <f t="shared" si="139"/>
        <v>2004</v>
      </c>
      <c r="E2195" s="190">
        <v>174</v>
      </c>
      <c r="F2195" s="190">
        <f t="shared" si="142"/>
        <v>2190</v>
      </c>
      <c r="G2195" s="190">
        <f t="shared" si="140"/>
        <v>0.23981603153745074</v>
      </c>
      <c r="H2195" s="190">
        <f t="shared" si="141"/>
        <v>87.6</v>
      </c>
    </row>
    <row r="2196" spans="1:8">
      <c r="A2196" s="185">
        <v>38259</v>
      </c>
      <c r="B2196" s="184">
        <v>22.9</v>
      </c>
      <c r="C2196" s="184">
        <f t="shared" si="139"/>
        <v>2004</v>
      </c>
      <c r="E2196" s="190">
        <v>174</v>
      </c>
      <c r="F2196" s="190">
        <f t="shared" si="142"/>
        <v>2191</v>
      </c>
      <c r="G2196" s="190">
        <f t="shared" si="140"/>
        <v>0.23992553657468244</v>
      </c>
      <c r="H2196" s="190">
        <f t="shared" si="141"/>
        <v>87.64</v>
      </c>
    </row>
    <row r="2197" spans="1:8">
      <c r="A2197" s="185">
        <v>38260</v>
      </c>
      <c r="B2197" s="184">
        <v>19</v>
      </c>
      <c r="C2197" s="184">
        <f t="shared" si="139"/>
        <v>2004</v>
      </c>
      <c r="E2197" s="190">
        <v>174</v>
      </c>
      <c r="F2197" s="190">
        <f t="shared" si="142"/>
        <v>2192</v>
      </c>
      <c r="G2197" s="190">
        <f t="shared" si="140"/>
        <v>0.24003504161191414</v>
      </c>
      <c r="H2197" s="190">
        <f t="shared" si="141"/>
        <v>87.68</v>
      </c>
    </row>
    <row r="2198" spans="1:8">
      <c r="A2198" s="185">
        <v>38261</v>
      </c>
      <c r="B2198" s="184">
        <v>24.5</v>
      </c>
      <c r="C2198" s="184">
        <f t="shared" si="139"/>
        <v>2004</v>
      </c>
      <c r="E2198" s="190">
        <v>174</v>
      </c>
      <c r="F2198" s="190">
        <f t="shared" si="142"/>
        <v>2193</v>
      </c>
      <c r="G2198" s="190">
        <f t="shared" si="140"/>
        <v>0.24014454664914586</v>
      </c>
      <c r="H2198" s="190">
        <f t="shared" si="141"/>
        <v>87.72</v>
      </c>
    </row>
    <row r="2199" spans="1:8">
      <c r="A2199" s="185">
        <v>38262</v>
      </c>
      <c r="B2199" s="184">
        <v>25.5</v>
      </c>
      <c r="C2199" s="184">
        <f t="shared" si="139"/>
        <v>2004</v>
      </c>
      <c r="E2199" s="190">
        <v>174</v>
      </c>
      <c r="F2199" s="190">
        <f t="shared" si="142"/>
        <v>2194</v>
      </c>
      <c r="G2199" s="190">
        <f t="shared" si="140"/>
        <v>0.24025405168637756</v>
      </c>
      <c r="H2199" s="190">
        <f t="shared" si="141"/>
        <v>87.76</v>
      </c>
    </row>
    <row r="2200" spans="1:8">
      <c r="A2200" s="185">
        <v>38263</v>
      </c>
      <c r="B2200" s="184">
        <v>23.5</v>
      </c>
      <c r="C2200" s="184">
        <f t="shared" si="139"/>
        <v>2004</v>
      </c>
      <c r="E2200" s="190">
        <v>174</v>
      </c>
      <c r="F2200" s="190">
        <f t="shared" si="142"/>
        <v>2195</v>
      </c>
      <c r="G2200" s="190">
        <f t="shared" si="140"/>
        <v>0.24036355672360929</v>
      </c>
      <c r="H2200" s="190">
        <f t="shared" si="141"/>
        <v>87.8</v>
      </c>
    </row>
    <row r="2201" spans="1:8">
      <c r="A2201" s="185">
        <v>38264</v>
      </c>
      <c r="B2201" s="184">
        <v>23.9</v>
      </c>
      <c r="C2201" s="184">
        <f t="shared" si="139"/>
        <v>2004</v>
      </c>
      <c r="E2201" s="190">
        <v>174</v>
      </c>
      <c r="F2201" s="190">
        <f t="shared" si="142"/>
        <v>2196</v>
      </c>
      <c r="G2201" s="190">
        <f t="shared" si="140"/>
        <v>0.24047306176084099</v>
      </c>
      <c r="H2201" s="190">
        <f t="shared" si="141"/>
        <v>87.84</v>
      </c>
    </row>
    <row r="2202" spans="1:8">
      <c r="A2202" s="185">
        <v>38265</v>
      </c>
      <c r="B2202" s="184">
        <v>28.9</v>
      </c>
      <c r="C2202" s="184">
        <f t="shared" si="139"/>
        <v>2004</v>
      </c>
      <c r="E2202" s="190">
        <v>174</v>
      </c>
      <c r="F2202" s="190">
        <f t="shared" si="142"/>
        <v>2197</v>
      </c>
      <c r="G2202" s="190">
        <f t="shared" si="140"/>
        <v>0.24058256679807272</v>
      </c>
      <c r="H2202" s="190">
        <f t="shared" si="141"/>
        <v>87.88</v>
      </c>
    </row>
    <row r="2203" spans="1:8">
      <c r="A2203" s="185">
        <v>38266</v>
      </c>
      <c r="B2203" s="184">
        <v>26.3</v>
      </c>
      <c r="C2203" s="184">
        <f t="shared" si="139"/>
        <v>2004</v>
      </c>
      <c r="E2203" s="190">
        <v>174</v>
      </c>
      <c r="F2203" s="190">
        <f t="shared" si="142"/>
        <v>2198</v>
      </c>
      <c r="G2203" s="190">
        <f t="shared" si="140"/>
        <v>0.24069207183530442</v>
      </c>
      <c r="H2203" s="190">
        <f t="shared" si="141"/>
        <v>87.92</v>
      </c>
    </row>
    <row r="2204" spans="1:8">
      <c r="A2204" s="185">
        <v>38267</v>
      </c>
      <c r="B2204" s="184">
        <v>28.1</v>
      </c>
      <c r="C2204" s="184">
        <f t="shared" si="139"/>
        <v>2004</v>
      </c>
      <c r="E2204" s="190">
        <v>174</v>
      </c>
      <c r="F2204" s="190">
        <f t="shared" si="142"/>
        <v>2199</v>
      </c>
      <c r="G2204" s="190">
        <f t="shared" si="140"/>
        <v>0.24080157687253614</v>
      </c>
      <c r="H2204" s="190">
        <f t="shared" si="141"/>
        <v>87.96</v>
      </c>
    </row>
    <row r="2205" spans="1:8">
      <c r="A2205" s="185">
        <v>38268</v>
      </c>
      <c r="B2205" s="184">
        <v>26.2</v>
      </c>
      <c r="C2205" s="184">
        <f t="shared" si="139"/>
        <v>2004</v>
      </c>
      <c r="E2205" s="190">
        <v>174</v>
      </c>
      <c r="F2205" s="190">
        <f t="shared" si="142"/>
        <v>2200</v>
      </c>
      <c r="G2205" s="190">
        <f t="shared" si="140"/>
        <v>0.24091108190976784</v>
      </c>
      <c r="H2205" s="190">
        <f t="shared" si="141"/>
        <v>88</v>
      </c>
    </row>
    <row r="2206" spans="1:8">
      <c r="A2206" s="185">
        <v>38269</v>
      </c>
      <c r="B2206" s="184">
        <v>30.5</v>
      </c>
      <c r="C2206" s="184">
        <f t="shared" si="139"/>
        <v>2004</v>
      </c>
      <c r="E2206" s="190">
        <v>174</v>
      </c>
      <c r="F2206" s="190">
        <f t="shared" si="142"/>
        <v>2201</v>
      </c>
      <c r="G2206" s="190">
        <f t="shared" si="140"/>
        <v>0.24102058694699957</v>
      </c>
      <c r="H2206" s="190">
        <f t="shared" si="141"/>
        <v>88.04</v>
      </c>
    </row>
    <row r="2207" spans="1:8">
      <c r="A2207" s="185">
        <v>38270</v>
      </c>
      <c r="B2207" s="184">
        <v>30.5</v>
      </c>
      <c r="C2207" s="184">
        <f t="shared" si="139"/>
        <v>2004</v>
      </c>
      <c r="E2207" s="190">
        <v>174</v>
      </c>
      <c r="F2207" s="190">
        <f t="shared" si="142"/>
        <v>2202</v>
      </c>
      <c r="G2207" s="190">
        <f t="shared" si="140"/>
        <v>0.24113009198423127</v>
      </c>
      <c r="H2207" s="190">
        <f t="shared" si="141"/>
        <v>88.08</v>
      </c>
    </row>
    <row r="2208" spans="1:8">
      <c r="A2208" s="185">
        <v>38271</v>
      </c>
      <c r="B2208" s="184">
        <v>32</v>
      </c>
      <c r="C2208" s="184">
        <f t="shared" si="139"/>
        <v>2004</v>
      </c>
      <c r="E2208" s="190">
        <v>173</v>
      </c>
      <c r="F2208" s="190">
        <f t="shared" si="142"/>
        <v>2203</v>
      </c>
      <c r="G2208" s="190">
        <f t="shared" si="140"/>
        <v>0.241239597021463</v>
      </c>
      <c r="H2208" s="190">
        <f t="shared" si="141"/>
        <v>88.12</v>
      </c>
    </row>
    <row r="2209" spans="1:8">
      <c r="A2209" s="185">
        <v>38272</v>
      </c>
      <c r="B2209" s="184">
        <v>32.4</v>
      </c>
      <c r="C2209" s="184">
        <f t="shared" si="139"/>
        <v>2004</v>
      </c>
      <c r="E2209" s="190">
        <v>173</v>
      </c>
      <c r="F2209" s="190">
        <f t="shared" si="142"/>
        <v>2204</v>
      </c>
      <c r="G2209" s="190">
        <f t="shared" si="140"/>
        <v>0.2413491020586947</v>
      </c>
      <c r="H2209" s="190">
        <f t="shared" si="141"/>
        <v>88.16</v>
      </c>
    </row>
    <row r="2210" spans="1:8">
      <c r="A2210" s="185">
        <v>38273</v>
      </c>
      <c r="B2210" s="184">
        <v>27.6</v>
      </c>
      <c r="C2210" s="184">
        <f t="shared" si="139"/>
        <v>2004</v>
      </c>
      <c r="E2210" s="190">
        <v>173</v>
      </c>
      <c r="F2210" s="190">
        <f t="shared" si="142"/>
        <v>2205</v>
      </c>
      <c r="G2210" s="190">
        <f t="shared" si="140"/>
        <v>0.24145860709592643</v>
      </c>
      <c r="H2210" s="190">
        <f t="shared" si="141"/>
        <v>88.2</v>
      </c>
    </row>
    <row r="2211" spans="1:8">
      <c r="A2211" s="185">
        <v>38274</v>
      </c>
      <c r="B2211" s="184">
        <v>26.5</v>
      </c>
      <c r="C2211" s="184">
        <f t="shared" si="139"/>
        <v>2004</v>
      </c>
      <c r="E2211" s="190">
        <v>173</v>
      </c>
      <c r="F2211" s="190">
        <f t="shared" si="142"/>
        <v>2206</v>
      </c>
      <c r="G2211" s="190">
        <f t="shared" si="140"/>
        <v>0.24156811213315812</v>
      </c>
      <c r="H2211" s="190">
        <f t="shared" si="141"/>
        <v>88.24</v>
      </c>
    </row>
    <row r="2212" spans="1:8">
      <c r="A2212" s="185">
        <v>38275</v>
      </c>
      <c r="B2212" s="184">
        <v>33.700000000000003</v>
      </c>
      <c r="C2212" s="184">
        <f t="shared" si="139"/>
        <v>2004</v>
      </c>
      <c r="E2212" s="190">
        <v>173</v>
      </c>
      <c r="F2212" s="190">
        <f t="shared" si="142"/>
        <v>2207</v>
      </c>
      <c r="G2212" s="190">
        <f t="shared" si="140"/>
        <v>0.24167761717038982</v>
      </c>
      <c r="H2212" s="190">
        <f t="shared" si="141"/>
        <v>88.28</v>
      </c>
    </row>
    <row r="2213" spans="1:8">
      <c r="A2213" s="185">
        <v>38276</v>
      </c>
      <c r="B2213" s="184">
        <v>46.9</v>
      </c>
      <c r="C2213" s="184">
        <f t="shared" si="139"/>
        <v>2004</v>
      </c>
      <c r="E2213" s="190">
        <v>173</v>
      </c>
      <c r="F2213" s="190">
        <f t="shared" si="142"/>
        <v>2208</v>
      </c>
      <c r="G2213" s="190">
        <f t="shared" si="140"/>
        <v>0.24178712220762155</v>
      </c>
      <c r="H2213" s="190">
        <f t="shared" si="141"/>
        <v>88.32</v>
      </c>
    </row>
    <row r="2214" spans="1:8">
      <c r="A2214" s="185">
        <v>38277</v>
      </c>
      <c r="B2214" s="184">
        <v>46.4</v>
      </c>
      <c r="C2214" s="184">
        <f t="shared" si="139"/>
        <v>2004</v>
      </c>
      <c r="E2214" s="190">
        <v>173</v>
      </c>
      <c r="F2214" s="190">
        <f t="shared" si="142"/>
        <v>2209</v>
      </c>
      <c r="G2214" s="190">
        <f t="shared" si="140"/>
        <v>0.24189662724485325</v>
      </c>
      <c r="H2214" s="190">
        <f t="shared" si="141"/>
        <v>88.36</v>
      </c>
    </row>
    <row r="2215" spans="1:8">
      <c r="A2215" s="185">
        <v>38278</v>
      </c>
      <c r="B2215" s="184">
        <v>54.3</v>
      </c>
      <c r="C2215" s="184">
        <f t="shared" si="139"/>
        <v>2004</v>
      </c>
      <c r="E2215" s="190">
        <v>173</v>
      </c>
      <c r="F2215" s="190">
        <f t="shared" si="142"/>
        <v>2210</v>
      </c>
      <c r="G2215" s="190">
        <f t="shared" si="140"/>
        <v>0.24200613228208498</v>
      </c>
      <c r="H2215" s="190">
        <f t="shared" si="141"/>
        <v>88.4</v>
      </c>
    </row>
    <row r="2216" spans="1:8">
      <c r="A2216" s="185">
        <v>38279</v>
      </c>
      <c r="B2216" s="184">
        <v>60.3</v>
      </c>
      <c r="C2216" s="184">
        <f t="shared" si="139"/>
        <v>2004</v>
      </c>
      <c r="E2216" s="190">
        <v>173</v>
      </c>
      <c r="F2216" s="190">
        <f t="shared" si="142"/>
        <v>2211</v>
      </c>
      <c r="G2216" s="190">
        <f t="shared" si="140"/>
        <v>0.24211563731931668</v>
      </c>
      <c r="H2216" s="190">
        <f t="shared" si="141"/>
        <v>88.44</v>
      </c>
    </row>
    <row r="2217" spans="1:8">
      <c r="A2217" s="185">
        <v>38280</v>
      </c>
      <c r="B2217" s="184">
        <v>147</v>
      </c>
      <c r="C2217" s="184">
        <f t="shared" si="139"/>
        <v>2004</v>
      </c>
      <c r="E2217" s="190">
        <v>173</v>
      </c>
      <c r="F2217" s="190">
        <f t="shared" si="142"/>
        <v>2212</v>
      </c>
      <c r="G2217" s="190">
        <f t="shared" si="140"/>
        <v>0.24222514235654841</v>
      </c>
      <c r="H2217" s="190">
        <f t="shared" si="141"/>
        <v>88.48</v>
      </c>
    </row>
    <row r="2218" spans="1:8">
      <c r="A2218" s="185">
        <v>38281</v>
      </c>
      <c r="B2218" s="184">
        <v>93</v>
      </c>
      <c r="C2218" s="184">
        <f t="shared" si="139"/>
        <v>2004</v>
      </c>
      <c r="E2218" s="190">
        <v>173</v>
      </c>
      <c r="F2218" s="190">
        <f t="shared" si="142"/>
        <v>2213</v>
      </c>
      <c r="G2218" s="190">
        <f t="shared" si="140"/>
        <v>0.24233464739378011</v>
      </c>
      <c r="H2218" s="190">
        <f t="shared" si="141"/>
        <v>88.52</v>
      </c>
    </row>
    <row r="2219" spans="1:8">
      <c r="A2219" s="185">
        <v>38282</v>
      </c>
      <c r="B2219" s="184">
        <v>86.6</v>
      </c>
      <c r="C2219" s="184">
        <f t="shared" si="139"/>
        <v>2004</v>
      </c>
      <c r="E2219" s="190">
        <v>173</v>
      </c>
      <c r="F2219" s="190">
        <f t="shared" si="142"/>
        <v>2214</v>
      </c>
      <c r="G2219" s="190">
        <f t="shared" si="140"/>
        <v>0.24244415243101183</v>
      </c>
      <c r="H2219" s="190">
        <f t="shared" si="141"/>
        <v>88.56</v>
      </c>
    </row>
    <row r="2220" spans="1:8">
      <c r="A2220" s="185">
        <v>38283</v>
      </c>
      <c r="B2220" s="184">
        <v>72.8</v>
      </c>
      <c r="C2220" s="184">
        <f t="shared" si="139"/>
        <v>2004</v>
      </c>
      <c r="E2220" s="190">
        <v>173</v>
      </c>
      <c r="F2220" s="190">
        <f t="shared" si="142"/>
        <v>2215</v>
      </c>
      <c r="G2220" s="190">
        <f t="shared" si="140"/>
        <v>0.24255365746824353</v>
      </c>
      <c r="H2220" s="190">
        <f t="shared" si="141"/>
        <v>88.6</v>
      </c>
    </row>
    <row r="2221" spans="1:8">
      <c r="A2221" s="185">
        <v>38284</v>
      </c>
      <c r="B2221" s="184">
        <v>101</v>
      </c>
      <c r="C2221" s="184">
        <f t="shared" si="139"/>
        <v>2004</v>
      </c>
      <c r="E2221" s="190">
        <v>173</v>
      </c>
      <c r="F2221" s="190">
        <f t="shared" si="142"/>
        <v>2216</v>
      </c>
      <c r="G2221" s="190">
        <f t="shared" si="140"/>
        <v>0.24266316250547526</v>
      </c>
      <c r="H2221" s="190">
        <f t="shared" si="141"/>
        <v>88.64</v>
      </c>
    </row>
    <row r="2222" spans="1:8">
      <c r="A2222" s="185">
        <v>38285</v>
      </c>
      <c r="B2222" s="184">
        <v>116</v>
      </c>
      <c r="C2222" s="184">
        <f t="shared" si="139"/>
        <v>2004</v>
      </c>
      <c r="E2222" s="190">
        <v>173</v>
      </c>
      <c r="F2222" s="190">
        <f t="shared" si="142"/>
        <v>2217</v>
      </c>
      <c r="G2222" s="190">
        <f t="shared" si="140"/>
        <v>0.24277266754270696</v>
      </c>
      <c r="H2222" s="190">
        <f t="shared" si="141"/>
        <v>88.68</v>
      </c>
    </row>
    <row r="2223" spans="1:8">
      <c r="A2223" s="185">
        <v>38286</v>
      </c>
      <c r="B2223" s="184">
        <v>111</v>
      </c>
      <c r="C2223" s="184">
        <f t="shared" si="139"/>
        <v>2004</v>
      </c>
      <c r="E2223" s="190">
        <v>173</v>
      </c>
      <c r="F2223" s="190">
        <f t="shared" si="142"/>
        <v>2218</v>
      </c>
      <c r="G2223" s="190">
        <f t="shared" si="140"/>
        <v>0.24288217257993869</v>
      </c>
      <c r="H2223" s="190">
        <f t="shared" si="141"/>
        <v>88.72</v>
      </c>
    </row>
    <row r="2224" spans="1:8">
      <c r="A2224" s="185">
        <v>38287</v>
      </c>
      <c r="B2224" s="184">
        <v>91</v>
      </c>
      <c r="C2224" s="184">
        <f t="shared" si="139"/>
        <v>2004</v>
      </c>
      <c r="E2224" s="190">
        <v>173</v>
      </c>
      <c r="F2224" s="190">
        <f t="shared" si="142"/>
        <v>2219</v>
      </c>
      <c r="G2224" s="190">
        <f t="shared" si="140"/>
        <v>0.24299167761717039</v>
      </c>
      <c r="H2224" s="190">
        <f t="shared" si="141"/>
        <v>88.76</v>
      </c>
    </row>
    <row r="2225" spans="1:8">
      <c r="A2225" s="185">
        <v>38288</v>
      </c>
      <c r="B2225" s="184">
        <v>98.7</v>
      </c>
      <c r="C2225" s="184">
        <f t="shared" si="139"/>
        <v>2004</v>
      </c>
      <c r="E2225" s="190">
        <v>173</v>
      </c>
      <c r="F2225" s="190">
        <f t="shared" si="142"/>
        <v>2220</v>
      </c>
      <c r="G2225" s="190">
        <f t="shared" si="140"/>
        <v>0.24310118265440211</v>
      </c>
      <c r="H2225" s="190">
        <f t="shared" si="141"/>
        <v>88.8</v>
      </c>
    </row>
    <row r="2226" spans="1:8">
      <c r="A2226" s="185">
        <v>38289</v>
      </c>
      <c r="B2226" s="184">
        <v>80.3</v>
      </c>
      <c r="C2226" s="184">
        <f t="shared" si="139"/>
        <v>2004</v>
      </c>
      <c r="E2226" s="190">
        <v>173</v>
      </c>
      <c r="F2226" s="190">
        <f t="shared" si="142"/>
        <v>2221</v>
      </c>
      <c r="G2226" s="190">
        <f t="shared" si="140"/>
        <v>0.24321068769163381</v>
      </c>
      <c r="H2226" s="190">
        <f t="shared" si="141"/>
        <v>88.84</v>
      </c>
    </row>
    <row r="2227" spans="1:8">
      <c r="A2227" s="185">
        <v>38290</v>
      </c>
      <c r="B2227" s="184">
        <v>75.2</v>
      </c>
      <c r="C2227" s="184">
        <f t="shared" si="139"/>
        <v>2004</v>
      </c>
      <c r="E2227" s="190">
        <v>173</v>
      </c>
      <c r="F2227" s="190">
        <f t="shared" si="142"/>
        <v>2222</v>
      </c>
      <c r="G2227" s="190">
        <f t="shared" si="140"/>
        <v>0.24332019272886551</v>
      </c>
      <c r="H2227" s="190">
        <f t="shared" si="141"/>
        <v>88.88</v>
      </c>
    </row>
    <row r="2228" spans="1:8">
      <c r="A2228" s="185">
        <v>38291</v>
      </c>
      <c r="B2228" s="184">
        <v>84.2</v>
      </c>
      <c r="C2228" s="184">
        <f t="shared" si="139"/>
        <v>2004</v>
      </c>
      <c r="E2228" s="190">
        <v>172</v>
      </c>
      <c r="F2228" s="190">
        <f t="shared" si="142"/>
        <v>2223</v>
      </c>
      <c r="G2228" s="190">
        <f t="shared" si="140"/>
        <v>0.24342969776609724</v>
      </c>
      <c r="H2228" s="190">
        <f t="shared" si="141"/>
        <v>88.92</v>
      </c>
    </row>
    <row r="2229" spans="1:8">
      <c r="A2229" s="185">
        <v>38292</v>
      </c>
      <c r="B2229" s="184">
        <v>88.6</v>
      </c>
      <c r="C2229" s="184">
        <f t="shared" si="139"/>
        <v>2004</v>
      </c>
      <c r="E2229" s="190">
        <v>172</v>
      </c>
      <c r="F2229" s="190">
        <f t="shared" si="142"/>
        <v>2224</v>
      </c>
      <c r="G2229" s="190">
        <f t="shared" si="140"/>
        <v>0.24353920280332894</v>
      </c>
      <c r="H2229" s="190">
        <f t="shared" si="141"/>
        <v>88.96</v>
      </c>
    </row>
    <row r="2230" spans="1:8">
      <c r="A2230" s="185">
        <v>38293</v>
      </c>
      <c r="B2230" s="184">
        <v>68.3</v>
      </c>
      <c r="C2230" s="184">
        <f t="shared" si="139"/>
        <v>2004</v>
      </c>
      <c r="E2230" s="190">
        <v>172</v>
      </c>
      <c r="F2230" s="190">
        <f t="shared" si="142"/>
        <v>2225</v>
      </c>
      <c r="G2230" s="190">
        <f t="shared" si="140"/>
        <v>0.24364870784056067</v>
      </c>
      <c r="H2230" s="190">
        <f t="shared" si="141"/>
        <v>89</v>
      </c>
    </row>
    <row r="2231" spans="1:8">
      <c r="A2231" s="185">
        <v>38294</v>
      </c>
      <c r="B2231" s="184">
        <v>69.2</v>
      </c>
      <c r="C2231" s="184">
        <f t="shared" si="139"/>
        <v>2004</v>
      </c>
      <c r="E2231" s="190">
        <v>172</v>
      </c>
      <c r="F2231" s="190">
        <f t="shared" si="142"/>
        <v>2226</v>
      </c>
      <c r="G2231" s="190">
        <f t="shared" si="140"/>
        <v>0.24375821287779237</v>
      </c>
      <c r="H2231" s="190">
        <f t="shared" si="141"/>
        <v>89.04</v>
      </c>
    </row>
    <row r="2232" spans="1:8">
      <c r="A2232" s="185">
        <v>38295</v>
      </c>
      <c r="B2232" s="184">
        <v>62</v>
      </c>
      <c r="C2232" s="184">
        <f t="shared" si="139"/>
        <v>2004</v>
      </c>
      <c r="E2232" s="190">
        <v>172</v>
      </c>
      <c r="F2232" s="190">
        <f t="shared" si="142"/>
        <v>2227</v>
      </c>
      <c r="G2232" s="190">
        <f t="shared" si="140"/>
        <v>0.2438677179150241</v>
      </c>
      <c r="H2232" s="190">
        <f t="shared" si="141"/>
        <v>89.08</v>
      </c>
    </row>
    <row r="2233" spans="1:8">
      <c r="A2233" s="185">
        <v>38296</v>
      </c>
      <c r="B2233" s="184">
        <v>38.799999999999997</v>
      </c>
      <c r="C2233" s="184">
        <f t="shared" si="139"/>
        <v>2004</v>
      </c>
      <c r="E2233" s="190">
        <v>172</v>
      </c>
      <c r="F2233" s="190">
        <f t="shared" si="142"/>
        <v>2228</v>
      </c>
      <c r="G2233" s="190">
        <f t="shared" si="140"/>
        <v>0.2439772229522558</v>
      </c>
      <c r="H2233" s="190">
        <f t="shared" si="141"/>
        <v>89.12</v>
      </c>
    </row>
    <row r="2234" spans="1:8">
      <c r="A2234" s="185">
        <v>38297</v>
      </c>
      <c r="B2234" s="184">
        <v>37.4</v>
      </c>
      <c r="C2234" s="184">
        <f t="shared" si="139"/>
        <v>2004</v>
      </c>
      <c r="E2234" s="190">
        <v>172</v>
      </c>
      <c r="F2234" s="190">
        <f t="shared" si="142"/>
        <v>2229</v>
      </c>
      <c r="G2234" s="190">
        <f t="shared" si="140"/>
        <v>0.24408672798948752</v>
      </c>
      <c r="H2234" s="190">
        <f t="shared" si="141"/>
        <v>89.16</v>
      </c>
    </row>
    <row r="2235" spans="1:8">
      <c r="A2235" s="185">
        <v>38298</v>
      </c>
      <c r="B2235" s="184">
        <v>36.799999999999997</v>
      </c>
      <c r="C2235" s="184">
        <f t="shared" si="139"/>
        <v>2004</v>
      </c>
      <c r="E2235" s="190">
        <v>172</v>
      </c>
      <c r="F2235" s="190">
        <f t="shared" si="142"/>
        <v>2230</v>
      </c>
      <c r="G2235" s="190">
        <f t="shared" si="140"/>
        <v>0.24419623302671922</v>
      </c>
      <c r="H2235" s="190">
        <f t="shared" si="141"/>
        <v>89.2</v>
      </c>
    </row>
    <row r="2236" spans="1:8">
      <c r="A2236" s="185">
        <v>38299</v>
      </c>
      <c r="B2236" s="184">
        <v>71</v>
      </c>
      <c r="C2236" s="184">
        <f t="shared" si="139"/>
        <v>2004</v>
      </c>
      <c r="E2236" s="190">
        <v>172</v>
      </c>
      <c r="F2236" s="190">
        <f t="shared" si="142"/>
        <v>2231</v>
      </c>
      <c r="G2236" s="190">
        <f t="shared" si="140"/>
        <v>0.24430573806395095</v>
      </c>
      <c r="H2236" s="190">
        <f t="shared" si="141"/>
        <v>89.24</v>
      </c>
    </row>
    <row r="2237" spans="1:8">
      <c r="A2237" s="185">
        <v>38300</v>
      </c>
      <c r="B2237" s="184">
        <v>99.7</v>
      </c>
      <c r="C2237" s="184">
        <f t="shared" si="139"/>
        <v>2004</v>
      </c>
      <c r="E2237" s="190">
        <v>172</v>
      </c>
      <c r="F2237" s="190">
        <f t="shared" si="142"/>
        <v>2232</v>
      </c>
      <c r="G2237" s="190">
        <f t="shared" si="140"/>
        <v>0.24441524310118265</v>
      </c>
      <c r="H2237" s="190">
        <f t="shared" si="141"/>
        <v>89.28</v>
      </c>
    </row>
    <row r="2238" spans="1:8">
      <c r="A2238" s="185">
        <v>38301</v>
      </c>
      <c r="B2238" s="184">
        <v>73.3</v>
      </c>
      <c r="C2238" s="184">
        <f t="shared" si="139"/>
        <v>2004</v>
      </c>
      <c r="E2238" s="190">
        <v>172</v>
      </c>
      <c r="F2238" s="190">
        <f t="shared" si="142"/>
        <v>2233</v>
      </c>
      <c r="G2238" s="190">
        <f t="shared" si="140"/>
        <v>0.24452474813841438</v>
      </c>
      <c r="H2238" s="190">
        <f t="shared" si="141"/>
        <v>89.32</v>
      </c>
    </row>
    <row r="2239" spans="1:8">
      <c r="A2239" s="185">
        <v>38302</v>
      </c>
      <c r="B2239" s="184">
        <v>78.5</v>
      </c>
      <c r="C2239" s="184">
        <f t="shared" si="139"/>
        <v>2004</v>
      </c>
      <c r="E2239" s="190">
        <v>171</v>
      </c>
      <c r="F2239" s="190">
        <f t="shared" si="142"/>
        <v>2234</v>
      </c>
      <c r="G2239" s="190">
        <f t="shared" si="140"/>
        <v>0.24463425317564608</v>
      </c>
      <c r="H2239" s="190">
        <f t="shared" si="141"/>
        <v>89.36</v>
      </c>
    </row>
    <row r="2240" spans="1:8">
      <c r="A2240" s="185">
        <v>38303</v>
      </c>
      <c r="B2240" s="184">
        <v>73.400000000000006</v>
      </c>
      <c r="C2240" s="184">
        <f t="shared" si="139"/>
        <v>2004</v>
      </c>
      <c r="E2240" s="190">
        <v>171</v>
      </c>
      <c r="F2240" s="190">
        <f t="shared" si="142"/>
        <v>2235</v>
      </c>
      <c r="G2240" s="190">
        <f t="shared" si="140"/>
        <v>0.2447437582128778</v>
      </c>
      <c r="H2240" s="190">
        <f t="shared" si="141"/>
        <v>89.4</v>
      </c>
    </row>
    <row r="2241" spans="1:8">
      <c r="A2241" s="185">
        <v>38304</v>
      </c>
      <c r="B2241" s="184">
        <v>63.7</v>
      </c>
      <c r="C2241" s="184">
        <f t="shared" si="139"/>
        <v>2004</v>
      </c>
      <c r="E2241" s="190">
        <v>171</v>
      </c>
      <c r="F2241" s="190">
        <f t="shared" si="142"/>
        <v>2236</v>
      </c>
      <c r="G2241" s="190">
        <f t="shared" si="140"/>
        <v>0.2448532632501095</v>
      </c>
      <c r="H2241" s="190">
        <f t="shared" si="141"/>
        <v>89.44</v>
      </c>
    </row>
    <row r="2242" spans="1:8">
      <c r="A2242" s="185">
        <v>38305</v>
      </c>
      <c r="B2242" s="184">
        <v>62.4</v>
      </c>
      <c r="C2242" s="184">
        <f t="shared" si="139"/>
        <v>2004</v>
      </c>
      <c r="E2242" s="190">
        <v>171</v>
      </c>
      <c r="F2242" s="190">
        <f t="shared" si="142"/>
        <v>2237</v>
      </c>
      <c r="G2242" s="190">
        <f t="shared" si="140"/>
        <v>0.24496276828734123</v>
      </c>
      <c r="H2242" s="190">
        <f t="shared" si="141"/>
        <v>89.48</v>
      </c>
    </row>
    <row r="2243" spans="1:8">
      <c r="A2243" s="185">
        <v>38306</v>
      </c>
      <c r="B2243" s="184">
        <v>52.2</v>
      </c>
      <c r="C2243" s="184">
        <f t="shared" si="139"/>
        <v>2004</v>
      </c>
      <c r="E2243" s="190">
        <v>171</v>
      </c>
      <c r="F2243" s="190">
        <f t="shared" si="142"/>
        <v>2238</v>
      </c>
      <c r="G2243" s="190">
        <f t="shared" si="140"/>
        <v>0.24507227332457293</v>
      </c>
      <c r="H2243" s="190">
        <f t="shared" si="141"/>
        <v>89.52</v>
      </c>
    </row>
    <row r="2244" spans="1:8">
      <c r="A2244" s="185">
        <v>38307</v>
      </c>
      <c r="B2244" s="184">
        <v>36.6</v>
      </c>
      <c r="C2244" s="184">
        <f t="shared" si="139"/>
        <v>2004</v>
      </c>
      <c r="E2244" s="190">
        <v>171</v>
      </c>
      <c r="F2244" s="190">
        <f t="shared" si="142"/>
        <v>2239</v>
      </c>
      <c r="G2244" s="190">
        <f t="shared" si="140"/>
        <v>0.24518177836180463</v>
      </c>
      <c r="H2244" s="190">
        <f t="shared" si="141"/>
        <v>89.56</v>
      </c>
    </row>
    <row r="2245" spans="1:8">
      <c r="A2245" s="185">
        <v>38308</v>
      </c>
      <c r="B2245" s="184">
        <v>35.9</v>
      </c>
      <c r="C2245" s="184">
        <f t="shared" si="139"/>
        <v>2004</v>
      </c>
      <c r="E2245" s="190">
        <v>171</v>
      </c>
      <c r="F2245" s="190">
        <f t="shared" si="142"/>
        <v>2240</v>
      </c>
      <c r="G2245" s="190">
        <f t="shared" si="140"/>
        <v>0.24529128339903636</v>
      </c>
      <c r="H2245" s="190">
        <f t="shared" si="141"/>
        <v>89.6</v>
      </c>
    </row>
    <row r="2246" spans="1:8">
      <c r="A2246" s="185">
        <v>38309</v>
      </c>
      <c r="B2246" s="184">
        <v>35.700000000000003</v>
      </c>
      <c r="C2246" s="184">
        <f t="shared" ref="C2246:C2309" si="143">YEAR(A2246)</f>
        <v>2004</v>
      </c>
      <c r="E2246" s="190">
        <v>171</v>
      </c>
      <c r="F2246" s="190">
        <f t="shared" si="142"/>
        <v>2241</v>
      </c>
      <c r="G2246" s="190">
        <f t="shared" ref="G2246:G2309" si="144">F2246/9132</f>
        <v>0.24540078843626806</v>
      </c>
      <c r="H2246" s="190">
        <f t="shared" ref="H2246:H2309" si="145">G2246*9132/25</f>
        <v>89.64</v>
      </c>
    </row>
    <row r="2247" spans="1:8">
      <c r="A2247" s="185">
        <v>38310</v>
      </c>
      <c r="B2247" s="184">
        <v>46.2</v>
      </c>
      <c r="C2247" s="184">
        <f t="shared" si="143"/>
        <v>2004</v>
      </c>
      <c r="E2247" s="190">
        <v>171</v>
      </c>
      <c r="F2247" s="190">
        <f t="shared" ref="F2247:F2310" si="146">F2246+1</f>
        <v>2242</v>
      </c>
      <c r="G2247" s="190">
        <f t="shared" si="144"/>
        <v>0.24551029347349979</v>
      </c>
      <c r="H2247" s="190">
        <f t="shared" si="145"/>
        <v>89.68</v>
      </c>
    </row>
    <row r="2248" spans="1:8">
      <c r="A2248" s="185">
        <v>38311</v>
      </c>
      <c r="B2248" s="184">
        <v>62.8</v>
      </c>
      <c r="C2248" s="184">
        <f t="shared" si="143"/>
        <v>2004</v>
      </c>
      <c r="E2248" s="190">
        <v>171</v>
      </c>
      <c r="F2248" s="190">
        <f t="shared" si="146"/>
        <v>2243</v>
      </c>
      <c r="G2248" s="190">
        <f t="shared" si="144"/>
        <v>0.24561979851073149</v>
      </c>
      <c r="H2248" s="190">
        <f t="shared" si="145"/>
        <v>89.72</v>
      </c>
    </row>
    <row r="2249" spans="1:8">
      <c r="A2249" s="185">
        <v>38312</v>
      </c>
      <c r="B2249" s="184">
        <v>61.8</v>
      </c>
      <c r="C2249" s="184">
        <f t="shared" si="143"/>
        <v>2004</v>
      </c>
      <c r="E2249" s="190">
        <v>171</v>
      </c>
      <c r="F2249" s="190">
        <f t="shared" si="146"/>
        <v>2244</v>
      </c>
      <c r="G2249" s="190">
        <f t="shared" si="144"/>
        <v>0.24572930354796321</v>
      </c>
      <c r="H2249" s="190">
        <f t="shared" si="145"/>
        <v>89.76</v>
      </c>
    </row>
    <row r="2250" spans="1:8">
      <c r="A2250" s="185">
        <v>38313</v>
      </c>
      <c r="B2250" s="184">
        <v>61.6</v>
      </c>
      <c r="C2250" s="184">
        <f t="shared" si="143"/>
        <v>2004</v>
      </c>
      <c r="E2250" s="190">
        <v>171</v>
      </c>
      <c r="F2250" s="190">
        <f t="shared" si="146"/>
        <v>2245</v>
      </c>
      <c r="G2250" s="190">
        <f t="shared" si="144"/>
        <v>0.24583880858519491</v>
      </c>
      <c r="H2250" s="190">
        <f t="shared" si="145"/>
        <v>89.8</v>
      </c>
    </row>
    <row r="2251" spans="1:8">
      <c r="A2251" s="185">
        <v>38314</v>
      </c>
      <c r="B2251" s="184">
        <v>60.8</v>
      </c>
      <c r="C2251" s="184">
        <f t="shared" si="143"/>
        <v>2004</v>
      </c>
      <c r="E2251" s="190">
        <v>171</v>
      </c>
      <c r="F2251" s="190">
        <f t="shared" si="146"/>
        <v>2246</v>
      </c>
      <c r="G2251" s="190">
        <f t="shared" si="144"/>
        <v>0.24594831362242664</v>
      </c>
      <c r="H2251" s="190">
        <f t="shared" si="145"/>
        <v>89.84</v>
      </c>
    </row>
    <row r="2252" spans="1:8">
      <c r="A2252" s="185">
        <v>38315</v>
      </c>
      <c r="B2252" s="184">
        <v>49.9</v>
      </c>
      <c r="C2252" s="184">
        <f t="shared" si="143"/>
        <v>2004</v>
      </c>
      <c r="E2252" s="190">
        <v>171</v>
      </c>
      <c r="F2252" s="190">
        <f t="shared" si="146"/>
        <v>2247</v>
      </c>
      <c r="G2252" s="190">
        <f t="shared" si="144"/>
        <v>0.24605781865965834</v>
      </c>
      <c r="H2252" s="190">
        <f t="shared" si="145"/>
        <v>89.88</v>
      </c>
    </row>
    <row r="2253" spans="1:8">
      <c r="A2253" s="185">
        <v>38316</v>
      </c>
      <c r="B2253" s="184">
        <v>35.299999999999997</v>
      </c>
      <c r="C2253" s="184">
        <f t="shared" si="143"/>
        <v>2004</v>
      </c>
      <c r="E2253" s="190">
        <v>170</v>
      </c>
      <c r="F2253" s="190">
        <f t="shared" si="146"/>
        <v>2248</v>
      </c>
      <c r="G2253" s="190">
        <f t="shared" si="144"/>
        <v>0.24616732369689007</v>
      </c>
      <c r="H2253" s="190">
        <f t="shared" si="145"/>
        <v>89.92</v>
      </c>
    </row>
    <row r="2254" spans="1:8">
      <c r="A2254" s="185">
        <v>38317</v>
      </c>
      <c r="B2254" s="184">
        <v>39.299999999999997</v>
      </c>
      <c r="C2254" s="184">
        <f t="shared" si="143"/>
        <v>2004</v>
      </c>
      <c r="E2254" s="190">
        <v>170</v>
      </c>
      <c r="F2254" s="190">
        <f t="shared" si="146"/>
        <v>2249</v>
      </c>
      <c r="G2254" s="190">
        <f t="shared" si="144"/>
        <v>0.24627682873412177</v>
      </c>
      <c r="H2254" s="190">
        <f t="shared" si="145"/>
        <v>89.96</v>
      </c>
    </row>
    <row r="2255" spans="1:8">
      <c r="A2255" s="185">
        <v>38318</v>
      </c>
      <c r="B2255" s="184">
        <v>37.4</v>
      </c>
      <c r="C2255" s="184">
        <f t="shared" si="143"/>
        <v>2004</v>
      </c>
      <c r="E2255" s="190">
        <v>170</v>
      </c>
      <c r="F2255" s="190">
        <f t="shared" si="146"/>
        <v>2250</v>
      </c>
      <c r="G2255" s="190">
        <f t="shared" si="144"/>
        <v>0.24638633377135349</v>
      </c>
      <c r="H2255" s="190">
        <f t="shared" si="145"/>
        <v>90</v>
      </c>
    </row>
    <row r="2256" spans="1:8">
      <c r="A2256" s="185">
        <v>38319</v>
      </c>
      <c r="B2256" s="184">
        <v>35.299999999999997</v>
      </c>
      <c r="C2256" s="184">
        <f t="shared" si="143"/>
        <v>2004</v>
      </c>
      <c r="E2256" s="190">
        <v>170</v>
      </c>
      <c r="F2256" s="190">
        <f t="shared" si="146"/>
        <v>2251</v>
      </c>
      <c r="G2256" s="190">
        <f t="shared" si="144"/>
        <v>0.24649583880858519</v>
      </c>
      <c r="H2256" s="190">
        <f t="shared" si="145"/>
        <v>90.04</v>
      </c>
    </row>
    <row r="2257" spans="1:8">
      <c r="A2257" s="185">
        <v>38320</v>
      </c>
      <c r="B2257" s="184">
        <v>34.299999999999997</v>
      </c>
      <c r="C2257" s="184">
        <f t="shared" si="143"/>
        <v>2004</v>
      </c>
      <c r="E2257" s="190">
        <v>170</v>
      </c>
      <c r="F2257" s="190">
        <f t="shared" si="146"/>
        <v>2252</v>
      </c>
      <c r="G2257" s="190">
        <f t="shared" si="144"/>
        <v>0.24660534384581692</v>
      </c>
      <c r="H2257" s="190">
        <f t="shared" si="145"/>
        <v>90.08</v>
      </c>
    </row>
    <row r="2258" spans="1:8">
      <c r="A2258" s="185">
        <v>38321</v>
      </c>
      <c r="B2258" s="184">
        <v>34.299999999999997</v>
      </c>
      <c r="C2258" s="184">
        <f t="shared" si="143"/>
        <v>2004</v>
      </c>
      <c r="E2258" s="190">
        <v>170</v>
      </c>
      <c r="F2258" s="190">
        <f t="shared" si="146"/>
        <v>2253</v>
      </c>
      <c r="G2258" s="190">
        <f t="shared" si="144"/>
        <v>0.24671484888304862</v>
      </c>
      <c r="H2258" s="190">
        <f t="shared" si="145"/>
        <v>90.12</v>
      </c>
    </row>
    <row r="2259" spans="1:8">
      <c r="A2259" s="185">
        <v>38322</v>
      </c>
      <c r="B2259" s="184">
        <v>47.3</v>
      </c>
      <c r="C2259" s="184">
        <f t="shared" si="143"/>
        <v>2004</v>
      </c>
      <c r="E2259" s="190">
        <v>170</v>
      </c>
      <c r="F2259" s="190">
        <f t="shared" si="146"/>
        <v>2254</v>
      </c>
      <c r="G2259" s="190">
        <f t="shared" si="144"/>
        <v>0.24682435392028032</v>
      </c>
      <c r="H2259" s="190">
        <f t="shared" si="145"/>
        <v>90.16</v>
      </c>
    </row>
    <row r="2260" spans="1:8">
      <c r="A2260" s="185">
        <v>38323</v>
      </c>
      <c r="B2260" s="184">
        <v>86.4</v>
      </c>
      <c r="C2260" s="184">
        <f t="shared" si="143"/>
        <v>2004</v>
      </c>
      <c r="E2260" s="190">
        <v>170</v>
      </c>
      <c r="F2260" s="190">
        <f t="shared" si="146"/>
        <v>2255</v>
      </c>
      <c r="G2260" s="190">
        <f t="shared" si="144"/>
        <v>0.24693385895751205</v>
      </c>
      <c r="H2260" s="190">
        <f t="shared" si="145"/>
        <v>90.2</v>
      </c>
    </row>
    <row r="2261" spans="1:8">
      <c r="A2261" s="185">
        <v>38324</v>
      </c>
      <c r="B2261" s="184">
        <v>89.7</v>
      </c>
      <c r="C2261" s="184">
        <f t="shared" si="143"/>
        <v>2004</v>
      </c>
      <c r="E2261" s="190">
        <v>170</v>
      </c>
      <c r="F2261" s="190">
        <f t="shared" si="146"/>
        <v>2256</v>
      </c>
      <c r="G2261" s="190">
        <f t="shared" si="144"/>
        <v>0.24704336399474375</v>
      </c>
      <c r="H2261" s="190">
        <f t="shared" si="145"/>
        <v>90.24</v>
      </c>
    </row>
    <row r="2262" spans="1:8">
      <c r="A2262" s="185">
        <v>38325</v>
      </c>
      <c r="B2262" s="184">
        <v>92</v>
      </c>
      <c r="C2262" s="184">
        <f t="shared" si="143"/>
        <v>2004</v>
      </c>
      <c r="E2262" s="190">
        <v>170</v>
      </c>
      <c r="F2262" s="190">
        <f t="shared" si="146"/>
        <v>2257</v>
      </c>
      <c r="G2262" s="190">
        <f t="shared" si="144"/>
        <v>0.24715286903197548</v>
      </c>
      <c r="H2262" s="190">
        <f t="shared" si="145"/>
        <v>90.28</v>
      </c>
    </row>
    <row r="2263" spans="1:8">
      <c r="A2263" s="185">
        <v>38326</v>
      </c>
      <c r="B2263" s="184">
        <v>92.7</v>
      </c>
      <c r="C2263" s="184">
        <f t="shared" si="143"/>
        <v>2004</v>
      </c>
      <c r="E2263" s="190">
        <v>170</v>
      </c>
      <c r="F2263" s="190">
        <f t="shared" si="146"/>
        <v>2258</v>
      </c>
      <c r="G2263" s="190">
        <f t="shared" si="144"/>
        <v>0.24726237406920717</v>
      </c>
      <c r="H2263" s="190">
        <f t="shared" si="145"/>
        <v>90.32</v>
      </c>
    </row>
    <row r="2264" spans="1:8">
      <c r="A2264" s="185">
        <v>38327</v>
      </c>
      <c r="B2264" s="184">
        <v>59.8</v>
      </c>
      <c r="C2264" s="184">
        <f t="shared" si="143"/>
        <v>2004</v>
      </c>
      <c r="E2264" s="190">
        <v>170</v>
      </c>
      <c r="F2264" s="190">
        <f t="shared" si="146"/>
        <v>2259</v>
      </c>
      <c r="G2264" s="190">
        <f t="shared" si="144"/>
        <v>0.2473718791064389</v>
      </c>
      <c r="H2264" s="190">
        <f t="shared" si="145"/>
        <v>90.36</v>
      </c>
    </row>
    <row r="2265" spans="1:8">
      <c r="A2265" s="185">
        <v>38328</v>
      </c>
      <c r="B2265" s="184">
        <v>76.7</v>
      </c>
      <c r="C2265" s="184">
        <f t="shared" si="143"/>
        <v>2004</v>
      </c>
      <c r="E2265" s="190">
        <v>170</v>
      </c>
      <c r="F2265" s="190">
        <f t="shared" si="146"/>
        <v>2260</v>
      </c>
      <c r="G2265" s="190">
        <f t="shared" si="144"/>
        <v>0.2474813841436706</v>
      </c>
      <c r="H2265" s="190">
        <f t="shared" si="145"/>
        <v>90.4</v>
      </c>
    </row>
    <row r="2266" spans="1:8">
      <c r="A2266" s="185">
        <v>38329</v>
      </c>
      <c r="B2266" s="184">
        <v>99</v>
      </c>
      <c r="C2266" s="184">
        <f t="shared" si="143"/>
        <v>2004</v>
      </c>
      <c r="E2266" s="190">
        <v>170</v>
      </c>
      <c r="F2266" s="190">
        <f t="shared" si="146"/>
        <v>2261</v>
      </c>
      <c r="G2266" s="190">
        <f t="shared" si="144"/>
        <v>0.24759088918090233</v>
      </c>
      <c r="H2266" s="190">
        <f t="shared" si="145"/>
        <v>90.44</v>
      </c>
    </row>
    <row r="2267" spans="1:8">
      <c r="A2267" s="185">
        <v>38330</v>
      </c>
      <c r="B2267" s="184">
        <v>130</v>
      </c>
      <c r="C2267" s="184">
        <f t="shared" si="143"/>
        <v>2004</v>
      </c>
      <c r="E2267" s="190">
        <v>169</v>
      </c>
      <c r="F2267" s="190">
        <f t="shared" si="146"/>
        <v>2262</v>
      </c>
      <c r="G2267" s="190">
        <f t="shared" si="144"/>
        <v>0.24770039421813403</v>
      </c>
      <c r="H2267" s="190">
        <f t="shared" si="145"/>
        <v>90.48</v>
      </c>
    </row>
    <row r="2268" spans="1:8">
      <c r="A2268" s="185">
        <v>38331</v>
      </c>
      <c r="B2268" s="184">
        <v>103</v>
      </c>
      <c r="C2268" s="184">
        <f t="shared" si="143"/>
        <v>2004</v>
      </c>
      <c r="E2268" s="190">
        <v>169</v>
      </c>
      <c r="F2268" s="190">
        <f t="shared" si="146"/>
        <v>2263</v>
      </c>
      <c r="G2268" s="190">
        <f t="shared" si="144"/>
        <v>0.24780989925536576</v>
      </c>
      <c r="H2268" s="190">
        <f t="shared" si="145"/>
        <v>90.52</v>
      </c>
    </row>
    <row r="2269" spans="1:8">
      <c r="A2269" s="185">
        <v>38332</v>
      </c>
      <c r="B2269" s="184">
        <v>81.7</v>
      </c>
      <c r="C2269" s="184">
        <f t="shared" si="143"/>
        <v>2004</v>
      </c>
      <c r="E2269" s="190">
        <v>169</v>
      </c>
      <c r="F2269" s="190">
        <f t="shared" si="146"/>
        <v>2264</v>
      </c>
      <c r="G2269" s="190">
        <f t="shared" si="144"/>
        <v>0.24791940429259746</v>
      </c>
      <c r="H2269" s="190">
        <f t="shared" si="145"/>
        <v>90.56</v>
      </c>
    </row>
    <row r="2270" spans="1:8">
      <c r="A2270" s="185">
        <v>38333</v>
      </c>
      <c r="B2270" s="184">
        <v>94</v>
      </c>
      <c r="C2270" s="184">
        <f t="shared" si="143"/>
        <v>2004</v>
      </c>
      <c r="E2270" s="190">
        <v>169</v>
      </c>
      <c r="F2270" s="190">
        <f t="shared" si="146"/>
        <v>2265</v>
      </c>
      <c r="G2270" s="190">
        <f t="shared" si="144"/>
        <v>0.24802890932982918</v>
      </c>
      <c r="H2270" s="190">
        <f t="shared" si="145"/>
        <v>90.6</v>
      </c>
    </row>
    <row r="2271" spans="1:8">
      <c r="A2271" s="185">
        <v>38334</v>
      </c>
      <c r="B2271" s="184">
        <v>108</v>
      </c>
      <c r="C2271" s="184">
        <f t="shared" si="143"/>
        <v>2004</v>
      </c>
      <c r="E2271" s="190">
        <v>169</v>
      </c>
      <c r="F2271" s="190">
        <f t="shared" si="146"/>
        <v>2266</v>
      </c>
      <c r="G2271" s="190">
        <f t="shared" si="144"/>
        <v>0.24813841436706088</v>
      </c>
      <c r="H2271" s="190">
        <f t="shared" si="145"/>
        <v>90.64</v>
      </c>
    </row>
    <row r="2272" spans="1:8">
      <c r="A2272" s="185">
        <v>38335</v>
      </c>
      <c r="B2272" s="184">
        <v>97.8</v>
      </c>
      <c r="C2272" s="184">
        <f t="shared" si="143"/>
        <v>2004</v>
      </c>
      <c r="E2272" s="190">
        <v>169</v>
      </c>
      <c r="F2272" s="190">
        <f t="shared" si="146"/>
        <v>2267</v>
      </c>
      <c r="G2272" s="190">
        <f t="shared" si="144"/>
        <v>0.24824791940429261</v>
      </c>
      <c r="H2272" s="190">
        <f t="shared" si="145"/>
        <v>90.68</v>
      </c>
    </row>
    <row r="2273" spans="1:8">
      <c r="A2273" s="185">
        <v>38336</v>
      </c>
      <c r="B2273" s="184">
        <v>94.9</v>
      </c>
      <c r="C2273" s="184">
        <f t="shared" si="143"/>
        <v>2004</v>
      </c>
      <c r="E2273" s="190">
        <v>169</v>
      </c>
      <c r="F2273" s="190">
        <f t="shared" si="146"/>
        <v>2268</v>
      </c>
      <c r="G2273" s="190">
        <f t="shared" si="144"/>
        <v>0.24835742444152431</v>
      </c>
      <c r="H2273" s="190">
        <f t="shared" si="145"/>
        <v>90.72</v>
      </c>
    </row>
    <row r="2274" spans="1:8">
      <c r="A2274" s="185">
        <v>38337</v>
      </c>
      <c r="B2274" s="184">
        <v>92</v>
      </c>
      <c r="C2274" s="184">
        <f t="shared" si="143"/>
        <v>2004</v>
      </c>
      <c r="E2274" s="190">
        <v>169</v>
      </c>
      <c r="F2274" s="190">
        <f t="shared" si="146"/>
        <v>2269</v>
      </c>
      <c r="G2274" s="190">
        <f t="shared" si="144"/>
        <v>0.24846692947875601</v>
      </c>
      <c r="H2274" s="190">
        <f t="shared" si="145"/>
        <v>90.76</v>
      </c>
    </row>
    <row r="2275" spans="1:8">
      <c r="A2275" s="185">
        <v>38338</v>
      </c>
      <c r="B2275" s="184">
        <v>89.7</v>
      </c>
      <c r="C2275" s="184">
        <f t="shared" si="143"/>
        <v>2004</v>
      </c>
      <c r="E2275" s="190">
        <v>169</v>
      </c>
      <c r="F2275" s="190">
        <f t="shared" si="146"/>
        <v>2270</v>
      </c>
      <c r="G2275" s="190">
        <f t="shared" si="144"/>
        <v>0.24857643451598774</v>
      </c>
      <c r="H2275" s="190">
        <f t="shared" si="145"/>
        <v>90.8</v>
      </c>
    </row>
    <row r="2276" spans="1:8">
      <c r="A2276" s="185">
        <v>38339</v>
      </c>
      <c r="B2276" s="184">
        <v>89.5</v>
      </c>
      <c r="C2276" s="184">
        <f t="shared" si="143"/>
        <v>2004</v>
      </c>
      <c r="E2276" s="190">
        <v>169</v>
      </c>
      <c r="F2276" s="190">
        <f t="shared" si="146"/>
        <v>2271</v>
      </c>
      <c r="G2276" s="190">
        <f t="shared" si="144"/>
        <v>0.24868593955321944</v>
      </c>
      <c r="H2276" s="190">
        <f t="shared" si="145"/>
        <v>90.84</v>
      </c>
    </row>
    <row r="2277" spans="1:8">
      <c r="A2277" s="185">
        <v>38340</v>
      </c>
      <c r="B2277" s="184">
        <v>92.3</v>
      </c>
      <c r="C2277" s="184">
        <f t="shared" si="143"/>
        <v>2004</v>
      </c>
      <c r="E2277" s="190">
        <v>169</v>
      </c>
      <c r="F2277" s="190">
        <f t="shared" si="146"/>
        <v>2272</v>
      </c>
      <c r="G2277" s="190">
        <f t="shared" si="144"/>
        <v>0.24879544459045116</v>
      </c>
      <c r="H2277" s="190">
        <f t="shared" si="145"/>
        <v>90.88</v>
      </c>
    </row>
    <row r="2278" spans="1:8">
      <c r="A2278" s="185">
        <v>38341</v>
      </c>
      <c r="B2278" s="184">
        <v>95</v>
      </c>
      <c r="C2278" s="184">
        <f t="shared" si="143"/>
        <v>2004</v>
      </c>
      <c r="E2278" s="190">
        <v>169</v>
      </c>
      <c r="F2278" s="190">
        <f t="shared" si="146"/>
        <v>2273</v>
      </c>
      <c r="G2278" s="190">
        <f t="shared" si="144"/>
        <v>0.24890494962768286</v>
      </c>
      <c r="H2278" s="190">
        <f t="shared" si="145"/>
        <v>90.92</v>
      </c>
    </row>
    <row r="2279" spans="1:8">
      <c r="A2279" s="185">
        <v>38342</v>
      </c>
      <c r="B2279" s="184">
        <v>93.9</v>
      </c>
      <c r="C2279" s="184">
        <f t="shared" si="143"/>
        <v>2004</v>
      </c>
      <c r="E2279" s="190">
        <v>169</v>
      </c>
      <c r="F2279" s="190">
        <f t="shared" si="146"/>
        <v>2274</v>
      </c>
      <c r="G2279" s="190">
        <f t="shared" si="144"/>
        <v>0.24901445466491459</v>
      </c>
      <c r="H2279" s="190">
        <f t="shared" si="145"/>
        <v>90.96</v>
      </c>
    </row>
    <row r="2280" spans="1:8">
      <c r="A2280" s="185">
        <v>38343</v>
      </c>
      <c r="B2280" s="184">
        <v>94.5</v>
      </c>
      <c r="C2280" s="184">
        <f t="shared" si="143"/>
        <v>2004</v>
      </c>
      <c r="E2280" s="190">
        <v>169</v>
      </c>
      <c r="F2280" s="190">
        <f t="shared" si="146"/>
        <v>2275</v>
      </c>
      <c r="G2280" s="190">
        <f t="shared" si="144"/>
        <v>0.24912395970214629</v>
      </c>
      <c r="H2280" s="190">
        <f t="shared" si="145"/>
        <v>91</v>
      </c>
    </row>
    <row r="2281" spans="1:8">
      <c r="A2281" s="185">
        <v>38344</v>
      </c>
      <c r="B2281" s="184">
        <v>92.5</v>
      </c>
      <c r="C2281" s="184">
        <f t="shared" si="143"/>
        <v>2004</v>
      </c>
      <c r="E2281" s="190">
        <v>169</v>
      </c>
      <c r="F2281" s="190">
        <f t="shared" si="146"/>
        <v>2276</v>
      </c>
      <c r="G2281" s="190">
        <f t="shared" si="144"/>
        <v>0.24923346473937802</v>
      </c>
      <c r="H2281" s="190">
        <f t="shared" si="145"/>
        <v>91.04</v>
      </c>
    </row>
    <row r="2282" spans="1:8">
      <c r="A2282" s="185">
        <v>38345</v>
      </c>
      <c r="B2282" s="184">
        <v>91.1</v>
      </c>
      <c r="C2282" s="184">
        <f t="shared" si="143"/>
        <v>2004</v>
      </c>
      <c r="E2282" s="190">
        <v>169</v>
      </c>
      <c r="F2282" s="190">
        <f t="shared" si="146"/>
        <v>2277</v>
      </c>
      <c r="G2282" s="190">
        <f t="shared" si="144"/>
        <v>0.24934296977660972</v>
      </c>
      <c r="H2282" s="190">
        <f t="shared" si="145"/>
        <v>91.08</v>
      </c>
    </row>
    <row r="2283" spans="1:8">
      <c r="A2283" s="185">
        <v>38346</v>
      </c>
      <c r="B2283" s="184">
        <v>93.9</v>
      </c>
      <c r="C2283" s="184">
        <f t="shared" si="143"/>
        <v>2004</v>
      </c>
      <c r="E2283" s="190">
        <v>169</v>
      </c>
      <c r="F2283" s="190">
        <f t="shared" si="146"/>
        <v>2278</v>
      </c>
      <c r="G2283" s="190">
        <f t="shared" si="144"/>
        <v>0.24945247481384145</v>
      </c>
      <c r="H2283" s="190">
        <f t="shared" si="145"/>
        <v>91.12</v>
      </c>
    </row>
    <row r="2284" spans="1:8">
      <c r="A2284" s="185">
        <v>38347</v>
      </c>
      <c r="B2284" s="184">
        <v>91.1</v>
      </c>
      <c r="C2284" s="184">
        <f t="shared" si="143"/>
        <v>2004</v>
      </c>
      <c r="E2284" s="190">
        <v>168</v>
      </c>
      <c r="F2284" s="190">
        <f t="shared" si="146"/>
        <v>2279</v>
      </c>
      <c r="G2284" s="190">
        <f t="shared" si="144"/>
        <v>0.24956197985107315</v>
      </c>
      <c r="H2284" s="190">
        <f t="shared" si="145"/>
        <v>91.16</v>
      </c>
    </row>
    <row r="2285" spans="1:8">
      <c r="A2285" s="185">
        <v>38348</v>
      </c>
      <c r="B2285" s="184">
        <v>89.1</v>
      </c>
      <c r="C2285" s="184">
        <f t="shared" si="143"/>
        <v>2004</v>
      </c>
      <c r="E2285" s="190">
        <v>168</v>
      </c>
      <c r="F2285" s="190">
        <f t="shared" si="146"/>
        <v>2280</v>
      </c>
      <c r="G2285" s="190">
        <f t="shared" si="144"/>
        <v>0.24967148488830487</v>
      </c>
      <c r="H2285" s="190">
        <f t="shared" si="145"/>
        <v>91.2</v>
      </c>
    </row>
    <row r="2286" spans="1:8">
      <c r="A2286" s="185">
        <v>38349</v>
      </c>
      <c r="B2286" s="184">
        <v>90.8</v>
      </c>
      <c r="C2286" s="184">
        <f t="shared" si="143"/>
        <v>2004</v>
      </c>
      <c r="E2286" s="190">
        <v>168</v>
      </c>
      <c r="F2286" s="190">
        <f t="shared" si="146"/>
        <v>2281</v>
      </c>
      <c r="G2286" s="190">
        <f t="shared" si="144"/>
        <v>0.24978098992553657</v>
      </c>
      <c r="H2286" s="190">
        <f t="shared" si="145"/>
        <v>91.24</v>
      </c>
    </row>
    <row r="2287" spans="1:8">
      <c r="A2287" s="185">
        <v>38350</v>
      </c>
      <c r="B2287" s="184">
        <v>117</v>
      </c>
      <c r="C2287" s="184">
        <f t="shared" si="143"/>
        <v>2004</v>
      </c>
      <c r="E2287" s="190">
        <v>168</v>
      </c>
      <c r="F2287" s="190">
        <f t="shared" si="146"/>
        <v>2282</v>
      </c>
      <c r="G2287" s="190">
        <f t="shared" si="144"/>
        <v>0.2498904949627683</v>
      </c>
      <c r="H2287" s="190">
        <f t="shared" si="145"/>
        <v>91.28</v>
      </c>
    </row>
    <row r="2288" spans="1:8">
      <c r="A2288" s="185">
        <v>38351</v>
      </c>
      <c r="B2288" s="184">
        <v>99.4</v>
      </c>
      <c r="C2288" s="184">
        <f t="shared" si="143"/>
        <v>2004</v>
      </c>
      <c r="E2288" s="190">
        <v>168</v>
      </c>
      <c r="F2288" s="190">
        <f t="shared" si="146"/>
        <v>2283</v>
      </c>
      <c r="G2288" s="190">
        <f t="shared" si="144"/>
        <v>0.25</v>
      </c>
      <c r="H2288" s="190">
        <f t="shared" si="145"/>
        <v>91.32</v>
      </c>
    </row>
    <row r="2289" spans="1:8">
      <c r="A2289" s="185">
        <v>38352</v>
      </c>
      <c r="B2289" s="184">
        <v>101</v>
      </c>
      <c r="C2289" s="184">
        <f t="shared" si="143"/>
        <v>2004</v>
      </c>
      <c r="E2289" s="190">
        <v>168</v>
      </c>
      <c r="F2289" s="190">
        <f t="shared" si="146"/>
        <v>2284</v>
      </c>
      <c r="G2289" s="190">
        <f t="shared" si="144"/>
        <v>0.25010950503723173</v>
      </c>
      <c r="H2289" s="190">
        <f t="shared" si="145"/>
        <v>91.36</v>
      </c>
    </row>
    <row r="2290" spans="1:8">
      <c r="A2290" s="185">
        <v>38353</v>
      </c>
      <c r="B2290" s="184">
        <v>105</v>
      </c>
      <c r="C2290" s="184">
        <f t="shared" si="143"/>
        <v>2005</v>
      </c>
      <c r="E2290" s="190">
        <v>168</v>
      </c>
      <c r="F2290" s="190">
        <f t="shared" si="146"/>
        <v>2285</v>
      </c>
      <c r="G2290" s="190">
        <f t="shared" si="144"/>
        <v>0.2502190100744634</v>
      </c>
      <c r="H2290" s="190">
        <f t="shared" si="145"/>
        <v>91.399999999999977</v>
      </c>
    </row>
    <row r="2291" spans="1:8">
      <c r="A2291" s="185">
        <v>38354</v>
      </c>
      <c r="B2291" s="184">
        <v>97.5</v>
      </c>
      <c r="C2291" s="184">
        <f t="shared" si="143"/>
        <v>2005</v>
      </c>
      <c r="E2291" s="190">
        <v>168</v>
      </c>
      <c r="F2291" s="190">
        <f t="shared" si="146"/>
        <v>2286</v>
      </c>
      <c r="G2291" s="190">
        <f t="shared" si="144"/>
        <v>0.25032851511169513</v>
      </c>
      <c r="H2291" s="190">
        <f t="shared" si="145"/>
        <v>91.44</v>
      </c>
    </row>
    <row r="2292" spans="1:8">
      <c r="A2292" s="185">
        <v>38355</v>
      </c>
      <c r="B2292" s="184">
        <v>95.8</v>
      </c>
      <c r="C2292" s="184">
        <f t="shared" si="143"/>
        <v>2005</v>
      </c>
      <c r="E2292" s="190">
        <v>168</v>
      </c>
      <c r="F2292" s="190">
        <f t="shared" si="146"/>
        <v>2287</v>
      </c>
      <c r="G2292" s="190">
        <f t="shared" si="144"/>
        <v>0.25043802014892685</v>
      </c>
      <c r="H2292" s="190">
        <f t="shared" si="145"/>
        <v>91.48</v>
      </c>
    </row>
    <row r="2293" spans="1:8">
      <c r="A2293" s="185">
        <v>38356</v>
      </c>
      <c r="B2293" s="184">
        <v>94.7</v>
      </c>
      <c r="C2293" s="184">
        <f t="shared" si="143"/>
        <v>2005</v>
      </c>
      <c r="E2293" s="190">
        <v>168</v>
      </c>
      <c r="F2293" s="190">
        <f t="shared" si="146"/>
        <v>2288</v>
      </c>
      <c r="G2293" s="190">
        <f t="shared" si="144"/>
        <v>0.25054752518615858</v>
      </c>
      <c r="H2293" s="190">
        <f t="shared" si="145"/>
        <v>91.52</v>
      </c>
    </row>
    <row r="2294" spans="1:8">
      <c r="A2294" s="185">
        <v>38357</v>
      </c>
      <c r="B2294" s="184">
        <v>94.8</v>
      </c>
      <c r="C2294" s="184">
        <f t="shared" si="143"/>
        <v>2005</v>
      </c>
      <c r="E2294" s="190">
        <v>168</v>
      </c>
      <c r="F2294" s="190">
        <f t="shared" si="146"/>
        <v>2289</v>
      </c>
      <c r="G2294" s="190">
        <f t="shared" si="144"/>
        <v>0.25065703022339025</v>
      </c>
      <c r="H2294" s="190">
        <f t="shared" si="145"/>
        <v>91.56</v>
      </c>
    </row>
    <row r="2295" spans="1:8">
      <c r="A2295" s="185">
        <v>38358</v>
      </c>
      <c r="B2295" s="184">
        <v>99.2</v>
      </c>
      <c r="C2295" s="184">
        <f t="shared" si="143"/>
        <v>2005</v>
      </c>
      <c r="E2295" s="190">
        <v>168</v>
      </c>
      <c r="F2295" s="190">
        <f t="shared" si="146"/>
        <v>2290</v>
      </c>
      <c r="G2295" s="190">
        <f t="shared" si="144"/>
        <v>0.25076653526062198</v>
      </c>
      <c r="H2295" s="190">
        <f t="shared" si="145"/>
        <v>91.6</v>
      </c>
    </row>
    <row r="2296" spans="1:8">
      <c r="A2296" s="185">
        <v>38359</v>
      </c>
      <c r="B2296" s="184">
        <v>93.1</v>
      </c>
      <c r="C2296" s="184">
        <f t="shared" si="143"/>
        <v>2005</v>
      </c>
      <c r="E2296" s="190">
        <v>168</v>
      </c>
      <c r="F2296" s="190">
        <f t="shared" si="146"/>
        <v>2291</v>
      </c>
      <c r="G2296" s="190">
        <f t="shared" si="144"/>
        <v>0.25087604029785371</v>
      </c>
      <c r="H2296" s="190">
        <f t="shared" si="145"/>
        <v>91.64</v>
      </c>
    </row>
    <row r="2297" spans="1:8">
      <c r="A2297" s="185">
        <v>38360</v>
      </c>
      <c r="B2297" s="184">
        <v>94.2</v>
      </c>
      <c r="C2297" s="184">
        <f t="shared" si="143"/>
        <v>2005</v>
      </c>
      <c r="E2297" s="190">
        <v>167</v>
      </c>
      <c r="F2297" s="190">
        <f t="shared" si="146"/>
        <v>2292</v>
      </c>
      <c r="G2297" s="190">
        <f t="shared" si="144"/>
        <v>0.25098554533508544</v>
      </c>
      <c r="H2297" s="190">
        <f t="shared" si="145"/>
        <v>91.68</v>
      </c>
    </row>
    <row r="2298" spans="1:8">
      <c r="A2298" s="185">
        <v>38361</v>
      </c>
      <c r="B2298" s="184">
        <v>117</v>
      </c>
      <c r="C2298" s="184">
        <f t="shared" si="143"/>
        <v>2005</v>
      </c>
      <c r="E2298" s="190">
        <v>167</v>
      </c>
      <c r="F2298" s="190">
        <f t="shared" si="146"/>
        <v>2293</v>
      </c>
      <c r="G2298" s="190">
        <f t="shared" si="144"/>
        <v>0.25109505037231711</v>
      </c>
      <c r="H2298" s="190">
        <f t="shared" si="145"/>
        <v>91.72</v>
      </c>
    </row>
    <row r="2299" spans="1:8">
      <c r="A2299" s="185">
        <v>38362</v>
      </c>
      <c r="B2299" s="184">
        <v>254</v>
      </c>
      <c r="C2299" s="184">
        <f t="shared" si="143"/>
        <v>2005</v>
      </c>
      <c r="E2299" s="190">
        <v>167</v>
      </c>
      <c r="F2299" s="190">
        <f t="shared" si="146"/>
        <v>2294</v>
      </c>
      <c r="G2299" s="190">
        <f t="shared" si="144"/>
        <v>0.25120455540954884</v>
      </c>
      <c r="H2299" s="190">
        <f t="shared" si="145"/>
        <v>91.76</v>
      </c>
    </row>
    <row r="2300" spans="1:8">
      <c r="A2300" s="185">
        <v>38363</v>
      </c>
      <c r="B2300" s="184">
        <v>175</v>
      </c>
      <c r="C2300" s="184">
        <f t="shared" si="143"/>
        <v>2005</v>
      </c>
      <c r="E2300" s="190">
        <v>167</v>
      </c>
      <c r="F2300" s="190">
        <f t="shared" si="146"/>
        <v>2295</v>
      </c>
      <c r="G2300" s="190">
        <f t="shared" si="144"/>
        <v>0.25131406044678056</v>
      </c>
      <c r="H2300" s="190">
        <f t="shared" si="145"/>
        <v>91.8</v>
      </c>
    </row>
    <row r="2301" spans="1:8">
      <c r="A2301" s="185">
        <v>38364</v>
      </c>
      <c r="B2301" s="184">
        <v>101</v>
      </c>
      <c r="C2301" s="184">
        <f t="shared" si="143"/>
        <v>2005</v>
      </c>
      <c r="E2301" s="190">
        <v>167</v>
      </c>
      <c r="F2301" s="190">
        <f t="shared" si="146"/>
        <v>2296</v>
      </c>
      <c r="G2301" s="190">
        <f t="shared" si="144"/>
        <v>0.25142356548401229</v>
      </c>
      <c r="H2301" s="190">
        <f t="shared" si="145"/>
        <v>91.840000000000018</v>
      </c>
    </row>
    <row r="2302" spans="1:8">
      <c r="A2302" s="185">
        <v>38365</v>
      </c>
      <c r="B2302" s="184">
        <v>60</v>
      </c>
      <c r="C2302" s="184">
        <f t="shared" si="143"/>
        <v>2005</v>
      </c>
      <c r="E2302" s="190">
        <v>167</v>
      </c>
      <c r="F2302" s="190">
        <f t="shared" si="146"/>
        <v>2297</v>
      </c>
      <c r="G2302" s="190">
        <f t="shared" si="144"/>
        <v>0.25153307052124396</v>
      </c>
      <c r="H2302" s="190">
        <f t="shared" si="145"/>
        <v>91.88</v>
      </c>
    </row>
    <row r="2303" spans="1:8">
      <c r="A2303" s="185">
        <v>38366</v>
      </c>
      <c r="B2303" s="184">
        <v>56.7</v>
      </c>
      <c r="C2303" s="184">
        <f t="shared" si="143"/>
        <v>2005</v>
      </c>
      <c r="E2303" s="190">
        <v>167</v>
      </c>
      <c r="F2303" s="190">
        <f t="shared" si="146"/>
        <v>2298</v>
      </c>
      <c r="G2303" s="190">
        <f t="shared" si="144"/>
        <v>0.25164257555847569</v>
      </c>
      <c r="H2303" s="190">
        <f t="shared" si="145"/>
        <v>91.92</v>
      </c>
    </row>
    <row r="2304" spans="1:8">
      <c r="A2304" s="185">
        <v>38367</v>
      </c>
      <c r="B2304" s="184">
        <v>48.8</v>
      </c>
      <c r="C2304" s="184">
        <f t="shared" si="143"/>
        <v>2005</v>
      </c>
      <c r="E2304" s="190">
        <v>167</v>
      </c>
      <c r="F2304" s="190">
        <f t="shared" si="146"/>
        <v>2299</v>
      </c>
      <c r="G2304" s="190">
        <f t="shared" si="144"/>
        <v>0.25175208059570742</v>
      </c>
      <c r="H2304" s="190">
        <f t="shared" si="145"/>
        <v>91.96</v>
      </c>
    </row>
    <row r="2305" spans="1:8">
      <c r="A2305" s="185">
        <v>38368</v>
      </c>
      <c r="B2305" s="184">
        <v>67.400000000000006</v>
      </c>
      <c r="C2305" s="184">
        <f t="shared" si="143"/>
        <v>2005</v>
      </c>
      <c r="E2305" s="190">
        <v>167</v>
      </c>
      <c r="F2305" s="190">
        <f t="shared" si="146"/>
        <v>2300</v>
      </c>
      <c r="G2305" s="190">
        <f t="shared" si="144"/>
        <v>0.25186158563293909</v>
      </c>
      <c r="H2305" s="190">
        <f t="shared" si="145"/>
        <v>91.999999999999986</v>
      </c>
    </row>
    <row r="2306" spans="1:8">
      <c r="A2306" s="185">
        <v>38369</v>
      </c>
      <c r="B2306" s="184">
        <v>90.6</v>
      </c>
      <c r="C2306" s="184">
        <f t="shared" si="143"/>
        <v>2005</v>
      </c>
      <c r="E2306" s="190">
        <v>167</v>
      </c>
      <c r="F2306" s="190">
        <f t="shared" si="146"/>
        <v>2301</v>
      </c>
      <c r="G2306" s="190">
        <f t="shared" si="144"/>
        <v>0.25197109067017082</v>
      </c>
      <c r="H2306" s="190">
        <f t="shared" si="145"/>
        <v>92.04</v>
      </c>
    </row>
    <row r="2307" spans="1:8">
      <c r="A2307" s="185">
        <v>38370</v>
      </c>
      <c r="B2307" s="184">
        <v>100</v>
      </c>
      <c r="C2307" s="184">
        <f t="shared" si="143"/>
        <v>2005</v>
      </c>
      <c r="E2307" s="190">
        <v>167</v>
      </c>
      <c r="F2307" s="190">
        <f t="shared" si="146"/>
        <v>2302</v>
      </c>
      <c r="G2307" s="190">
        <f t="shared" si="144"/>
        <v>0.25208059570740254</v>
      </c>
      <c r="H2307" s="190">
        <f t="shared" si="145"/>
        <v>92.08</v>
      </c>
    </row>
    <row r="2308" spans="1:8">
      <c r="A2308" s="185">
        <v>38371</v>
      </c>
      <c r="B2308" s="184">
        <v>102</v>
      </c>
      <c r="C2308" s="184">
        <f t="shared" si="143"/>
        <v>2005</v>
      </c>
      <c r="E2308" s="190">
        <v>167</v>
      </c>
      <c r="F2308" s="190">
        <f t="shared" si="146"/>
        <v>2303</v>
      </c>
      <c r="G2308" s="190">
        <f t="shared" si="144"/>
        <v>0.25219010074463427</v>
      </c>
      <c r="H2308" s="190">
        <f t="shared" si="145"/>
        <v>92.12</v>
      </c>
    </row>
    <row r="2309" spans="1:8">
      <c r="A2309" s="185">
        <v>38372</v>
      </c>
      <c r="B2309" s="184">
        <v>99.7</v>
      </c>
      <c r="C2309" s="184">
        <f t="shared" si="143"/>
        <v>2005</v>
      </c>
      <c r="E2309" s="190">
        <v>167</v>
      </c>
      <c r="F2309" s="190">
        <f t="shared" si="146"/>
        <v>2304</v>
      </c>
      <c r="G2309" s="190">
        <f t="shared" si="144"/>
        <v>0.25229960578186594</v>
      </c>
      <c r="H2309" s="190">
        <f t="shared" si="145"/>
        <v>92.16</v>
      </c>
    </row>
    <row r="2310" spans="1:8">
      <c r="A2310" s="185">
        <v>38373</v>
      </c>
      <c r="B2310" s="184">
        <v>102</v>
      </c>
      <c r="C2310" s="184">
        <f t="shared" ref="C2310:C2373" si="147">YEAR(A2310)</f>
        <v>2005</v>
      </c>
      <c r="E2310" s="190">
        <v>167</v>
      </c>
      <c r="F2310" s="190">
        <f t="shared" si="146"/>
        <v>2305</v>
      </c>
      <c r="G2310" s="190">
        <f t="shared" ref="G2310:G2373" si="148">F2310/9132</f>
        <v>0.25240911081909767</v>
      </c>
      <c r="H2310" s="190">
        <f t="shared" ref="H2310:H2373" si="149">G2310*9132/25</f>
        <v>92.2</v>
      </c>
    </row>
    <row r="2311" spans="1:8">
      <c r="A2311" s="185">
        <v>38374</v>
      </c>
      <c r="B2311" s="184">
        <v>107</v>
      </c>
      <c r="C2311" s="184">
        <f t="shared" si="147"/>
        <v>2005</v>
      </c>
      <c r="E2311" s="190">
        <v>167</v>
      </c>
      <c r="F2311" s="190">
        <f t="shared" ref="F2311:F2374" si="150">F2310+1</f>
        <v>2306</v>
      </c>
      <c r="G2311" s="190">
        <f t="shared" si="148"/>
        <v>0.2525186158563294</v>
      </c>
      <c r="H2311" s="190">
        <f t="shared" si="149"/>
        <v>92.24</v>
      </c>
    </row>
    <row r="2312" spans="1:8">
      <c r="A2312" s="185">
        <v>38375</v>
      </c>
      <c r="B2312" s="184">
        <v>109</v>
      </c>
      <c r="C2312" s="184">
        <f t="shared" si="147"/>
        <v>2005</v>
      </c>
      <c r="E2312" s="190">
        <v>166</v>
      </c>
      <c r="F2312" s="190">
        <f t="shared" si="150"/>
        <v>2307</v>
      </c>
      <c r="G2312" s="190">
        <f t="shared" si="148"/>
        <v>0.25262812089356113</v>
      </c>
      <c r="H2312" s="190">
        <f t="shared" si="149"/>
        <v>92.28</v>
      </c>
    </row>
    <row r="2313" spans="1:8">
      <c r="A2313" s="185">
        <v>38376</v>
      </c>
      <c r="B2313" s="184">
        <v>106</v>
      </c>
      <c r="C2313" s="184">
        <f t="shared" si="147"/>
        <v>2005</v>
      </c>
      <c r="E2313" s="190">
        <v>166</v>
      </c>
      <c r="F2313" s="190">
        <f t="shared" si="150"/>
        <v>2308</v>
      </c>
      <c r="G2313" s="190">
        <f t="shared" si="148"/>
        <v>0.2527376259307928</v>
      </c>
      <c r="H2313" s="190">
        <f t="shared" si="149"/>
        <v>92.32</v>
      </c>
    </row>
    <row r="2314" spans="1:8">
      <c r="A2314" s="185">
        <v>38377</v>
      </c>
      <c r="B2314" s="184">
        <v>102</v>
      </c>
      <c r="C2314" s="184">
        <f t="shared" si="147"/>
        <v>2005</v>
      </c>
      <c r="E2314" s="190">
        <v>166</v>
      </c>
      <c r="F2314" s="190">
        <f t="shared" si="150"/>
        <v>2309</v>
      </c>
      <c r="G2314" s="190">
        <f t="shared" si="148"/>
        <v>0.25284713096802452</v>
      </c>
      <c r="H2314" s="190">
        <f t="shared" si="149"/>
        <v>92.36</v>
      </c>
    </row>
    <row r="2315" spans="1:8">
      <c r="A2315" s="185">
        <v>38378</v>
      </c>
      <c r="B2315" s="184">
        <v>101</v>
      </c>
      <c r="C2315" s="184">
        <f t="shared" si="147"/>
        <v>2005</v>
      </c>
      <c r="E2315" s="190">
        <v>166</v>
      </c>
      <c r="F2315" s="190">
        <f t="shared" si="150"/>
        <v>2310</v>
      </c>
      <c r="G2315" s="190">
        <f t="shared" si="148"/>
        <v>0.25295663600525625</v>
      </c>
      <c r="H2315" s="190">
        <f t="shared" si="149"/>
        <v>92.4</v>
      </c>
    </row>
    <row r="2316" spans="1:8">
      <c r="A2316" s="185">
        <v>38379</v>
      </c>
      <c r="B2316" s="184">
        <v>111</v>
      </c>
      <c r="C2316" s="184">
        <f t="shared" si="147"/>
        <v>2005</v>
      </c>
      <c r="E2316" s="190">
        <v>166</v>
      </c>
      <c r="F2316" s="190">
        <f t="shared" si="150"/>
        <v>2311</v>
      </c>
      <c r="G2316" s="190">
        <f t="shared" si="148"/>
        <v>0.25306614104248798</v>
      </c>
      <c r="H2316" s="190">
        <f t="shared" si="149"/>
        <v>92.440000000000012</v>
      </c>
    </row>
    <row r="2317" spans="1:8">
      <c r="A2317" s="185">
        <v>38380</v>
      </c>
      <c r="B2317" s="184">
        <v>111</v>
      </c>
      <c r="C2317" s="184">
        <f t="shared" si="147"/>
        <v>2005</v>
      </c>
      <c r="E2317" s="190">
        <v>166</v>
      </c>
      <c r="F2317" s="190">
        <f t="shared" si="150"/>
        <v>2312</v>
      </c>
      <c r="G2317" s="190">
        <f t="shared" si="148"/>
        <v>0.25317564607971965</v>
      </c>
      <c r="H2317" s="190">
        <f t="shared" si="149"/>
        <v>92.48</v>
      </c>
    </row>
    <row r="2318" spans="1:8">
      <c r="A2318" s="185">
        <v>38381</v>
      </c>
      <c r="B2318" s="184">
        <v>106</v>
      </c>
      <c r="C2318" s="184">
        <f t="shared" si="147"/>
        <v>2005</v>
      </c>
      <c r="E2318" s="190">
        <v>166</v>
      </c>
      <c r="F2318" s="190">
        <f t="shared" si="150"/>
        <v>2313</v>
      </c>
      <c r="G2318" s="190">
        <f t="shared" si="148"/>
        <v>0.25328515111695138</v>
      </c>
      <c r="H2318" s="190">
        <f t="shared" si="149"/>
        <v>92.52</v>
      </c>
    </row>
    <row r="2319" spans="1:8">
      <c r="A2319" s="185">
        <v>38382</v>
      </c>
      <c r="B2319" s="184">
        <v>105</v>
      </c>
      <c r="C2319" s="184">
        <f t="shared" si="147"/>
        <v>2005</v>
      </c>
      <c r="E2319" s="190">
        <v>166</v>
      </c>
      <c r="F2319" s="190">
        <f t="shared" si="150"/>
        <v>2314</v>
      </c>
      <c r="G2319" s="190">
        <f t="shared" si="148"/>
        <v>0.25339465615418311</v>
      </c>
      <c r="H2319" s="190">
        <f t="shared" si="149"/>
        <v>92.56</v>
      </c>
    </row>
    <row r="2320" spans="1:8">
      <c r="A2320" s="185">
        <v>38383</v>
      </c>
      <c r="B2320" s="184">
        <v>104</v>
      </c>
      <c r="C2320" s="184">
        <f t="shared" si="147"/>
        <v>2005</v>
      </c>
      <c r="E2320" s="190">
        <v>166</v>
      </c>
      <c r="F2320" s="190">
        <f t="shared" si="150"/>
        <v>2315</v>
      </c>
      <c r="G2320" s="190">
        <f t="shared" si="148"/>
        <v>0.25350416119141478</v>
      </c>
      <c r="H2320" s="190">
        <f t="shared" si="149"/>
        <v>92.59999999999998</v>
      </c>
    </row>
    <row r="2321" spans="1:8">
      <c r="A2321" s="185">
        <v>38384</v>
      </c>
      <c r="B2321" s="184">
        <v>104</v>
      </c>
      <c r="C2321" s="184">
        <f t="shared" si="147"/>
        <v>2005</v>
      </c>
      <c r="E2321" s="190">
        <v>166</v>
      </c>
      <c r="F2321" s="190">
        <f t="shared" si="150"/>
        <v>2316</v>
      </c>
      <c r="G2321" s="190">
        <f t="shared" si="148"/>
        <v>0.25361366622864651</v>
      </c>
      <c r="H2321" s="190">
        <f t="shared" si="149"/>
        <v>92.64</v>
      </c>
    </row>
    <row r="2322" spans="1:8">
      <c r="A2322" s="185">
        <v>38385</v>
      </c>
      <c r="B2322" s="184">
        <v>101</v>
      </c>
      <c r="C2322" s="184">
        <f t="shared" si="147"/>
        <v>2005</v>
      </c>
      <c r="E2322" s="190">
        <v>166</v>
      </c>
      <c r="F2322" s="190">
        <f t="shared" si="150"/>
        <v>2317</v>
      </c>
      <c r="G2322" s="190">
        <f t="shared" si="148"/>
        <v>0.25372317126587823</v>
      </c>
      <c r="H2322" s="190">
        <f t="shared" si="149"/>
        <v>92.68</v>
      </c>
    </row>
    <row r="2323" spans="1:8">
      <c r="A2323" s="185">
        <v>38386</v>
      </c>
      <c r="B2323" s="184">
        <v>97.6</v>
      </c>
      <c r="C2323" s="184">
        <f t="shared" si="147"/>
        <v>2005</v>
      </c>
      <c r="E2323" s="190">
        <v>166</v>
      </c>
      <c r="F2323" s="190">
        <f t="shared" si="150"/>
        <v>2318</v>
      </c>
      <c r="G2323" s="190">
        <f t="shared" si="148"/>
        <v>0.25383267630310996</v>
      </c>
      <c r="H2323" s="190">
        <f t="shared" si="149"/>
        <v>92.72</v>
      </c>
    </row>
    <row r="2324" spans="1:8">
      <c r="A2324" s="185">
        <v>38387</v>
      </c>
      <c r="B2324" s="184">
        <v>98</v>
      </c>
      <c r="C2324" s="184">
        <f t="shared" si="147"/>
        <v>2005</v>
      </c>
      <c r="E2324" s="190">
        <v>166</v>
      </c>
      <c r="F2324" s="190">
        <f t="shared" si="150"/>
        <v>2319</v>
      </c>
      <c r="G2324" s="190">
        <f t="shared" si="148"/>
        <v>0.25394218134034163</v>
      </c>
      <c r="H2324" s="190">
        <f t="shared" si="149"/>
        <v>92.76</v>
      </c>
    </row>
    <row r="2325" spans="1:8">
      <c r="A2325" s="185">
        <v>38388</v>
      </c>
      <c r="B2325" s="184">
        <v>94.1</v>
      </c>
      <c r="C2325" s="184">
        <f t="shared" si="147"/>
        <v>2005</v>
      </c>
      <c r="E2325" s="190">
        <v>166</v>
      </c>
      <c r="F2325" s="190">
        <f t="shared" si="150"/>
        <v>2320</v>
      </c>
      <c r="G2325" s="190">
        <f t="shared" si="148"/>
        <v>0.25405168637757336</v>
      </c>
      <c r="H2325" s="190">
        <f t="shared" si="149"/>
        <v>92.8</v>
      </c>
    </row>
    <row r="2326" spans="1:8">
      <c r="A2326" s="185">
        <v>38389</v>
      </c>
      <c r="B2326" s="184">
        <v>98.6</v>
      </c>
      <c r="C2326" s="184">
        <f t="shared" si="147"/>
        <v>2005</v>
      </c>
      <c r="E2326" s="190">
        <v>166</v>
      </c>
      <c r="F2326" s="190">
        <f t="shared" si="150"/>
        <v>2321</v>
      </c>
      <c r="G2326" s="190">
        <f t="shared" si="148"/>
        <v>0.25416119141480509</v>
      </c>
      <c r="H2326" s="190">
        <f t="shared" si="149"/>
        <v>92.84</v>
      </c>
    </row>
    <row r="2327" spans="1:8">
      <c r="A2327" s="185">
        <v>38390</v>
      </c>
      <c r="B2327" s="184">
        <v>107</v>
      </c>
      <c r="C2327" s="184">
        <f t="shared" si="147"/>
        <v>2005</v>
      </c>
      <c r="E2327" s="190">
        <v>166</v>
      </c>
      <c r="F2327" s="190">
        <f t="shared" si="150"/>
        <v>2322</v>
      </c>
      <c r="G2327" s="190">
        <f t="shared" si="148"/>
        <v>0.25427069645203682</v>
      </c>
      <c r="H2327" s="190">
        <f t="shared" si="149"/>
        <v>92.88</v>
      </c>
    </row>
    <row r="2328" spans="1:8">
      <c r="A2328" s="185">
        <v>38391</v>
      </c>
      <c r="B2328" s="184">
        <v>96.9</v>
      </c>
      <c r="C2328" s="184">
        <f t="shared" si="147"/>
        <v>2005</v>
      </c>
      <c r="E2328" s="190">
        <v>165</v>
      </c>
      <c r="F2328" s="190">
        <f t="shared" si="150"/>
        <v>2323</v>
      </c>
      <c r="G2328" s="190">
        <f t="shared" si="148"/>
        <v>0.25438020148926849</v>
      </c>
      <c r="H2328" s="190">
        <f t="shared" si="149"/>
        <v>92.92</v>
      </c>
    </row>
    <row r="2329" spans="1:8">
      <c r="A2329" s="185">
        <v>38392</v>
      </c>
      <c r="B2329" s="184">
        <v>94.6</v>
      </c>
      <c r="C2329" s="184">
        <f t="shared" si="147"/>
        <v>2005</v>
      </c>
      <c r="E2329" s="190">
        <v>165</v>
      </c>
      <c r="F2329" s="190">
        <f t="shared" si="150"/>
        <v>2324</v>
      </c>
      <c r="G2329" s="190">
        <f t="shared" si="148"/>
        <v>0.25448970652650021</v>
      </c>
      <c r="H2329" s="190">
        <f t="shared" si="149"/>
        <v>92.96</v>
      </c>
    </row>
    <row r="2330" spans="1:8">
      <c r="A2330" s="185">
        <v>38393</v>
      </c>
      <c r="B2330" s="184">
        <v>93.4</v>
      </c>
      <c r="C2330" s="184">
        <f t="shared" si="147"/>
        <v>2005</v>
      </c>
      <c r="E2330" s="190">
        <v>165</v>
      </c>
      <c r="F2330" s="190">
        <f t="shared" si="150"/>
        <v>2325</v>
      </c>
      <c r="G2330" s="190">
        <f t="shared" si="148"/>
        <v>0.25459921156373194</v>
      </c>
      <c r="H2330" s="190">
        <f t="shared" si="149"/>
        <v>93</v>
      </c>
    </row>
    <row r="2331" spans="1:8">
      <c r="A2331" s="185">
        <v>38394</v>
      </c>
      <c r="B2331" s="184">
        <v>96.1</v>
      </c>
      <c r="C2331" s="184">
        <f t="shared" si="147"/>
        <v>2005</v>
      </c>
      <c r="E2331" s="190">
        <v>165</v>
      </c>
      <c r="F2331" s="190">
        <f t="shared" si="150"/>
        <v>2326</v>
      </c>
      <c r="G2331" s="190">
        <f t="shared" si="148"/>
        <v>0.25470871660096367</v>
      </c>
      <c r="H2331" s="190">
        <f t="shared" si="149"/>
        <v>93.04000000000002</v>
      </c>
    </row>
    <row r="2332" spans="1:8">
      <c r="A2332" s="185">
        <v>38395</v>
      </c>
      <c r="B2332" s="184">
        <v>122</v>
      </c>
      <c r="C2332" s="184">
        <f t="shared" si="147"/>
        <v>2005</v>
      </c>
      <c r="E2332" s="190">
        <v>165</v>
      </c>
      <c r="F2332" s="190">
        <f t="shared" si="150"/>
        <v>2327</v>
      </c>
      <c r="G2332" s="190">
        <f t="shared" si="148"/>
        <v>0.25481822163819534</v>
      </c>
      <c r="H2332" s="190">
        <f t="shared" si="149"/>
        <v>93.08</v>
      </c>
    </row>
    <row r="2333" spans="1:8">
      <c r="A2333" s="185">
        <v>38396</v>
      </c>
      <c r="B2333" s="184">
        <v>104</v>
      </c>
      <c r="C2333" s="184">
        <f t="shared" si="147"/>
        <v>2005</v>
      </c>
      <c r="E2333" s="190">
        <v>165</v>
      </c>
      <c r="F2333" s="190">
        <f t="shared" si="150"/>
        <v>2328</v>
      </c>
      <c r="G2333" s="190">
        <f t="shared" si="148"/>
        <v>0.25492772667542707</v>
      </c>
      <c r="H2333" s="190">
        <f t="shared" si="149"/>
        <v>93.12</v>
      </c>
    </row>
    <row r="2334" spans="1:8">
      <c r="A2334" s="185">
        <v>38397</v>
      </c>
      <c r="B2334" s="184">
        <v>122</v>
      </c>
      <c r="C2334" s="184">
        <f t="shared" si="147"/>
        <v>2005</v>
      </c>
      <c r="E2334" s="190">
        <v>165</v>
      </c>
      <c r="F2334" s="190">
        <f t="shared" si="150"/>
        <v>2329</v>
      </c>
      <c r="G2334" s="190">
        <f t="shared" si="148"/>
        <v>0.2550372317126588</v>
      </c>
      <c r="H2334" s="190">
        <f t="shared" si="149"/>
        <v>93.16</v>
      </c>
    </row>
    <row r="2335" spans="1:8">
      <c r="A2335" s="185">
        <v>38398</v>
      </c>
      <c r="B2335" s="184">
        <v>100</v>
      </c>
      <c r="C2335" s="184">
        <f t="shared" si="147"/>
        <v>2005</v>
      </c>
      <c r="E2335" s="190">
        <v>165</v>
      </c>
      <c r="F2335" s="190">
        <f t="shared" si="150"/>
        <v>2330</v>
      </c>
      <c r="G2335" s="190">
        <f t="shared" si="148"/>
        <v>0.25514673674989047</v>
      </c>
      <c r="H2335" s="190">
        <f t="shared" si="149"/>
        <v>93.199999999999989</v>
      </c>
    </row>
    <row r="2336" spans="1:8">
      <c r="A2336" s="185">
        <v>38399</v>
      </c>
      <c r="B2336" s="184">
        <v>81.400000000000006</v>
      </c>
      <c r="C2336" s="184">
        <f t="shared" si="147"/>
        <v>2005</v>
      </c>
      <c r="E2336" s="190">
        <v>165</v>
      </c>
      <c r="F2336" s="190">
        <f t="shared" si="150"/>
        <v>2331</v>
      </c>
      <c r="G2336" s="190">
        <f t="shared" si="148"/>
        <v>0.2552562417871222</v>
      </c>
      <c r="H2336" s="190">
        <f t="shared" si="149"/>
        <v>93.24</v>
      </c>
    </row>
    <row r="2337" spans="1:8">
      <c r="A2337" s="185">
        <v>38400</v>
      </c>
      <c r="B2337" s="184">
        <v>68.400000000000006</v>
      </c>
      <c r="C2337" s="184">
        <f t="shared" si="147"/>
        <v>2005</v>
      </c>
      <c r="E2337" s="190">
        <v>165</v>
      </c>
      <c r="F2337" s="190">
        <f t="shared" si="150"/>
        <v>2332</v>
      </c>
      <c r="G2337" s="190">
        <f t="shared" si="148"/>
        <v>0.25536574682435392</v>
      </c>
      <c r="H2337" s="190">
        <f t="shared" si="149"/>
        <v>93.28</v>
      </c>
    </row>
    <row r="2338" spans="1:8">
      <c r="A2338" s="185">
        <v>38401</v>
      </c>
      <c r="B2338" s="184">
        <v>60.5</v>
      </c>
      <c r="C2338" s="184">
        <f t="shared" si="147"/>
        <v>2005</v>
      </c>
      <c r="E2338" s="190">
        <v>165</v>
      </c>
      <c r="F2338" s="190">
        <f t="shared" si="150"/>
        <v>2333</v>
      </c>
      <c r="G2338" s="190">
        <f t="shared" si="148"/>
        <v>0.25547525186158565</v>
      </c>
      <c r="H2338" s="190">
        <f t="shared" si="149"/>
        <v>93.32</v>
      </c>
    </row>
    <row r="2339" spans="1:8">
      <c r="A2339" s="185">
        <v>38402</v>
      </c>
      <c r="B2339" s="184">
        <v>62.7</v>
      </c>
      <c r="C2339" s="184">
        <f t="shared" si="147"/>
        <v>2005</v>
      </c>
      <c r="E2339" s="190">
        <v>165</v>
      </c>
      <c r="F2339" s="190">
        <f t="shared" si="150"/>
        <v>2334</v>
      </c>
      <c r="G2339" s="190">
        <f t="shared" si="148"/>
        <v>0.25558475689881732</v>
      </c>
      <c r="H2339" s="190">
        <f t="shared" si="149"/>
        <v>93.36</v>
      </c>
    </row>
    <row r="2340" spans="1:8">
      <c r="A2340" s="185">
        <v>38403</v>
      </c>
      <c r="B2340" s="184">
        <v>76.400000000000006</v>
      </c>
      <c r="C2340" s="184">
        <f t="shared" si="147"/>
        <v>2005</v>
      </c>
      <c r="E2340" s="190">
        <v>165</v>
      </c>
      <c r="F2340" s="190">
        <f t="shared" si="150"/>
        <v>2335</v>
      </c>
      <c r="G2340" s="190">
        <f t="shared" si="148"/>
        <v>0.25569426193604905</v>
      </c>
      <c r="H2340" s="190">
        <f t="shared" si="149"/>
        <v>93.4</v>
      </c>
    </row>
    <row r="2341" spans="1:8">
      <c r="A2341" s="185">
        <v>38404</v>
      </c>
      <c r="B2341" s="184">
        <v>72.900000000000006</v>
      </c>
      <c r="C2341" s="184">
        <f t="shared" si="147"/>
        <v>2005</v>
      </c>
      <c r="E2341" s="190">
        <v>165</v>
      </c>
      <c r="F2341" s="190">
        <f t="shared" si="150"/>
        <v>2336</v>
      </c>
      <c r="G2341" s="190">
        <f t="shared" si="148"/>
        <v>0.25580376697328078</v>
      </c>
      <c r="H2341" s="190">
        <f t="shared" si="149"/>
        <v>93.44</v>
      </c>
    </row>
    <row r="2342" spans="1:8">
      <c r="A2342" s="185">
        <v>38405</v>
      </c>
      <c r="B2342" s="184">
        <v>73.599999999999994</v>
      </c>
      <c r="C2342" s="184">
        <f t="shared" si="147"/>
        <v>2005</v>
      </c>
      <c r="E2342" s="190">
        <v>165</v>
      </c>
      <c r="F2342" s="190">
        <f t="shared" si="150"/>
        <v>2337</v>
      </c>
      <c r="G2342" s="190">
        <f t="shared" si="148"/>
        <v>0.2559132720105125</v>
      </c>
      <c r="H2342" s="190">
        <f t="shared" si="149"/>
        <v>93.48</v>
      </c>
    </row>
    <row r="2343" spans="1:8">
      <c r="A2343" s="185">
        <v>38406</v>
      </c>
      <c r="B2343" s="184">
        <v>91.3</v>
      </c>
      <c r="C2343" s="184">
        <f t="shared" si="147"/>
        <v>2005</v>
      </c>
      <c r="E2343" s="190">
        <v>165</v>
      </c>
      <c r="F2343" s="190">
        <f t="shared" si="150"/>
        <v>2338</v>
      </c>
      <c r="G2343" s="190">
        <f t="shared" si="148"/>
        <v>0.25602277704774418</v>
      </c>
      <c r="H2343" s="190">
        <f t="shared" si="149"/>
        <v>93.52</v>
      </c>
    </row>
    <row r="2344" spans="1:8">
      <c r="A2344" s="185">
        <v>38407</v>
      </c>
      <c r="B2344" s="184">
        <v>84.5</v>
      </c>
      <c r="C2344" s="184">
        <f t="shared" si="147"/>
        <v>2005</v>
      </c>
      <c r="E2344" s="190">
        <v>164</v>
      </c>
      <c r="F2344" s="190">
        <f t="shared" si="150"/>
        <v>2339</v>
      </c>
      <c r="G2344" s="190">
        <f t="shared" si="148"/>
        <v>0.2561322820849759</v>
      </c>
      <c r="H2344" s="190">
        <f t="shared" si="149"/>
        <v>93.56</v>
      </c>
    </row>
    <row r="2345" spans="1:8">
      <c r="A2345" s="185">
        <v>38408</v>
      </c>
      <c r="B2345" s="184">
        <v>82.4</v>
      </c>
      <c r="C2345" s="184">
        <f t="shared" si="147"/>
        <v>2005</v>
      </c>
      <c r="E2345" s="190">
        <v>164</v>
      </c>
      <c r="F2345" s="190">
        <f t="shared" si="150"/>
        <v>2340</v>
      </c>
      <c r="G2345" s="190">
        <f t="shared" si="148"/>
        <v>0.25624178712220763</v>
      </c>
      <c r="H2345" s="190">
        <f t="shared" si="149"/>
        <v>93.6</v>
      </c>
    </row>
    <row r="2346" spans="1:8">
      <c r="A2346" s="185">
        <v>38409</v>
      </c>
      <c r="B2346" s="184">
        <v>86.4</v>
      </c>
      <c r="C2346" s="184">
        <f t="shared" si="147"/>
        <v>2005</v>
      </c>
      <c r="E2346" s="190">
        <v>164</v>
      </c>
      <c r="F2346" s="190">
        <f t="shared" si="150"/>
        <v>2341</v>
      </c>
      <c r="G2346" s="190">
        <f t="shared" si="148"/>
        <v>0.25635129215943936</v>
      </c>
      <c r="H2346" s="190">
        <f t="shared" si="149"/>
        <v>93.64</v>
      </c>
    </row>
    <row r="2347" spans="1:8">
      <c r="A2347" s="185">
        <v>38410</v>
      </c>
      <c r="B2347" s="184">
        <v>96.6</v>
      </c>
      <c r="C2347" s="184">
        <f t="shared" si="147"/>
        <v>2005</v>
      </c>
      <c r="E2347" s="190">
        <v>164</v>
      </c>
      <c r="F2347" s="190">
        <f t="shared" si="150"/>
        <v>2342</v>
      </c>
      <c r="G2347" s="190">
        <f t="shared" si="148"/>
        <v>0.25646079719667103</v>
      </c>
      <c r="H2347" s="190">
        <f t="shared" si="149"/>
        <v>93.68</v>
      </c>
    </row>
    <row r="2348" spans="1:8">
      <c r="A2348" s="185">
        <v>38411</v>
      </c>
      <c r="B2348" s="184">
        <v>95</v>
      </c>
      <c r="C2348" s="184">
        <f t="shared" si="147"/>
        <v>2005</v>
      </c>
      <c r="E2348" s="190">
        <v>164</v>
      </c>
      <c r="F2348" s="190">
        <f t="shared" si="150"/>
        <v>2343</v>
      </c>
      <c r="G2348" s="190">
        <f t="shared" si="148"/>
        <v>0.25657030223390276</v>
      </c>
      <c r="H2348" s="190">
        <f t="shared" si="149"/>
        <v>93.72</v>
      </c>
    </row>
    <row r="2349" spans="1:8">
      <c r="A2349" s="185">
        <v>38412</v>
      </c>
      <c r="B2349" s="184">
        <v>100</v>
      </c>
      <c r="C2349" s="184">
        <f t="shared" si="147"/>
        <v>2005</v>
      </c>
      <c r="E2349" s="190">
        <v>164</v>
      </c>
      <c r="F2349" s="190">
        <f t="shared" si="150"/>
        <v>2344</v>
      </c>
      <c r="G2349" s="190">
        <f t="shared" si="148"/>
        <v>0.25667980727113449</v>
      </c>
      <c r="H2349" s="190">
        <f t="shared" si="149"/>
        <v>93.76</v>
      </c>
    </row>
    <row r="2350" spans="1:8">
      <c r="A2350" s="185">
        <v>38413</v>
      </c>
      <c r="B2350" s="184">
        <v>102</v>
      </c>
      <c r="C2350" s="184">
        <f t="shared" si="147"/>
        <v>2005</v>
      </c>
      <c r="E2350" s="190">
        <v>164</v>
      </c>
      <c r="F2350" s="190">
        <f t="shared" si="150"/>
        <v>2345</v>
      </c>
      <c r="G2350" s="190">
        <f t="shared" si="148"/>
        <v>0.25678931230836616</v>
      </c>
      <c r="H2350" s="190">
        <f t="shared" si="149"/>
        <v>93.799999999999983</v>
      </c>
    </row>
    <row r="2351" spans="1:8">
      <c r="A2351" s="185">
        <v>38414</v>
      </c>
      <c r="B2351" s="184">
        <v>83.2</v>
      </c>
      <c r="C2351" s="184">
        <f t="shared" si="147"/>
        <v>2005</v>
      </c>
      <c r="E2351" s="190">
        <v>164</v>
      </c>
      <c r="F2351" s="190">
        <f t="shared" si="150"/>
        <v>2346</v>
      </c>
      <c r="G2351" s="190">
        <f t="shared" si="148"/>
        <v>0.25689881734559789</v>
      </c>
      <c r="H2351" s="190">
        <f t="shared" si="149"/>
        <v>93.84</v>
      </c>
    </row>
    <row r="2352" spans="1:8">
      <c r="A2352" s="185">
        <v>38415</v>
      </c>
      <c r="B2352" s="184">
        <v>87.2</v>
      </c>
      <c r="C2352" s="184">
        <f t="shared" si="147"/>
        <v>2005</v>
      </c>
      <c r="E2352" s="190">
        <v>164</v>
      </c>
      <c r="F2352" s="190">
        <f t="shared" si="150"/>
        <v>2347</v>
      </c>
      <c r="G2352" s="190">
        <f t="shared" si="148"/>
        <v>0.25700832238282961</v>
      </c>
      <c r="H2352" s="190">
        <f t="shared" si="149"/>
        <v>93.88</v>
      </c>
    </row>
    <row r="2353" spans="1:8">
      <c r="A2353" s="185">
        <v>38416</v>
      </c>
      <c r="B2353" s="184">
        <v>97</v>
      </c>
      <c r="C2353" s="184">
        <f t="shared" si="147"/>
        <v>2005</v>
      </c>
      <c r="E2353" s="190">
        <v>164</v>
      </c>
      <c r="F2353" s="190">
        <f t="shared" si="150"/>
        <v>2348</v>
      </c>
      <c r="G2353" s="190">
        <f t="shared" si="148"/>
        <v>0.25711782742006134</v>
      </c>
      <c r="H2353" s="190">
        <f t="shared" si="149"/>
        <v>93.92</v>
      </c>
    </row>
    <row r="2354" spans="1:8">
      <c r="A2354" s="185">
        <v>38417</v>
      </c>
      <c r="B2354" s="184">
        <v>116</v>
      </c>
      <c r="C2354" s="184">
        <f t="shared" si="147"/>
        <v>2005</v>
      </c>
      <c r="E2354" s="190">
        <v>164</v>
      </c>
      <c r="F2354" s="190">
        <f t="shared" si="150"/>
        <v>2349</v>
      </c>
      <c r="G2354" s="190">
        <f t="shared" si="148"/>
        <v>0.25722733245729301</v>
      </c>
      <c r="H2354" s="190">
        <f t="shared" si="149"/>
        <v>93.96</v>
      </c>
    </row>
    <row r="2355" spans="1:8">
      <c r="A2355" s="185">
        <v>38418</v>
      </c>
      <c r="B2355" s="184">
        <v>107</v>
      </c>
      <c r="C2355" s="184">
        <f t="shared" si="147"/>
        <v>2005</v>
      </c>
      <c r="E2355" s="190">
        <v>164</v>
      </c>
      <c r="F2355" s="190">
        <f t="shared" si="150"/>
        <v>2350</v>
      </c>
      <c r="G2355" s="190">
        <f t="shared" si="148"/>
        <v>0.25733683749452474</v>
      </c>
      <c r="H2355" s="190">
        <f t="shared" si="149"/>
        <v>94</v>
      </c>
    </row>
    <row r="2356" spans="1:8">
      <c r="A2356" s="185">
        <v>38419</v>
      </c>
      <c r="B2356" s="184">
        <v>109</v>
      </c>
      <c r="C2356" s="184">
        <f t="shared" si="147"/>
        <v>2005</v>
      </c>
      <c r="E2356" s="190">
        <v>164</v>
      </c>
      <c r="F2356" s="190">
        <f t="shared" si="150"/>
        <v>2351</v>
      </c>
      <c r="G2356" s="190">
        <f t="shared" si="148"/>
        <v>0.25744634253175647</v>
      </c>
      <c r="H2356" s="190">
        <f t="shared" si="149"/>
        <v>94.04</v>
      </c>
    </row>
    <row r="2357" spans="1:8">
      <c r="A2357" s="185">
        <v>38420</v>
      </c>
      <c r="B2357" s="184">
        <v>105</v>
      </c>
      <c r="C2357" s="184">
        <f t="shared" si="147"/>
        <v>2005</v>
      </c>
      <c r="E2357" s="190">
        <v>164</v>
      </c>
      <c r="F2357" s="190">
        <f t="shared" si="150"/>
        <v>2352</v>
      </c>
      <c r="G2357" s="190">
        <f t="shared" si="148"/>
        <v>0.25755584756898819</v>
      </c>
      <c r="H2357" s="190">
        <f t="shared" si="149"/>
        <v>94.08</v>
      </c>
    </row>
    <row r="2358" spans="1:8">
      <c r="A2358" s="185">
        <v>38421</v>
      </c>
      <c r="B2358" s="184">
        <v>88.2</v>
      </c>
      <c r="C2358" s="184">
        <f t="shared" si="147"/>
        <v>2005</v>
      </c>
      <c r="E2358" s="190">
        <v>164</v>
      </c>
      <c r="F2358" s="190">
        <f t="shared" si="150"/>
        <v>2353</v>
      </c>
      <c r="G2358" s="190">
        <f t="shared" si="148"/>
        <v>0.25766535260621987</v>
      </c>
      <c r="H2358" s="190">
        <f t="shared" si="149"/>
        <v>94.12</v>
      </c>
    </row>
    <row r="2359" spans="1:8">
      <c r="A2359" s="185">
        <v>38422</v>
      </c>
      <c r="B2359" s="184">
        <v>72.5</v>
      </c>
      <c r="C2359" s="184">
        <f t="shared" si="147"/>
        <v>2005</v>
      </c>
      <c r="E2359" s="190">
        <v>163</v>
      </c>
      <c r="F2359" s="190">
        <f t="shared" si="150"/>
        <v>2354</v>
      </c>
      <c r="G2359" s="190">
        <f t="shared" si="148"/>
        <v>0.25777485764345159</v>
      </c>
      <c r="H2359" s="190">
        <f t="shared" si="149"/>
        <v>94.16</v>
      </c>
    </row>
    <row r="2360" spans="1:8">
      <c r="A2360" s="185">
        <v>38423</v>
      </c>
      <c r="B2360" s="184">
        <v>73.5</v>
      </c>
      <c r="C2360" s="184">
        <f t="shared" si="147"/>
        <v>2005</v>
      </c>
      <c r="E2360" s="190">
        <v>163</v>
      </c>
      <c r="F2360" s="190">
        <f t="shared" si="150"/>
        <v>2355</v>
      </c>
      <c r="G2360" s="190">
        <f t="shared" si="148"/>
        <v>0.25788436268068332</v>
      </c>
      <c r="H2360" s="190">
        <f t="shared" si="149"/>
        <v>94.2</v>
      </c>
    </row>
    <row r="2361" spans="1:8">
      <c r="A2361" s="185">
        <v>38424</v>
      </c>
      <c r="B2361" s="184">
        <v>80.3</v>
      </c>
      <c r="C2361" s="184">
        <f t="shared" si="147"/>
        <v>2005</v>
      </c>
      <c r="E2361" s="190">
        <v>163</v>
      </c>
      <c r="F2361" s="190">
        <f t="shared" si="150"/>
        <v>2356</v>
      </c>
      <c r="G2361" s="190">
        <f t="shared" si="148"/>
        <v>0.25799386771791505</v>
      </c>
      <c r="H2361" s="190">
        <f t="shared" si="149"/>
        <v>94.24</v>
      </c>
    </row>
    <row r="2362" spans="1:8">
      <c r="A2362" s="185">
        <v>38425</v>
      </c>
      <c r="B2362" s="184">
        <v>110</v>
      </c>
      <c r="C2362" s="184">
        <f t="shared" si="147"/>
        <v>2005</v>
      </c>
      <c r="E2362" s="190">
        <v>163</v>
      </c>
      <c r="F2362" s="190">
        <f t="shared" si="150"/>
        <v>2357</v>
      </c>
      <c r="G2362" s="190">
        <f t="shared" si="148"/>
        <v>0.25810337275514672</v>
      </c>
      <c r="H2362" s="190">
        <f t="shared" si="149"/>
        <v>94.28</v>
      </c>
    </row>
    <row r="2363" spans="1:8">
      <c r="A2363" s="185">
        <v>38426</v>
      </c>
      <c r="B2363" s="184">
        <v>93.6</v>
      </c>
      <c r="C2363" s="184">
        <f t="shared" si="147"/>
        <v>2005</v>
      </c>
      <c r="E2363" s="190">
        <v>163</v>
      </c>
      <c r="F2363" s="190">
        <f t="shared" si="150"/>
        <v>2358</v>
      </c>
      <c r="G2363" s="190">
        <f t="shared" si="148"/>
        <v>0.25821287779237845</v>
      </c>
      <c r="H2363" s="190">
        <f t="shared" si="149"/>
        <v>94.32</v>
      </c>
    </row>
    <row r="2364" spans="1:8">
      <c r="A2364" s="185">
        <v>38427</v>
      </c>
      <c r="B2364" s="184">
        <v>94.8</v>
      </c>
      <c r="C2364" s="184">
        <f t="shared" si="147"/>
        <v>2005</v>
      </c>
      <c r="E2364" s="190">
        <v>163</v>
      </c>
      <c r="F2364" s="190">
        <f t="shared" si="150"/>
        <v>2359</v>
      </c>
      <c r="G2364" s="190">
        <f t="shared" si="148"/>
        <v>0.25832238282961018</v>
      </c>
      <c r="H2364" s="190">
        <f t="shared" si="149"/>
        <v>94.36</v>
      </c>
    </row>
    <row r="2365" spans="1:8">
      <c r="A2365" s="185">
        <v>38428</v>
      </c>
      <c r="B2365" s="184">
        <v>70</v>
      </c>
      <c r="C2365" s="184">
        <f t="shared" si="147"/>
        <v>2005</v>
      </c>
      <c r="E2365" s="190">
        <v>163</v>
      </c>
      <c r="F2365" s="190">
        <f t="shared" si="150"/>
        <v>2360</v>
      </c>
      <c r="G2365" s="190">
        <f t="shared" si="148"/>
        <v>0.25843188786684185</v>
      </c>
      <c r="H2365" s="190">
        <f t="shared" si="149"/>
        <v>94.399999999999977</v>
      </c>
    </row>
    <row r="2366" spans="1:8">
      <c r="A2366" s="185">
        <v>38429</v>
      </c>
      <c r="B2366" s="184">
        <v>48.1</v>
      </c>
      <c r="C2366" s="184">
        <f t="shared" si="147"/>
        <v>2005</v>
      </c>
      <c r="E2366" s="190">
        <v>163</v>
      </c>
      <c r="F2366" s="190">
        <f t="shared" si="150"/>
        <v>2361</v>
      </c>
      <c r="G2366" s="190">
        <f t="shared" si="148"/>
        <v>0.25854139290407357</v>
      </c>
      <c r="H2366" s="190">
        <f t="shared" si="149"/>
        <v>94.44</v>
      </c>
    </row>
    <row r="2367" spans="1:8">
      <c r="A2367" s="185">
        <v>38430</v>
      </c>
      <c r="B2367" s="184">
        <v>58.7</v>
      </c>
      <c r="C2367" s="184">
        <f t="shared" si="147"/>
        <v>2005</v>
      </c>
      <c r="E2367" s="190">
        <v>163</v>
      </c>
      <c r="F2367" s="190">
        <f t="shared" si="150"/>
        <v>2362</v>
      </c>
      <c r="G2367" s="190">
        <f t="shared" si="148"/>
        <v>0.2586508979413053</v>
      </c>
      <c r="H2367" s="190">
        <f t="shared" si="149"/>
        <v>94.48</v>
      </c>
    </row>
    <row r="2368" spans="1:8">
      <c r="A2368" s="185">
        <v>38431</v>
      </c>
      <c r="B2368" s="184">
        <v>74</v>
      </c>
      <c r="C2368" s="184">
        <f t="shared" si="147"/>
        <v>2005</v>
      </c>
      <c r="E2368" s="190">
        <v>163</v>
      </c>
      <c r="F2368" s="190">
        <f t="shared" si="150"/>
        <v>2363</v>
      </c>
      <c r="G2368" s="190">
        <f t="shared" si="148"/>
        <v>0.25876040297853703</v>
      </c>
      <c r="H2368" s="190">
        <f t="shared" si="149"/>
        <v>94.52</v>
      </c>
    </row>
    <row r="2369" spans="1:8">
      <c r="A2369" s="185">
        <v>38432</v>
      </c>
      <c r="B2369" s="184">
        <v>64.5</v>
      </c>
      <c r="C2369" s="184">
        <f t="shared" si="147"/>
        <v>2005</v>
      </c>
      <c r="E2369" s="190">
        <v>163</v>
      </c>
      <c r="F2369" s="190">
        <f t="shared" si="150"/>
        <v>2364</v>
      </c>
      <c r="G2369" s="190">
        <f t="shared" si="148"/>
        <v>0.2588699080157687</v>
      </c>
      <c r="H2369" s="190">
        <f t="shared" si="149"/>
        <v>94.56</v>
      </c>
    </row>
    <row r="2370" spans="1:8">
      <c r="A2370" s="185">
        <v>38433</v>
      </c>
      <c r="B2370" s="184">
        <v>67.8</v>
      </c>
      <c r="C2370" s="184">
        <f t="shared" si="147"/>
        <v>2005</v>
      </c>
      <c r="E2370" s="190">
        <v>163</v>
      </c>
      <c r="F2370" s="190">
        <f t="shared" si="150"/>
        <v>2365</v>
      </c>
      <c r="G2370" s="190">
        <f t="shared" si="148"/>
        <v>0.25897941305300043</v>
      </c>
      <c r="H2370" s="190">
        <f t="shared" si="149"/>
        <v>94.6</v>
      </c>
    </row>
    <row r="2371" spans="1:8">
      <c r="A2371" s="185">
        <v>38434</v>
      </c>
      <c r="B2371" s="184">
        <v>90.2</v>
      </c>
      <c r="C2371" s="184">
        <f t="shared" si="147"/>
        <v>2005</v>
      </c>
      <c r="E2371" s="190">
        <v>163</v>
      </c>
      <c r="F2371" s="190">
        <f t="shared" si="150"/>
        <v>2366</v>
      </c>
      <c r="G2371" s="190">
        <f t="shared" si="148"/>
        <v>0.25908891809023216</v>
      </c>
      <c r="H2371" s="190">
        <f t="shared" si="149"/>
        <v>94.64</v>
      </c>
    </row>
    <row r="2372" spans="1:8">
      <c r="A2372" s="185">
        <v>38435</v>
      </c>
      <c r="B2372" s="184">
        <v>58.5</v>
      </c>
      <c r="C2372" s="184">
        <f t="shared" si="147"/>
        <v>2005</v>
      </c>
      <c r="E2372" s="190">
        <v>163</v>
      </c>
      <c r="F2372" s="190">
        <f t="shared" si="150"/>
        <v>2367</v>
      </c>
      <c r="G2372" s="190">
        <f t="shared" si="148"/>
        <v>0.25919842312746388</v>
      </c>
      <c r="H2372" s="190">
        <f t="shared" si="149"/>
        <v>94.68</v>
      </c>
    </row>
    <row r="2373" spans="1:8">
      <c r="A2373" s="185">
        <v>38436</v>
      </c>
      <c r="B2373" s="184">
        <v>59.7</v>
      </c>
      <c r="C2373" s="184">
        <f t="shared" si="147"/>
        <v>2005</v>
      </c>
      <c r="E2373" s="190">
        <v>163</v>
      </c>
      <c r="F2373" s="190">
        <f t="shared" si="150"/>
        <v>2368</v>
      </c>
      <c r="G2373" s="190">
        <f t="shared" si="148"/>
        <v>0.25930792816469556</v>
      </c>
      <c r="H2373" s="190">
        <f t="shared" si="149"/>
        <v>94.72</v>
      </c>
    </row>
    <row r="2374" spans="1:8">
      <c r="A2374" s="185">
        <v>38437</v>
      </c>
      <c r="B2374" s="184">
        <v>88.8</v>
      </c>
      <c r="C2374" s="184">
        <f t="shared" ref="C2374:C2437" si="151">YEAR(A2374)</f>
        <v>2005</v>
      </c>
      <c r="E2374" s="190">
        <v>163</v>
      </c>
      <c r="F2374" s="190">
        <f t="shared" si="150"/>
        <v>2369</v>
      </c>
      <c r="G2374" s="190">
        <f t="shared" ref="G2374:G2437" si="152">F2374/9132</f>
        <v>0.25941743320192728</v>
      </c>
      <c r="H2374" s="190">
        <f t="shared" ref="H2374:H2437" si="153">G2374*9132/25</f>
        <v>94.76</v>
      </c>
    </row>
    <row r="2375" spans="1:8">
      <c r="A2375" s="185">
        <v>38438</v>
      </c>
      <c r="B2375" s="184">
        <v>98.9</v>
      </c>
      <c r="C2375" s="184">
        <f t="shared" si="151"/>
        <v>2005</v>
      </c>
      <c r="E2375" s="190">
        <v>163</v>
      </c>
      <c r="F2375" s="190">
        <f t="shared" ref="F2375:F2438" si="154">F2374+1</f>
        <v>2370</v>
      </c>
      <c r="G2375" s="190">
        <f t="shared" si="152"/>
        <v>0.25952693823915901</v>
      </c>
      <c r="H2375" s="190">
        <f t="shared" si="153"/>
        <v>94.8</v>
      </c>
    </row>
    <row r="2376" spans="1:8">
      <c r="A2376" s="185">
        <v>38439</v>
      </c>
      <c r="B2376" s="184">
        <v>90.1</v>
      </c>
      <c r="C2376" s="184">
        <f t="shared" si="151"/>
        <v>2005</v>
      </c>
      <c r="E2376" s="190">
        <v>163</v>
      </c>
      <c r="F2376" s="190">
        <f t="shared" si="154"/>
        <v>2371</v>
      </c>
      <c r="G2376" s="190">
        <f t="shared" si="152"/>
        <v>0.25963644327639074</v>
      </c>
      <c r="H2376" s="190">
        <f t="shared" si="153"/>
        <v>94.84</v>
      </c>
    </row>
    <row r="2377" spans="1:8">
      <c r="A2377" s="185">
        <v>38440</v>
      </c>
      <c r="B2377" s="184">
        <v>101</v>
      </c>
      <c r="C2377" s="184">
        <f t="shared" si="151"/>
        <v>2005</v>
      </c>
      <c r="E2377" s="190">
        <v>163</v>
      </c>
      <c r="F2377" s="190">
        <f t="shared" si="154"/>
        <v>2372</v>
      </c>
      <c r="G2377" s="190">
        <f t="shared" si="152"/>
        <v>0.25974594831362241</v>
      </c>
      <c r="H2377" s="190">
        <f t="shared" si="153"/>
        <v>94.88</v>
      </c>
    </row>
    <row r="2378" spans="1:8">
      <c r="A2378" s="185">
        <v>38441</v>
      </c>
      <c r="B2378" s="184">
        <v>80.3</v>
      </c>
      <c r="C2378" s="184">
        <f t="shared" si="151"/>
        <v>2005</v>
      </c>
      <c r="E2378" s="190">
        <v>163</v>
      </c>
      <c r="F2378" s="190">
        <f t="shared" si="154"/>
        <v>2373</v>
      </c>
      <c r="G2378" s="190">
        <f t="shared" si="152"/>
        <v>0.25985545335085414</v>
      </c>
      <c r="H2378" s="190">
        <f t="shared" si="153"/>
        <v>94.92</v>
      </c>
    </row>
    <row r="2379" spans="1:8">
      <c r="A2379" s="185">
        <v>38442</v>
      </c>
      <c r="B2379" s="184">
        <v>96.2</v>
      </c>
      <c r="C2379" s="184">
        <f t="shared" si="151"/>
        <v>2005</v>
      </c>
      <c r="E2379" s="190">
        <v>162</v>
      </c>
      <c r="F2379" s="190">
        <f t="shared" si="154"/>
        <v>2374</v>
      </c>
      <c r="G2379" s="190">
        <f t="shared" si="152"/>
        <v>0.25996495838808586</v>
      </c>
      <c r="H2379" s="190">
        <f t="shared" si="153"/>
        <v>94.96</v>
      </c>
    </row>
    <row r="2380" spans="1:8">
      <c r="A2380" s="185">
        <v>38443</v>
      </c>
      <c r="B2380" s="184">
        <v>89</v>
      </c>
      <c r="C2380" s="184">
        <f t="shared" si="151"/>
        <v>2005</v>
      </c>
      <c r="E2380" s="190">
        <v>162</v>
      </c>
      <c r="F2380" s="190">
        <f t="shared" si="154"/>
        <v>2375</v>
      </c>
      <c r="G2380" s="190">
        <f t="shared" si="152"/>
        <v>0.26007446342531754</v>
      </c>
      <c r="H2380" s="190">
        <f t="shared" si="153"/>
        <v>94.999999999999986</v>
      </c>
    </row>
    <row r="2381" spans="1:8">
      <c r="A2381" s="185">
        <v>38444</v>
      </c>
      <c r="B2381" s="184">
        <v>52.5</v>
      </c>
      <c r="C2381" s="184">
        <f t="shared" si="151"/>
        <v>2005</v>
      </c>
      <c r="E2381" s="190">
        <v>162</v>
      </c>
      <c r="F2381" s="190">
        <f t="shared" si="154"/>
        <v>2376</v>
      </c>
      <c r="G2381" s="190">
        <f t="shared" si="152"/>
        <v>0.26018396846254926</v>
      </c>
      <c r="H2381" s="190">
        <f t="shared" si="153"/>
        <v>95.04</v>
      </c>
    </row>
    <row r="2382" spans="1:8">
      <c r="A2382" s="185">
        <v>38445</v>
      </c>
      <c r="B2382" s="184">
        <v>54.5</v>
      </c>
      <c r="C2382" s="184">
        <f t="shared" si="151"/>
        <v>2005</v>
      </c>
      <c r="E2382" s="190">
        <v>162</v>
      </c>
      <c r="F2382" s="190">
        <f t="shared" si="154"/>
        <v>2377</v>
      </c>
      <c r="G2382" s="190">
        <f t="shared" si="152"/>
        <v>0.26029347349978099</v>
      </c>
      <c r="H2382" s="190">
        <f t="shared" si="153"/>
        <v>95.08</v>
      </c>
    </row>
    <row r="2383" spans="1:8">
      <c r="A2383" s="185">
        <v>38446</v>
      </c>
      <c r="B2383" s="184">
        <v>68.400000000000006</v>
      </c>
      <c r="C2383" s="184">
        <f t="shared" si="151"/>
        <v>2005</v>
      </c>
      <c r="E2383" s="190">
        <v>162</v>
      </c>
      <c r="F2383" s="190">
        <f t="shared" si="154"/>
        <v>2378</v>
      </c>
      <c r="G2383" s="190">
        <f t="shared" si="152"/>
        <v>0.26040297853701272</v>
      </c>
      <c r="H2383" s="190">
        <f t="shared" si="153"/>
        <v>95.12</v>
      </c>
    </row>
    <row r="2384" spans="1:8">
      <c r="A2384" s="185">
        <v>38447</v>
      </c>
      <c r="B2384" s="184">
        <v>75.400000000000006</v>
      </c>
      <c r="C2384" s="184">
        <f t="shared" si="151"/>
        <v>2005</v>
      </c>
      <c r="E2384" s="190">
        <v>162</v>
      </c>
      <c r="F2384" s="190">
        <f t="shared" si="154"/>
        <v>2379</v>
      </c>
      <c r="G2384" s="190">
        <f t="shared" si="152"/>
        <v>0.26051248357424439</v>
      </c>
      <c r="H2384" s="190">
        <f t="shared" si="153"/>
        <v>95.16</v>
      </c>
    </row>
    <row r="2385" spans="1:8">
      <c r="A2385" s="185">
        <v>38448</v>
      </c>
      <c r="B2385" s="184">
        <v>82</v>
      </c>
      <c r="C2385" s="184">
        <f t="shared" si="151"/>
        <v>2005</v>
      </c>
      <c r="E2385" s="190">
        <v>162</v>
      </c>
      <c r="F2385" s="190">
        <f t="shared" si="154"/>
        <v>2380</v>
      </c>
      <c r="G2385" s="190">
        <f t="shared" si="152"/>
        <v>0.26062198861147612</v>
      </c>
      <c r="H2385" s="190">
        <f t="shared" si="153"/>
        <v>95.2</v>
      </c>
    </row>
    <row r="2386" spans="1:8">
      <c r="A2386" s="185">
        <v>38449</v>
      </c>
      <c r="B2386" s="184">
        <v>100</v>
      </c>
      <c r="C2386" s="184">
        <f t="shared" si="151"/>
        <v>2005</v>
      </c>
      <c r="E2386" s="190">
        <v>162</v>
      </c>
      <c r="F2386" s="190">
        <f t="shared" si="154"/>
        <v>2381</v>
      </c>
      <c r="G2386" s="190">
        <f t="shared" si="152"/>
        <v>0.26073149364870785</v>
      </c>
      <c r="H2386" s="190">
        <f t="shared" si="153"/>
        <v>95.24</v>
      </c>
    </row>
    <row r="2387" spans="1:8">
      <c r="A2387" s="185">
        <v>38450</v>
      </c>
      <c r="B2387" s="184">
        <v>153</v>
      </c>
      <c r="C2387" s="184">
        <f t="shared" si="151"/>
        <v>2005</v>
      </c>
      <c r="E2387" s="190">
        <v>162</v>
      </c>
      <c r="F2387" s="190">
        <f t="shared" si="154"/>
        <v>2382</v>
      </c>
      <c r="G2387" s="190">
        <f t="shared" si="152"/>
        <v>0.26084099868593957</v>
      </c>
      <c r="H2387" s="190">
        <f t="shared" si="153"/>
        <v>95.28</v>
      </c>
    </row>
    <row r="2388" spans="1:8">
      <c r="A2388" s="185">
        <v>38451</v>
      </c>
      <c r="B2388" s="184">
        <v>207</v>
      </c>
      <c r="C2388" s="184">
        <f t="shared" si="151"/>
        <v>2005</v>
      </c>
      <c r="E2388" s="190">
        <v>162</v>
      </c>
      <c r="F2388" s="190">
        <f t="shared" si="154"/>
        <v>2383</v>
      </c>
      <c r="G2388" s="190">
        <f t="shared" si="152"/>
        <v>0.26095050372317125</v>
      </c>
      <c r="H2388" s="190">
        <f t="shared" si="153"/>
        <v>95.32</v>
      </c>
    </row>
    <row r="2389" spans="1:8">
      <c r="A2389" s="185">
        <v>38452</v>
      </c>
      <c r="B2389" s="184">
        <v>179</v>
      </c>
      <c r="C2389" s="184">
        <f t="shared" si="151"/>
        <v>2005</v>
      </c>
      <c r="E2389" s="190">
        <v>162</v>
      </c>
      <c r="F2389" s="190">
        <f t="shared" si="154"/>
        <v>2384</v>
      </c>
      <c r="G2389" s="190">
        <f t="shared" si="152"/>
        <v>0.26106000876040297</v>
      </c>
      <c r="H2389" s="190">
        <f t="shared" si="153"/>
        <v>95.36</v>
      </c>
    </row>
    <row r="2390" spans="1:8">
      <c r="A2390" s="185">
        <v>38453</v>
      </c>
      <c r="B2390" s="184">
        <v>129</v>
      </c>
      <c r="C2390" s="184">
        <f t="shared" si="151"/>
        <v>2005</v>
      </c>
      <c r="E2390" s="190">
        <v>162</v>
      </c>
      <c r="F2390" s="190">
        <f t="shared" si="154"/>
        <v>2385</v>
      </c>
      <c r="G2390" s="190">
        <f t="shared" si="152"/>
        <v>0.2611695137976347</v>
      </c>
      <c r="H2390" s="190">
        <f t="shared" si="153"/>
        <v>95.4</v>
      </c>
    </row>
    <row r="2391" spans="1:8">
      <c r="A2391" s="185">
        <v>38454</v>
      </c>
      <c r="B2391" s="184">
        <v>104</v>
      </c>
      <c r="C2391" s="184">
        <f t="shared" si="151"/>
        <v>2005</v>
      </c>
      <c r="E2391" s="190">
        <v>161</v>
      </c>
      <c r="F2391" s="190">
        <f t="shared" si="154"/>
        <v>2386</v>
      </c>
      <c r="G2391" s="190">
        <f t="shared" si="152"/>
        <v>0.26127901883486643</v>
      </c>
      <c r="H2391" s="190">
        <f t="shared" si="153"/>
        <v>95.44</v>
      </c>
    </row>
    <row r="2392" spans="1:8">
      <c r="A2392" s="185">
        <v>38455</v>
      </c>
      <c r="B2392" s="184">
        <v>113</v>
      </c>
      <c r="C2392" s="184">
        <f t="shared" si="151"/>
        <v>2005</v>
      </c>
      <c r="E2392" s="190">
        <v>161</v>
      </c>
      <c r="F2392" s="190">
        <f t="shared" si="154"/>
        <v>2387</v>
      </c>
      <c r="G2392" s="190">
        <f t="shared" si="152"/>
        <v>0.2613885238720981</v>
      </c>
      <c r="H2392" s="190">
        <f t="shared" si="153"/>
        <v>95.48</v>
      </c>
    </row>
    <row r="2393" spans="1:8">
      <c r="A2393" s="185">
        <v>38456</v>
      </c>
      <c r="B2393" s="184">
        <v>123</v>
      </c>
      <c r="C2393" s="184">
        <f t="shared" si="151"/>
        <v>2005</v>
      </c>
      <c r="E2393" s="190">
        <v>161</v>
      </c>
      <c r="F2393" s="190">
        <f t="shared" si="154"/>
        <v>2388</v>
      </c>
      <c r="G2393" s="190">
        <f t="shared" si="152"/>
        <v>0.26149802890932983</v>
      </c>
      <c r="H2393" s="190">
        <f t="shared" si="153"/>
        <v>95.52</v>
      </c>
    </row>
    <row r="2394" spans="1:8">
      <c r="A2394" s="185">
        <v>38457</v>
      </c>
      <c r="B2394" s="184">
        <v>126</v>
      </c>
      <c r="C2394" s="184">
        <f t="shared" si="151"/>
        <v>2005</v>
      </c>
      <c r="E2394" s="190">
        <v>161</v>
      </c>
      <c r="F2394" s="190">
        <f t="shared" si="154"/>
        <v>2389</v>
      </c>
      <c r="G2394" s="190">
        <f t="shared" si="152"/>
        <v>0.26160753394656155</v>
      </c>
      <c r="H2394" s="190">
        <f t="shared" si="153"/>
        <v>95.56</v>
      </c>
    </row>
    <row r="2395" spans="1:8">
      <c r="A2395" s="185">
        <v>38458</v>
      </c>
      <c r="B2395" s="184">
        <v>130</v>
      </c>
      <c r="C2395" s="184">
        <f t="shared" si="151"/>
        <v>2005</v>
      </c>
      <c r="E2395" s="190">
        <v>161</v>
      </c>
      <c r="F2395" s="190">
        <f t="shared" si="154"/>
        <v>2390</v>
      </c>
      <c r="G2395" s="190">
        <f t="shared" si="152"/>
        <v>0.26171703898379328</v>
      </c>
      <c r="H2395" s="190">
        <f t="shared" si="153"/>
        <v>95.600000000000023</v>
      </c>
    </row>
    <row r="2396" spans="1:8">
      <c r="A2396" s="185">
        <v>38459</v>
      </c>
      <c r="B2396" s="184">
        <v>130</v>
      </c>
      <c r="C2396" s="184">
        <f t="shared" si="151"/>
        <v>2005</v>
      </c>
      <c r="E2396" s="190">
        <v>161</v>
      </c>
      <c r="F2396" s="190">
        <f t="shared" si="154"/>
        <v>2391</v>
      </c>
      <c r="G2396" s="190">
        <f t="shared" si="152"/>
        <v>0.26182654402102495</v>
      </c>
      <c r="H2396" s="190">
        <f t="shared" si="153"/>
        <v>95.64</v>
      </c>
    </row>
    <row r="2397" spans="1:8">
      <c r="A2397" s="185">
        <v>38460</v>
      </c>
      <c r="B2397" s="184">
        <v>155</v>
      </c>
      <c r="C2397" s="184">
        <f t="shared" si="151"/>
        <v>2005</v>
      </c>
      <c r="E2397" s="190">
        <v>161</v>
      </c>
      <c r="F2397" s="190">
        <f t="shared" si="154"/>
        <v>2392</v>
      </c>
      <c r="G2397" s="190">
        <f t="shared" si="152"/>
        <v>0.26193604905825668</v>
      </c>
      <c r="H2397" s="190">
        <f t="shared" si="153"/>
        <v>95.68</v>
      </c>
    </row>
    <row r="2398" spans="1:8">
      <c r="A2398" s="185">
        <v>38461</v>
      </c>
      <c r="B2398" s="184">
        <v>155</v>
      </c>
      <c r="C2398" s="184">
        <f t="shared" si="151"/>
        <v>2005</v>
      </c>
      <c r="E2398" s="190">
        <v>160</v>
      </c>
      <c r="F2398" s="190">
        <f t="shared" si="154"/>
        <v>2393</v>
      </c>
      <c r="G2398" s="190">
        <f t="shared" si="152"/>
        <v>0.26204555409548841</v>
      </c>
      <c r="H2398" s="190">
        <f t="shared" si="153"/>
        <v>95.72</v>
      </c>
    </row>
    <row r="2399" spans="1:8">
      <c r="A2399" s="185">
        <v>38462</v>
      </c>
      <c r="B2399" s="184">
        <v>130</v>
      </c>
      <c r="C2399" s="184">
        <f t="shared" si="151"/>
        <v>2005</v>
      </c>
      <c r="E2399" s="190">
        <v>160</v>
      </c>
      <c r="F2399" s="190">
        <f t="shared" si="154"/>
        <v>2394</v>
      </c>
      <c r="G2399" s="190">
        <f t="shared" si="152"/>
        <v>0.26215505913272008</v>
      </c>
      <c r="H2399" s="190">
        <f t="shared" si="153"/>
        <v>95.76</v>
      </c>
    </row>
    <row r="2400" spans="1:8">
      <c r="A2400" s="185">
        <v>38463</v>
      </c>
      <c r="B2400" s="184">
        <v>104</v>
      </c>
      <c r="C2400" s="184">
        <f t="shared" si="151"/>
        <v>2005</v>
      </c>
      <c r="E2400" s="190">
        <v>160</v>
      </c>
      <c r="F2400" s="190">
        <f t="shared" si="154"/>
        <v>2395</v>
      </c>
      <c r="G2400" s="190">
        <f t="shared" si="152"/>
        <v>0.26226456416995181</v>
      </c>
      <c r="H2400" s="190">
        <f t="shared" si="153"/>
        <v>95.8</v>
      </c>
    </row>
    <row r="2401" spans="1:8">
      <c r="A2401" s="185">
        <v>38464</v>
      </c>
      <c r="B2401" s="184">
        <v>105</v>
      </c>
      <c r="C2401" s="184">
        <f t="shared" si="151"/>
        <v>2005</v>
      </c>
      <c r="E2401" s="190">
        <v>160</v>
      </c>
      <c r="F2401" s="190">
        <f t="shared" si="154"/>
        <v>2396</v>
      </c>
      <c r="G2401" s="190">
        <f t="shared" si="152"/>
        <v>0.26237406920718354</v>
      </c>
      <c r="H2401" s="190">
        <f t="shared" si="153"/>
        <v>95.84</v>
      </c>
    </row>
    <row r="2402" spans="1:8">
      <c r="A2402" s="185">
        <v>38465</v>
      </c>
      <c r="B2402" s="184">
        <v>105</v>
      </c>
      <c r="C2402" s="184">
        <f t="shared" si="151"/>
        <v>2005</v>
      </c>
      <c r="E2402" s="190">
        <v>160</v>
      </c>
      <c r="F2402" s="190">
        <f t="shared" si="154"/>
        <v>2397</v>
      </c>
      <c r="G2402" s="190">
        <f t="shared" si="152"/>
        <v>0.26248357424441526</v>
      </c>
      <c r="H2402" s="190">
        <f t="shared" si="153"/>
        <v>95.88</v>
      </c>
    </row>
    <row r="2403" spans="1:8">
      <c r="A2403" s="185">
        <v>38466</v>
      </c>
      <c r="B2403" s="184">
        <v>142</v>
      </c>
      <c r="C2403" s="184">
        <f t="shared" si="151"/>
        <v>2005</v>
      </c>
      <c r="E2403" s="190">
        <v>160</v>
      </c>
      <c r="F2403" s="190">
        <f t="shared" si="154"/>
        <v>2398</v>
      </c>
      <c r="G2403" s="190">
        <f t="shared" si="152"/>
        <v>0.26259307928164694</v>
      </c>
      <c r="H2403" s="190">
        <f t="shared" si="153"/>
        <v>95.92</v>
      </c>
    </row>
    <row r="2404" spans="1:8">
      <c r="A2404" s="185">
        <v>38467</v>
      </c>
      <c r="B2404" s="184">
        <v>164</v>
      </c>
      <c r="C2404" s="184">
        <f t="shared" si="151"/>
        <v>2005</v>
      </c>
      <c r="E2404" s="190">
        <v>160</v>
      </c>
      <c r="F2404" s="190">
        <f t="shared" si="154"/>
        <v>2399</v>
      </c>
      <c r="G2404" s="190">
        <f t="shared" si="152"/>
        <v>0.26270258431887866</v>
      </c>
      <c r="H2404" s="190">
        <f t="shared" si="153"/>
        <v>95.96</v>
      </c>
    </row>
    <row r="2405" spans="1:8">
      <c r="A2405" s="185">
        <v>38468</v>
      </c>
      <c r="B2405" s="184">
        <v>178</v>
      </c>
      <c r="C2405" s="184">
        <f t="shared" si="151"/>
        <v>2005</v>
      </c>
      <c r="E2405" s="190">
        <v>160</v>
      </c>
      <c r="F2405" s="190">
        <f t="shared" si="154"/>
        <v>2400</v>
      </c>
      <c r="G2405" s="190">
        <f t="shared" si="152"/>
        <v>0.26281208935611039</v>
      </c>
      <c r="H2405" s="190">
        <f t="shared" si="153"/>
        <v>96</v>
      </c>
    </row>
    <row r="2406" spans="1:8">
      <c r="A2406" s="185">
        <v>38469</v>
      </c>
      <c r="B2406" s="184">
        <v>192</v>
      </c>
      <c r="C2406" s="184">
        <f t="shared" si="151"/>
        <v>2005</v>
      </c>
      <c r="E2406" s="190">
        <v>160</v>
      </c>
      <c r="F2406" s="190">
        <f t="shared" si="154"/>
        <v>2401</v>
      </c>
      <c r="G2406" s="190">
        <f t="shared" si="152"/>
        <v>0.26292159439334212</v>
      </c>
      <c r="H2406" s="190">
        <f t="shared" si="153"/>
        <v>96.04</v>
      </c>
    </row>
    <row r="2407" spans="1:8">
      <c r="A2407" s="185">
        <v>38470</v>
      </c>
      <c r="B2407" s="184">
        <v>177</v>
      </c>
      <c r="C2407" s="184">
        <f t="shared" si="151"/>
        <v>2005</v>
      </c>
      <c r="E2407" s="190">
        <v>160</v>
      </c>
      <c r="F2407" s="190">
        <f t="shared" si="154"/>
        <v>2402</v>
      </c>
      <c r="G2407" s="190">
        <f t="shared" si="152"/>
        <v>0.26303109943057379</v>
      </c>
      <c r="H2407" s="190">
        <f t="shared" si="153"/>
        <v>96.08</v>
      </c>
    </row>
    <row r="2408" spans="1:8">
      <c r="A2408" s="185">
        <v>38471</v>
      </c>
      <c r="B2408" s="184">
        <v>134</v>
      </c>
      <c r="C2408" s="184">
        <f t="shared" si="151"/>
        <v>2005</v>
      </c>
      <c r="E2408" s="190">
        <v>160</v>
      </c>
      <c r="F2408" s="190">
        <f t="shared" si="154"/>
        <v>2403</v>
      </c>
      <c r="G2408" s="190">
        <f t="shared" si="152"/>
        <v>0.26314060446780552</v>
      </c>
      <c r="H2408" s="190">
        <f t="shared" si="153"/>
        <v>96.12</v>
      </c>
    </row>
    <row r="2409" spans="1:8">
      <c r="A2409" s="185">
        <v>38472</v>
      </c>
      <c r="B2409" s="184">
        <v>147</v>
      </c>
      <c r="C2409" s="184">
        <f t="shared" si="151"/>
        <v>2005</v>
      </c>
      <c r="E2409" s="190">
        <v>160</v>
      </c>
      <c r="F2409" s="190">
        <f t="shared" si="154"/>
        <v>2404</v>
      </c>
      <c r="G2409" s="190">
        <f t="shared" si="152"/>
        <v>0.26325010950503724</v>
      </c>
      <c r="H2409" s="190">
        <f t="shared" si="153"/>
        <v>96.16</v>
      </c>
    </row>
    <row r="2410" spans="1:8">
      <c r="A2410" s="185">
        <v>38473</v>
      </c>
      <c r="B2410" s="184">
        <v>184</v>
      </c>
      <c r="C2410" s="184">
        <f t="shared" si="151"/>
        <v>2005</v>
      </c>
      <c r="E2410" s="190">
        <v>160</v>
      </c>
      <c r="F2410" s="190">
        <f t="shared" si="154"/>
        <v>2405</v>
      </c>
      <c r="G2410" s="190">
        <f t="shared" si="152"/>
        <v>0.26335961454226897</v>
      </c>
      <c r="H2410" s="190">
        <f t="shared" si="153"/>
        <v>96.200000000000017</v>
      </c>
    </row>
    <row r="2411" spans="1:8">
      <c r="A2411" s="185">
        <v>38474</v>
      </c>
      <c r="B2411" s="184">
        <v>192</v>
      </c>
      <c r="C2411" s="184">
        <f t="shared" si="151"/>
        <v>2005</v>
      </c>
      <c r="E2411" s="190">
        <v>160</v>
      </c>
      <c r="F2411" s="190">
        <f t="shared" si="154"/>
        <v>2406</v>
      </c>
      <c r="G2411" s="190">
        <f t="shared" si="152"/>
        <v>0.26346911957950064</v>
      </c>
      <c r="H2411" s="190">
        <f t="shared" si="153"/>
        <v>96.24</v>
      </c>
    </row>
    <row r="2412" spans="1:8">
      <c r="A2412" s="185">
        <v>38475</v>
      </c>
      <c r="B2412" s="184">
        <v>250</v>
      </c>
      <c r="C2412" s="184">
        <f t="shared" si="151"/>
        <v>2005</v>
      </c>
      <c r="E2412" s="190">
        <v>160</v>
      </c>
      <c r="F2412" s="190">
        <f t="shared" si="154"/>
        <v>2407</v>
      </c>
      <c r="G2412" s="190">
        <f t="shared" si="152"/>
        <v>0.26357862461673237</v>
      </c>
      <c r="H2412" s="190">
        <f t="shared" si="153"/>
        <v>96.28</v>
      </c>
    </row>
    <row r="2413" spans="1:8">
      <c r="A2413" s="185">
        <v>38476</v>
      </c>
      <c r="B2413" s="184">
        <v>321</v>
      </c>
      <c r="C2413" s="184">
        <f t="shared" si="151"/>
        <v>2005</v>
      </c>
      <c r="E2413" s="190">
        <v>160</v>
      </c>
      <c r="F2413" s="190">
        <f t="shared" si="154"/>
        <v>2408</v>
      </c>
      <c r="G2413" s="190">
        <f t="shared" si="152"/>
        <v>0.2636881296539641</v>
      </c>
      <c r="H2413" s="190">
        <f t="shared" si="153"/>
        <v>96.32</v>
      </c>
    </row>
    <row r="2414" spans="1:8">
      <c r="A2414" s="185">
        <v>38477</v>
      </c>
      <c r="B2414" s="184">
        <v>367</v>
      </c>
      <c r="C2414" s="184">
        <f t="shared" si="151"/>
        <v>2005</v>
      </c>
      <c r="E2414" s="190">
        <v>159</v>
      </c>
      <c r="F2414" s="190">
        <f t="shared" si="154"/>
        <v>2409</v>
      </c>
      <c r="G2414" s="190">
        <f t="shared" si="152"/>
        <v>0.26379763469119577</v>
      </c>
      <c r="H2414" s="190">
        <f t="shared" si="153"/>
        <v>96.36</v>
      </c>
    </row>
    <row r="2415" spans="1:8">
      <c r="A2415" s="185">
        <v>38478</v>
      </c>
      <c r="B2415" s="184">
        <v>448</v>
      </c>
      <c r="C2415" s="184">
        <f t="shared" si="151"/>
        <v>2005</v>
      </c>
      <c r="E2415" s="190">
        <v>159</v>
      </c>
      <c r="F2415" s="190">
        <f t="shared" si="154"/>
        <v>2410</v>
      </c>
      <c r="G2415" s="190">
        <f t="shared" si="152"/>
        <v>0.2639071397284275</v>
      </c>
      <c r="H2415" s="190">
        <f t="shared" si="153"/>
        <v>96.4</v>
      </c>
    </row>
    <row r="2416" spans="1:8">
      <c r="A2416" s="185">
        <v>38479</v>
      </c>
      <c r="B2416" s="184">
        <v>474</v>
      </c>
      <c r="C2416" s="184">
        <f t="shared" si="151"/>
        <v>2005</v>
      </c>
      <c r="E2416" s="190">
        <v>159</v>
      </c>
      <c r="F2416" s="190">
        <f t="shared" si="154"/>
        <v>2411</v>
      </c>
      <c r="G2416" s="190">
        <f t="shared" si="152"/>
        <v>0.26401664476565923</v>
      </c>
      <c r="H2416" s="190">
        <f t="shared" si="153"/>
        <v>96.44</v>
      </c>
    </row>
    <row r="2417" spans="1:8">
      <c r="A2417" s="185">
        <v>38480</v>
      </c>
      <c r="B2417" s="184">
        <v>475</v>
      </c>
      <c r="C2417" s="184">
        <f t="shared" si="151"/>
        <v>2005</v>
      </c>
      <c r="E2417" s="190">
        <v>159</v>
      </c>
      <c r="F2417" s="190">
        <f t="shared" si="154"/>
        <v>2412</v>
      </c>
      <c r="G2417" s="190">
        <f t="shared" si="152"/>
        <v>0.26412614980289095</v>
      </c>
      <c r="H2417" s="190">
        <f t="shared" si="153"/>
        <v>96.48</v>
      </c>
    </row>
    <row r="2418" spans="1:8">
      <c r="A2418" s="185">
        <v>38481</v>
      </c>
      <c r="B2418" s="184">
        <v>500</v>
      </c>
      <c r="C2418" s="184">
        <f t="shared" si="151"/>
        <v>2005</v>
      </c>
      <c r="E2418" s="190">
        <v>159</v>
      </c>
      <c r="F2418" s="190">
        <f t="shared" si="154"/>
        <v>2413</v>
      </c>
      <c r="G2418" s="190">
        <f t="shared" si="152"/>
        <v>0.26423565484012262</v>
      </c>
      <c r="H2418" s="190">
        <f t="shared" si="153"/>
        <v>96.52</v>
      </c>
    </row>
    <row r="2419" spans="1:8">
      <c r="A2419" s="185">
        <v>38482</v>
      </c>
      <c r="B2419" s="184">
        <v>531</v>
      </c>
      <c r="C2419" s="184">
        <f t="shared" si="151"/>
        <v>2005</v>
      </c>
      <c r="E2419" s="190">
        <v>159</v>
      </c>
      <c r="F2419" s="190">
        <f t="shared" si="154"/>
        <v>2414</v>
      </c>
      <c r="G2419" s="190">
        <f t="shared" si="152"/>
        <v>0.26434515987735435</v>
      </c>
      <c r="H2419" s="190">
        <f t="shared" si="153"/>
        <v>96.56</v>
      </c>
    </row>
    <row r="2420" spans="1:8">
      <c r="A2420" s="185">
        <v>38483</v>
      </c>
      <c r="B2420" s="184">
        <v>821</v>
      </c>
      <c r="C2420" s="184">
        <f t="shared" si="151"/>
        <v>2005</v>
      </c>
      <c r="E2420" s="190">
        <v>159</v>
      </c>
      <c r="F2420" s="190">
        <f t="shared" si="154"/>
        <v>2415</v>
      </c>
      <c r="G2420" s="190">
        <f t="shared" si="152"/>
        <v>0.26445466491458608</v>
      </c>
      <c r="H2420" s="190">
        <f t="shared" si="153"/>
        <v>96.6</v>
      </c>
    </row>
    <row r="2421" spans="1:8">
      <c r="A2421" s="185">
        <v>38484</v>
      </c>
      <c r="B2421" s="184">
        <v>1060</v>
      </c>
      <c r="C2421" s="184">
        <f t="shared" si="151"/>
        <v>2005</v>
      </c>
      <c r="E2421" s="190">
        <v>159</v>
      </c>
      <c r="F2421" s="190">
        <f t="shared" si="154"/>
        <v>2416</v>
      </c>
      <c r="G2421" s="190">
        <f t="shared" si="152"/>
        <v>0.26456416995181781</v>
      </c>
      <c r="H2421" s="190">
        <f t="shared" si="153"/>
        <v>96.64</v>
      </c>
    </row>
    <row r="2422" spans="1:8">
      <c r="A2422" s="185">
        <v>38485</v>
      </c>
      <c r="B2422" s="184">
        <v>1020</v>
      </c>
      <c r="C2422" s="184">
        <f t="shared" si="151"/>
        <v>2005</v>
      </c>
      <c r="E2422" s="190">
        <v>159</v>
      </c>
      <c r="F2422" s="190">
        <f t="shared" si="154"/>
        <v>2417</v>
      </c>
      <c r="G2422" s="190">
        <f t="shared" si="152"/>
        <v>0.26467367498904948</v>
      </c>
      <c r="H2422" s="190">
        <f t="shared" si="153"/>
        <v>96.68</v>
      </c>
    </row>
    <row r="2423" spans="1:8">
      <c r="A2423" s="185">
        <v>38486</v>
      </c>
      <c r="B2423" s="184">
        <v>946</v>
      </c>
      <c r="C2423" s="184">
        <f t="shared" si="151"/>
        <v>2005</v>
      </c>
      <c r="E2423" s="190">
        <v>159</v>
      </c>
      <c r="F2423" s="190">
        <f t="shared" si="154"/>
        <v>2418</v>
      </c>
      <c r="G2423" s="190">
        <f t="shared" si="152"/>
        <v>0.26478318002628121</v>
      </c>
      <c r="H2423" s="190">
        <f t="shared" si="153"/>
        <v>96.72</v>
      </c>
    </row>
    <row r="2424" spans="1:8">
      <c r="A2424" s="185">
        <v>38487</v>
      </c>
      <c r="B2424" s="184">
        <v>944</v>
      </c>
      <c r="C2424" s="184">
        <f t="shared" si="151"/>
        <v>2005</v>
      </c>
      <c r="E2424" s="190">
        <v>159</v>
      </c>
      <c r="F2424" s="190">
        <f t="shared" si="154"/>
        <v>2419</v>
      </c>
      <c r="G2424" s="190">
        <f t="shared" si="152"/>
        <v>0.26489268506351293</v>
      </c>
      <c r="H2424" s="190">
        <f t="shared" si="153"/>
        <v>96.76</v>
      </c>
    </row>
    <row r="2425" spans="1:8">
      <c r="A2425" s="185">
        <v>38488</v>
      </c>
      <c r="B2425" s="184">
        <v>1010</v>
      </c>
      <c r="C2425" s="184">
        <f t="shared" si="151"/>
        <v>2005</v>
      </c>
      <c r="E2425" s="190">
        <v>159</v>
      </c>
      <c r="F2425" s="190">
        <f t="shared" si="154"/>
        <v>2420</v>
      </c>
      <c r="G2425" s="190">
        <f t="shared" si="152"/>
        <v>0.26500219010074466</v>
      </c>
      <c r="H2425" s="190">
        <f t="shared" si="153"/>
        <v>96.800000000000011</v>
      </c>
    </row>
    <row r="2426" spans="1:8">
      <c r="A2426" s="185">
        <v>38489</v>
      </c>
      <c r="B2426" s="184">
        <v>1160</v>
      </c>
      <c r="C2426" s="184">
        <f t="shared" si="151"/>
        <v>2005</v>
      </c>
      <c r="E2426" s="190">
        <v>159</v>
      </c>
      <c r="F2426" s="190">
        <f t="shared" si="154"/>
        <v>2421</v>
      </c>
      <c r="G2426" s="190">
        <f t="shared" si="152"/>
        <v>0.26511169513797633</v>
      </c>
      <c r="H2426" s="190">
        <f t="shared" si="153"/>
        <v>96.84</v>
      </c>
    </row>
    <row r="2427" spans="1:8">
      <c r="A2427" s="185">
        <v>38490</v>
      </c>
      <c r="B2427" s="184">
        <v>1170</v>
      </c>
      <c r="C2427" s="184">
        <f t="shared" si="151"/>
        <v>2005</v>
      </c>
      <c r="E2427" s="190">
        <v>159</v>
      </c>
      <c r="F2427" s="190">
        <f t="shared" si="154"/>
        <v>2422</v>
      </c>
      <c r="G2427" s="190">
        <f t="shared" si="152"/>
        <v>0.26522120017520806</v>
      </c>
      <c r="H2427" s="190">
        <f t="shared" si="153"/>
        <v>96.88</v>
      </c>
    </row>
    <row r="2428" spans="1:8">
      <c r="A2428" s="185">
        <v>38491</v>
      </c>
      <c r="B2428" s="184">
        <v>1230</v>
      </c>
      <c r="C2428" s="184">
        <f t="shared" si="151"/>
        <v>2005</v>
      </c>
      <c r="E2428" s="190">
        <v>159</v>
      </c>
      <c r="F2428" s="190">
        <f t="shared" si="154"/>
        <v>2423</v>
      </c>
      <c r="G2428" s="190">
        <f t="shared" si="152"/>
        <v>0.26533070521243979</v>
      </c>
      <c r="H2428" s="190">
        <f t="shared" si="153"/>
        <v>96.92</v>
      </c>
    </row>
    <row r="2429" spans="1:8">
      <c r="A2429" s="185">
        <v>38492</v>
      </c>
      <c r="B2429" s="184">
        <v>1320</v>
      </c>
      <c r="C2429" s="184">
        <f t="shared" si="151"/>
        <v>2005</v>
      </c>
      <c r="E2429" s="190">
        <v>158</v>
      </c>
      <c r="F2429" s="190">
        <f t="shared" si="154"/>
        <v>2424</v>
      </c>
      <c r="G2429" s="190">
        <f t="shared" si="152"/>
        <v>0.26544021024967146</v>
      </c>
      <c r="H2429" s="190">
        <f t="shared" si="153"/>
        <v>96.95999999999998</v>
      </c>
    </row>
    <row r="2430" spans="1:8">
      <c r="A2430" s="185">
        <v>38493</v>
      </c>
      <c r="B2430" s="184">
        <v>1460</v>
      </c>
      <c r="C2430" s="184">
        <f t="shared" si="151"/>
        <v>2005</v>
      </c>
      <c r="E2430" s="190">
        <v>158</v>
      </c>
      <c r="F2430" s="190">
        <f t="shared" si="154"/>
        <v>2425</v>
      </c>
      <c r="G2430" s="190">
        <f t="shared" si="152"/>
        <v>0.26554971528690319</v>
      </c>
      <c r="H2430" s="190">
        <f t="shared" si="153"/>
        <v>97</v>
      </c>
    </row>
    <row r="2431" spans="1:8">
      <c r="A2431" s="185">
        <v>38494</v>
      </c>
      <c r="B2431" s="184">
        <v>1490</v>
      </c>
      <c r="C2431" s="184">
        <f t="shared" si="151"/>
        <v>2005</v>
      </c>
      <c r="E2431" s="190">
        <v>158</v>
      </c>
      <c r="F2431" s="190">
        <f t="shared" si="154"/>
        <v>2426</v>
      </c>
      <c r="G2431" s="190">
        <f t="shared" si="152"/>
        <v>0.26565922032413491</v>
      </c>
      <c r="H2431" s="190">
        <f t="shared" si="153"/>
        <v>97.04</v>
      </c>
    </row>
    <row r="2432" spans="1:8">
      <c r="A2432" s="185">
        <v>38495</v>
      </c>
      <c r="B2432" s="184">
        <v>1530</v>
      </c>
      <c r="C2432" s="184">
        <f t="shared" si="151"/>
        <v>2005</v>
      </c>
      <c r="E2432" s="190">
        <v>158</v>
      </c>
      <c r="F2432" s="190">
        <f t="shared" si="154"/>
        <v>2427</v>
      </c>
      <c r="G2432" s="190">
        <f t="shared" si="152"/>
        <v>0.26576872536136664</v>
      </c>
      <c r="H2432" s="190">
        <f t="shared" si="153"/>
        <v>97.08</v>
      </c>
    </row>
    <row r="2433" spans="1:8">
      <c r="A2433" s="185">
        <v>38496</v>
      </c>
      <c r="B2433" s="184">
        <v>1610</v>
      </c>
      <c r="C2433" s="184">
        <f t="shared" si="151"/>
        <v>2005</v>
      </c>
      <c r="E2433" s="190">
        <v>158</v>
      </c>
      <c r="F2433" s="190">
        <f t="shared" si="154"/>
        <v>2428</v>
      </c>
      <c r="G2433" s="190">
        <f t="shared" si="152"/>
        <v>0.26587823039859831</v>
      </c>
      <c r="H2433" s="190">
        <f t="shared" si="153"/>
        <v>97.12</v>
      </c>
    </row>
    <row r="2434" spans="1:8">
      <c r="A2434" s="185">
        <v>38497</v>
      </c>
      <c r="B2434" s="184">
        <v>1600</v>
      </c>
      <c r="C2434" s="184">
        <f t="shared" si="151"/>
        <v>2005</v>
      </c>
      <c r="E2434" s="190">
        <v>158</v>
      </c>
      <c r="F2434" s="190">
        <f t="shared" si="154"/>
        <v>2429</v>
      </c>
      <c r="G2434" s="190">
        <f t="shared" si="152"/>
        <v>0.26598773543583004</v>
      </c>
      <c r="H2434" s="190">
        <f t="shared" si="153"/>
        <v>97.16</v>
      </c>
    </row>
    <row r="2435" spans="1:8">
      <c r="A2435" s="185">
        <v>38498</v>
      </c>
      <c r="B2435" s="184">
        <v>1590</v>
      </c>
      <c r="C2435" s="184">
        <f t="shared" si="151"/>
        <v>2005</v>
      </c>
      <c r="E2435" s="190">
        <v>158</v>
      </c>
      <c r="F2435" s="190">
        <f t="shared" si="154"/>
        <v>2430</v>
      </c>
      <c r="G2435" s="190">
        <f t="shared" si="152"/>
        <v>0.26609724047306177</v>
      </c>
      <c r="H2435" s="190">
        <f t="shared" si="153"/>
        <v>97.2</v>
      </c>
    </row>
    <row r="2436" spans="1:8">
      <c r="A2436" s="185">
        <v>38499</v>
      </c>
      <c r="B2436" s="184">
        <v>1510</v>
      </c>
      <c r="C2436" s="184">
        <f t="shared" si="151"/>
        <v>2005</v>
      </c>
      <c r="E2436" s="190">
        <v>158</v>
      </c>
      <c r="F2436" s="190">
        <f t="shared" si="154"/>
        <v>2431</v>
      </c>
      <c r="G2436" s="190">
        <f t="shared" si="152"/>
        <v>0.2662067455102935</v>
      </c>
      <c r="H2436" s="190">
        <f t="shared" si="153"/>
        <v>97.24</v>
      </c>
    </row>
    <row r="2437" spans="1:8">
      <c r="A2437" s="185">
        <v>38500</v>
      </c>
      <c r="B2437" s="184">
        <v>1460</v>
      </c>
      <c r="C2437" s="184">
        <f t="shared" si="151"/>
        <v>2005</v>
      </c>
      <c r="E2437" s="190">
        <v>158</v>
      </c>
      <c r="F2437" s="190">
        <f t="shared" si="154"/>
        <v>2432</v>
      </c>
      <c r="G2437" s="190">
        <f t="shared" si="152"/>
        <v>0.26631625054752517</v>
      </c>
      <c r="H2437" s="190">
        <f t="shared" si="153"/>
        <v>97.28</v>
      </c>
    </row>
    <row r="2438" spans="1:8">
      <c r="A2438" s="185">
        <v>38501</v>
      </c>
      <c r="B2438" s="184">
        <v>1450</v>
      </c>
      <c r="C2438" s="184">
        <f t="shared" ref="C2438:C2501" si="155">YEAR(A2438)</f>
        <v>2005</v>
      </c>
      <c r="E2438" s="190">
        <v>158</v>
      </c>
      <c r="F2438" s="190">
        <f t="shared" si="154"/>
        <v>2433</v>
      </c>
      <c r="G2438" s="190">
        <f t="shared" ref="G2438:G2501" si="156">F2438/9132</f>
        <v>0.2664257555847569</v>
      </c>
      <c r="H2438" s="190">
        <f t="shared" ref="H2438:H2501" si="157">G2438*9132/25</f>
        <v>97.32</v>
      </c>
    </row>
    <row r="2439" spans="1:8">
      <c r="A2439" s="185">
        <v>38502</v>
      </c>
      <c r="B2439" s="184">
        <v>1570</v>
      </c>
      <c r="C2439" s="184">
        <f t="shared" si="155"/>
        <v>2005</v>
      </c>
      <c r="E2439" s="190">
        <v>158</v>
      </c>
      <c r="F2439" s="190">
        <f t="shared" ref="F2439:F2502" si="158">F2438+1</f>
        <v>2434</v>
      </c>
      <c r="G2439" s="190">
        <f t="shared" si="156"/>
        <v>0.26653526062198862</v>
      </c>
      <c r="H2439" s="190">
        <f t="shared" si="157"/>
        <v>97.36</v>
      </c>
    </row>
    <row r="2440" spans="1:8">
      <c r="A2440" s="185">
        <v>38503</v>
      </c>
      <c r="B2440" s="184">
        <v>1560</v>
      </c>
      <c r="C2440" s="184">
        <f t="shared" si="155"/>
        <v>2005</v>
      </c>
      <c r="E2440" s="190">
        <v>158</v>
      </c>
      <c r="F2440" s="190">
        <f t="shared" si="158"/>
        <v>2435</v>
      </c>
      <c r="G2440" s="190">
        <f t="shared" si="156"/>
        <v>0.26664476565922035</v>
      </c>
      <c r="H2440" s="190">
        <f t="shared" si="157"/>
        <v>97.40000000000002</v>
      </c>
    </row>
    <row r="2441" spans="1:8">
      <c r="A2441" s="185">
        <v>38504</v>
      </c>
      <c r="B2441" s="184">
        <v>1420</v>
      </c>
      <c r="C2441" s="184">
        <f t="shared" si="155"/>
        <v>2005</v>
      </c>
      <c r="E2441" s="190">
        <v>158</v>
      </c>
      <c r="F2441" s="190">
        <f t="shared" si="158"/>
        <v>2436</v>
      </c>
      <c r="G2441" s="190">
        <f t="shared" si="156"/>
        <v>0.26675427069645202</v>
      </c>
      <c r="H2441" s="190">
        <f t="shared" si="157"/>
        <v>97.44</v>
      </c>
    </row>
    <row r="2442" spans="1:8">
      <c r="A2442" s="185">
        <v>38505</v>
      </c>
      <c r="B2442" s="184">
        <v>1480</v>
      </c>
      <c r="C2442" s="184">
        <f t="shared" si="155"/>
        <v>2005</v>
      </c>
      <c r="E2442" s="190">
        <v>158</v>
      </c>
      <c r="F2442" s="190">
        <f t="shared" si="158"/>
        <v>2437</v>
      </c>
      <c r="G2442" s="190">
        <f t="shared" si="156"/>
        <v>0.26686377573368375</v>
      </c>
      <c r="H2442" s="190">
        <f t="shared" si="157"/>
        <v>97.48</v>
      </c>
    </row>
    <row r="2443" spans="1:8">
      <c r="A2443" s="185">
        <v>38506</v>
      </c>
      <c r="B2443" s="184">
        <v>1570</v>
      </c>
      <c r="C2443" s="184">
        <f t="shared" si="155"/>
        <v>2005</v>
      </c>
      <c r="E2443" s="190">
        <v>158</v>
      </c>
      <c r="F2443" s="190">
        <f t="shared" si="158"/>
        <v>2438</v>
      </c>
      <c r="G2443" s="190">
        <f t="shared" si="156"/>
        <v>0.26697328077091548</v>
      </c>
      <c r="H2443" s="190">
        <f t="shared" si="157"/>
        <v>97.52</v>
      </c>
    </row>
    <row r="2444" spans="1:8">
      <c r="A2444" s="185">
        <v>38507</v>
      </c>
      <c r="B2444" s="184">
        <v>1550</v>
      </c>
      <c r="C2444" s="184">
        <f t="shared" si="155"/>
        <v>2005</v>
      </c>
      <c r="E2444" s="190">
        <v>157</v>
      </c>
      <c r="F2444" s="190">
        <f t="shared" si="158"/>
        <v>2439</v>
      </c>
      <c r="G2444" s="190">
        <f t="shared" si="156"/>
        <v>0.26708278580814715</v>
      </c>
      <c r="H2444" s="190">
        <f t="shared" si="157"/>
        <v>97.559999999999988</v>
      </c>
    </row>
    <row r="2445" spans="1:8">
      <c r="A2445" s="185">
        <v>38508</v>
      </c>
      <c r="B2445" s="184">
        <v>1500</v>
      </c>
      <c r="C2445" s="184">
        <f t="shared" si="155"/>
        <v>2005</v>
      </c>
      <c r="E2445" s="190">
        <v>157</v>
      </c>
      <c r="F2445" s="190">
        <f t="shared" si="158"/>
        <v>2440</v>
      </c>
      <c r="G2445" s="190">
        <f t="shared" si="156"/>
        <v>0.26719229084537888</v>
      </c>
      <c r="H2445" s="190">
        <f t="shared" si="157"/>
        <v>97.6</v>
      </c>
    </row>
    <row r="2446" spans="1:8">
      <c r="A2446" s="185">
        <v>38509</v>
      </c>
      <c r="B2446" s="184">
        <v>1300</v>
      </c>
      <c r="C2446" s="184">
        <f t="shared" si="155"/>
        <v>2005</v>
      </c>
      <c r="E2446" s="190">
        <v>157</v>
      </c>
      <c r="F2446" s="190">
        <f t="shared" si="158"/>
        <v>2441</v>
      </c>
      <c r="G2446" s="190">
        <f t="shared" si="156"/>
        <v>0.2673017958826106</v>
      </c>
      <c r="H2446" s="190">
        <f t="shared" si="157"/>
        <v>97.64</v>
      </c>
    </row>
    <row r="2447" spans="1:8">
      <c r="A2447" s="185">
        <v>38510</v>
      </c>
      <c r="B2447" s="184">
        <v>1160</v>
      </c>
      <c r="C2447" s="184">
        <f t="shared" si="155"/>
        <v>2005</v>
      </c>
      <c r="E2447" s="190">
        <v>157</v>
      </c>
      <c r="F2447" s="190">
        <f t="shared" si="158"/>
        <v>2442</v>
      </c>
      <c r="G2447" s="190">
        <f t="shared" si="156"/>
        <v>0.26741130091984233</v>
      </c>
      <c r="H2447" s="190">
        <f t="shared" si="157"/>
        <v>97.68</v>
      </c>
    </row>
    <row r="2448" spans="1:8">
      <c r="A2448" s="185">
        <v>38511</v>
      </c>
      <c r="B2448" s="184">
        <v>1200</v>
      </c>
      <c r="C2448" s="184">
        <f t="shared" si="155"/>
        <v>2005</v>
      </c>
      <c r="E2448" s="190">
        <v>157</v>
      </c>
      <c r="F2448" s="190">
        <f t="shared" si="158"/>
        <v>2443</v>
      </c>
      <c r="G2448" s="190">
        <f t="shared" si="156"/>
        <v>0.267520805957074</v>
      </c>
      <c r="H2448" s="190">
        <f t="shared" si="157"/>
        <v>97.72</v>
      </c>
    </row>
    <row r="2449" spans="1:8">
      <c r="A2449" s="185">
        <v>38512</v>
      </c>
      <c r="B2449" s="184">
        <v>1180</v>
      </c>
      <c r="C2449" s="184">
        <f t="shared" si="155"/>
        <v>2005</v>
      </c>
      <c r="E2449" s="190">
        <v>157</v>
      </c>
      <c r="F2449" s="190">
        <f t="shared" si="158"/>
        <v>2444</v>
      </c>
      <c r="G2449" s="190">
        <f t="shared" si="156"/>
        <v>0.26763031099430573</v>
      </c>
      <c r="H2449" s="190">
        <f t="shared" si="157"/>
        <v>97.76</v>
      </c>
    </row>
    <row r="2450" spans="1:8">
      <c r="A2450" s="185">
        <v>38513</v>
      </c>
      <c r="B2450" s="184">
        <v>1140</v>
      </c>
      <c r="C2450" s="184">
        <f t="shared" si="155"/>
        <v>2005</v>
      </c>
      <c r="E2450" s="190">
        <v>157</v>
      </c>
      <c r="F2450" s="190">
        <f t="shared" si="158"/>
        <v>2445</v>
      </c>
      <c r="G2450" s="190">
        <f t="shared" si="156"/>
        <v>0.26773981603153746</v>
      </c>
      <c r="H2450" s="190">
        <f t="shared" si="157"/>
        <v>97.8</v>
      </c>
    </row>
    <row r="2451" spans="1:8">
      <c r="A2451" s="185">
        <v>38514</v>
      </c>
      <c r="B2451" s="184">
        <v>1120</v>
      </c>
      <c r="C2451" s="184">
        <f t="shared" si="155"/>
        <v>2005</v>
      </c>
      <c r="E2451" s="190">
        <v>157</v>
      </c>
      <c r="F2451" s="190">
        <f t="shared" si="158"/>
        <v>2446</v>
      </c>
      <c r="G2451" s="190">
        <f t="shared" si="156"/>
        <v>0.26784932106876919</v>
      </c>
      <c r="H2451" s="190">
        <f t="shared" si="157"/>
        <v>97.84</v>
      </c>
    </row>
    <row r="2452" spans="1:8">
      <c r="A2452" s="185">
        <v>38515</v>
      </c>
      <c r="B2452" s="184">
        <v>1100</v>
      </c>
      <c r="C2452" s="184">
        <f t="shared" si="155"/>
        <v>2005</v>
      </c>
      <c r="E2452" s="190">
        <v>157</v>
      </c>
      <c r="F2452" s="190">
        <f t="shared" si="158"/>
        <v>2447</v>
      </c>
      <c r="G2452" s="190">
        <f t="shared" si="156"/>
        <v>0.26795882610600086</v>
      </c>
      <c r="H2452" s="190">
        <f t="shared" si="157"/>
        <v>97.88</v>
      </c>
    </row>
    <row r="2453" spans="1:8">
      <c r="A2453" s="185">
        <v>38516</v>
      </c>
      <c r="B2453" s="184">
        <v>1090</v>
      </c>
      <c r="C2453" s="184">
        <f t="shared" si="155"/>
        <v>2005</v>
      </c>
      <c r="E2453" s="190">
        <v>157</v>
      </c>
      <c r="F2453" s="190">
        <f t="shared" si="158"/>
        <v>2448</v>
      </c>
      <c r="G2453" s="190">
        <f t="shared" si="156"/>
        <v>0.26806833114323259</v>
      </c>
      <c r="H2453" s="190">
        <f t="shared" si="157"/>
        <v>97.92</v>
      </c>
    </row>
    <row r="2454" spans="1:8">
      <c r="A2454" s="185">
        <v>38517</v>
      </c>
      <c r="B2454" s="184">
        <v>932</v>
      </c>
      <c r="C2454" s="184">
        <f t="shared" si="155"/>
        <v>2005</v>
      </c>
      <c r="E2454" s="190">
        <v>157</v>
      </c>
      <c r="F2454" s="190">
        <f t="shared" si="158"/>
        <v>2449</v>
      </c>
      <c r="G2454" s="190">
        <f t="shared" si="156"/>
        <v>0.26817783618046431</v>
      </c>
      <c r="H2454" s="190">
        <f t="shared" si="157"/>
        <v>97.96</v>
      </c>
    </row>
    <row r="2455" spans="1:8">
      <c r="A2455" s="185">
        <v>38518</v>
      </c>
      <c r="B2455" s="184">
        <v>833</v>
      </c>
      <c r="C2455" s="184">
        <f t="shared" si="155"/>
        <v>2005</v>
      </c>
      <c r="E2455" s="190">
        <v>157</v>
      </c>
      <c r="F2455" s="190">
        <f t="shared" si="158"/>
        <v>2450</v>
      </c>
      <c r="G2455" s="190">
        <f t="shared" si="156"/>
        <v>0.26828734121769604</v>
      </c>
      <c r="H2455" s="190">
        <f t="shared" si="157"/>
        <v>98.000000000000014</v>
      </c>
    </row>
    <row r="2456" spans="1:8">
      <c r="A2456" s="185">
        <v>38519</v>
      </c>
      <c r="B2456" s="184">
        <v>813</v>
      </c>
      <c r="C2456" s="184">
        <f t="shared" si="155"/>
        <v>2005</v>
      </c>
      <c r="E2456" s="190">
        <v>157</v>
      </c>
      <c r="F2456" s="190">
        <f t="shared" si="158"/>
        <v>2451</v>
      </c>
      <c r="G2456" s="190">
        <f t="shared" si="156"/>
        <v>0.26839684625492771</v>
      </c>
      <c r="H2456" s="190">
        <f t="shared" si="157"/>
        <v>98.04</v>
      </c>
    </row>
    <row r="2457" spans="1:8">
      <c r="A2457" s="185">
        <v>38520</v>
      </c>
      <c r="B2457" s="184">
        <v>843</v>
      </c>
      <c r="C2457" s="184">
        <f t="shared" si="155"/>
        <v>2005</v>
      </c>
      <c r="E2457" s="190">
        <v>157</v>
      </c>
      <c r="F2457" s="190">
        <f t="shared" si="158"/>
        <v>2452</v>
      </c>
      <c r="G2457" s="190">
        <f t="shared" si="156"/>
        <v>0.26850635129215944</v>
      </c>
      <c r="H2457" s="190">
        <f t="shared" si="157"/>
        <v>98.08</v>
      </c>
    </row>
    <row r="2458" spans="1:8">
      <c r="A2458" s="185">
        <v>38521</v>
      </c>
      <c r="B2458" s="184">
        <v>895</v>
      </c>
      <c r="C2458" s="184">
        <f t="shared" si="155"/>
        <v>2005</v>
      </c>
      <c r="E2458" s="190">
        <v>157</v>
      </c>
      <c r="F2458" s="190">
        <f t="shared" si="158"/>
        <v>2453</v>
      </c>
      <c r="G2458" s="190">
        <f t="shared" si="156"/>
        <v>0.26861585632939117</v>
      </c>
      <c r="H2458" s="190">
        <f t="shared" si="157"/>
        <v>98.12</v>
      </c>
    </row>
    <row r="2459" spans="1:8">
      <c r="A2459" s="185">
        <v>38522</v>
      </c>
      <c r="B2459" s="184">
        <v>893</v>
      </c>
      <c r="C2459" s="184">
        <f t="shared" si="155"/>
        <v>2005</v>
      </c>
      <c r="E2459" s="190">
        <v>157</v>
      </c>
      <c r="F2459" s="190">
        <f t="shared" si="158"/>
        <v>2454</v>
      </c>
      <c r="G2459" s="190">
        <f t="shared" si="156"/>
        <v>0.26872536136662284</v>
      </c>
      <c r="H2459" s="190">
        <f t="shared" si="157"/>
        <v>98.159999999999982</v>
      </c>
    </row>
    <row r="2460" spans="1:8">
      <c r="A2460" s="185">
        <v>38523</v>
      </c>
      <c r="B2460" s="184">
        <v>868</v>
      </c>
      <c r="C2460" s="184">
        <f t="shared" si="155"/>
        <v>2005</v>
      </c>
      <c r="E2460" s="190">
        <v>156</v>
      </c>
      <c r="F2460" s="190">
        <f t="shared" si="158"/>
        <v>2455</v>
      </c>
      <c r="G2460" s="190">
        <f t="shared" si="156"/>
        <v>0.26883486640385457</v>
      </c>
      <c r="H2460" s="190">
        <f t="shared" si="157"/>
        <v>98.2</v>
      </c>
    </row>
    <row r="2461" spans="1:8">
      <c r="A2461" s="185">
        <v>38524</v>
      </c>
      <c r="B2461" s="184">
        <v>727</v>
      </c>
      <c r="C2461" s="184">
        <f t="shared" si="155"/>
        <v>2005</v>
      </c>
      <c r="E2461" s="190">
        <v>156</v>
      </c>
      <c r="F2461" s="190">
        <f t="shared" si="158"/>
        <v>2456</v>
      </c>
      <c r="G2461" s="190">
        <f t="shared" si="156"/>
        <v>0.26894437144108629</v>
      </c>
      <c r="H2461" s="190">
        <f t="shared" si="157"/>
        <v>98.24</v>
      </c>
    </row>
    <row r="2462" spans="1:8">
      <c r="A2462" s="185">
        <v>38525</v>
      </c>
      <c r="B2462" s="184">
        <v>680</v>
      </c>
      <c r="C2462" s="184">
        <f t="shared" si="155"/>
        <v>2005</v>
      </c>
      <c r="E2462" s="190">
        <v>156</v>
      </c>
      <c r="F2462" s="190">
        <f t="shared" si="158"/>
        <v>2457</v>
      </c>
      <c r="G2462" s="190">
        <f t="shared" si="156"/>
        <v>0.26905387647831802</v>
      </c>
      <c r="H2462" s="190">
        <f t="shared" si="157"/>
        <v>98.28</v>
      </c>
    </row>
    <row r="2463" spans="1:8">
      <c r="A2463" s="185">
        <v>38526</v>
      </c>
      <c r="B2463" s="184">
        <v>764</v>
      </c>
      <c r="C2463" s="184">
        <f t="shared" si="155"/>
        <v>2005</v>
      </c>
      <c r="E2463" s="190">
        <v>156</v>
      </c>
      <c r="F2463" s="190">
        <f t="shared" si="158"/>
        <v>2458</v>
      </c>
      <c r="G2463" s="190">
        <f t="shared" si="156"/>
        <v>0.26916338151554969</v>
      </c>
      <c r="H2463" s="190">
        <f t="shared" si="157"/>
        <v>98.32</v>
      </c>
    </row>
    <row r="2464" spans="1:8">
      <c r="A2464" s="185">
        <v>38527</v>
      </c>
      <c r="B2464" s="184">
        <v>718</v>
      </c>
      <c r="C2464" s="184">
        <f t="shared" si="155"/>
        <v>2005</v>
      </c>
      <c r="E2464" s="190">
        <v>156</v>
      </c>
      <c r="F2464" s="190">
        <f t="shared" si="158"/>
        <v>2459</v>
      </c>
      <c r="G2464" s="190">
        <f t="shared" si="156"/>
        <v>0.26927288655278142</v>
      </c>
      <c r="H2464" s="190">
        <f t="shared" si="157"/>
        <v>98.36</v>
      </c>
    </row>
    <row r="2465" spans="1:8">
      <c r="A2465" s="185">
        <v>38528</v>
      </c>
      <c r="B2465" s="184">
        <v>651</v>
      </c>
      <c r="C2465" s="184">
        <f t="shared" si="155"/>
        <v>2005</v>
      </c>
      <c r="E2465" s="190">
        <v>156</v>
      </c>
      <c r="F2465" s="190">
        <f t="shared" si="158"/>
        <v>2460</v>
      </c>
      <c r="G2465" s="190">
        <f t="shared" si="156"/>
        <v>0.26938239159001315</v>
      </c>
      <c r="H2465" s="190">
        <f t="shared" si="157"/>
        <v>98.4</v>
      </c>
    </row>
    <row r="2466" spans="1:8">
      <c r="A2466" s="185">
        <v>38529</v>
      </c>
      <c r="B2466" s="184">
        <v>632</v>
      </c>
      <c r="C2466" s="184">
        <f t="shared" si="155"/>
        <v>2005</v>
      </c>
      <c r="E2466" s="190">
        <v>156</v>
      </c>
      <c r="F2466" s="190">
        <f t="shared" si="158"/>
        <v>2461</v>
      </c>
      <c r="G2466" s="190">
        <f t="shared" si="156"/>
        <v>0.26949189662724488</v>
      </c>
      <c r="H2466" s="190">
        <f t="shared" si="157"/>
        <v>98.44</v>
      </c>
    </row>
    <row r="2467" spans="1:8">
      <c r="A2467" s="185">
        <v>38530</v>
      </c>
      <c r="B2467" s="184">
        <v>583</v>
      </c>
      <c r="C2467" s="184">
        <f t="shared" si="155"/>
        <v>2005</v>
      </c>
      <c r="E2467" s="190">
        <v>156</v>
      </c>
      <c r="F2467" s="190">
        <f t="shared" si="158"/>
        <v>2462</v>
      </c>
      <c r="G2467" s="190">
        <f t="shared" si="156"/>
        <v>0.26960140166447655</v>
      </c>
      <c r="H2467" s="190">
        <f t="shared" si="157"/>
        <v>98.48</v>
      </c>
    </row>
    <row r="2468" spans="1:8">
      <c r="A2468" s="185">
        <v>38531</v>
      </c>
      <c r="B2468" s="184">
        <v>613</v>
      </c>
      <c r="C2468" s="184">
        <f t="shared" si="155"/>
        <v>2005</v>
      </c>
      <c r="E2468" s="190">
        <v>156</v>
      </c>
      <c r="F2468" s="190">
        <f t="shared" si="158"/>
        <v>2463</v>
      </c>
      <c r="G2468" s="190">
        <f t="shared" si="156"/>
        <v>0.26971090670170828</v>
      </c>
      <c r="H2468" s="190">
        <f t="shared" si="157"/>
        <v>98.52</v>
      </c>
    </row>
    <row r="2469" spans="1:8">
      <c r="A2469" s="185">
        <v>38532</v>
      </c>
      <c r="B2469" s="184">
        <v>626</v>
      </c>
      <c r="C2469" s="184">
        <f t="shared" si="155"/>
        <v>2005</v>
      </c>
      <c r="E2469" s="190">
        <v>156</v>
      </c>
      <c r="F2469" s="190">
        <f t="shared" si="158"/>
        <v>2464</v>
      </c>
      <c r="G2469" s="190">
        <f t="shared" si="156"/>
        <v>0.26982041173894</v>
      </c>
      <c r="H2469" s="190">
        <f t="shared" si="157"/>
        <v>98.56</v>
      </c>
    </row>
    <row r="2470" spans="1:8">
      <c r="A2470" s="185">
        <v>38533</v>
      </c>
      <c r="B2470" s="184">
        <v>480</v>
      </c>
      <c r="C2470" s="184">
        <f t="shared" si="155"/>
        <v>2005</v>
      </c>
      <c r="E2470" s="190">
        <v>156</v>
      </c>
      <c r="F2470" s="190">
        <f t="shared" si="158"/>
        <v>2465</v>
      </c>
      <c r="G2470" s="190">
        <f t="shared" si="156"/>
        <v>0.26992991677617173</v>
      </c>
      <c r="H2470" s="190">
        <f t="shared" si="157"/>
        <v>98.600000000000023</v>
      </c>
    </row>
    <row r="2471" spans="1:8">
      <c r="A2471" s="185">
        <v>38534</v>
      </c>
      <c r="B2471" s="184">
        <v>418</v>
      </c>
      <c r="C2471" s="184">
        <f t="shared" si="155"/>
        <v>2005</v>
      </c>
      <c r="E2471" s="190">
        <v>156</v>
      </c>
      <c r="F2471" s="190">
        <f t="shared" si="158"/>
        <v>2466</v>
      </c>
      <c r="G2471" s="190">
        <f t="shared" si="156"/>
        <v>0.2700394218134034</v>
      </c>
      <c r="H2471" s="190">
        <f t="shared" si="157"/>
        <v>98.64</v>
      </c>
    </row>
    <row r="2472" spans="1:8">
      <c r="A2472" s="185">
        <v>38535</v>
      </c>
      <c r="B2472" s="184">
        <v>427</v>
      </c>
      <c r="C2472" s="184">
        <f t="shared" si="155"/>
        <v>2005</v>
      </c>
      <c r="E2472" s="190">
        <v>156</v>
      </c>
      <c r="F2472" s="190">
        <f t="shared" si="158"/>
        <v>2467</v>
      </c>
      <c r="G2472" s="190">
        <f t="shared" si="156"/>
        <v>0.27014892685063513</v>
      </c>
      <c r="H2472" s="190">
        <f t="shared" si="157"/>
        <v>98.68</v>
      </c>
    </row>
    <row r="2473" spans="1:8">
      <c r="A2473" s="185">
        <v>38536</v>
      </c>
      <c r="B2473" s="184">
        <v>414</v>
      </c>
      <c r="C2473" s="184">
        <f t="shared" si="155"/>
        <v>2005</v>
      </c>
      <c r="E2473" s="190">
        <v>156</v>
      </c>
      <c r="F2473" s="190">
        <f t="shared" si="158"/>
        <v>2468</v>
      </c>
      <c r="G2473" s="190">
        <f t="shared" si="156"/>
        <v>0.27025843188786686</v>
      </c>
      <c r="H2473" s="190">
        <f t="shared" si="157"/>
        <v>98.72</v>
      </c>
    </row>
    <row r="2474" spans="1:8">
      <c r="A2474" s="185">
        <v>38537</v>
      </c>
      <c r="B2474" s="184">
        <v>376</v>
      </c>
      <c r="C2474" s="184">
        <f t="shared" si="155"/>
        <v>2005</v>
      </c>
      <c r="E2474" s="190">
        <v>156</v>
      </c>
      <c r="F2474" s="190">
        <f t="shared" si="158"/>
        <v>2469</v>
      </c>
      <c r="G2474" s="190">
        <f t="shared" si="156"/>
        <v>0.27036793692509853</v>
      </c>
      <c r="H2474" s="190">
        <f t="shared" si="157"/>
        <v>98.759999999999977</v>
      </c>
    </row>
    <row r="2475" spans="1:8">
      <c r="A2475" s="185">
        <v>38538</v>
      </c>
      <c r="B2475" s="184">
        <v>316</v>
      </c>
      <c r="C2475" s="184">
        <f t="shared" si="155"/>
        <v>2005</v>
      </c>
      <c r="E2475" s="190">
        <v>155</v>
      </c>
      <c r="F2475" s="190">
        <f t="shared" si="158"/>
        <v>2470</v>
      </c>
      <c r="G2475" s="190">
        <f t="shared" si="156"/>
        <v>0.27047744196233026</v>
      </c>
      <c r="H2475" s="190">
        <f t="shared" si="157"/>
        <v>98.8</v>
      </c>
    </row>
    <row r="2476" spans="1:8">
      <c r="A2476" s="185">
        <v>38539</v>
      </c>
      <c r="B2476" s="184">
        <v>283</v>
      </c>
      <c r="C2476" s="184">
        <f t="shared" si="155"/>
        <v>2005</v>
      </c>
      <c r="E2476" s="190">
        <v>155</v>
      </c>
      <c r="F2476" s="190">
        <f t="shared" si="158"/>
        <v>2471</v>
      </c>
      <c r="G2476" s="190">
        <f t="shared" si="156"/>
        <v>0.27058694699956198</v>
      </c>
      <c r="H2476" s="190">
        <f t="shared" si="157"/>
        <v>98.84</v>
      </c>
    </row>
    <row r="2477" spans="1:8">
      <c r="A2477" s="185">
        <v>38540</v>
      </c>
      <c r="B2477" s="184">
        <v>252</v>
      </c>
      <c r="C2477" s="184">
        <f t="shared" si="155"/>
        <v>2005</v>
      </c>
      <c r="E2477" s="190">
        <v>155</v>
      </c>
      <c r="F2477" s="190">
        <f t="shared" si="158"/>
        <v>2472</v>
      </c>
      <c r="G2477" s="190">
        <f t="shared" si="156"/>
        <v>0.27069645203679371</v>
      </c>
      <c r="H2477" s="190">
        <f t="shared" si="157"/>
        <v>98.88</v>
      </c>
    </row>
    <row r="2478" spans="1:8">
      <c r="A2478" s="185">
        <v>38541</v>
      </c>
      <c r="B2478" s="184">
        <v>232</v>
      </c>
      <c r="C2478" s="184">
        <f t="shared" si="155"/>
        <v>2005</v>
      </c>
      <c r="E2478" s="190">
        <v>155</v>
      </c>
      <c r="F2478" s="190">
        <f t="shared" si="158"/>
        <v>2473</v>
      </c>
      <c r="G2478" s="190">
        <f t="shared" si="156"/>
        <v>0.27080595707402538</v>
      </c>
      <c r="H2478" s="190">
        <f t="shared" si="157"/>
        <v>98.92</v>
      </c>
    </row>
    <row r="2479" spans="1:8">
      <c r="A2479" s="185">
        <v>38542</v>
      </c>
      <c r="B2479" s="184">
        <v>204</v>
      </c>
      <c r="C2479" s="184">
        <f t="shared" si="155"/>
        <v>2005</v>
      </c>
      <c r="E2479" s="190">
        <v>155</v>
      </c>
      <c r="F2479" s="190">
        <f t="shared" si="158"/>
        <v>2474</v>
      </c>
      <c r="G2479" s="190">
        <f t="shared" si="156"/>
        <v>0.27091546211125711</v>
      </c>
      <c r="H2479" s="190">
        <f t="shared" si="157"/>
        <v>98.96</v>
      </c>
    </row>
    <row r="2480" spans="1:8">
      <c r="A2480" s="185">
        <v>38543</v>
      </c>
      <c r="B2480" s="184">
        <v>173</v>
      </c>
      <c r="C2480" s="184">
        <f t="shared" si="155"/>
        <v>2005</v>
      </c>
      <c r="E2480" s="190">
        <v>155</v>
      </c>
      <c r="F2480" s="190">
        <f t="shared" si="158"/>
        <v>2475</v>
      </c>
      <c r="G2480" s="190">
        <f t="shared" si="156"/>
        <v>0.27102496714848884</v>
      </c>
      <c r="H2480" s="190">
        <f t="shared" si="157"/>
        <v>99</v>
      </c>
    </row>
    <row r="2481" spans="1:8">
      <c r="A2481" s="185">
        <v>38544</v>
      </c>
      <c r="B2481" s="184">
        <v>151</v>
      </c>
      <c r="C2481" s="184">
        <f t="shared" si="155"/>
        <v>2005</v>
      </c>
      <c r="E2481" s="190">
        <v>155</v>
      </c>
      <c r="F2481" s="190">
        <f t="shared" si="158"/>
        <v>2476</v>
      </c>
      <c r="G2481" s="190">
        <f t="shared" si="156"/>
        <v>0.27113447218572057</v>
      </c>
      <c r="H2481" s="190">
        <f t="shared" si="157"/>
        <v>99.04</v>
      </c>
    </row>
    <row r="2482" spans="1:8">
      <c r="A2482" s="185">
        <v>38545</v>
      </c>
      <c r="B2482" s="184">
        <v>137</v>
      </c>
      <c r="C2482" s="184">
        <f t="shared" si="155"/>
        <v>2005</v>
      </c>
      <c r="E2482" s="190">
        <v>155</v>
      </c>
      <c r="F2482" s="190">
        <f t="shared" si="158"/>
        <v>2477</v>
      </c>
      <c r="G2482" s="190">
        <f t="shared" si="156"/>
        <v>0.27124397722295224</v>
      </c>
      <c r="H2482" s="190">
        <f t="shared" si="157"/>
        <v>99.08</v>
      </c>
    </row>
    <row r="2483" spans="1:8">
      <c r="A2483" s="185">
        <v>38546</v>
      </c>
      <c r="B2483" s="184">
        <v>123</v>
      </c>
      <c r="C2483" s="184">
        <f t="shared" si="155"/>
        <v>2005</v>
      </c>
      <c r="E2483" s="190">
        <v>155</v>
      </c>
      <c r="F2483" s="190">
        <f t="shared" si="158"/>
        <v>2478</v>
      </c>
      <c r="G2483" s="190">
        <f t="shared" si="156"/>
        <v>0.27135348226018396</v>
      </c>
      <c r="H2483" s="190">
        <f t="shared" si="157"/>
        <v>99.12</v>
      </c>
    </row>
    <row r="2484" spans="1:8">
      <c r="A2484" s="185">
        <v>38547</v>
      </c>
      <c r="B2484" s="184">
        <v>125</v>
      </c>
      <c r="C2484" s="184">
        <f t="shared" si="155"/>
        <v>2005</v>
      </c>
      <c r="E2484" s="190">
        <v>155</v>
      </c>
      <c r="F2484" s="190">
        <f t="shared" si="158"/>
        <v>2479</v>
      </c>
      <c r="G2484" s="190">
        <f t="shared" si="156"/>
        <v>0.27146298729741569</v>
      </c>
      <c r="H2484" s="190">
        <f t="shared" si="157"/>
        <v>99.16</v>
      </c>
    </row>
    <row r="2485" spans="1:8">
      <c r="A2485" s="185">
        <v>38548</v>
      </c>
      <c r="B2485" s="184">
        <v>105</v>
      </c>
      <c r="C2485" s="184">
        <f t="shared" si="155"/>
        <v>2005</v>
      </c>
      <c r="E2485" s="190">
        <v>155</v>
      </c>
      <c r="F2485" s="190">
        <f t="shared" si="158"/>
        <v>2480</v>
      </c>
      <c r="G2485" s="190">
        <f t="shared" si="156"/>
        <v>0.27157249233464742</v>
      </c>
      <c r="H2485" s="190">
        <f t="shared" si="157"/>
        <v>99.200000000000017</v>
      </c>
    </row>
    <row r="2486" spans="1:8">
      <c r="A2486" s="185">
        <v>38549</v>
      </c>
      <c r="B2486" s="184">
        <v>87</v>
      </c>
      <c r="C2486" s="184">
        <f t="shared" si="155"/>
        <v>2005</v>
      </c>
      <c r="E2486" s="190">
        <v>155</v>
      </c>
      <c r="F2486" s="190">
        <f t="shared" si="158"/>
        <v>2481</v>
      </c>
      <c r="G2486" s="190">
        <f t="shared" si="156"/>
        <v>0.27168199737187909</v>
      </c>
      <c r="H2486" s="190">
        <f t="shared" si="157"/>
        <v>99.24</v>
      </c>
    </row>
    <row r="2487" spans="1:8">
      <c r="A2487" s="185">
        <v>38550</v>
      </c>
      <c r="B2487" s="184">
        <v>77</v>
      </c>
      <c r="C2487" s="184">
        <f t="shared" si="155"/>
        <v>2005</v>
      </c>
      <c r="E2487" s="190">
        <v>155</v>
      </c>
      <c r="F2487" s="190">
        <f t="shared" si="158"/>
        <v>2482</v>
      </c>
      <c r="G2487" s="190">
        <f t="shared" si="156"/>
        <v>0.27179150240911082</v>
      </c>
      <c r="H2487" s="190">
        <f t="shared" si="157"/>
        <v>99.28</v>
      </c>
    </row>
    <row r="2488" spans="1:8">
      <c r="A2488" s="185">
        <v>38551</v>
      </c>
      <c r="B2488" s="184">
        <v>65.3</v>
      </c>
      <c r="C2488" s="184">
        <f t="shared" si="155"/>
        <v>2005</v>
      </c>
      <c r="E2488" s="190">
        <v>155</v>
      </c>
      <c r="F2488" s="190">
        <f t="shared" si="158"/>
        <v>2483</v>
      </c>
      <c r="G2488" s="190">
        <f t="shared" si="156"/>
        <v>0.27190100744634255</v>
      </c>
      <c r="H2488" s="190">
        <f t="shared" si="157"/>
        <v>99.32</v>
      </c>
    </row>
    <row r="2489" spans="1:8">
      <c r="A2489" s="185">
        <v>38552</v>
      </c>
      <c r="B2489" s="184">
        <v>59.8</v>
      </c>
      <c r="C2489" s="184">
        <f t="shared" si="155"/>
        <v>2005</v>
      </c>
      <c r="E2489" s="190">
        <v>155</v>
      </c>
      <c r="F2489" s="190">
        <f t="shared" si="158"/>
        <v>2484</v>
      </c>
      <c r="G2489" s="190">
        <f t="shared" si="156"/>
        <v>0.27201051248357422</v>
      </c>
      <c r="H2489" s="190">
        <f t="shared" si="157"/>
        <v>99.359999999999985</v>
      </c>
    </row>
    <row r="2490" spans="1:8">
      <c r="A2490" s="185">
        <v>38553</v>
      </c>
      <c r="B2490" s="184">
        <v>61</v>
      </c>
      <c r="C2490" s="184">
        <f t="shared" si="155"/>
        <v>2005</v>
      </c>
      <c r="E2490" s="190">
        <v>155</v>
      </c>
      <c r="F2490" s="190">
        <f t="shared" si="158"/>
        <v>2485</v>
      </c>
      <c r="G2490" s="190">
        <f t="shared" si="156"/>
        <v>0.27212001752080595</v>
      </c>
      <c r="H2490" s="190">
        <f t="shared" si="157"/>
        <v>99.4</v>
      </c>
    </row>
    <row r="2491" spans="1:8">
      <c r="A2491" s="185">
        <v>38554</v>
      </c>
      <c r="B2491" s="184">
        <v>61.9</v>
      </c>
      <c r="C2491" s="184">
        <f t="shared" si="155"/>
        <v>2005</v>
      </c>
      <c r="E2491" s="190">
        <v>155</v>
      </c>
      <c r="F2491" s="190">
        <f t="shared" si="158"/>
        <v>2486</v>
      </c>
      <c r="G2491" s="190">
        <f t="shared" si="156"/>
        <v>0.27222952255803767</v>
      </c>
      <c r="H2491" s="190">
        <f t="shared" si="157"/>
        <v>99.44</v>
      </c>
    </row>
    <row r="2492" spans="1:8">
      <c r="A2492" s="185">
        <v>38555</v>
      </c>
      <c r="B2492" s="184">
        <v>61.4</v>
      </c>
      <c r="C2492" s="184">
        <f t="shared" si="155"/>
        <v>2005</v>
      </c>
      <c r="E2492" s="190">
        <v>154</v>
      </c>
      <c r="F2492" s="190">
        <f t="shared" si="158"/>
        <v>2487</v>
      </c>
      <c r="G2492" s="190">
        <f t="shared" si="156"/>
        <v>0.2723390275952694</v>
      </c>
      <c r="H2492" s="190">
        <f t="shared" si="157"/>
        <v>99.48</v>
      </c>
    </row>
    <row r="2493" spans="1:8">
      <c r="A2493" s="185">
        <v>38556</v>
      </c>
      <c r="B2493" s="184">
        <v>68.599999999999994</v>
      </c>
      <c r="C2493" s="184">
        <f t="shared" si="155"/>
        <v>2005</v>
      </c>
      <c r="E2493" s="190">
        <v>154</v>
      </c>
      <c r="F2493" s="190">
        <f t="shared" si="158"/>
        <v>2488</v>
      </c>
      <c r="G2493" s="190">
        <f t="shared" si="156"/>
        <v>0.27244853263250107</v>
      </c>
      <c r="H2493" s="190">
        <f t="shared" si="157"/>
        <v>99.52</v>
      </c>
    </row>
    <row r="2494" spans="1:8">
      <c r="A2494" s="185">
        <v>38557</v>
      </c>
      <c r="B2494" s="184">
        <v>67.2</v>
      </c>
      <c r="C2494" s="184">
        <f t="shared" si="155"/>
        <v>2005</v>
      </c>
      <c r="E2494" s="190">
        <v>154</v>
      </c>
      <c r="F2494" s="190">
        <f t="shared" si="158"/>
        <v>2489</v>
      </c>
      <c r="G2494" s="190">
        <f t="shared" si="156"/>
        <v>0.2725580376697328</v>
      </c>
      <c r="H2494" s="190">
        <f t="shared" si="157"/>
        <v>99.56</v>
      </c>
    </row>
    <row r="2495" spans="1:8">
      <c r="A2495" s="185">
        <v>38558</v>
      </c>
      <c r="B2495" s="184">
        <v>55</v>
      </c>
      <c r="C2495" s="184">
        <f t="shared" si="155"/>
        <v>2005</v>
      </c>
      <c r="E2495" s="190">
        <v>154</v>
      </c>
      <c r="F2495" s="190">
        <f t="shared" si="158"/>
        <v>2490</v>
      </c>
      <c r="G2495" s="190">
        <f t="shared" si="156"/>
        <v>0.27266754270696453</v>
      </c>
      <c r="H2495" s="190">
        <f t="shared" si="157"/>
        <v>99.6</v>
      </c>
    </row>
    <row r="2496" spans="1:8">
      <c r="A2496" s="185">
        <v>38559</v>
      </c>
      <c r="B2496" s="184">
        <v>84.4</v>
      </c>
      <c r="C2496" s="184">
        <f t="shared" si="155"/>
        <v>2005</v>
      </c>
      <c r="E2496" s="190">
        <v>154</v>
      </c>
      <c r="F2496" s="190">
        <f t="shared" si="158"/>
        <v>2491</v>
      </c>
      <c r="G2496" s="190">
        <f t="shared" si="156"/>
        <v>0.27277704774419625</v>
      </c>
      <c r="H2496" s="190">
        <f t="shared" si="157"/>
        <v>99.64</v>
      </c>
    </row>
    <row r="2497" spans="1:8">
      <c r="A2497" s="185">
        <v>38560</v>
      </c>
      <c r="B2497" s="184">
        <v>70.2</v>
      </c>
      <c r="C2497" s="184">
        <f t="shared" si="155"/>
        <v>2005</v>
      </c>
      <c r="E2497" s="190">
        <v>154</v>
      </c>
      <c r="F2497" s="190">
        <f t="shared" si="158"/>
        <v>2492</v>
      </c>
      <c r="G2497" s="190">
        <f t="shared" si="156"/>
        <v>0.27288655278142793</v>
      </c>
      <c r="H2497" s="190">
        <f t="shared" si="157"/>
        <v>99.68</v>
      </c>
    </row>
    <row r="2498" spans="1:8">
      <c r="A2498" s="185">
        <v>38561</v>
      </c>
      <c r="B2498" s="184">
        <v>82.8</v>
      </c>
      <c r="C2498" s="184">
        <f t="shared" si="155"/>
        <v>2005</v>
      </c>
      <c r="E2498" s="190">
        <v>154</v>
      </c>
      <c r="F2498" s="190">
        <f t="shared" si="158"/>
        <v>2493</v>
      </c>
      <c r="G2498" s="190">
        <f t="shared" si="156"/>
        <v>0.27299605781865965</v>
      </c>
      <c r="H2498" s="190">
        <f t="shared" si="157"/>
        <v>99.72</v>
      </c>
    </row>
    <row r="2499" spans="1:8">
      <c r="A2499" s="185">
        <v>38562</v>
      </c>
      <c r="B2499" s="184">
        <v>65.7</v>
      </c>
      <c r="C2499" s="184">
        <f t="shared" si="155"/>
        <v>2005</v>
      </c>
      <c r="E2499" s="190">
        <v>154</v>
      </c>
      <c r="F2499" s="190">
        <f t="shared" si="158"/>
        <v>2494</v>
      </c>
      <c r="G2499" s="190">
        <f t="shared" si="156"/>
        <v>0.27310556285589138</v>
      </c>
      <c r="H2499" s="190">
        <f t="shared" si="157"/>
        <v>99.76</v>
      </c>
    </row>
    <row r="2500" spans="1:8">
      <c r="A2500" s="185">
        <v>38563</v>
      </c>
      <c r="B2500" s="184">
        <v>45.9</v>
      </c>
      <c r="C2500" s="184">
        <f t="shared" si="155"/>
        <v>2005</v>
      </c>
      <c r="E2500" s="190">
        <v>154</v>
      </c>
      <c r="F2500" s="190">
        <f t="shared" si="158"/>
        <v>2495</v>
      </c>
      <c r="G2500" s="190">
        <f t="shared" si="156"/>
        <v>0.27321506789312311</v>
      </c>
      <c r="H2500" s="190">
        <f t="shared" si="157"/>
        <v>99.800000000000011</v>
      </c>
    </row>
    <row r="2501" spans="1:8">
      <c r="A2501" s="185">
        <v>38564</v>
      </c>
      <c r="B2501" s="184">
        <v>46.9</v>
      </c>
      <c r="C2501" s="184">
        <f t="shared" si="155"/>
        <v>2005</v>
      </c>
      <c r="E2501" s="190">
        <v>154</v>
      </c>
      <c r="F2501" s="190">
        <f t="shared" si="158"/>
        <v>2496</v>
      </c>
      <c r="G2501" s="190">
        <f t="shared" si="156"/>
        <v>0.27332457293035478</v>
      </c>
      <c r="H2501" s="190">
        <f t="shared" si="157"/>
        <v>99.84</v>
      </c>
    </row>
    <row r="2502" spans="1:8">
      <c r="A2502" s="185">
        <v>38565</v>
      </c>
      <c r="B2502" s="184">
        <v>42.8</v>
      </c>
      <c r="C2502" s="184">
        <f t="shared" ref="C2502:C2565" si="159">YEAR(A2502)</f>
        <v>2005</v>
      </c>
      <c r="E2502" s="190">
        <v>154</v>
      </c>
      <c r="F2502" s="190">
        <f t="shared" si="158"/>
        <v>2497</v>
      </c>
      <c r="G2502" s="190">
        <f t="shared" ref="G2502:G2565" si="160">F2502/9132</f>
        <v>0.27343407796758651</v>
      </c>
      <c r="H2502" s="190">
        <f t="shared" ref="H2502:H2565" si="161">G2502*9132/25</f>
        <v>99.88</v>
      </c>
    </row>
    <row r="2503" spans="1:8">
      <c r="A2503" s="185">
        <v>38566</v>
      </c>
      <c r="B2503" s="184">
        <v>34.700000000000003</v>
      </c>
      <c r="C2503" s="184">
        <f t="shared" si="159"/>
        <v>2005</v>
      </c>
      <c r="E2503" s="190">
        <v>154</v>
      </c>
      <c r="F2503" s="190">
        <f t="shared" ref="F2503:F2566" si="162">F2502+1</f>
        <v>2498</v>
      </c>
      <c r="G2503" s="190">
        <f t="shared" si="160"/>
        <v>0.27354358300481824</v>
      </c>
      <c r="H2503" s="190">
        <f t="shared" si="161"/>
        <v>99.92</v>
      </c>
    </row>
    <row r="2504" spans="1:8">
      <c r="A2504" s="185">
        <v>38567</v>
      </c>
      <c r="B2504" s="184">
        <v>24.4</v>
      </c>
      <c r="C2504" s="184">
        <f t="shared" si="159"/>
        <v>2005</v>
      </c>
      <c r="E2504" s="190">
        <v>154</v>
      </c>
      <c r="F2504" s="190">
        <f t="shared" si="162"/>
        <v>2499</v>
      </c>
      <c r="G2504" s="190">
        <f t="shared" si="160"/>
        <v>0.27365308804204991</v>
      </c>
      <c r="H2504" s="190">
        <f t="shared" si="161"/>
        <v>99.95999999999998</v>
      </c>
    </row>
    <row r="2505" spans="1:8">
      <c r="A2505" s="185">
        <v>38568</v>
      </c>
      <c r="B2505" s="184">
        <v>22</v>
      </c>
      <c r="C2505" s="184">
        <f t="shared" si="159"/>
        <v>2005</v>
      </c>
      <c r="E2505" s="190">
        <v>154</v>
      </c>
      <c r="F2505" s="190">
        <f t="shared" si="162"/>
        <v>2500</v>
      </c>
      <c r="G2505" s="190">
        <f t="shared" si="160"/>
        <v>0.27376259307928164</v>
      </c>
      <c r="H2505" s="190">
        <f t="shared" si="161"/>
        <v>100</v>
      </c>
    </row>
    <row r="2506" spans="1:8">
      <c r="A2506" s="185">
        <v>38569</v>
      </c>
      <c r="B2506" s="184">
        <v>20.399999999999999</v>
      </c>
      <c r="C2506" s="184">
        <f t="shared" si="159"/>
        <v>2005</v>
      </c>
      <c r="E2506" s="190">
        <v>153</v>
      </c>
      <c r="F2506" s="190">
        <f t="shared" si="162"/>
        <v>2501</v>
      </c>
      <c r="G2506" s="190">
        <f t="shared" si="160"/>
        <v>0.27387209811651336</v>
      </c>
      <c r="H2506" s="190">
        <f t="shared" si="161"/>
        <v>100.04</v>
      </c>
    </row>
    <row r="2507" spans="1:8">
      <c r="A2507" s="185">
        <v>38570</v>
      </c>
      <c r="B2507" s="184">
        <v>21.1</v>
      </c>
      <c r="C2507" s="184">
        <f t="shared" si="159"/>
        <v>2005</v>
      </c>
      <c r="E2507" s="190">
        <v>153</v>
      </c>
      <c r="F2507" s="190">
        <f t="shared" si="162"/>
        <v>2502</v>
      </c>
      <c r="G2507" s="190">
        <f t="shared" si="160"/>
        <v>0.27398160315374509</v>
      </c>
      <c r="H2507" s="190">
        <f t="shared" si="161"/>
        <v>100.08</v>
      </c>
    </row>
    <row r="2508" spans="1:8">
      <c r="A2508" s="185">
        <v>38571</v>
      </c>
      <c r="B2508" s="184">
        <v>19.399999999999999</v>
      </c>
      <c r="C2508" s="184">
        <f t="shared" si="159"/>
        <v>2005</v>
      </c>
      <c r="E2508" s="190">
        <v>153</v>
      </c>
      <c r="F2508" s="190">
        <f t="shared" si="162"/>
        <v>2503</v>
      </c>
      <c r="G2508" s="190">
        <f t="shared" si="160"/>
        <v>0.27409110819097676</v>
      </c>
      <c r="H2508" s="190">
        <f t="shared" si="161"/>
        <v>100.12</v>
      </c>
    </row>
    <row r="2509" spans="1:8">
      <c r="A2509" s="185">
        <v>38572</v>
      </c>
      <c r="B2509" s="184">
        <v>18.8</v>
      </c>
      <c r="C2509" s="184">
        <f t="shared" si="159"/>
        <v>2005</v>
      </c>
      <c r="E2509" s="190">
        <v>153</v>
      </c>
      <c r="F2509" s="190">
        <f t="shared" si="162"/>
        <v>2504</v>
      </c>
      <c r="G2509" s="190">
        <f t="shared" si="160"/>
        <v>0.27420061322820849</v>
      </c>
      <c r="H2509" s="190">
        <f t="shared" si="161"/>
        <v>100.16</v>
      </c>
    </row>
    <row r="2510" spans="1:8">
      <c r="A2510" s="185">
        <v>38573</v>
      </c>
      <c r="B2510" s="184">
        <v>16.5</v>
      </c>
      <c r="C2510" s="184">
        <f t="shared" si="159"/>
        <v>2005</v>
      </c>
      <c r="E2510" s="190">
        <v>153</v>
      </c>
      <c r="F2510" s="190">
        <f t="shared" si="162"/>
        <v>2505</v>
      </c>
      <c r="G2510" s="190">
        <f t="shared" si="160"/>
        <v>0.27431011826544022</v>
      </c>
      <c r="H2510" s="190">
        <f t="shared" si="161"/>
        <v>100.2</v>
      </c>
    </row>
    <row r="2511" spans="1:8">
      <c r="A2511" s="185">
        <v>38574</v>
      </c>
      <c r="B2511" s="184">
        <v>16.899999999999999</v>
      </c>
      <c r="C2511" s="184">
        <f t="shared" si="159"/>
        <v>2005</v>
      </c>
      <c r="E2511" s="190">
        <v>153</v>
      </c>
      <c r="F2511" s="190">
        <f t="shared" si="162"/>
        <v>2506</v>
      </c>
      <c r="G2511" s="190">
        <f t="shared" si="160"/>
        <v>0.27441962330267194</v>
      </c>
      <c r="H2511" s="190">
        <f t="shared" si="161"/>
        <v>100.24</v>
      </c>
    </row>
    <row r="2512" spans="1:8">
      <c r="A2512" s="185">
        <v>38575</v>
      </c>
      <c r="B2512" s="184">
        <v>15.4</v>
      </c>
      <c r="C2512" s="184">
        <f t="shared" si="159"/>
        <v>2005</v>
      </c>
      <c r="E2512" s="190">
        <v>153</v>
      </c>
      <c r="F2512" s="190">
        <f t="shared" si="162"/>
        <v>2507</v>
      </c>
      <c r="G2512" s="190">
        <f t="shared" si="160"/>
        <v>0.27452912833990362</v>
      </c>
      <c r="H2512" s="190">
        <f t="shared" si="161"/>
        <v>100.28</v>
      </c>
    </row>
    <row r="2513" spans="1:8">
      <c r="A2513" s="185">
        <v>38576</v>
      </c>
      <c r="B2513" s="184">
        <v>16.5</v>
      </c>
      <c r="C2513" s="184">
        <f t="shared" si="159"/>
        <v>2005</v>
      </c>
      <c r="E2513" s="190">
        <v>153</v>
      </c>
      <c r="F2513" s="190">
        <f t="shared" si="162"/>
        <v>2508</v>
      </c>
      <c r="G2513" s="190">
        <f t="shared" si="160"/>
        <v>0.27463863337713534</v>
      </c>
      <c r="H2513" s="190">
        <f t="shared" si="161"/>
        <v>100.32</v>
      </c>
    </row>
    <row r="2514" spans="1:8">
      <c r="A2514" s="185">
        <v>38577</v>
      </c>
      <c r="B2514" s="184">
        <v>17.399999999999999</v>
      </c>
      <c r="C2514" s="184">
        <f t="shared" si="159"/>
        <v>2005</v>
      </c>
      <c r="E2514" s="190">
        <v>153</v>
      </c>
      <c r="F2514" s="190">
        <f t="shared" si="162"/>
        <v>2509</v>
      </c>
      <c r="G2514" s="190">
        <f t="shared" si="160"/>
        <v>0.27474813841436707</v>
      </c>
      <c r="H2514" s="190">
        <f t="shared" si="161"/>
        <v>100.36</v>
      </c>
    </row>
    <row r="2515" spans="1:8">
      <c r="A2515" s="185">
        <v>38578</v>
      </c>
      <c r="B2515" s="184">
        <v>19.3</v>
      </c>
      <c r="C2515" s="184">
        <f t="shared" si="159"/>
        <v>2005</v>
      </c>
      <c r="E2515" s="190">
        <v>153</v>
      </c>
      <c r="F2515" s="190">
        <f t="shared" si="162"/>
        <v>2510</v>
      </c>
      <c r="G2515" s="190">
        <f t="shared" si="160"/>
        <v>0.2748576434515988</v>
      </c>
      <c r="H2515" s="190">
        <f t="shared" si="161"/>
        <v>100.40000000000002</v>
      </c>
    </row>
    <row r="2516" spans="1:8">
      <c r="A2516" s="185">
        <v>38579</v>
      </c>
      <c r="B2516" s="184">
        <v>20.2</v>
      </c>
      <c r="C2516" s="184">
        <f t="shared" si="159"/>
        <v>2005</v>
      </c>
      <c r="E2516" s="190">
        <v>153</v>
      </c>
      <c r="F2516" s="190">
        <f t="shared" si="162"/>
        <v>2511</v>
      </c>
      <c r="G2516" s="190">
        <f t="shared" si="160"/>
        <v>0.27496714848883047</v>
      </c>
      <c r="H2516" s="190">
        <f t="shared" si="161"/>
        <v>100.44</v>
      </c>
    </row>
    <row r="2517" spans="1:8">
      <c r="A2517" s="185">
        <v>38580</v>
      </c>
      <c r="B2517" s="184">
        <v>29.4</v>
      </c>
      <c r="C2517" s="184">
        <f t="shared" si="159"/>
        <v>2005</v>
      </c>
      <c r="E2517" s="190">
        <v>153</v>
      </c>
      <c r="F2517" s="190">
        <f t="shared" si="162"/>
        <v>2512</v>
      </c>
      <c r="G2517" s="190">
        <f t="shared" si="160"/>
        <v>0.2750766535260622</v>
      </c>
      <c r="H2517" s="190">
        <f t="shared" si="161"/>
        <v>100.48</v>
      </c>
    </row>
    <row r="2518" spans="1:8">
      <c r="A2518" s="185">
        <v>38581</v>
      </c>
      <c r="B2518" s="184">
        <v>56.5</v>
      </c>
      <c r="C2518" s="184">
        <f t="shared" si="159"/>
        <v>2005</v>
      </c>
      <c r="E2518" s="190">
        <v>153</v>
      </c>
      <c r="F2518" s="190">
        <f t="shared" si="162"/>
        <v>2513</v>
      </c>
      <c r="G2518" s="190">
        <f t="shared" si="160"/>
        <v>0.27518615856329393</v>
      </c>
      <c r="H2518" s="190">
        <f t="shared" si="161"/>
        <v>100.52</v>
      </c>
    </row>
    <row r="2519" spans="1:8">
      <c r="A2519" s="185">
        <v>38582</v>
      </c>
      <c r="B2519" s="184">
        <v>90.7</v>
      </c>
      <c r="C2519" s="184">
        <f t="shared" si="159"/>
        <v>2005</v>
      </c>
      <c r="E2519" s="190">
        <v>153</v>
      </c>
      <c r="F2519" s="190">
        <f t="shared" si="162"/>
        <v>2514</v>
      </c>
      <c r="G2519" s="190">
        <f t="shared" si="160"/>
        <v>0.2752956636005256</v>
      </c>
      <c r="H2519" s="190">
        <f t="shared" si="161"/>
        <v>100.55999999999999</v>
      </c>
    </row>
    <row r="2520" spans="1:8">
      <c r="A2520" s="185">
        <v>38583</v>
      </c>
      <c r="B2520" s="184">
        <v>94.5</v>
      </c>
      <c r="C2520" s="184">
        <f t="shared" si="159"/>
        <v>2005</v>
      </c>
      <c r="E2520" s="190">
        <v>153</v>
      </c>
      <c r="F2520" s="190">
        <f t="shared" si="162"/>
        <v>2515</v>
      </c>
      <c r="G2520" s="190">
        <f t="shared" si="160"/>
        <v>0.27540516863775732</v>
      </c>
      <c r="H2520" s="190">
        <f t="shared" si="161"/>
        <v>100.6</v>
      </c>
    </row>
    <row r="2521" spans="1:8">
      <c r="A2521" s="185">
        <v>38584</v>
      </c>
      <c r="B2521" s="184">
        <v>92</v>
      </c>
      <c r="C2521" s="184">
        <f t="shared" si="159"/>
        <v>2005</v>
      </c>
      <c r="E2521" s="190">
        <v>153</v>
      </c>
      <c r="F2521" s="190">
        <f t="shared" si="162"/>
        <v>2516</v>
      </c>
      <c r="G2521" s="190">
        <f t="shared" si="160"/>
        <v>0.27551467367498905</v>
      </c>
      <c r="H2521" s="190">
        <f t="shared" si="161"/>
        <v>100.64</v>
      </c>
    </row>
    <row r="2522" spans="1:8">
      <c r="A2522" s="185">
        <v>38585</v>
      </c>
      <c r="B2522" s="184">
        <v>82.6</v>
      </c>
      <c r="C2522" s="184">
        <f t="shared" si="159"/>
        <v>2005</v>
      </c>
      <c r="E2522" s="190">
        <v>153</v>
      </c>
      <c r="F2522" s="190">
        <f t="shared" si="162"/>
        <v>2517</v>
      </c>
      <c r="G2522" s="190">
        <f t="shared" si="160"/>
        <v>0.27562417871222078</v>
      </c>
      <c r="H2522" s="190">
        <f t="shared" si="161"/>
        <v>100.68</v>
      </c>
    </row>
    <row r="2523" spans="1:8">
      <c r="A2523" s="185">
        <v>38586</v>
      </c>
      <c r="B2523" s="184">
        <v>81.099999999999994</v>
      </c>
      <c r="C2523" s="184">
        <f t="shared" si="159"/>
        <v>2005</v>
      </c>
      <c r="E2523" s="190">
        <v>152</v>
      </c>
      <c r="F2523" s="190">
        <f t="shared" si="162"/>
        <v>2518</v>
      </c>
      <c r="G2523" s="190">
        <f t="shared" si="160"/>
        <v>0.27573368374945245</v>
      </c>
      <c r="H2523" s="190">
        <f t="shared" si="161"/>
        <v>100.72</v>
      </c>
    </row>
    <row r="2524" spans="1:8">
      <c r="A2524" s="185">
        <v>38587</v>
      </c>
      <c r="B2524" s="184">
        <v>74.2</v>
      </c>
      <c r="C2524" s="184">
        <f t="shared" si="159"/>
        <v>2005</v>
      </c>
      <c r="E2524" s="190">
        <v>152</v>
      </c>
      <c r="F2524" s="190">
        <f t="shared" si="162"/>
        <v>2519</v>
      </c>
      <c r="G2524" s="190">
        <f t="shared" si="160"/>
        <v>0.27584318878668418</v>
      </c>
      <c r="H2524" s="190">
        <f t="shared" si="161"/>
        <v>100.76</v>
      </c>
    </row>
    <row r="2525" spans="1:8">
      <c r="A2525" s="185">
        <v>38588</v>
      </c>
      <c r="B2525" s="184">
        <v>83</v>
      </c>
      <c r="C2525" s="184">
        <f t="shared" si="159"/>
        <v>2005</v>
      </c>
      <c r="E2525" s="190">
        <v>152</v>
      </c>
      <c r="F2525" s="190">
        <f t="shared" si="162"/>
        <v>2520</v>
      </c>
      <c r="G2525" s="190">
        <f t="shared" si="160"/>
        <v>0.27595269382391591</v>
      </c>
      <c r="H2525" s="190">
        <f t="shared" si="161"/>
        <v>100.8</v>
      </c>
    </row>
    <row r="2526" spans="1:8">
      <c r="A2526" s="185">
        <v>38589</v>
      </c>
      <c r="B2526" s="184">
        <v>101</v>
      </c>
      <c r="C2526" s="184">
        <f t="shared" si="159"/>
        <v>2005</v>
      </c>
      <c r="E2526" s="190">
        <v>152</v>
      </c>
      <c r="F2526" s="190">
        <f t="shared" si="162"/>
        <v>2521</v>
      </c>
      <c r="G2526" s="190">
        <f t="shared" si="160"/>
        <v>0.27606219886114763</v>
      </c>
      <c r="H2526" s="190">
        <f t="shared" si="161"/>
        <v>100.84</v>
      </c>
    </row>
    <row r="2527" spans="1:8">
      <c r="A2527" s="185">
        <v>38590</v>
      </c>
      <c r="B2527" s="184">
        <v>118</v>
      </c>
      <c r="C2527" s="184">
        <f t="shared" si="159"/>
        <v>2005</v>
      </c>
      <c r="E2527" s="190">
        <v>152</v>
      </c>
      <c r="F2527" s="190">
        <f t="shared" si="162"/>
        <v>2522</v>
      </c>
      <c r="G2527" s="190">
        <f t="shared" si="160"/>
        <v>0.27617170389837931</v>
      </c>
      <c r="H2527" s="190">
        <f t="shared" si="161"/>
        <v>100.88</v>
      </c>
    </row>
    <row r="2528" spans="1:8">
      <c r="A2528" s="185">
        <v>38591</v>
      </c>
      <c r="B2528" s="184">
        <v>104</v>
      </c>
      <c r="C2528" s="184">
        <f t="shared" si="159"/>
        <v>2005</v>
      </c>
      <c r="E2528" s="190">
        <v>152</v>
      </c>
      <c r="F2528" s="190">
        <f t="shared" si="162"/>
        <v>2523</v>
      </c>
      <c r="G2528" s="190">
        <f t="shared" si="160"/>
        <v>0.27628120893561103</v>
      </c>
      <c r="H2528" s="190">
        <f t="shared" si="161"/>
        <v>100.92</v>
      </c>
    </row>
    <row r="2529" spans="1:8">
      <c r="A2529" s="185">
        <v>38592</v>
      </c>
      <c r="B2529" s="184">
        <v>104</v>
      </c>
      <c r="C2529" s="184">
        <f t="shared" si="159"/>
        <v>2005</v>
      </c>
      <c r="E2529" s="190">
        <v>152</v>
      </c>
      <c r="F2529" s="190">
        <f t="shared" si="162"/>
        <v>2524</v>
      </c>
      <c r="G2529" s="190">
        <f t="shared" si="160"/>
        <v>0.27639071397284276</v>
      </c>
      <c r="H2529" s="190">
        <f t="shared" si="161"/>
        <v>100.96</v>
      </c>
    </row>
    <row r="2530" spans="1:8">
      <c r="A2530" s="185">
        <v>38593</v>
      </c>
      <c r="B2530" s="184">
        <v>99.6</v>
      </c>
      <c r="C2530" s="184">
        <f t="shared" si="159"/>
        <v>2005</v>
      </c>
      <c r="E2530" s="190">
        <v>152</v>
      </c>
      <c r="F2530" s="190">
        <f t="shared" si="162"/>
        <v>2525</v>
      </c>
      <c r="G2530" s="190">
        <f t="shared" si="160"/>
        <v>0.27650021901007449</v>
      </c>
      <c r="H2530" s="190">
        <f t="shared" si="161"/>
        <v>101</v>
      </c>
    </row>
    <row r="2531" spans="1:8">
      <c r="A2531" s="185">
        <v>38594</v>
      </c>
      <c r="B2531" s="184">
        <v>89.9</v>
      </c>
      <c r="C2531" s="184">
        <f t="shared" si="159"/>
        <v>2005</v>
      </c>
      <c r="E2531" s="190">
        <v>152</v>
      </c>
      <c r="F2531" s="190">
        <f t="shared" si="162"/>
        <v>2526</v>
      </c>
      <c r="G2531" s="190">
        <f t="shared" si="160"/>
        <v>0.27660972404730616</v>
      </c>
      <c r="H2531" s="190">
        <f t="shared" si="161"/>
        <v>101.04</v>
      </c>
    </row>
    <row r="2532" spans="1:8">
      <c r="A2532" s="185">
        <v>38595</v>
      </c>
      <c r="B2532" s="184">
        <v>78.3</v>
      </c>
      <c r="C2532" s="184">
        <f t="shared" si="159"/>
        <v>2005</v>
      </c>
      <c r="E2532" s="190">
        <v>152</v>
      </c>
      <c r="F2532" s="190">
        <f t="shared" si="162"/>
        <v>2527</v>
      </c>
      <c r="G2532" s="190">
        <f t="shared" si="160"/>
        <v>0.27671922908453789</v>
      </c>
      <c r="H2532" s="190">
        <f t="shared" si="161"/>
        <v>101.08</v>
      </c>
    </row>
    <row r="2533" spans="1:8">
      <c r="A2533" s="185">
        <v>38596</v>
      </c>
      <c r="B2533" s="184">
        <v>71</v>
      </c>
      <c r="C2533" s="184">
        <f t="shared" si="159"/>
        <v>2005</v>
      </c>
      <c r="E2533" s="190">
        <v>152</v>
      </c>
      <c r="F2533" s="190">
        <f t="shared" si="162"/>
        <v>2528</v>
      </c>
      <c r="G2533" s="190">
        <f t="shared" si="160"/>
        <v>0.27682873412176962</v>
      </c>
      <c r="H2533" s="190">
        <f t="shared" si="161"/>
        <v>101.12</v>
      </c>
    </row>
    <row r="2534" spans="1:8">
      <c r="A2534" s="185">
        <v>38597</v>
      </c>
      <c r="B2534" s="184">
        <v>71.099999999999994</v>
      </c>
      <c r="C2534" s="184">
        <f t="shared" si="159"/>
        <v>2005</v>
      </c>
      <c r="E2534" s="190">
        <v>152</v>
      </c>
      <c r="F2534" s="190">
        <f t="shared" si="162"/>
        <v>2529</v>
      </c>
      <c r="G2534" s="190">
        <f t="shared" si="160"/>
        <v>0.27693823915900129</v>
      </c>
      <c r="H2534" s="190">
        <f t="shared" si="161"/>
        <v>101.15999999999998</v>
      </c>
    </row>
    <row r="2535" spans="1:8">
      <c r="A2535" s="185">
        <v>38598</v>
      </c>
      <c r="B2535" s="184">
        <v>81.3</v>
      </c>
      <c r="C2535" s="184">
        <f t="shared" si="159"/>
        <v>2005</v>
      </c>
      <c r="E2535" s="190">
        <v>152</v>
      </c>
      <c r="F2535" s="190">
        <f t="shared" si="162"/>
        <v>2530</v>
      </c>
      <c r="G2535" s="190">
        <f t="shared" si="160"/>
        <v>0.27704774419623301</v>
      </c>
      <c r="H2535" s="190">
        <f t="shared" si="161"/>
        <v>101.2</v>
      </c>
    </row>
    <row r="2536" spans="1:8">
      <c r="A2536" s="185">
        <v>38599</v>
      </c>
      <c r="B2536" s="184">
        <v>91.2</v>
      </c>
      <c r="C2536" s="184">
        <f t="shared" si="159"/>
        <v>2005</v>
      </c>
      <c r="E2536" s="190">
        <v>151</v>
      </c>
      <c r="F2536" s="190">
        <f t="shared" si="162"/>
        <v>2531</v>
      </c>
      <c r="G2536" s="190">
        <f t="shared" si="160"/>
        <v>0.27715724923346474</v>
      </c>
      <c r="H2536" s="190">
        <f t="shared" si="161"/>
        <v>101.24</v>
      </c>
    </row>
    <row r="2537" spans="1:8">
      <c r="A2537" s="185">
        <v>38600</v>
      </c>
      <c r="B2537" s="184">
        <v>104</v>
      </c>
      <c r="C2537" s="184">
        <f t="shared" si="159"/>
        <v>2005</v>
      </c>
      <c r="E2537" s="190">
        <v>151</v>
      </c>
      <c r="F2537" s="190">
        <f t="shared" si="162"/>
        <v>2532</v>
      </c>
      <c r="G2537" s="190">
        <f t="shared" si="160"/>
        <v>0.27726675427069647</v>
      </c>
      <c r="H2537" s="190">
        <f t="shared" si="161"/>
        <v>101.28</v>
      </c>
    </row>
    <row r="2538" spans="1:8">
      <c r="A2538" s="185">
        <v>38601</v>
      </c>
      <c r="B2538" s="184">
        <v>102</v>
      </c>
      <c r="C2538" s="184">
        <f t="shared" si="159"/>
        <v>2005</v>
      </c>
      <c r="E2538" s="190">
        <v>151</v>
      </c>
      <c r="F2538" s="190">
        <f t="shared" si="162"/>
        <v>2533</v>
      </c>
      <c r="G2538" s="190">
        <f t="shared" si="160"/>
        <v>0.27737625930792814</v>
      </c>
      <c r="H2538" s="190">
        <f t="shared" si="161"/>
        <v>101.32</v>
      </c>
    </row>
    <row r="2539" spans="1:8">
      <c r="A2539" s="185">
        <v>38602</v>
      </c>
      <c r="B2539" s="184">
        <v>100</v>
      </c>
      <c r="C2539" s="184">
        <f t="shared" si="159"/>
        <v>2005</v>
      </c>
      <c r="E2539" s="190">
        <v>151</v>
      </c>
      <c r="F2539" s="190">
        <f t="shared" si="162"/>
        <v>2534</v>
      </c>
      <c r="G2539" s="190">
        <f t="shared" si="160"/>
        <v>0.27748576434515987</v>
      </c>
      <c r="H2539" s="190">
        <f t="shared" si="161"/>
        <v>101.36</v>
      </c>
    </row>
    <row r="2540" spans="1:8">
      <c r="A2540" s="185">
        <v>38603</v>
      </c>
      <c r="B2540" s="184">
        <v>106</v>
      </c>
      <c r="C2540" s="184">
        <f t="shared" si="159"/>
        <v>2005</v>
      </c>
      <c r="E2540" s="190">
        <v>151</v>
      </c>
      <c r="F2540" s="190">
        <f t="shared" si="162"/>
        <v>2535</v>
      </c>
      <c r="G2540" s="190">
        <f t="shared" si="160"/>
        <v>0.2775952693823916</v>
      </c>
      <c r="H2540" s="190">
        <f t="shared" si="161"/>
        <v>101.4</v>
      </c>
    </row>
    <row r="2541" spans="1:8">
      <c r="A2541" s="185">
        <v>38604</v>
      </c>
      <c r="B2541" s="184">
        <v>108</v>
      </c>
      <c r="C2541" s="184">
        <f t="shared" si="159"/>
        <v>2005</v>
      </c>
      <c r="E2541" s="190">
        <v>151</v>
      </c>
      <c r="F2541" s="190">
        <f t="shared" si="162"/>
        <v>2536</v>
      </c>
      <c r="G2541" s="190">
        <f t="shared" si="160"/>
        <v>0.27770477441962332</v>
      </c>
      <c r="H2541" s="190">
        <f t="shared" si="161"/>
        <v>101.44</v>
      </c>
    </row>
    <row r="2542" spans="1:8">
      <c r="A2542" s="185">
        <v>38605</v>
      </c>
      <c r="B2542" s="184">
        <v>116</v>
      </c>
      <c r="C2542" s="184">
        <f t="shared" si="159"/>
        <v>2005</v>
      </c>
      <c r="E2542" s="190">
        <v>151</v>
      </c>
      <c r="F2542" s="190">
        <f t="shared" si="162"/>
        <v>2537</v>
      </c>
      <c r="G2542" s="190">
        <f t="shared" si="160"/>
        <v>0.277814279456855</v>
      </c>
      <c r="H2542" s="190">
        <f t="shared" si="161"/>
        <v>101.48</v>
      </c>
    </row>
    <row r="2543" spans="1:8">
      <c r="A2543" s="185">
        <v>38606</v>
      </c>
      <c r="B2543" s="184">
        <v>118</v>
      </c>
      <c r="C2543" s="184">
        <f t="shared" si="159"/>
        <v>2005</v>
      </c>
      <c r="E2543" s="190">
        <v>151</v>
      </c>
      <c r="F2543" s="190">
        <f t="shared" si="162"/>
        <v>2538</v>
      </c>
      <c r="G2543" s="190">
        <f t="shared" si="160"/>
        <v>0.27792378449408672</v>
      </c>
      <c r="H2543" s="190">
        <f t="shared" si="161"/>
        <v>101.52</v>
      </c>
    </row>
    <row r="2544" spans="1:8">
      <c r="A2544" s="185">
        <v>38607</v>
      </c>
      <c r="B2544" s="184">
        <v>124</v>
      </c>
      <c r="C2544" s="184">
        <f t="shared" si="159"/>
        <v>2005</v>
      </c>
      <c r="E2544" s="190">
        <v>151</v>
      </c>
      <c r="F2544" s="190">
        <f t="shared" si="162"/>
        <v>2539</v>
      </c>
      <c r="G2544" s="190">
        <f t="shared" si="160"/>
        <v>0.27803328953131845</v>
      </c>
      <c r="H2544" s="190">
        <f t="shared" si="161"/>
        <v>101.56</v>
      </c>
    </row>
    <row r="2545" spans="1:8">
      <c r="A2545" s="185">
        <v>38608</v>
      </c>
      <c r="B2545" s="184">
        <v>145</v>
      </c>
      <c r="C2545" s="184">
        <f t="shared" si="159"/>
        <v>2005</v>
      </c>
      <c r="E2545" s="190">
        <v>151</v>
      </c>
      <c r="F2545" s="190">
        <f t="shared" si="162"/>
        <v>2540</v>
      </c>
      <c r="G2545" s="190">
        <f t="shared" si="160"/>
        <v>0.27814279456855018</v>
      </c>
      <c r="H2545" s="190">
        <f t="shared" si="161"/>
        <v>101.6</v>
      </c>
    </row>
    <row r="2546" spans="1:8">
      <c r="A2546" s="185">
        <v>38609</v>
      </c>
      <c r="B2546" s="184">
        <v>160</v>
      </c>
      <c r="C2546" s="184">
        <f t="shared" si="159"/>
        <v>2005</v>
      </c>
      <c r="E2546" s="190">
        <v>151</v>
      </c>
      <c r="F2546" s="190">
        <f t="shared" si="162"/>
        <v>2541</v>
      </c>
      <c r="G2546" s="190">
        <f t="shared" si="160"/>
        <v>0.27825229960578185</v>
      </c>
      <c r="H2546" s="190">
        <f t="shared" si="161"/>
        <v>101.64</v>
      </c>
    </row>
    <row r="2547" spans="1:8">
      <c r="A2547" s="185">
        <v>38610</v>
      </c>
      <c r="B2547" s="184">
        <v>169</v>
      </c>
      <c r="C2547" s="184">
        <f t="shared" si="159"/>
        <v>2005</v>
      </c>
      <c r="E2547" s="190">
        <v>151</v>
      </c>
      <c r="F2547" s="190">
        <f t="shared" si="162"/>
        <v>2542</v>
      </c>
      <c r="G2547" s="190">
        <f t="shared" si="160"/>
        <v>0.27836180464301358</v>
      </c>
      <c r="H2547" s="190">
        <f t="shared" si="161"/>
        <v>101.68</v>
      </c>
    </row>
    <row r="2548" spans="1:8">
      <c r="A2548" s="185">
        <v>38611</v>
      </c>
      <c r="B2548" s="184">
        <v>170</v>
      </c>
      <c r="C2548" s="184">
        <f t="shared" si="159"/>
        <v>2005</v>
      </c>
      <c r="E2548" s="190">
        <v>151</v>
      </c>
      <c r="F2548" s="190">
        <f t="shared" si="162"/>
        <v>2543</v>
      </c>
      <c r="G2548" s="190">
        <f t="shared" si="160"/>
        <v>0.2784713096802453</v>
      </c>
      <c r="H2548" s="190">
        <f t="shared" si="161"/>
        <v>101.72</v>
      </c>
    </row>
    <row r="2549" spans="1:8">
      <c r="A2549" s="185">
        <v>38612</v>
      </c>
      <c r="B2549" s="184">
        <v>167</v>
      </c>
      <c r="C2549" s="184">
        <f t="shared" si="159"/>
        <v>2005</v>
      </c>
      <c r="E2549" s="190">
        <v>151</v>
      </c>
      <c r="F2549" s="190">
        <f t="shared" si="162"/>
        <v>2544</v>
      </c>
      <c r="G2549" s="190">
        <f t="shared" si="160"/>
        <v>0.27858081471747698</v>
      </c>
      <c r="H2549" s="190">
        <f t="shared" si="161"/>
        <v>101.75999999999998</v>
      </c>
    </row>
    <row r="2550" spans="1:8">
      <c r="A2550" s="185">
        <v>38613</v>
      </c>
      <c r="B2550" s="184">
        <v>159</v>
      </c>
      <c r="C2550" s="184">
        <f t="shared" si="159"/>
        <v>2005</v>
      </c>
      <c r="E2550" s="190">
        <v>151</v>
      </c>
      <c r="F2550" s="190">
        <f t="shared" si="162"/>
        <v>2545</v>
      </c>
      <c r="G2550" s="190">
        <f t="shared" si="160"/>
        <v>0.2786903197547087</v>
      </c>
      <c r="H2550" s="190">
        <f t="shared" si="161"/>
        <v>101.8</v>
      </c>
    </row>
    <row r="2551" spans="1:8">
      <c r="A2551" s="185">
        <v>38614</v>
      </c>
      <c r="B2551" s="184">
        <v>177</v>
      </c>
      <c r="C2551" s="184">
        <f t="shared" si="159"/>
        <v>2005</v>
      </c>
      <c r="E2551" s="190">
        <v>151</v>
      </c>
      <c r="F2551" s="190">
        <f t="shared" si="162"/>
        <v>2546</v>
      </c>
      <c r="G2551" s="190">
        <f t="shared" si="160"/>
        <v>0.27879982479194043</v>
      </c>
      <c r="H2551" s="190">
        <f t="shared" si="161"/>
        <v>101.84</v>
      </c>
    </row>
    <row r="2552" spans="1:8">
      <c r="A2552" s="185">
        <v>38615</v>
      </c>
      <c r="B2552" s="184">
        <v>164</v>
      </c>
      <c r="C2552" s="184">
        <f t="shared" si="159"/>
        <v>2005</v>
      </c>
      <c r="E2552" s="190">
        <v>150</v>
      </c>
      <c r="F2552" s="190">
        <f t="shared" si="162"/>
        <v>2547</v>
      </c>
      <c r="G2552" s="190">
        <f t="shared" si="160"/>
        <v>0.27890932982917216</v>
      </c>
      <c r="H2552" s="190">
        <f t="shared" si="161"/>
        <v>101.88</v>
      </c>
    </row>
    <row r="2553" spans="1:8">
      <c r="A2553" s="185">
        <v>38616</v>
      </c>
      <c r="B2553" s="184">
        <v>168</v>
      </c>
      <c r="C2553" s="184">
        <f t="shared" si="159"/>
        <v>2005</v>
      </c>
      <c r="E2553" s="190">
        <v>150</v>
      </c>
      <c r="F2553" s="190">
        <f t="shared" si="162"/>
        <v>2548</v>
      </c>
      <c r="G2553" s="190">
        <f t="shared" si="160"/>
        <v>0.27901883486640383</v>
      </c>
      <c r="H2553" s="190">
        <f t="shared" si="161"/>
        <v>101.92</v>
      </c>
    </row>
    <row r="2554" spans="1:8">
      <c r="A2554" s="185">
        <v>38617</v>
      </c>
      <c r="B2554" s="184">
        <v>202</v>
      </c>
      <c r="C2554" s="184">
        <f t="shared" si="159"/>
        <v>2005</v>
      </c>
      <c r="E2554" s="190">
        <v>150</v>
      </c>
      <c r="F2554" s="190">
        <f t="shared" si="162"/>
        <v>2549</v>
      </c>
      <c r="G2554" s="190">
        <f t="shared" si="160"/>
        <v>0.27912833990363556</v>
      </c>
      <c r="H2554" s="190">
        <f t="shared" si="161"/>
        <v>101.96</v>
      </c>
    </row>
    <row r="2555" spans="1:8">
      <c r="A2555" s="185">
        <v>38618</v>
      </c>
      <c r="B2555" s="184">
        <v>241</v>
      </c>
      <c r="C2555" s="184">
        <f t="shared" si="159"/>
        <v>2005</v>
      </c>
      <c r="E2555" s="190">
        <v>150</v>
      </c>
      <c r="F2555" s="190">
        <f t="shared" si="162"/>
        <v>2550</v>
      </c>
      <c r="G2555" s="190">
        <f t="shared" si="160"/>
        <v>0.27923784494086729</v>
      </c>
      <c r="H2555" s="190">
        <f t="shared" si="161"/>
        <v>102</v>
      </c>
    </row>
    <row r="2556" spans="1:8">
      <c r="A2556" s="185">
        <v>38619</v>
      </c>
      <c r="B2556" s="184">
        <v>231</v>
      </c>
      <c r="C2556" s="184">
        <f t="shared" si="159"/>
        <v>2005</v>
      </c>
      <c r="E2556" s="190">
        <v>150</v>
      </c>
      <c r="F2556" s="190">
        <f t="shared" si="162"/>
        <v>2551</v>
      </c>
      <c r="G2556" s="190">
        <f t="shared" si="160"/>
        <v>0.27934734997809901</v>
      </c>
      <c r="H2556" s="190">
        <f t="shared" si="161"/>
        <v>102.04</v>
      </c>
    </row>
    <row r="2557" spans="1:8">
      <c r="A2557" s="185">
        <v>38620</v>
      </c>
      <c r="B2557" s="184">
        <v>217</v>
      </c>
      <c r="C2557" s="184">
        <f t="shared" si="159"/>
        <v>2005</v>
      </c>
      <c r="E2557" s="190">
        <v>150</v>
      </c>
      <c r="F2557" s="190">
        <f t="shared" si="162"/>
        <v>2552</v>
      </c>
      <c r="G2557" s="190">
        <f t="shared" si="160"/>
        <v>0.27945685501533069</v>
      </c>
      <c r="H2557" s="190">
        <f t="shared" si="161"/>
        <v>102.08</v>
      </c>
    </row>
    <row r="2558" spans="1:8">
      <c r="A2558" s="185">
        <v>38621</v>
      </c>
      <c r="B2558" s="184">
        <v>238</v>
      </c>
      <c r="C2558" s="184">
        <f t="shared" si="159"/>
        <v>2005</v>
      </c>
      <c r="E2558" s="190">
        <v>150</v>
      </c>
      <c r="F2558" s="190">
        <f t="shared" si="162"/>
        <v>2553</v>
      </c>
      <c r="G2558" s="190">
        <f t="shared" si="160"/>
        <v>0.27956636005256241</v>
      </c>
      <c r="H2558" s="190">
        <f t="shared" si="161"/>
        <v>102.12</v>
      </c>
    </row>
    <row r="2559" spans="1:8">
      <c r="A2559" s="185">
        <v>38622</v>
      </c>
      <c r="B2559" s="184">
        <v>255</v>
      </c>
      <c r="C2559" s="184">
        <f t="shared" si="159"/>
        <v>2005</v>
      </c>
      <c r="E2559" s="190">
        <v>150</v>
      </c>
      <c r="F2559" s="190">
        <f t="shared" si="162"/>
        <v>2554</v>
      </c>
      <c r="G2559" s="190">
        <f t="shared" si="160"/>
        <v>0.27967586508979414</v>
      </c>
      <c r="H2559" s="190">
        <f t="shared" si="161"/>
        <v>102.16</v>
      </c>
    </row>
    <row r="2560" spans="1:8">
      <c r="A2560" s="185">
        <v>38623</v>
      </c>
      <c r="B2560" s="184">
        <v>314</v>
      </c>
      <c r="C2560" s="184">
        <f t="shared" si="159"/>
        <v>2005</v>
      </c>
      <c r="E2560" s="190">
        <v>150</v>
      </c>
      <c r="F2560" s="190">
        <f t="shared" si="162"/>
        <v>2555</v>
      </c>
      <c r="G2560" s="190">
        <f t="shared" si="160"/>
        <v>0.27978537012702587</v>
      </c>
      <c r="H2560" s="190">
        <f t="shared" si="161"/>
        <v>102.2</v>
      </c>
    </row>
    <row r="2561" spans="1:8">
      <c r="A2561" s="185">
        <v>38624</v>
      </c>
      <c r="B2561" s="184">
        <v>332</v>
      </c>
      <c r="C2561" s="184">
        <f t="shared" si="159"/>
        <v>2005</v>
      </c>
      <c r="E2561" s="190">
        <v>150</v>
      </c>
      <c r="F2561" s="190">
        <f t="shared" si="162"/>
        <v>2556</v>
      </c>
      <c r="G2561" s="190">
        <f t="shared" si="160"/>
        <v>0.27989487516425754</v>
      </c>
      <c r="H2561" s="190">
        <f t="shared" si="161"/>
        <v>102.24</v>
      </c>
    </row>
    <row r="2562" spans="1:8">
      <c r="A2562" s="185">
        <v>38625</v>
      </c>
      <c r="B2562" s="184">
        <v>312</v>
      </c>
      <c r="C2562" s="184">
        <f t="shared" si="159"/>
        <v>2005</v>
      </c>
      <c r="E2562" s="190">
        <v>150</v>
      </c>
      <c r="F2562" s="190">
        <f t="shared" si="162"/>
        <v>2557</v>
      </c>
      <c r="G2562" s="190">
        <f t="shared" si="160"/>
        <v>0.28000438020148927</v>
      </c>
      <c r="H2562" s="190">
        <f t="shared" si="161"/>
        <v>102.28</v>
      </c>
    </row>
    <row r="2563" spans="1:8">
      <c r="A2563" s="185">
        <v>38626</v>
      </c>
      <c r="B2563" s="184">
        <v>276</v>
      </c>
      <c r="C2563" s="184">
        <f t="shared" si="159"/>
        <v>2005</v>
      </c>
      <c r="E2563" s="190">
        <v>150</v>
      </c>
      <c r="F2563" s="190">
        <f t="shared" si="162"/>
        <v>2558</v>
      </c>
      <c r="G2563" s="190">
        <f t="shared" si="160"/>
        <v>0.28011388523872099</v>
      </c>
      <c r="H2563" s="190">
        <f t="shared" si="161"/>
        <v>102.32</v>
      </c>
    </row>
    <row r="2564" spans="1:8">
      <c r="A2564" s="185">
        <v>38627</v>
      </c>
      <c r="B2564" s="184">
        <v>262</v>
      </c>
      <c r="C2564" s="184">
        <f t="shared" si="159"/>
        <v>2005</v>
      </c>
      <c r="E2564" s="190">
        <v>150</v>
      </c>
      <c r="F2564" s="190">
        <f t="shared" si="162"/>
        <v>2559</v>
      </c>
      <c r="G2564" s="190">
        <f t="shared" si="160"/>
        <v>0.28022339027595267</v>
      </c>
      <c r="H2564" s="190">
        <f t="shared" si="161"/>
        <v>102.35999999999999</v>
      </c>
    </row>
    <row r="2565" spans="1:8">
      <c r="A2565" s="185">
        <v>38628</v>
      </c>
      <c r="B2565" s="184">
        <v>274</v>
      </c>
      <c r="C2565" s="184">
        <f t="shared" si="159"/>
        <v>2005</v>
      </c>
      <c r="E2565" s="190">
        <v>150</v>
      </c>
      <c r="F2565" s="190">
        <f t="shared" si="162"/>
        <v>2560</v>
      </c>
      <c r="G2565" s="190">
        <f t="shared" si="160"/>
        <v>0.28033289531318439</v>
      </c>
      <c r="H2565" s="190">
        <f t="shared" si="161"/>
        <v>102.4</v>
      </c>
    </row>
    <row r="2566" spans="1:8">
      <c r="A2566" s="185">
        <v>38629</v>
      </c>
      <c r="B2566" s="184">
        <v>324</v>
      </c>
      <c r="C2566" s="184">
        <f t="shared" ref="C2566:C2629" si="163">YEAR(A2566)</f>
        <v>2005</v>
      </c>
      <c r="E2566" s="190">
        <v>149</v>
      </c>
      <c r="F2566" s="190">
        <f t="shared" si="162"/>
        <v>2561</v>
      </c>
      <c r="G2566" s="190">
        <f t="shared" ref="G2566:G2629" si="164">F2566/9132</f>
        <v>0.28044240035041612</v>
      </c>
      <c r="H2566" s="190">
        <f t="shared" ref="H2566:H2629" si="165">G2566*9132/25</f>
        <v>102.44</v>
      </c>
    </row>
    <row r="2567" spans="1:8">
      <c r="A2567" s="185">
        <v>38630</v>
      </c>
      <c r="B2567" s="184">
        <v>400</v>
      </c>
      <c r="C2567" s="184">
        <f t="shared" si="163"/>
        <v>2005</v>
      </c>
      <c r="E2567" s="190">
        <v>149</v>
      </c>
      <c r="F2567" s="190">
        <f t="shared" ref="F2567:F2630" si="166">F2566+1</f>
        <v>2562</v>
      </c>
      <c r="G2567" s="190">
        <f t="shared" si="164"/>
        <v>0.28055190538764785</v>
      </c>
      <c r="H2567" s="190">
        <f t="shared" si="165"/>
        <v>102.48</v>
      </c>
    </row>
    <row r="2568" spans="1:8">
      <c r="A2568" s="185">
        <v>38631</v>
      </c>
      <c r="B2568" s="184">
        <v>410</v>
      </c>
      <c r="C2568" s="184">
        <f t="shared" si="163"/>
        <v>2005</v>
      </c>
      <c r="E2568" s="190">
        <v>149</v>
      </c>
      <c r="F2568" s="190">
        <f t="shared" si="166"/>
        <v>2563</v>
      </c>
      <c r="G2568" s="190">
        <f t="shared" si="164"/>
        <v>0.28066141042487952</v>
      </c>
      <c r="H2568" s="190">
        <f t="shared" si="165"/>
        <v>102.52</v>
      </c>
    </row>
    <row r="2569" spans="1:8">
      <c r="A2569" s="185">
        <v>38632</v>
      </c>
      <c r="B2569" s="184">
        <v>430</v>
      </c>
      <c r="C2569" s="184">
        <f t="shared" si="163"/>
        <v>2005</v>
      </c>
      <c r="E2569" s="190">
        <v>149</v>
      </c>
      <c r="F2569" s="190">
        <f t="shared" si="166"/>
        <v>2564</v>
      </c>
      <c r="G2569" s="190">
        <f t="shared" si="164"/>
        <v>0.28077091546211125</v>
      </c>
      <c r="H2569" s="190">
        <f t="shared" si="165"/>
        <v>102.56</v>
      </c>
    </row>
    <row r="2570" spans="1:8">
      <c r="A2570" s="185">
        <v>38633</v>
      </c>
      <c r="B2570" s="184">
        <v>425</v>
      </c>
      <c r="C2570" s="184">
        <f t="shared" si="163"/>
        <v>2005</v>
      </c>
      <c r="E2570" s="190">
        <v>149</v>
      </c>
      <c r="F2570" s="190">
        <f t="shared" si="166"/>
        <v>2565</v>
      </c>
      <c r="G2570" s="190">
        <f t="shared" si="164"/>
        <v>0.28088042049934298</v>
      </c>
      <c r="H2570" s="190">
        <f t="shared" si="165"/>
        <v>102.6</v>
      </c>
    </row>
    <row r="2571" spans="1:8">
      <c r="A2571" s="185">
        <v>38634</v>
      </c>
      <c r="B2571" s="184">
        <v>433</v>
      </c>
      <c r="C2571" s="184">
        <f t="shared" si="163"/>
        <v>2005</v>
      </c>
      <c r="E2571" s="190">
        <v>149</v>
      </c>
      <c r="F2571" s="190">
        <f t="shared" si="166"/>
        <v>2566</v>
      </c>
      <c r="G2571" s="190">
        <f t="shared" si="164"/>
        <v>0.2809899255365747</v>
      </c>
      <c r="H2571" s="190">
        <f t="shared" si="165"/>
        <v>102.64</v>
      </c>
    </row>
    <row r="2572" spans="1:8">
      <c r="A2572" s="185">
        <v>38635</v>
      </c>
      <c r="B2572" s="184">
        <v>435</v>
      </c>
      <c r="C2572" s="184">
        <f t="shared" si="163"/>
        <v>2005</v>
      </c>
      <c r="E2572" s="190">
        <v>149</v>
      </c>
      <c r="F2572" s="190">
        <f t="shared" si="166"/>
        <v>2567</v>
      </c>
      <c r="G2572" s="190">
        <f t="shared" si="164"/>
        <v>0.28109943057380637</v>
      </c>
      <c r="H2572" s="190">
        <f t="shared" si="165"/>
        <v>102.68</v>
      </c>
    </row>
    <row r="2573" spans="1:8">
      <c r="A2573" s="185">
        <v>38636</v>
      </c>
      <c r="B2573" s="184">
        <v>440</v>
      </c>
      <c r="C2573" s="184">
        <f t="shared" si="163"/>
        <v>2005</v>
      </c>
      <c r="E2573" s="190">
        <v>149</v>
      </c>
      <c r="F2573" s="190">
        <f t="shared" si="166"/>
        <v>2568</v>
      </c>
      <c r="G2573" s="190">
        <f t="shared" si="164"/>
        <v>0.2812089356110381</v>
      </c>
      <c r="H2573" s="190">
        <f t="shared" si="165"/>
        <v>102.72</v>
      </c>
    </row>
    <row r="2574" spans="1:8">
      <c r="A2574" s="185">
        <v>38637</v>
      </c>
      <c r="B2574" s="184">
        <v>437</v>
      </c>
      <c r="C2574" s="184">
        <f t="shared" si="163"/>
        <v>2005</v>
      </c>
      <c r="E2574" s="190">
        <v>149</v>
      </c>
      <c r="F2574" s="190">
        <f t="shared" si="166"/>
        <v>2569</v>
      </c>
      <c r="G2574" s="190">
        <f t="shared" si="164"/>
        <v>0.28131844064826983</v>
      </c>
      <c r="H2574" s="190">
        <f t="shared" si="165"/>
        <v>102.76</v>
      </c>
    </row>
    <row r="2575" spans="1:8">
      <c r="A2575" s="185">
        <v>38638</v>
      </c>
      <c r="B2575" s="184">
        <v>427</v>
      </c>
      <c r="C2575" s="184">
        <f t="shared" si="163"/>
        <v>2005</v>
      </c>
      <c r="E2575" s="190">
        <v>149</v>
      </c>
      <c r="F2575" s="190">
        <f t="shared" si="166"/>
        <v>2570</v>
      </c>
      <c r="G2575" s="190">
        <f t="shared" si="164"/>
        <v>0.28142794568550156</v>
      </c>
      <c r="H2575" s="190">
        <f t="shared" si="165"/>
        <v>102.8</v>
      </c>
    </row>
    <row r="2576" spans="1:8">
      <c r="A2576" s="185">
        <v>38639</v>
      </c>
      <c r="B2576" s="184">
        <v>426</v>
      </c>
      <c r="C2576" s="184">
        <f t="shared" si="163"/>
        <v>2005</v>
      </c>
      <c r="E2576" s="190">
        <v>149</v>
      </c>
      <c r="F2576" s="190">
        <f t="shared" si="166"/>
        <v>2571</v>
      </c>
      <c r="G2576" s="190">
        <f t="shared" si="164"/>
        <v>0.28153745072273323</v>
      </c>
      <c r="H2576" s="190">
        <f t="shared" si="165"/>
        <v>102.84</v>
      </c>
    </row>
    <row r="2577" spans="1:8">
      <c r="A2577" s="185">
        <v>38640</v>
      </c>
      <c r="B2577" s="184">
        <v>421</v>
      </c>
      <c r="C2577" s="184">
        <f t="shared" si="163"/>
        <v>2005</v>
      </c>
      <c r="E2577" s="190">
        <v>149</v>
      </c>
      <c r="F2577" s="190">
        <f t="shared" si="166"/>
        <v>2572</v>
      </c>
      <c r="G2577" s="190">
        <f t="shared" si="164"/>
        <v>0.28164695575996496</v>
      </c>
      <c r="H2577" s="190">
        <f t="shared" si="165"/>
        <v>102.88</v>
      </c>
    </row>
    <row r="2578" spans="1:8">
      <c r="A2578" s="185">
        <v>38641</v>
      </c>
      <c r="B2578" s="184">
        <v>425</v>
      </c>
      <c r="C2578" s="184">
        <f t="shared" si="163"/>
        <v>2005</v>
      </c>
      <c r="E2578" s="190">
        <v>149</v>
      </c>
      <c r="F2578" s="190">
        <f t="shared" si="166"/>
        <v>2573</v>
      </c>
      <c r="G2578" s="190">
        <f t="shared" si="164"/>
        <v>0.28175646079719668</v>
      </c>
      <c r="H2578" s="190">
        <f t="shared" si="165"/>
        <v>102.92</v>
      </c>
    </row>
    <row r="2579" spans="1:8">
      <c r="A2579" s="185">
        <v>38642</v>
      </c>
      <c r="B2579" s="184">
        <v>428</v>
      </c>
      <c r="C2579" s="184">
        <f t="shared" si="163"/>
        <v>2005</v>
      </c>
      <c r="E2579" s="190">
        <v>149</v>
      </c>
      <c r="F2579" s="190">
        <f t="shared" si="166"/>
        <v>2574</v>
      </c>
      <c r="G2579" s="190">
        <f t="shared" si="164"/>
        <v>0.28186596583442841</v>
      </c>
      <c r="H2579" s="190">
        <f t="shared" si="165"/>
        <v>102.96000000000002</v>
      </c>
    </row>
    <row r="2580" spans="1:8">
      <c r="A2580" s="185">
        <v>38643</v>
      </c>
      <c r="B2580" s="184">
        <v>425</v>
      </c>
      <c r="C2580" s="184">
        <f t="shared" si="163"/>
        <v>2005</v>
      </c>
      <c r="E2580" s="190">
        <v>149</v>
      </c>
      <c r="F2580" s="190">
        <f t="shared" si="166"/>
        <v>2575</v>
      </c>
      <c r="G2580" s="190">
        <f t="shared" si="164"/>
        <v>0.28197547087166008</v>
      </c>
      <c r="H2580" s="190">
        <f t="shared" si="165"/>
        <v>103</v>
      </c>
    </row>
    <row r="2581" spans="1:8">
      <c r="A2581" s="185">
        <v>38644</v>
      </c>
      <c r="B2581" s="184">
        <v>429</v>
      </c>
      <c r="C2581" s="184">
        <f t="shared" si="163"/>
        <v>2005</v>
      </c>
      <c r="E2581" s="190">
        <v>149</v>
      </c>
      <c r="F2581" s="190">
        <f t="shared" si="166"/>
        <v>2576</v>
      </c>
      <c r="G2581" s="190">
        <f t="shared" si="164"/>
        <v>0.28208497590889181</v>
      </c>
      <c r="H2581" s="190">
        <f t="shared" si="165"/>
        <v>103.04</v>
      </c>
    </row>
    <row r="2582" spans="1:8">
      <c r="A2582" s="185">
        <v>38645</v>
      </c>
      <c r="B2582" s="184">
        <v>432</v>
      </c>
      <c r="C2582" s="184">
        <f t="shared" si="163"/>
        <v>2005</v>
      </c>
      <c r="E2582" s="190">
        <v>149</v>
      </c>
      <c r="F2582" s="190">
        <f t="shared" si="166"/>
        <v>2577</v>
      </c>
      <c r="G2582" s="190">
        <f t="shared" si="164"/>
        <v>0.28219448094612354</v>
      </c>
      <c r="H2582" s="190">
        <f t="shared" si="165"/>
        <v>103.08</v>
      </c>
    </row>
    <row r="2583" spans="1:8">
      <c r="A2583" s="185">
        <v>38646</v>
      </c>
      <c r="B2583" s="184">
        <v>447</v>
      </c>
      <c r="C2583" s="184">
        <f t="shared" si="163"/>
        <v>2005</v>
      </c>
      <c r="E2583" s="190">
        <v>149</v>
      </c>
      <c r="F2583" s="190">
        <f t="shared" si="166"/>
        <v>2578</v>
      </c>
      <c r="G2583" s="190">
        <f t="shared" si="164"/>
        <v>0.28230398598335521</v>
      </c>
      <c r="H2583" s="190">
        <f t="shared" si="165"/>
        <v>103.12</v>
      </c>
    </row>
    <row r="2584" spans="1:8">
      <c r="A2584" s="185">
        <v>38647</v>
      </c>
      <c r="B2584" s="184">
        <v>477</v>
      </c>
      <c r="C2584" s="184">
        <f t="shared" si="163"/>
        <v>2005</v>
      </c>
      <c r="E2584" s="190">
        <v>149</v>
      </c>
      <c r="F2584" s="190">
        <f t="shared" si="166"/>
        <v>2579</v>
      </c>
      <c r="G2584" s="190">
        <f t="shared" si="164"/>
        <v>0.28241349102058694</v>
      </c>
      <c r="H2584" s="190">
        <f t="shared" si="165"/>
        <v>103.16</v>
      </c>
    </row>
    <row r="2585" spans="1:8">
      <c r="A2585" s="185">
        <v>38648</v>
      </c>
      <c r="B2585" s="184">
        <v>474</v>
      </c>
      <c r="C2585" s="184">
        <f t="shared" si="163"/>
        <v>2005</v>
      </c>
      <c r="E2585" s="190">
        <v>149</v>
      </c>
      <c r="F2585" s="190">
        <f t="shared" si="166"/>
        <v>2580</v>
      </c>
      <c r="G2585" s="190">
        <f t="shared" si="164"/>
        <v>0.28252299605781866</v>
      </c>
      <c r="H2585" s="190">
        <f t="shared" si="165"/>
        <v>103.2</v>
      </c>
    </row>
    <row r="2586" spans="1:8">
      <c r="A2586" s="185">
        <v>38649</v>
      </c>
      <c r="B2586" s="184">
        <v>455</v>
      </c>
      <c r="C2586" s="184">
        <f t="shared" si="163"/>
        <v>2005</v>
      </c>
      <c r="E2586" s="190">
        <v>148</v>
      </c>
      <c r="F2586" s="190">
        <f t="shared" si="166"/>
        <v>2581</v>
      </c>
      <c r="G2586" s="190">
        <f t="shared" si="164"/>
        <v>0.28263250109505039</v>
      </c>
      <c r="H2586" s="190">
        <f t="shared" si="165"/>
        <v>103.24</v>
      </c>
    </row>
    <row r="2587" spans="1:8">
      <c r="A2587" s="185">
        <v>38650</v>
      </c>
      <c r="B2587" s="184">
        <v>355</v>
      </c>
      <c r="C2587" s="184">
        <f t="shared" si="163"/>
        <v>2005</v>
      </c>
      <c r="E2587" s="190">
        <v>148</v>
      </c>
      <c r="F2587" s="190">
        <f t="shared" si="166"/>
        <v>2582</v>
      </c>
      <c r="G2587" s="190">
        <f t="shared" si="164"/>
        <v>0.28274200613228206</v>
      </c>
      <c r="H2587" s="190">
        <f t="shared" si="165"/>
        <v>103.28</v>
      </c>
    </row>
    <row r="2588" spans="1:8">
      <c r="A2588" s="185">
        <v>38651</v>
      </c>
      <c r="B2588" s="184">
        <v>295</v>
      </c>
      <c r="C2588" s="184">
        <f t="shared" si="163"/>
        <v>2005</v>
      </c>
      <c r="E2588" s="190">
        <v>148</v>
      </c>
      <c r="F2588" s="190">
        <f t="shared" si="166"/>
        <v>2583</v>
      </c>
      <c r="G2588" s="190">
        <f t="shared" si="164"/>
        <v>0.28285151116951379</v>
      </c>
      <c r="H2588" s="190">
        <f t="shared" si="165"/>
        <v>103.32</v>
      </c>
    </row>
    <row r="2589" spans="1:8">
      <c r="A2589" s="185">
        <v>38652</v>
      </c>
      <c r="B2589" s="184">
        <v>257</v>
      </c>
      <c r="C2589" s="184">
        <f t="shared" si="163"/>
        <v>2005</v>
      </c>
      <c r="E2589" s="190">
        <v>148</v>
      </c>
      <c r="F2589" s="190">
        <f t="shared" si="166"/>
        <v>2584</v>
      </c>
      <c r="G2589" s="190">
        <f t="shared" si="164"/>
        <v>0.28296101620674552</v>
      </c>
      <c r="H2589" s="190">
        <f t="shared" si="165"/>
        <v>103.36</v>
      </c>
    </row>
    <row r="2590" spans="1:8">
      <c r="A2590" s="185">
        <v>38653</v>
      </c>
      <c r="B2590" s="184">
        <v>301</v>
      </c>
      <c r="C2590" s="184">
        <f t="shared" si="163"/>
        <v>2005</v>
      </c>
      <c r="E2590" s="190">
        <v>148</v>
      </c>
      <c r="F2590" s="190">
        <f t="shared" si="166"/>
        <v>2585</v>
      </c>
      <c r="G2590" s="190">
        <f t="shared" si="164"/>
        <v>0.28307052124397725</v>
      </c>
      <c r="H2590" s="190">
        <f t="shared" si="165"/>
        <v>103.4</v>
      </c>
    </row>
    <row r="2591" spans="1:8">
      <c r="A2591" s="185">
        <v>38654</v>
      </c>
      <c r="B2591" s="184">
        <v>263</v>
      </c>
      <c r="C2591" s="184">
        <f t="shared" si="163"/>
        <v>2005</v>
      </c>
      <c r="E2591" s="190">
        <v>148</v>
      </c>
      <c r="F2591" s="190">
        <f t="shared" si="166"/>
        <v>2586</v>
      </c>
      <c r="G2591" s="190">
        <f t="shared" si="164"/>
        <v>0.28318002628120892</v>
      </c>
      <c r="H2591" s="190">
        <f t="shared" si="165"/>
        <v>103.44</v>
      </c>
    </row>
    <row r="2592" spans="1:8">
      <c r="A2592" s="185">
        <v>38655</v>
      </c>
      <c r="B2592" s="184">
        <v>250</v>
      </c>
      <c r="C2592" s="184">
        <f t="shared" si="163"/>
        <v>2005</v>
      </c>
      <c r="E2592" s="190">
        <v>148</v>
      </c>
      <c r="F2592" s="190">
        <f t="shared" si="166"/>
        <v>2587</v>
      </c>
      <c r="G2592" s="190">
        <f t="shared" si="164"/>
        <v>0.28328953131844065</v>
      </c>
      <c r="H2592" s="190">
        <f t="shared" si="165"/>
        <v>103.48</v>
      </c>
    </row>
    <row r="2593" spans="1:8">
      <c r="A2593" s="185">
        <v>38656</v>
      </c>
      <c r="B2593" s="184">
        <v>243</v>
      </c>
      <c r="C2593" s="184">
        <f t="shared" si="163"/>
        <v>2005</v>
      </c>
      <c r="E2593" s="190">
        <v>148</v>
      </c>
      <c r="F2593" s="190">
        <f t="shared" si="166"/>
        <v>2588</v>
      </c>
      <c r="G2593" s="190">
        <f t="shared" si="164"/>
        <v>0.28339903635567237</v>
      </c>
      <c r="H2593" s="190">
        <f t="shared" si="165"/>
        <v>103.52</v>
      </c>
    </row>
    <row r="2594" spans="1:8">
      <c r="A2594" s="185">
        <v>38657</v>
      </c>
      <c r="B2594" s="184">
        <v>246</v>
      </c>
      <c r="C2594" s="184">
        <f t="shared" si="163"/>
        <v>2005</v>
      </c>
      <c r="E2594" s="190">
        <v>148</v>
      </c>
      <c r="F2594" s="190">
        <f t="shared" si="166"/>
        <v>2589</v>
      </c>
      <c r="G2594" s="190">
        <f t="shared" si="164"/>
        <v>0.2835085413929041</v>
      </c>
      <c r="H2594" s="190">
        <f t="shared" si="165"/>
        <v>103.56000000000002</v>
      </c>
    </row>
    <row r="2595" spans="1:8">
      <c r="A2595" s="185">
        <v>38658</v>
      </c>
      <c r="B2595" s="184">
        <v>249</v>
      </c>
      <c r="C2595" s="184">
        <f t="shared" si="163"/>
        <v>2005</v>
      </c>
      <c r="E2595" s="190">
        <v>148</v>
      </c>
      <c r="F2595" s="190">
        <f t="shared" si="166"/>
        <v>2590</v>
      </c>
      <c r="G2595" s="190">
        <f t="shared" si="164"/>
        <v>0.28361804643013577</v>
      </c>
      <c r="H2595" s="190">
        <f t="shared" si="165"/>
        <v>103.6</v>
      </c>
    </row>
    <row r="2596" spans="1:8">
      <c r="A2596" s="185">
        <v>38659</v>
      </c>
      <c r="B2596" s="184">
        <v>250</v>
      </c>
      <c r="C2596" s="184">
        <f t="shared" si="163"/>
        <v>2005</v>
      </c>
      <c r="E2596" s="190">
        <v>148</v>
      </c>
      <c r="F2596" s="190">
        <f t="shared" si="166"/>
        <v>2591</v>
      </c>
      <c r="G2596" s="190">
        <f t="shared" si="164"/>
        <v>0.2837275514673675</v>
      </c>
      <c r="H2596" s="190">
        <f t="shared" si="165"/>
        <v>103.64</v>
      </c>
    </row>
    <row r="2597" spans="1:8">
      <c r="A2597" s="185">
        <v>38660</v>
      </c>
      <c r="B2597" s="184">
        <v>256</v>
      </c>
      <c r="C2597" s="184">
        <f t="shared" si="163"/>
        <v>2005</v>
      </c>
      <c r="E2597" s="190">
        <v>148</v>
      </c>
      <c r="F2597" s="190">
        <f t="shared" si="166"/>
        <v>2592</v>
      </c>
      <c r="G2597" s="190">
        <f t="shared" si="164"/>
        <v>0.28383705650459923</v>
      </c>
      <c r="H2597" s="190">
        <f t="shared" si="165"/>
        <v>103.68</v>
      </c>
    </row>
    <row r="2598" spans="1:8">
      <c r="A2598" s="185">
        <v>38661</v>
      </c>
      <c r="B2598" s="184">
        <v>260</v>
      </c>
      <c r="C2598" s="184">
        <f t="shared" si="163"/>
        <v>2005</v>
      </c>
      <c r="E2598" s="190">
        <v>148</v>
      </c>
      <c r="F2598" s="190">
        <f t="shared" si="166"/>
        <v>2593</v>
      </c>
      <c r="G2598" s="190">
        <f t="shared" si="164"/>
        <v>0.2839465615418309</v>
      </c>
      <c r="H2598" s="190">
        <f t="shared" si="165"/>
        <v>103.72</v>
      </c>
    </row>
    <row r="2599" spans="1:8">
      <c r="A2599" s="185">
        <v>38662</v>
      </c>
      <c r="B2599" s="184">
        <v>261</v>
      </c>
      <c r="C2599" s="184">
        <f t="shared" si="163"/>
        <v>2005</v>
      </c>
      <c r="E2599" s="190">
        <v>148</v>
      </c>
      <c r="F2599" s="190">
        <f t="shared" si="166"/>
        <v>2594</v>
      </c>
      <c r="G2599" s="190">
        <f t="shared" si="164"/>
        <v>0.28405606657906263</v>
      </c>
      <c r="H2599" s="190">
        <f t="shared" si="165"/>
        <v>103.76</v>
      </c>
    </row>
    <row r="2600" spans="1:8">
      <c r="A2600" s="185">
        <v>38663</v>
      </c>
      <c r="B2600" s="184">
        <v>259</v>
      </c>
      <c r="C2600" s="184">
        <f t="shared" si="163"/>
        <v>2005</v>
      </c>
      <c r="E2600" s="190">
        <v>148</v>
      </c>
      <c r="F2600" s="190">
        <f t="shared" si="166"/>
        <v>2595</v>
      </c>
      <c r="G2600" s="190">
        <f t="shared" si="164"/>
        <v>0.28416557161629435</v>
      </c>
      <c r="H2600" s="190">
        <f t="shared" si="165"/>
        <v>103.8</v>
      </c>
    </row>
    <row r="2601" spans="1:8">
      <c r="A2601" s="185">
        <v>38664</v>
      </c>
      <c r="B2601" s="184">
        <v>172</v>
      </c>
      <c r="C2601" s="184">
        <f t="shared" si="163"/>
        <v>2005</v>
      </c>
      <c r="E2601" s="190">
        <v>148</v>
      </c>
      <c r="F2601" s="190">
        <f t="shared" si="166"/>
        <v>2596</v>
      </c>
      <c r="G2601" s="190">
        <f t="shared" si="164"/>
        <v>0.28427507665352608</v>
      </c>
      <c r="H2601" s="190">
        <f t="shared" si="165"/>
        <v>103.84</v>
      </c>
    </row>
    <row r="2602" spans="1:8">
      <c r="A2602" s="185">
        <v>38665</v>
      </c>
      <c r="B2602" s="184">
        <v>257</v>
      </c>
      <c r="C2602" s="184">
        <f t="shared" si="163"/>
        <v>2005</v>
      </c>
      <c r="E2602" s="190">
        <v>148</v>
      </c>
      <c r="F2602" s="190">
        <f t="shared" si="166"/>
        <v>2597</v>
      </c>
      <c r="G2602" s="190">
        <f t="shared" si="164"/>
        <v>0.28438458169075775</v>
      </c>
      <c r="H2602" s="190">
        <f t="shared" si="165"/>
        <v>103.88</v>
      </c>
    </row>
    <row r="2603" spans="1:8">
      <c r="A2603" s="185">
        <v>38666</v>
      </c>
      <c r="B2603" s="184">
        <v>261</v>
      </c>
      <c r="C2603" s="184">
        <f t="shared" si="163"/>
        <v>2005</v>
      </c>
      <c r="E2603" s="190">
        <v>148</v>
      </c>
      <c r="F2603" s="190">
        <f t="shared" si="166"/>
        <v>2598</v>
      </c>
      <c r="G2603" s="190">
        <f t="shared" si="164"/>
        <v>0.28449408672798948</v>
      </c>
      <c r="H2603" s="190">
        <f t="shared" si="165"/>
        <v>103.92</v>
      </c>
    </row>
    <row r="2604" spans="1:8">
      <c r="A2604" s="185">
        <v>38667</v>
      </c>
      <c r="B2604" s="184">
        <v>265</v>
      </c>
      <c r="C2604" s="184">
        <f t="shared" si="163"/>
        <v>2005</v>
      </c>
      <c r="E2604" s="190">
        <v>148</v>
      </c>
      <c r="F2604" s="190">
        <f t="shared" si="166"/>
        <v>2599</v>
      </c>
      <c r="G2604" s="190">
        <f t="shared" si="164"/>
        <v>0.28460359176522121</v>
      </c>
      <c r="H2604" s="190">
        <f t="shared" si="165"/>
        <v>103.96</v>
      </c>
    </row>
    <row r="2605" spans="1:8">
      <c r="A2605" s="185">
        <v>38668</v>
      </c>
      <c r="B2605" s="184">
        <v>264</v>
      </c>
      <c r="C2605" s="184">
        <f t="shared" si="163"/>
        <v>2005</v>
      </c>
      <c r="E2605" s="190">
        <v>148</v>
      </c>
      <c r="F2605" s="190">
        <f t="shared" si="166"/>
        <v>2600</v>
      </c>
      <c r="G2605" s="190">
        <f t="shared" si="164"/>
        <v>0.28471309680245294</v>
      </c>
      <c r="H2605" s="190">
        <f t="shared" si="165"/>
        <v>104</v>
      </c>
    </row>
    <row r="2606" spans="1:8">
      <c r="A2606" s="185">
        <v>38669</v>
      </c>
      <c r="B2606" s="184">
        <v>267</v>
      </c>
      <c r="C2606" s="184">
        <f t="shared" si="163"/>
        <v>2005</v>
      </c>
      <c r="E2606" s="190">
        <v>148</v>
      </c>
      <c r="F2606" s="190">
        <f t="shared" si="166"/>
        <v>2601</v>
      </c>
      <c r="G2606" s="190">
        <f t="shared" si="164"/>
        <v>0.28482260183968461</v>
      </c>
      <c r="H2606" s="190">
        <f t="shared" si="165"/>
        <v>104.04</v>
      </c>
    </row>
    <row r="2607" spans="1:8">
      <c r="A2607" s="185">
        <v>38670</v>
      </c>
      <c r="B2607" s="184">
        <v>272</v>
      </c>
      <c r="C2607" s="184">
        <f t="shared" si="163"/>
        <v>2005</v>
      </c>
      <c r="E2607" s="190">
        <v>148</v>
      </c>
      <c r="F2607" s="190">
        <f t="shared" si="166"/>
        <v>2602</v>
      </c>
      <c r="G2607" s="190">
        <f t="shared" si="164"/>
        <v>0.28493210687691634</v>
      </c>
      <c r="H2607" s="190">
        <f t="shared" si="165"/>
        <v>104.08</v>
      </c>
    </row>
    <row r="2608" spans="1:8">
      <c r="A2608" s="185">
        <v>38671</v>
      </c>
      <c r="B2608" s="184">
        <v>270</v>
      </c>
      <c r="C2608" s="184">
        <f t="shared" si="163"/>
        <v>2005</v>
      </c>
      <c r="E2608" s="190">
        <v>148</v>
      </c>
      <c r="F2608" s="190">
        <f t="shared" si="166"/>
        <v>2603</v>
      </c>
      <c r="G2608" s="190">
        <f t="shared" si="164"/>
        <v>0.28504161191414806</v>
      </c>
      <c r="H2608" s="190">
        <f t="shared" si="165"/>
        <v>104.12</v>
      </c>
    </row>
    <row r="2609" spans="1:8">
      <c r="A2609" s="185">
        <v>38672</v>
      </c>
      <c r="B2609" s="184">
        <v>258</v>
      </c>
      <c r="C2609" s="184">
        <f t="shared" si="163"/>
        <v>2005</v>
      </c>
      <c r="E2609" s="190">
        <v>148</v>
      </c>
      <c r="F2609" s="190">
        <f t="shared" si="166"/>
        <v>2604</v>
      </c>
      <c r="G2609" s="190">
        <f t="shared" si="164"/>
        <v>0.28515111695137979</v>
      </c>
      <c r="H2609" s="190">
        <f t="shared" si="165"/>
        <v>104.16000000000003</v>
      </c>
    </row>
    <row r="2610" spans="1:8">
      <c r="A2610" s="185">
        <v>38673</v>
      </c>
      <c r="B2610" s="184">
        <v>247</v>
      </c>
      <c r="C2610" s="184">
        <f t="shared" si="163"/>
        <v>2005</v>
      </c>
      <c r="E2610" s="190">
        <v>148</v>
      </c>
      <c r="F2610" s="190">
        <f t="shared" si="166"/>
        <v>2605</v>
      </c>
      <c r="G2610" s="190">
        <f t="shared" si="164"/>
        <v>0.28526062198861146</v>
      </c>
      <c r="H2610" s="190">
        <f t="shared" si="165"/>
        <v>104.2</v>
      </c>
    </row>
    <row r="2611" spans="1:8">
      <c r="A2611" s="185">
        <v>38674</v>
      </c>
      <c r="B2611" s="184">
        <v>245</v>
      </c>
      <c r="C2611" s="184">
        <f t="shared" si="163"/>
        <v>2005</v>
      </c>
      <c r="E2611" s="190">
        <v>148</v>
      </c>
      <c r="F2611" s="190">
        <f t="shared" si="166"/>
        <v>2606</v>
      </c>
      <c r="G2611" s="190">
        <f t="shared" si="164"/>
        <v>0.28537012702584319</v>
      </c>
      <c r="H2611" s="190">
        <f t="shared" si="165"/>
        <v>104.24</v>
      </c>
    </row>
    <row r="2612" spans="1:8">
      <c r="A2612" s="185">
        <v>38675</v>
      </c>
      <c r="B2612" s="184">
        <v>250</v>
      </c>
      <c r="C2612" s="184">
        <f t="shared" si="163"/>
        <v>2005</v>
      </c>
      <c r="E2612" s="190">
        <v>147</v>
      </c>
      <c r="F2612" s="190">
        <f t="shared" si="166"/>
        <v>2607</v>
      </c>
      <c r="G2612" s="190">
        <f t="shared" si="164"/>
        <v>0.28547963206307492</v>
      </c>
      <c r="H2612" s="190">
        <f t="shared" si="165"/>
        <v>104.28</v>
      </c>
    </row>
    <row r="2613" spans="1:8">
      <c r="A2613" s="185">
        <v>38676</v>
      </c>
      <c r="B2613" s="184">
        <v>248</v>
      </c>
      <c r="C2613" s="184">
        <f t="shared" si="163"/>
        <v>2005</v>
      </c>
      <c r="E2613" s="190">
        <v>147</v>
      </c>
      <c r="F2613" s="190">
        <f t="shared" si="166"/>
        <v>2608</v>
      </c>
      <c r="G2613" s="190">
        <f t="shared" si="164"/>
        <v>0.28558913710030659</v>
      </c>
      <c r="H2613" s="190">
        <f t="shared" si="165"/>
        <v>104.32</v>
      </c>
    </row>
    <row r="2614" spans="1:8">
      <c r="A2614" s="185">
        <v>38677</v>
      </c>
      <c r="B2614" s="184">
        <v>248</v>
      </c>
      <c r="C2614" s="184">
        <f t="shared" si="163"/>
        <v>2005</v>
      </c>
      <c r="E2614" s="190">
        <v>147</v>
      </c>
      <c r="F2614" s="190">
        <f t="shared" si="166"/>
        <v>2609</v>
      </c>
      <c r="G2614" s="190">
        <f t="shared" si="164"/>
        <v>0.28569864213753832</v>
      </c>
      <c r="H2614" s="190">
        <f t="shared" si="165"/>
        <v>104.36</v>
      </c>
    </row>
    <row r="2615" spans="1:8">
      <c r="A2615" s="185">
        <v>38678</v>
      </c>
      <c r="B2615" s="184">
        <v>237</v>
      </c>
      <c r="C2615" s="184">
        <f t="shared" si="163"/>
        <v>2005</v>
      </c>
      <c r="E2615" s="190">
        <v>147</v>
      </c>
      <c r="F2615" s="190">
        <f t="shared" si="166"/>
        <v>2610</v>
      </c>
      <c r="G2615" s="190">
        <f t="shared" si="164"/>
        <v>0.28580814717477004</v>
      </c>
      <c r="H2615" s="190">
        <f t="shared" si="165"/>
        <v>104.4</v>
      </c>
    </row>
    <row r="2616" spans="1:8">
      <c r="A2616" s="185">
        <v>38679</v>
      </c>
      <c r="B2616" s="184">
        <v>213</v>
      </c>
      <c r="C2616" s="184">
        <f t="shared" si="163"/>
        <v>2005</v>
      </c>
      <c r="E2616" s="190">
        <v>147</v>
      </c>
      <c r="F2616" s="190">
        <f t="shared" si="166"/>
        <v>2611</v>
      </c>
      <c r="G2616" s="190">
        <f t="shared" si="164"/>
        <v>0.28591765221200177</v>
      </c>
      <c r="H2616" s="190">
        <f t="shared" si="165"/>
        <v>104.44</v>
      </c>
    </row>
    <row r="2617" spans="1:8">
      <c r="A2617" s="185">
        <v>38680</v>
      </c>
      <c r="B2617" s="184">
        <v>175</v>
      </c>
      <c r="C2617" s="184">
        <f t="shared" si="163"/>
        <v>2005</v>
      </c>
      <c r="E2617" s="190">
        <v>147</v>
      </c>
      <c r="F2617" s="190">
        <f t="shared" si="166"/>
        <v>2612</v>
      </c>
      <c r="G2617" s="190">
        <f t="shared" si="164"/>
        <v>0.28602715724923344</v>
      </c>
      <c r="H2617" s="190">
        <f t="shared" si="165"/>
        <v>104.48</v>
      </c>
    </row>
    <row r="2618" spans="1:8">
      <c r="A2618" s="185">
        <v>38681</v>
      </c>
      <c r="B2618" s="184">
        <v>140</v>
      </c>
      <c r="C2618" s="184">
        <f t="shared" si="163"/>
        <v>2005</v>
      </c>
      <c r="E2618" s="190">
        <v>147</v>
      </c>
      <c r="F2618" s="190">
        <f t="shared" si="166"/>
        <v>2613</v>
      </c>
      <c r="G2618" s="190">
        <f t="shared" si="164"/>
        <v>0.28613666228646517</v>
      </c>
      <c r="H2618" s="190">
        <f t="shared" si="165"/>
        <v>104.52</v>
      </c>
    </row>
    <row r="2619" spans="1:8">
      <c r="A2619" s="185">
        <v>38682</v>
      </c>
      <c r="B2619" s="184">
        <v>139</v>
      </c>
      <c r="C2619" s="184">
        <f t="shared" si="163"/>
        <v>2005</v>
      </c>
      <c r="E2619" s="190">
        <v>147</v>
      </c>
      <c r="F2619" s="190">
        <f t="shared" si="166"/>
        <v>2614</v>
      </c>
      <c r="G2619" s="190">
        <f t="shared" si="164"/>
        <v>0.2862461673236969</v>
      </c>
      <c r="H2619" s="190">
        <f t="shared" si="165"/>
        <v>104.56</v>
      </c>
    </row>
    <row r="2620" spans="1:8">
      <c r="A2620" s="185">
        <v>38683</v>
      </c>
      <c r="B2620" s="184">
        <v>122</v>
      </c>
      <c r="C2620" s="184">
        <f t="shared" si="163"/>
        <v>2005</v>
      </c>
      <c r="E2620" s="190">
        <v>147</v>
      </c>
      <c r="F2620" s="190">
        <f t="shared" si="166"/>
        <v>2615</v>
      </c>
      <c r="G2620" s="190">
        <f t="shared" si="164"/>
        <v>0.28635567236092863</v>
      </c>
      <c r="H2620" s="190">
        <f t="shared" si="165"/>
        <v>104.6</v>
      </c>
    </row>
    <row r="2621" spans="1:8">
      <c r="A2621" s="185">
        <v>38684</v>
      </c>
      <c r="B2621" s="184">
        <v>139</v>
      </c>
      <c r="C2621" s="184">
        <f t="shared" si="163"/>
        <v>2005</v>
      </c>
      <c r="E2621" s="190">
        <v>147</v>
      </c>
      <c r="F2621" s="190">
        <f t="shared" si="166"/>
        <v>2616</v>
      </c>
      <c r="G2621" s="190">
        <f t="shared" si="164"/>
        <v>0.2864651773981603</v>
      </c>
      <c r="H2621" s="190">
        <f t="shared" si="165"/>
        <v>104.64</v>
      </c>
    </row>
    <row r="2622" spans="1:8">
      <c r="A2622" s="185">
        <v>38685</v>
      </c>
      <c r="B2622" s="184">
        <v>188</v>
      </c>
      <c r="C2622" s="184">
        <f t="shared" si="163"/>
        <v>2005</v>
      </c>
      <c r="E2622" s="190">
        <v>147</v>
      </c>
      <c r="F2622" s="190">
        <f t="shared" si="166"/>
        <v>2617</v>
      </c>
      <c r="G2622" s="190">
        <f t="shared" si="164"/>
        <v>0.28657468243539203</v>
      </c>
      <c r="H2622" s="190">
        <f t="shared" si="165"/>
        <v>104.68</v>
      </c>
    </row>
    <row r="2623" spans="1:8">
      <c r="A2623" s="185">
        <v>38686</v>
      </c>
      <c r="B2623" s="184">
        <v>163</v>
      </c>
      <c r="C2623" s="184">
        <f t="shared" si="163"/>
        <v>2005</v>
      </c>
      <c r="E2623" s="190">
        <v>147</v>
      </c>
      <c r="F2623" s="190">
        <f t="shared" si="166"/>
        <v>2618</v>
      </c>
      <c r="G2623" s="190">
        <f t="shared" si="164"/>
        <v>0.28668418747262375</v>
      </c>
      <c r="H2623" s="190">
        <f t="shared" si="165"/>
        <v>104.72</v>
      </c>
    </row>
    <row r="2624" spans="1:8">
      <c r="A2624" s="185">
        <v>38687</v>
      </c>
      <c r="B2624" s="184">
        <v>110</v>
      </c>
      <c r="C2624" s="184">
        <f t="shared" si="163"/>
        <v>2005</v>
      </c>
      <c r="E2624" s="190">
        <v>147</v>
      </c>
      <c r="F2624" s="190">
        <f t="shared" si="166"/>
        <v>2619</v>
      </c>
      <c r="G2624" s="190">
        <f t="shared" si="164"/>
        <v>0.28679369250985548</v>
      </c>
      <c r="H2624" s="190">
        <f t="shared" si="165"/>
        <v>104.76000000000002</v>
      </c>
    </row>
    <row r="2625" spans="1:8">
      <c r="A2625" s="185">
        <v>38688</v>
      </c>
      <c r="B2625" s="184">
        <v>143</v>
      </c>
      <c r="C2625" s="184">
        <f t="shared" si="163"/>
        <v>2005</v>
      </c>
      <c r="E2625" s="190">
        <v>147</v>
      </c>
      <c r="F2625" s="190">
        <f t="shared" si="166"/>
        <v>2620</v>
      </c>
      <c r="G2625" s="190">
        <f t="shared" si="164"/>
        <v>0.28690319754708715</v>
      </c>
      <c r="H2625" s="190">
        <f t="shared" si="165"/>
        <v>104.8</v>
      </c>
    </row>
    <row r="2626" spans="1:8">
      <c r="A2626" s="185">
        <v>38689</v>
      </c>
      <c r="B2626" s="184">
        <v>170</v>
      </c>
      <c r="C2626" s="184">
        <f t="shared" si="163"/>
        <v>2005</v>
      </c>
      <c r="E2626" s="190">
        <v>147</v>
      </c>
      <c r="F2626" s="190">
        <f t="shared" si="166"/>
        <v>2621</v>
      </c>
      <c r="G2626" s="190">
        <f t="shared" si="164"/>
        <v>0.28701270258431888</v>
      </c>
      <c r="H2626" s="190">
        <f t="shared" si="165"/>
        <v>104.84</v>
      </c>
    </row>
    <row r="2627" spans="1:8">
      <c r="A2627" s="185">
        <v>38690</v>
      </c>
      <c r="B2627" s="184">
        <v>190</v>
      </c>
      <c r="C2627" s="184">
        <f t="shared" si="163"/>
        <v>2005</v>
      </c>
      <c r="E2627" s="190">
        <v>147</v>
      </c>
      <c r="F2627" s="190">
        <f t="shared" si="166"/>
        <v>2622</v>
      </c>
      <c r="G2627" s="190">
        <f t="shared" si="164"/>
        <v>0.28712220762155061</v>
      </c>
      <c r="H2627" s="190">
        <f t="shared" si="165"/>
        <v>104.88</v>
      </c>
    </row>
    <row r="2628" spans="1:8">
      <c r="A2628" s="185">
        <v>38691</v>
      </c>
      <c r="B2628" s="184">
        <v>195</v>
      </c>
      <c r="C2628" s="184">
        <f t="shared" si="163"/>
        <v>2005</v>
      </c>
      <c r="E2628" s="190">
        <v>147</v>
      </c>
      <c r="F2628" s="190">
        <f t="shared" si="166"/>
        <v>2623</v>
      </c>
      <c r="G2628" s="190">
        <f t="shared" si="164"/>
        <v>0.28723171265878228</v>
      </c>
      <c r="H2628" s="190">
        <f t="shared" si="165"/>
        <v>104.91999999999999</v>
      </c>
    </row>
    <row r="2629" spans="1:8">
      <c r="A2629" s="185">
        <v>38692</v>
      </c>
      <c r="B2629" s="184">
        <v>205</v>
      </c>
      <c r="C2629" s="184">
        <f t="shared" si="163"/>
        <v>2005</v>
      </c>
      <c r="E2629" s="190">
        <v>147</v>
      </c>
      <c r="F2629" s="190">
        <f t="shared" si="166"/>
        <v>2624</v>
      </c>
      <c r="G2629" s="190">
        <f t="shared" si="164"/>
        <v>0.28734121769601401</v>
      </c>
      <c r="H2629" s="190">
        <f t="shared" si="165"/>
        <v>104.96</v>
      </c>
    </row>
    <row r="2630" spans="1:8">
      <c r="A2630" s="185">
        <v>38693</v>
      </c>
      <c r="B2630" s="184">
        <v>190</v>
      </c>
      <c r="C2630" s="184">
        <f t="shared" ref="C2630:C2693" si="167">YEAR(A2630)</f>
        <v>2005</v>
      </c>
      <c r="E2630" s="190">
        <v>147</v>
      </c>
      <c r="F2630" s="190">
        <f t="shared" si="166"/>
        <v>2625</v>
      </c>
      <c r="G2630" s="190">
        <f t="shared" ref="G2630:G2693" si="168">F2630/9132</f>
        <v>0.28745072273324573</v>
      </c>
      <c r="H2630" s="190">
        <f t="shared" ref="H2630:H2693" si="169">G2630*9132/25</f>
        <v>105</v>
      </c>
    </row>
    <row r="2631" spans="1:8">
      <c r="A2631" s="185">
        <v>38694</v>
      </c>
      <c r="B2631" s="184">
        <v>185</v>
      </c>
      <c r="C2631" s="184">
        <f t="shared" si="167"/>
        <v>2005</v>
      </c>
      <c r="E2631" s="190">
        <v>147</v>
      </c>
      <c r="F2631" s="190">
        <f t="shared" ref="F2631:F2694" si="170">F2630+1</f>
        <v>2626</v>
      </c>
      <c r="G2631" s="190">
        <f t="shared" si="168"/>
        <v>0.28756022777047746</v>
      </c>
      <c r="H2631" s="190">
        <f t="shared" si="169"/>
        <v>105.04</v>
      </c>
    </row>
    <row r="2632" spans="1:8">
      <c r="A2632" s="185">
        <v>38695</v>
      </c>
      <c r="B2632" s="184">
        <v>160</v>
      </c>
      <c r="C2632" s="184">
        <f t="shared" si="167"/>
        <v>2005</v>
      </c>
      <c r="E2632" s="190">
        <v>147</v>
      </c>
      <c r="F2632" s="190">
        <f t="shared" si="170"/>
        <v>2627</v>
      </c>
      <c r="G2632" s="190">
        <f t="shared" si="168"/>
        <v>0.28766973280770913</v>
      </c>
      <c r="H2632" s="190">
        <f t="shared" si="169"/>
        <v>105.08</v>
      </c>
    </row>
    <row r="2633" spans="1:8">
      <c r="A2633" s="185">
        <v>38696</v>
      </c>
      <c r="B2633" s="184">
        <v>184</v>
      </c>
      <c r="C2633" s="184">
        <f t="shared" si="167"/>
        <v>2005</v>
      </c>
      <c r="E2633" s="190">
        <v>147</v>
      </c>
      <c r="F2633" s="190">
        <f t="shared" si="170"/>
        <v>2628</v>
      </c>
      <c r="G2633" s="190">
        <f t="shared" si="168"/>
        <v>0.28777923784494086</v>
      </c>
      <c r="H2633" s="190">
        <f t="shared" si="169"/>
        <v>105.12</v>
      </c>
    </row>
    <row r="2634" spans="1:8">
      <c r="A2634" s="185">
        <v>38697</v>
      </c>
      <c r="B2634" s="184">
        <v>186</v>
      </c>
      <c r="C2634" s="184">
        <f t="shared" si="167"/>
        <v>2005</v>
      </c>
      <c r="E2634" s="190">
        <v>147</v>
      </c>
      <c r="F2634" s="190">
        <f t="shared" si="170"/>
        <v>2629</v>
      </c>
      <c r="G2634" s="190">
        <f t="shared" si="168"/>
        <v>0.28788874288217259</v>
      </c>
      <c r="H2634" s="190">
        <f t="shared" si="169"/>
        <v>105.16</v>
      </c>
    </row>
    <row r="2635" spans="1:8">
      <c r="A2635" s="185">
        <v>38698</v>
      </c>
      <c r="B2635" s="184">
        <v>179</v>
      </c>
      <c r="C2635" s="184">
        <f t="shared" si="167"/>
        <v>2005</v>
      </c>
      <c r="E2635" s="190">
        <v>147</v>
      </c>
      <c r="F2635" s="190">
        <f t="shared" si="170"/>
        <v>2630</v>
      </c>
      <c r="G2635" s="190">
        <f t="shared" si="168"/>
        <v>0.28799824791940432</v>
      </c>
      <c r="H2635" s="190">
        <f t="shared" si="169"/>
        <v>105.2</v>
      </c>
    </row>
    <row r="2636" spans="1:8">
      <c r="A2636" s="185">
        <v>38699</v>
      </c>
      <c r="B2636" s="184">
        <v>175</v>
      </c>
      <c r="C2636" s="184">
        <f t="shared" si="167"/>
        <v>2005</v>
      </c>
      <c r="E2636" s="190">
        <v>147</v>
      </c>
      <c r="F2636" s="190">
        <f t="shared" si="170"/>
        <v>2631</v>
      </c>
      <c r="G2636" s="190">
        <f t="shared" si="168"/>
        <v>0.28810775295663599</v>
      </c>
      <c r="H2636" s="190">
        <f t="shared" si="169"/>
        <v>105.24</v>
      </c>
    </row>
    <row r="2637" spans="1:8">
      <c r="A2637" s="185">
        <v>38700</v>
      </c>
      <c r="B2637" s="184">
        <v>172</v>
      </c>
      <c r="C2637" s="184">
        <f t="shared" si="167"/>
        <v>2005</v>
      </c>
      <c r="E2637" s="190">
        <v>146</v>
      </c>
      <c r="F2637" s="190">
        <f t="shared" si="170"/>
        <v>2632</v>
      </c>
      <c r="G2637" s="190">
        <f t="shared" si="168"/>
        <v>0.28821725799386771</v>
      </c>
      <c r="H2637" s="190">
        <f t="shared" si="169"/>
        <v>105.28</v>
      </c>
    </row>
    <row r="2638" spans="1:8">
      <c r="A2638" s="185">
        <v>38701</v>
      </c>
      <c r="B2638" s="184">
        <v>173</v>
      </c>
      <c r="C2638" s="184">
        <f t="shared" si="167"/>
        <v>2005</v>
      </c>
      <c r="E2638" s="190">
        <v>146</v>
      </c>
      <c r="F2638" s="190">
        <f t="shared" si="170"/>
        <v>2633</v>
      </c>
      <c r="G2638" s="190">
        <f t="shared" si="168"/>
        <v>0.28832676303109944</v>
      </c>
      <c r="H2638" s="190">
        <f t="shared" si="169"/>
        <v>105.32</v>
      </c>
    </row>
    <row r="2639" spans="1:8">
      <c r="A2639" s="185">
        <v>38702</v>
      </c>
      <c r="B2639" s="184">
        <v>172</v>
      </c>
      <c r="C2639" s="184">
        <f t="shared" si="167"/>
        <v>2005</v>
      </c>
      <c r="E2639" s="190">
        <v>146</v>
      </c>
      <c r="F2639" s="190">
        <f t="shared" si="170"/>
        <v>2634</v>
      </c>
      <c r="G2639" s="190">
        <f t="shared" si="168"/>
        <v>0.28843626806833117</v>
      </c>
      <c r="H2639" s="190">
        <f t="shared" si="169"/>
        <v>105.36000000000001</v>
      </c>
    </row>
    <row r="2640" spans="1:8">
      <c r="A2640" s="185">
        <v>38703</v>
      </c>
      <c r="B2640" s="184">
        <v>172</v>
      </c>
      <c r="C2640" s="184">
        <f t="shared" si="167"/>
        <v>2005</v>
      </c>
      <c r="E2640" s="190">
        <v>146</v>
      </c>
      <c r="F2640" s="190">
        <f t="shared" si="170"/>
        <v>2635</v>
      </c>
      <c r="G2640" s="190">
        <f t="shared" si="168"/>
        <v>0.28854577310556284</v>
      </c>
      <c r="H2640" s="190">
        <f t="shared" si="169"/>
        <v>105.4</v>
      </c>
    </row>
    <row r="2641" spans="1:8">
      <c r="A2641" s="185">
        <v>38704</v>
      </c>
      <c r="B2641" s="184">
        <v>172</v>
      </c>
      <c r="C2641" s="184">
        <f t="shared" si="167"/>
        <v>2005</v>
      </c>
      <c r="E2641" s="190">
        <v>146</v>
      </c>
      <c r="F2641" s="190">
        <f t="shared" si="170"/>
        <v>2636</v>
      </c>
      <c r="G2641" s="190">
        <f t="shared" si="168"/>
        <v>0.28865527814279457</v>
      </c>
      <c r="H2641" s="190">
        <f t="shared" si="169"/>
        <v>105.44</v>
      </c>
    </row>
    <row r="2642" spans="1:8">
      <c r="A2642" s="185">
        <v>38705</v>
      </c>
      <c r="B2642" s="184">
        <v>190</v>
      </c>
      <c r="C2642" s="184">
        <f t="shared" si="167"/>
        <v>2005</v>
      </c>
      <c r="E2642" s="190">
        <v>146</v>
      </c>
      <c r="F2642" s="190">
        <f t="shared" si="170"/>
        <v>2637</v>
      </c>
      <c r="G2642" s="190">
        <f t="shared" si="168"/>
        <v>0.2887647831800263</v>
      </c>
      <c r="H2642" s="190">
        <f t="shared" si="169"/>
        <v>105.48</v>
      </c>
    </row>
    <row r="2643" spans="1:8">
      <c r="A2643" s="185">
        <v>38706</v>
      </c>
      <c r="B2643" s="184">
        <v>176</v>
      </c>
      <c r="C2643" s="184">
        <f t="shared" si="167"/>
        <v>2005</v>
      </c>
      <c r="E2643" s="190">
        <v>146</v>
      </c>
      <c r="F2643" s="190">
        <f t="shared" si="170"/>
        <v>2638</v>
      </c>
      <c r="G2643" s="190">
        <f t="shared" si="168"/>
        <v>0.28887428821725797</v>
      </c>
      <c r="H2643" s="190">
        <f t="shared" si="169"/>
        <v>105.51999999999998</v>
      </c>
    </row>
    <row r="2644" spans="1:8">
      <c r="A2644" s="185">
        <v>38707</v>
      </c>
      <c r="B2644" s="184">
        <v>160</v>
      </c>
      <c r="C2644" s="184">
        <f t="shared" si="167"/>
        <v>2005</v>
      </c>
      <c r="E2644" s="190">
        <v>146</v>
      </c>
      <c r="F2644" s="190">
        <f t="shared" si="170"/>
        <v>2639</v>
      </c>
      <c r="G2644" s="190">
        <f t="shared" si="168"/>
        <v>0.2889837932544897</v>
      </c>
      <c r="H2644" s="190">
        <f t="shared" si="169"/>
        <v>105.56</v>
      </c>
    </row>
    <row r="2645" spans="1:8">
      <c r="A2645" s="185">
        <v>38708</v>
      </c>
      <c r="B2645" s="184">
        <v>154</v>
      </c>
      <c r="C2645" s="184">
        <f t="shared" si="167"/>
        <v>2005</v>
      </c>
      <c r="E2645" s="190">
        <v>146</v>
      </c>
      <c r="F2645" s="190">
        <f t="shared" si="170"/>
        <v>2640</v>
      </c>
      <c r="G2645" s="190">
        <f t="shared" si="168"/>
        <v>0.28909329829172142</v>
      </c>
      <c r="H2645" s="190">
        <f t="shared" si="169"/>
        <v>105.6</v>
      </c>
    </row>
    <row r="2646" spans="1:8">
      <c r="A2646" s="185">
        <v>38709</v>
      </c>
      <c r="B2646" s="184">
        <v>154</v>
      </c>
      <c r="C2646" s="184">
        <f t="shared" si="167"/>
        <v>2005</v>
      </c>
      <c r="E2646" s="190">
        <v>146</v>
      </c>
      <c r="F2646" s="190">
        <f t="shared" si="170"/>
        <v>2641</v>
      </c>
      <c r="G2646" s="190">
        <f t="shared" si="168"/>
        <v>0.28920280332895315</v>
      </c>
      <c r="H2646" s="190">
        <f t="shared" si="169"/>
        <v>105.64</v>
      </c>
    </row>
    <row r="2647" spans="1:8">
      <c r="A2647" s="185">
        <v>38710</v>
      </c>
      <c r="B2647" s="184">
        <v>139</v>
      </c>
      <c r="C2647" s="184">
        <f t="shared" si="167"/>
        <v>2005</v>
      </c>
      <c r="E2647" s="190">
        <v>146</v>
      </c>
      <c r="F2647" s="190">
        <f t="shared" si="170"/>
        <v>2642</v>
      </c>
      <c r="G2647" s="190">
        <f t="shared" si="168"/>
        <v>0.28931230836618482</v>
      </c>
      <c r="H2647" s="190">
        <f t="shared" si="169"/>
        <v>105.68</v>
      </c>
    </row>
    <row r="2648" spans="1:8">
      <c r="A2648" s="185">
        <v>38711</v>
      </c>
      <c r="B2648" s="184">
        <v>136</v>
      </c>
      <c r="C2648" s="184">
        <f t="shared" si="167"/>
        <v>2005</v>
      </c>
      <c r="E2648" s="190">
        <v>146</v>
      </c>
      <c r="F2648" s="190">
        <f t="shared" si="170"/>
        <v>2643</v>
      </c>
      <c r="G2648" s="190">
        <f t="shared" si="168"/>
        <v>0.28942181340341655</v>
      </c>
      <c r="H2648" s="190">
        <f t="shared" si="169"/>
        <v>105.72</v>
      </c>
    </row>
    <row r="2649" spans="1:8">
      <c r="A2649" s="185">
        <v>38712</v>
      </c>
      <c r="B2649" s="184">
        <v>158</v>
      </c>
      <c r="C2649" s="184">
        <f t="shared" si="167"/>
        <v>2005</v>
      </c>
      <c r="E2649" s="190">
        <v>146</v>
      </c>
      <c r="F2649" s="190">
        <f t="shared" si="170"/>
        <v>2644</v>
      </c>
      <c r="G2649" s="190">
        <f t="shared" si="168"/>
        <v>0.28953131844064828</v>
      </c>
      <c r="H2649" s="190">
        <f t="shared" si="169"/>
        <v>105.76</v>
      </c>
    </row>
    <row r="2650" spans="1:8">
      <c r="A2650" s="185">
        <v>38713</v>
      </c>
      <c r="B2650" s="184">
        <v>149</v>
      </c>
      <c r="C2650" s="184">
        <f t="shared" si="167"/>
        <v>2005</v>
      </c>
      <c r="E2650" s="190">
        <v>146</v>
      </c>
      <c r="F2650" s="190">
        <f t="shared" si="170"/>
        <v>2645</v>
      </c>
      <c r="G2650" s="190">
        <f t="shared" si="168"/>
        <v>0.28964082347788001</v>
      </c>
      <c r="H2650" s="190">
        <f t="shared" si="169"/>
        <v>105.8</v>
      </c>
    </row>
    <row r="2651" spans="1:8">
      <c r="A2651" s="185">
        <v>38714</v>
      </c>
      <c r="B2651" s="184">
        <v>142</v>
      </c>
      <c r="C2651" s="184">
        <f t="shared" si="167"/>
        <v>2005</v>
      </c>
      <c r="E2651" s="190">
        <v>146</v>
      </c>
      <c r="F2651" s="190">
        <f t="shared" si="170"/>
        <v>2646</v>
      </c>
      <c r="G2651" s="190">
        <f t="shared" si="168"/>
        <v>0.28975032851511168</v>
      </c>
      <c r="H2651" s="190">
        <f t="shared" si="169"/>
        <v>105.84</v>
      </c>
    </row>
    <row r="2652" spans="1:8">
      <c r="A2652" s="185">
        <v>38715</v>
      </c>
      <c r="B2652" s="184">
        <v>143</v>
      </c>
      <c r="C2652" s="184">
        <f t="shared" si="167"/>
        <v>2005</v>
      </c>
      <c r="E2652" s="190">
        <v>146</v>
      </c>
      <c r="F2652" s="190">
        <f t="shared" si="170"/>
        <v>2647</v>
      </c>
      <c r="G2652" s="190">
        <f t="shared" si="168"/>
        <v>0.2898598335523434</v>
      </c>
      <c r="H2652" s="190">
        <f t="shared" si="169"/>
        <v>105.88</v>
      </c>
    </row>
    <row r="2653" spans="1:8">
      <c r="A2653" s="185">
        <v>38716</v>
      </c>
      <c r="B2653" s="184">
        <v>145</v>
      </c>
      <c r="C2653" s="184">
        <f t="shared" si="167"/>
        <v>2005</v>
      </c>
      <c r="E2653" s="190">
        <v>146</v>
      </c>
      <c r="F2653" s="190">
        <f t="shared" si="170"/>
        <v>2648</v>
      </c>
      <c r="G2653" s="190">
        <f t="shared" si="168"/>
        <v>0.28996933858957513</v>
      </c>
      <c r="H2653" s="190">
        <f t="shared" si="169"/>
        <v>105.92</v>
      </c>
    </row>
    <row r="2654" spans="1:8">
      <c r="A2654" s="185">
        <v>38717</v>
      </c>
      <c r="B2654" s="184">
        <v>182</v>
      </c>
      <c r="C2654" s="184">
        <f t="shared" si="167"/>
        <v>2005</v>
      </c>
      <c r="E2654" s="190">
        <v>146</v>
      </c>
      <c r="F2654" s="190">
        <f t="shared" si="170"/>
        <v>2649</v>
      </c>
      <c r="G2654" s="190">
        <f t="shared" si="168"/>
        <v>0.29007884362680686</v>
      </c>
      <c r="H2654" s="190">
        <f t="shared" si="169"/>
        <v>105.96000000000002</v>
      </c>
    </row>
    <row r="2655" spans="1:8">
      <c r="A2655" s="185">
        <v>38718</v>
      </c>
      <c r="B2655" s="184">
        <v>210</v>
      </c>
      <c r="C2655" s="184">
        <f t="shared" si="167"/>
        <v>2006</v>
      </c>
      <c r="E2655" s="190">
        <v>146</v>
      </c>
      <c r="F2655" s="190">
        <f t="shared" si="170"/>
        <v>2650</v>
      </c>
      <c r="G2655" s="190">
        <f t="shared" si="168"/>
        <v>0.29018834866403853</v>
      </c>
      <c r="H2655" s="190">
        <f t="shared" si="169"/>
        <v>106</v>
      </c>
    </row>
    <row r="2656" spans="1:8">
      <c r="A2656" s="185">
        <v>38719</v>
      </c>
      <c r="B2656" s="184">
        <v>160</v>
      </c>
      <c r="C2656" s="184">
        <f t="shared" si="167"/>
        <v>2006</v>
      </c>
      <c r="E2656" s="190">
        <v>146</v>
      </c>
      <c r="F2656" s="190">
        <f t="shared" si="170"/>
        <v>2651</v>
      </c>
      <c r="G2656" s="190">
        <f t="shared" si="168"/>
        <v>0.29029785370127026</v>
      </c>
      <c r="H2656" s="190">
        <f t="shared" si="169"/>
        <v>106.04</v>
      </c>
    </row>
    <row r="2657" spans="1:8">
      <c r="A2657" s="185">
        <v>38720</v>
      </c>
      <c r="B2657" s="184">
        <v>184</v>
      </c>
      <c r="C2657" s="184">
        <f t="shared" si="167"/>
        <v>2006</v>
      </c>
      <c r="E2657" s="190">
        <v>145</v>
      </c>
      <c r="F2657" s="190">
        <f t="shared" si="170"/>
        <v>2652</v>
      </c>
      <c r="G2657" s="190">
        <f t="shared" si="168"/>
        <v>0.29040735873850199</v>
      </c>
      <c r="H2657" s="190">
        <f t="shared" si="169"/>
        <v>106.08</v>
      </c>
    </row>
    <row r="2658" spans="1:8">
      <c r="A2658" s="185">
        <v>38721</v>
      </c>
      <c r="B2658" s="184">
        <v>163</v>
      </c>
      <c r="C2658" s="184">
        <f t="shared" si="167"/>
        <v>2006</v>
      </c>
      <c r="E2658" s="190">
        <v>145</v>
      </c>
      <c r="F2658" s="190">
        <f t="shared" si="170"/>
        <v>2653</v>
      </c>
      <c r="G2658" s="190">
        <f t="shared" si="168"/>
        <v>0.29051686377573366</v>
      </c>
      <c r="H2658" s="190">
        <f t="shared" si="169"/>
        <v>106.11999999999998</v>
      </c>
    </row>
    <row r="2659" spans="1:8">
      <c r="A2659" s="185">
        <v>38722</v>
      </c>
      <c r="B2659" s="184">
        <v>149</v>
      </c>
      <c r="C2659" s="184">
        <f t="shared" si="167"/>
        <v>2006</v>
      </c>
      <c r="E2659" s="190">
        <v>145</v>
      </c>
      <c r="F2659" s="190">
        <f t="shared" si="170"/>
        <v>2654</v>
      </c>
      <c r="G2659" s="190">
        <f t="shared" si="168"/>
        <v>0.29062636881296539</v>
      </c>
      <c r="H2659" s="190">
        <f t="shared" si="169"/>
        <v>106.16</v>
      </c>
    </row>
    <row r="2660" spans="1:8">
      <c r="A2660" s="185">
        <v>38723</v>
      </c>
      <c r="B2660" s="184">
        <v>144</v>
      </c>
      <c r="C2660" s="184">
        <f t="shared" si="167"/>
        <v>2006</v>
      </c>
      <c r="E2660" s="190">
        <v>145</v>
      </c>
      <c r="F2660" s="190">
        <f t="shared" si="170"/>
        <v>2655</v>
      </c>
      <c r="G2660" s="190">
        <f t="shared" si="168"/>
        <v>0.29073587385019711</v>
      </c>
      <c r="H2660" s="190">
        <f t="shared" si="169"/>
        <v>106.2</v>
      </c>
    </row>
    <row r="2661" spans="1:8">
      <c r="A2661" s="185">
        <v>38724</v>
      </c>
      <c r="B2661" s="184">
        <v>142</v>
      </c>
      <c r="C2661" s="184">
        <f t="shared" si="167"/>
        <v>2006</v>
      </c>
      <c r="E2661" s="190">
        <v>145</v>
      </c>
      <c r="F2661" s="190">
        <f t="shared" si="170"/>
        <v>2656</v>
      </c>
      <c r="G2661" s="190">
        <f t="shared" si="168"/>
        <v>0.29084537888742884</v>
      </c>
      <c r="H2661" s="190">
        <f t="shared" si="169"/>
        <v>106.24</v>
      </c>
    </row>
    <row r="2662" spans="1:8">
      <c r="A2662" s="185">
        <v>38725</v>
      </c>
      <c r="B2662" s="184">
        <v>138</v>
      </c>
      <c r="C2662" s="184">
        <f t="shared" si="167"/>
        <v>2006</v>
      </c>
      <c r="E2662" s="190">
        <v>145</v>
      </c>
      <c r="F2662" s="190">
        <f t="shared" si="170"/>
        <v>2657</v>
      </c>
      <c r="G2662" s="190">
        <f t="shared" si="168"/>
        <v>0.29095488392466051</v>
      </c>
      <c r="H2662" s="190">
        <f t="shared" si="169"/>
        <v>106.28</v>
      </c>
    </row>
    <row r="2663" spans="1:8">
      <c r="A2663" s="185">
        <v>38726</v>
      </c>
      <c r="B2663" s="184">
        <v>135</v>
      </c>
      <c r="C2663" s="184">
        <f t="shared" si="167"/>
        <v>2006</v>
      </c>
      <c r="E2663" s="190">
        <v>145</v>
      </c>
      <c r="F2663" s="190">
        <f t="shared" si="170"/>
        <v>2658</v>
      </c>
      <c r="G2663" s="190">
        <f t="shared" si="168"/>
        <v>0.29106438896189224</v>
      </c>
      <c r="H2663" s="190">
        <f t="shared" si="169"/>
        <v>106.32</v>
      </c>
    </row>
    <row r="2664" spans="1:8">
      <c r="A2664" s="185">
        <v>38727</v>
      </c>
      <c r="B2664" s="184">
        <v>132</v>
      </c>
      <c r="C2664" s="184">
        <f t="shared" si="167"/>
        <v>2006</v>
      </c>
      <c r="E2664" s="190">
        <v>145</v>
      </c>
      <c r="F2664" s="190">
        <f t="shared" si="170"/>
        <v>2659</v>
      </c>
      <c r="G2664" s="190">
        <f t="shared" si="168"/>
        <v>0.29117389399912397</v>
      </c>
      <c r="H2664" s="190">
        <f t="shared" si="169"/>
        <v>106.36</v>
      </c>
    </row>
    <row r="2665" spans="1:8">
      <c r="A2665" s="185">
        <v>38728</v>
      </c>
      <c r="B2665" s="184">
        <v>133</v>
      </c>
      <c r="C2665" s="184">
        <f t="shared" si="167"/>
        <v>2006</v>
      </c>
      <c r="E2665" s="190">
        <v>145</v>
      </c>
      <c r="F2665" s="190">
        <f t="shared" si="170"/>
        <v>2660</v>
      </c>
      <c r="G2665" s="190">
        <f t="shared" si="168"/>
        <v>0.29128339903635569</v>
      </c>
      <c r="H2665" s="190">
        <f t="shared" si="169"/>
        <v>106.4</v>
      </c>
    </row>
    <row r="2666" spans="1:8">
      <c r="A2666" s="185">
        <v>38729</v>
      </c>
      <c r="B2666" s="184">
        <v>133</v>
      </c>
      <c r="C2666" s="184">
        <f t="shared" si="167"/>
        <v>2006</v>
      </c>
      <c r="E2666" s="190">
        <v>145</v>
      </c>
      <c r="F2666" s="190">
        <f t="shared" si="170"/>
        <v>2661</v>
      </c>
      <c r="G2666" s="190">
        <f t="shared" si="168"/>
        <v>0.29139290407358737</v>
      </c>
      <c r="H2666" s="190">
        <f t="shared" si="169"/>
        <v>106.44</v>
      </c>
    </row>
    <row r="2667" spans="1:8">
      <c r="A2667" s="185">
        <v>38730</v>
      </c>
      <c r="B2667" s="184">
        <v>127</v>
      </c>
      <c r="C2667" s="184">
        <f t="shared" si="167"/>
        <v>2006</v>
      </c>
      <c r="E2667" s="190">
        <v>145</v>
      </c>
      <c r="F2667" s="190">
        <f t="shared" si="170"/>
        <v>2662</v>
      </c>
      <c r="G2667" s="190">
        <f t="shared" si="168"/>
        <v>0.29150240911081909</v>
      </c>
      <c r="H2667" s="190">
        <f t="shared" si="169"/>
        <v>106.48</v>
      </c>
    </row>
    <row r="2668" spans="1:8">
      <c r="A2668" s="185">
        <v>38731</v>
      </c>
      <c r="B2668" s="184">
        <v>128</v>
      </c>
      <c r="C2668" s="184">
        <f t="shared" si="167"/>
        <v>2006</v>
      </c>
      <c r="E2668" s="190">
        <v>145</v>
      </c>
      <c r="F2668" s="190">
        <f t="shared" si="170"/>
        <v>2663</v>
      </c>
      <c r="G2668" s="190">
        <f t="shared" si="168"/>
        <v>0.29161191414805082</v>
      </c>
      <c r="H2668" s="190">
        <f t="shared" si="169"/>
        <v>106.52</v>
      </c>
    </row>
    <row r="2669" spans="1:8">
      <c r="A2669" s="185">
        <v>38732</v>
      </c>
      <c r="B2669" s="184">
        <v>128</v>
      </c>
      <c r="C2669" s="184">
        <f t="shared" si="167"/>
        <v>2006</v>
      </c>
      <c r="E2669" s="190">
        <v>145</v>
      </c>
      <c r="F2669" s="190">
        <f t="shared" si="170"/>
        <v>2664</v>
      </c>
      <c r="G2669" s="190">
        <f t="shared" si="168"/>
        <v>0.29172141918528255</v>
      </c>
      <c r="H2669" s="190">
        <f t="shared" si="169"/>
        <v>106.56000000000002</v>
      </c>
    </row>
    <row r="2670" spans="1:8">
      <c r="A2670" s="185">
        <v>38733</v>
      </c>
      <c r="B2670" s="184">
        <v>125</v>
      </c>
      <c r="C2670" s="184">
        <f t="shared" si="167"/>
        <v>2006</v>
      </c>
      <c r="E2670" s="190">
        <v>145</v>
      </c>
      <c r="F2670" s="190">
        <f t="shared" si="170"/>
        <v>2665</v>
      </c>
      <c r="G2670" s="190">
        <f t="shared" si="168"/>
        <v>0.29183092422251422</v>
      </c>
      <c r="H2670" s="190">
        <f t="shared" si="169"/>
        <v>106.6</v>
      </c>
    </row>
    <row r="2671" spans="1:8">
      <c r="A2671" s="185">
        <v>38734</v>
      </c>
      <c r="B2671" s="184">
        <v>123</v>
      </c>
      <c r="C2671" s="184">
        <f t="shared" si="167"/>
        <v>2006</v>
      </c>
      <c r="E2671" s="190">
        <v>145</v>
      </c>
      <c r="F2671" s="190">
        <f t="shared" si="170"/>
        <v>2666</v>
      </c>
      <c r="G2671" s="190">
        <f t="shared" si="168"/>
        <v>0.29194042925974595</v>
      </c>
      <c r="H2671" s="190">
        <f t="shared" si="169"/>
        <v>106.64</v>
      </c>
    </row>
    <row r="2672" spans="1:8">
      <c r="A2672" s="185">
        <v>38735</v>
      </c>
      <c r="B2672" s="184">
        <v>105</v>
      </c>
      <c r="C2672" s="184">
        <f t="shared" si="167"/>
        <v>2006</v>
      </c>
      <c r="E2672" s="190">
        <v>145</v>
      </c>
      <c r="F2672" s="190">
        <f t="shared" si="170"/>
        <v>2667</v>
      </c>
      <c r="G2672" s="190">
        <f t="shared" si="168"/>
        <v>0.29204993429697768</v>
      </c>
      <c r="H2672" s="190">
        <f t="shared" si="169"/>
        <v>106.68</v>
      </c>
    </row>
    <row r="2673" spans="1:8">
      <c r="A2673" s="185">
        <v>38736</v>
      </c>
      <c r="B2673" s="184">
        <v>105</v>
      </c>
      <c r="C2673" s="184">
        <f t="shared" si="167"/>
        <v>2006</v>
      </c>
      <c r="E2673" s="190">
        <v>145</v>
      </c>
      <c r="F2673" s="190">
        <f t="shared" si="170"/>
        <v>2668</v>
      </c>
      <c r="G2673" s="190">
        <f t="shared" si="168"/>
        <v>0.29215943933420935</v>
      </c>
      <c r="H2673" s="190">
        <f t="shared" si="169"/>
        <v>106.71999999999998</v>
      </c>
    </row>
    <row r="2674" spans="1:8">
      <c r="A2674" s="185">
        <v>38737</v>
      </c>
      <c r="B2674" s="184">
        <v>108</v>
      </c>
      <c r="C2674" s="184">
        <f t="shared" si="167"/>
        <v>2006</v>
      </c>
      <c r="E2674" s="190">
        <v>145</v>
      </c>
      <c r="F2674" s="190">
        <f t="shared" si="170"/>
        <v>2669</v>
      </c>
      <c r="G2674" s="190">
        <f t="shared" si="168"/>
        <v>0.29226894437144108</v>
      </c>
      <c r="H2674" s="190">
        <f t="shared" si="169"/>
        <v>106.76</v>
      </c>
    </row>
    <row r="2675" spans="1:8">
      <c r="A2675" s="185">
        <v>38738</v>
      </c>
      <c r="B2675" s="184">
        <v>124</v>
      </c>
      <c r="C2675" s="184">
        <f t="shared" si="167"/>
        <v>2006</v>
      </c>
      <c r="E2675" s="190">
        <v>145</v>
      </c>
      <c r="F2675" s="190">
        <f t="shared" si="170"/>
        <v>2670</v>
      </c>
      <c r="G2675" s="190">
        <f t="shared" si="168"/>
        <v>0.2923784494086728</v>
      </c>
      <c r="H2675" s="190">
        <f t="shared" si="169"/>
        <v>106.8</v>
      </c>
    </row>
    <row r="2676" spans="1:8">
      <c r="A2676" s="185">
        <v>38739</v>
      </c>
      <c r="B2676" s="184">
        <v>124</v>
      </c>
      <c r="C2676" s="184">
        <f t="shared" si="167"/>
        <v>2006</v>
      </c>
      <c r="E2676" s="190">
        <v>145</v>
      </c>
      <c r="F2676" s="190">
        <f t="shared" si="170"/>
        <v>2671</v>
      </c>
      <c r="G2676" s="190">
        <f t="shared" si="168"/>
        <v>0.29248795444590453</v>
      </c>
      <c r="H2676" s="190">
        <f t="shared" si="169"/>
        <v>106.84</v>
      </c>
    </row>
    <row r="2677" spans="1:8">
      <c r="A2677" s="185">
        <v>38740</v>
      </c>
      <c r="B2677" s="184">
        <v>125</v>
      </c>
      <c r="C2677" s="184">
        <f t="shared" si="167"/>
        <v>2006</v>
      </c>
      <c r="E2677" s="190">
        <v>145</v>
      </c>
      <c r="F2677" s="190">
        <f t="shared" si="170"/>
        <v>2672</v>
      </c>
      <c r="G2677" s="190">
        <f t="shared" si="168"/>
        <v>0.2925974594831362</v>
      </c>
      <c r="H2677" s="190">
        <f t="shared" si="169"/>
        <v>106.88</v>
      </c>
    </row>
    <row r="2678" spans="1:8">
      <c r="A2678" s="185">
        <v>38741</v>
      </c>
      <c r="B2678" s="184">
        <v>134</v>
      </c>
      <c r="C2678" s="184">
        <f t="shared" si="167"/>
        <v>2006</v>
      </c>
      <c r="E2678" s="190">
        <v>145</v>
      </c>
      <c r="F2678" s="190">
        <f t="shared" si="170"/>
        <v>2673</v>
      </c>
      <c r="G2678" s="190">
        <f t="shared" si="168"/>
        <v>0.29270696452036793</v>
      </c>
      <c r="H2678" s="190">
        <f t="shared" si="169"/>
        <v>106.92</v>
      </c>
    </row>
    <row r="2679" spans="1:8">
      <c r="A2679" s="185">
        <v>38742</v>
      </c>
      <c r="B2679" s="184">
        <v>152</v>
      </c>
      <c r="C2679" s="184">
        <f t="shared" si="167"/>
        <v>2006</v>
      </c>
      <c r="E2679" s="190">
        <v>145</v>
      </c>
      <c r="F2679" s="190">
        <f t="shared" si="170"/>
        <v>2674</v>
      </c>
      <c r="G2679" s="190">
        <f t="shared" si="168"/>
        <v>0.29281646955759966</v>
      </c>
      <c r="H2679" s="190">
        <f t="shared" si="169"/>
        <v>106.96</v>
      </c>
    </row>
    <row r="2680" spans="1:8">
      <c r="A2680" s="185">
        <v>38743</v>
      </c>
      <c r="B2680" s="184">
        <v>159</v>
      </c>
      <c r="C2680" s="184">
        <f t="shared" si="167"/>
        <v>2006</v>
      </c>
      <c r="E2680" s="190">
        <v>145</v>
      </c>
      <c r="F2680" s="190">
        <f t="shared" si="170"/>
        <v>2675</v>
      </c>
      <c r="G2680" s="190">
        <f t="shared" si="168"/>
        <v>0.29292597459483138</v>
      </c>
      <c r="H2680" s="190">
        <f t="shared" si="169"/>
        <v>107</v>
      </c>
    </row>
    <row r="2681" spans="1:8">
      <c r="A2681" s="185">
        <v>38744</v>
      </c>
      <c r="B2681" s="184">
        <v>177</v>
      </c>
      <c r="C2681" s="184">
        <f t="shared" si="167"/>
        <v>2006</v>
      </c>
      <c r="E2681" s="190">
        <v>144</v>
      </c>
      <c r="F2681" s="190">
        <f t="shared" si="170"/>
        <v>2676</v>
      </c>
      <c r="G2681" s="190">
        <f t="shared" si="168"/>
        <v>0.29303547963206306</v>
      </c>
      <c r="H2681" s="190">
        <f t="shared" si="169"/>
        <v>107.04</v>
      </c>
    </row>
    <row r="2682" spans="1:8">
      <c r="A2682" s="185">
        <v>38745</v>
      </c>
      <c r="B2682" s="184">
        <v>186</v>
      </c>
      <c r="C2682" s="184">
        <f t="shared" si="167"/>
        <v>2006</v>
      </c>
      <c r="E2682" s="190">
        <v>144</v>
      </c>
      <c r="F2682" s="190">
        <f t="shared" si="170"/>
        <v>2677</v>
      </c>
      <c r="G2682" s="190">
        <f t="shared" si="168"/>
        <v>0.29314498466929478</v>
      </c>
      <c r="H2682" s="190">
        <f t="shared" si="169"/>
        <v>107.08</v>
      </c>
    </row>
    <row r="2683" spans="1:8">
      <c r="A2683" s="185">
        <v>38746</v>
      </c>
      <c r="B2683" s="184">
        <v>192</v>
      </c>
      <c r="C2683" s="184">
        <f t="shared" si="167"/>
        <v>2006</v>
      </c>
      <c r="E2683" s="190">
        <v>144</v>
      </c>
      <c r="F2683" s="190">
        <f t="shared" si="170"/>
        <v>2678</v>
      </c>
      <c r="G2683" s="190">
        <f t="shared" si="168"/>
        <v>0.29325448970652651</v>
      </c>
      <c r="H2683" s="190">
        <f t="shared" si="169"/>
        <v>107.12</v>
      </c>
    </row>
    <row r="2684" spans="1:8">
      <c r="A2684" s="185">
        <v>38747</v>
      </c>
      <c r="B2684" s="184">
        <v>189</v>
      </c>
      <c r="C2684" s="184">
        <f t="shared" si="167"/>
        <v>2006</v>
      </c>
      <c r="E2684" s="190">
        <v>144</v>
      </c>
      <c r="F2684" s="190">
        <f t="shared" si="170"/>
        <v>2679</v>
      </c>
      <c r="G2684" s="190">
        <f t="shared" si="168"/>
        <v>0.29336399474375824</v>
      </c>
      <c r="H2684" s="190">
        <f t="shared" si="169"/>
        <v>107.16000000000003</v>
      </c>
    </row>
    <row r="2685" spans="1:8">
      <c r="A2685" s="185">
        <v>38748</v>
      </c>
      <c r="B2685" s="184">
        <v>195</v>
      </c>
      <c r="C2685" s="184">
        <f t="shared" si="167"/>
        <v>2006</v>
      </c>
      <c r="E2685" s="190">
        <v>144</v>
      </c>
      <c r="F2685" s="190">
        <f t="shared" si="170"/>
        <v>2680</v>
      </c>
      <c r="G2685" s="190">
        <f t="shared" si="168"/>
        <v>0.29347349978098991</v>
      </c>
      <c r="H2685" s="190">
        <f t="shared" si="169"/>
        <v>107.2</v>
      </c>
    </row>
    <row r="2686" spans="1:8">
      <c r="A2686" s="185">
        <v>38749</v>
      </c>
      <c r="B2686" s="184">
        <v>192</v>
      </c>
      <c r="C2686" s="184">
        <f t="shared" si="167"/>
        <v>2006</v>
      </c>
      <c r="E2686" s="190">
        <v>144</v>
      </c>
      <c r="F2686" s="190">
        <f t="shared" si="170"/>
        <v>2681</v>
      </c>
      <c r="G2686" s="190">
        <f t="shared" si="168"/>
        <v>0.29358300481822164</v>
      </c>
      <c r="H2686" s="190">
        <f t="shared" si="169"/>
        <v>107.24</v>
      </c>
    </row>
    <row r="2687" spans="1:8">
      <c r="A2687" s="185">
        <v>38750</v>
      </c>
      <c r="B2687" s="184">
        <v>225</v>
      </c>
      <c r="C2687" s="184">
        <f t="shared" si="167"/>
        <v>2006</v>
      </c>
      <c r="E2687" s="190">
        <v>144</v>
      </c>
      <c r="F2687" s="190">
        <f t="shared" si="170"/>
        <v>2682</v>
      </c>
      <c r="G2687" s="190">
        <f t="shared" si="168"/>
        <v>0.29369250985545337</v>
      </c>
      <c r="H2687" s="190">
        <f t="shared" si="169"/>
        <v>107.28</v>
      </c>
    </row>
    <row r="2688" spans="1:8">
      <c r="A2688" s="185">
        <v>38751</v>
      </c>
      <c r="B2688" s="184">
        <v>250</v>
      </c>
      <c r="C2688" s="184">
        <f t="shared" si="167"/>
        <v>2006</v>
      </c>
      <c r="E2688" s="190">
        <v>144</v>
      </c>
      <c r="F2688" s="190">
        <f t="shared" si="170"/>
        <v>2683</v>
      </c>
      <c r="G2688" s="190">
        <f t="shared" si="168"/>
        <v>0.29380201489268504</v>
      </c>
      <c r="H2688" s="190">
        <f t="shared" si="169"/>
        <v>107.31999999999998</v>
      </c>
    </row>
    <row r="2689" spans="1:8">
      <c r="A2689" s="185">
        <v>38752</v>
      </c>
      <c r="B2689" s="184">
        <v>250</v>
      </c>
      <c r="C2689" s="184">
        <f t="shared" si="167"/>
        <v>2006</v>
      </c>
      <c r="E2689" s="190">
        <v>144</v>
      </c>
      <c r="F2689" s="190">
        <f t="shared" si="170"/>
        <v>2684</v>
      </c>
      <c r="G2689" s="190">
        <f t="shared" si="168"/>
        <v>0.29391151992991676</v>
      </c>
      <c r="H2689" s="190">
        <f t="shared" si="169"/>
        <v>107.36</v>
      </c>
    </row>
    <row r="2690" spans="1:8">
      <c r="A2690" s="185">
        <v>38753</v>
      </c>
      <c r="B2690" s="184">
        <v>247</v>
      </c>
      <c r="C2690" s="184">
        <f t="shared" si="167"/>
        <v>2006</v>
      </c>
      <c r="E2690" s="190">
        <v>144</v>
      </c>
      <c r="F2690" s="190">
        <f t="shared" si="170"/>
        <v>2685</v>
      </c>
      <c r="G2690" s="190">
        <f t="shared" si="168"/>
        <v>0.29402102496714849</v>
      </c>
      <c r="H2690" s="190">
        <f t="shared" si="169"/>
        <v>107.4</v>
      </c>
    </row>
    <row r="2691" spans="1:8">
      <c r="A2691" s="185">
        <v>38754</v>
      </c>
      <c r="B2691" s="184">
        <v>253</v>
      </c>
      <c r="C2691" s="184">
        <f t="shared" si="167"/>
        <v>2006</v>
      </c>
      <c r="E2691" s="190">
        <v>144</v>
      </c>
      <c r="F2691" s="190">
        <f t="shared" si="170"/>
        <v>2686</v>
      </c>
      <c r="G2691" s="190">
        <f t="shared" si="168"/>
        <v>0.29413053000438022</v>
      </c>
      <c r="H2691" s="190">
        <f t="shared" si="169"/>
        <v>107.44</v>
      </c>
    </row>
    <row r="2692" spans="1:8">
      <c r="A2692" s="185">
        <v>38755</v>
      </c>
      <c r="B2692" s="184">
        <v>271</v>
      </c>
      <c r="C2692" s="184">
        <f t="shared" si="167"/>
        <v>2006</v>
      </c>
      <c r="E2692" s="190">
        <v>144</v>
      </c>
      <c r="F2692" s="190">
        <f t="shared" si="170"/>
        <v>2687</v>
      </c>
      <c r="G2692" s="190">
        <f t="shared" si="168"/>
        <v>0.29424003504161189</v>
      </c>
      <c r="H2692" s="190">
        <f t="shared" si="169"/>
        <v>107.48</v>
      </c>
    </row>
    <row r="2693" spans="1:8">
      <c r="A2693" s="185">
        <v>38756</v>
      </c>
      <c r="B2693" s="184">
        <v>270</v>
      </c>
      <c r="C2693" s="184">
        <f t="shared" si="167"/>
        <v>2006</v>
      </c>
      <c r="E2693" s="190">
        <v>144</v>
      </c>
      <c r="F2693" s="190">
        <f t="shared" si="170"/>
        <v>2688</v>
      </c>
      <c r="G2693" s="190">
        <f t="shared" si="168"/>
        <v>0.29434954007884362</v>
      </c>
      <c r="H2693" s="190">
        <f t="shared" si="169"/>
        <v>107.52</v>
      </c>
    </row>
    <row r="2694" spans="1:8">
      <c r="A2694" s="185">
        <v>38757</v>
      </c>
      <c r="B2694" s="184">
        <v>269</v>
      </c>
      <c r="C2694" s="184">
        <f t="shared" ref="C2694:C2757" si="171">YEAR(A2694)</f>
        <v>2006</v>
      </c>
      <c r="E2694" s="190">
        <v>144</v>
      </c>
      <c r="F2694" s="190">
        <f t="shared" si="170"/>
        <v>2689</v>
      </c>
      <c r="G2694" s="190">
        <f t="shared" ref="G2694:G2757" si="172">F2694/9132</f>
        <v>0.29445904511607535</v>
      </c>
      <c r="H2694" s="190">
        <f t="shared" ref="H2694:H2757" si="173">G2694*9132/25</f>
        <v>107.56</v>
      </c>
    </row>
    <row r="2695" spans="1:8">
      <c r="A2695" s="185">
        <v>38758</v>
      </c>
      <c r="B2695" s="184">
        <v>270</v>
      </c>
      <c r="C2695" s="184">
        <f t="shared" si="171"/>
        <v>2006</v>
      </c>
      <c r="E2695" s="190">
        <v>144</v>
      </c>
      <c r="F2695" s="190">
        <f t="shared" ref="F2695:F2758" si="174">F2694+1</f>
        <v>2690</v>
      </c>
      <c r="G2695" s="190">
        <f t="shared" si="172"/>
        <v>0.29456855015330707</v>
      </c>
      <c r="H2695" s="190">
        <f t="shared" si="173"/>
        <v>107.6</v>
      </c>
    </row>
    <row r="2696" spans="1:8">
      <c r="A2696" s="185">
        <v>38759</v>
      </c>
      <c r="B2696" s="184">
        <v>273</v>
      </c>
      <c r="C2696" s="184">
        <f t="shared" si="171"/>
        <v>2006</v>
      </c>
      <c r="E2696" s="190">
        <v>144</v>
      </c>
      <c r="F2696" s="190">
        <f t="shared" si="174"/>
        <v>2691</v>
      </c>
      <c r="G2696" s="190">
        <f t="shared" si="172"/>
        <v>0.29467805519053875</v>
      </c>
      <c r="H2696" s="190">
        <f t="shared" si="173"/>
        <v>107.64</v>
      </c>
    </row>
    <row r="2697" spans="1:8">
      <c r="A2697" s="185">
        <v>38760</v>
      </c>
      <c r="B2697" s="184">
        <v>274</v>
      </c>
      <c r="C2697" s="184">
        <f t="shared" si="171"/>
        <v>2006</v>
      </c>
      <c r="E2697" s="190">
        <v>144</v>
      </c>
      <c r="F2697" s="190">
        <f t="shared" si="174"/>
        <v>2692</v>
      </c>
      <c r="G2697" s="190">
        <f t="shared" si="172"/>
        <v>0.29478756022777047</v>
      </c>
      <c r="H2697" s="190">
        <f t="shared" si="173"/>
        <v>107.68</v>
      </c>
    </row>
    <row r="2698" spans="1:8">
      <c r="A2698" s="185">
        <v>38761</v>
      </c>
      <c r="B2698" s="184">
        <v>274</v>
      </c>
      <c r="C2698" s="184">
        <f t="shared" si="171"/>
        <v>2006</v>
      </c>
      <c r="E2698" s="190">
        <v>144</v>
      </c>
      <c r="F2698" s="190">
        <f t="shared" si="174"/>
        <v>2693</v>
      </c>
      <c r="G2698" s="190">
        <f t="shared" si="172"/>
        <v>0.2948970652650022</v>
      </c>
      <c r="H2698" s="190">
        <f t="shared" si="173"/>
        <v>107.72</v>
      </c>
    </row>
    <row r="2699" spans="1:8">
      <c r="A2699" s="185">
        <v>38762</v>
      </c>
      <c r="B2699" s="184">
        <v>265</v>
      </c>
      <c r="C2699" s="184">
        <f t="shared" si="171"/>
        <v>2006</v>
      </c>
      <c r="E2699" s="190">
        <v>144</v>
      </c>
      <c r="F2699" s="190">
        <f t="shared" si="174"/>
        <v>2694</v>
      </c>
      <c r="G2699" s="190">
        <f t="shared" si="172"/>
        <v>0.29500657030223393</v>
      </c>
      <c r="H2699" s="190">
        <f t="shared" si="173"/>
        <v>107.76000000000002</v>
      </c>
    </row>
    <row r="2700" spans="1:8">
      <c r="A2700" s="185">
        <v>38763</v>
      </c>
      <c r="B2700" s="184">
        <v>260</v>
      </c>
      <c r="C2700" s="184">
        <f t="shared" si="171"/>
        <v>2006</v>
      </c>
      <c r="E2700" s="190">
        <v>144</v>
      </c>
      <c r="F2700" s="190">
        <f t="shared" si="174"/>
        <v>2695</v>
      </c>
      <c r="G2700" s="190">
        <f t="shared" si="172"/>
        <v>0.2951160753394656</v>
      </c>
      <c r="H2700" s="190">
        <f t="shared" si="173"/>
        <v>107.8</v>
      </c>
    </row>
    <row r="2701" spans="1:8">
      <c r="A2701" s="185">
        <v>38764</v>
      </c>
      <c r="B2701" s="184">
        <v>252</v>
      </c>
      <c r="C2701" s="184">
        <f t="shared" si="171"/>
        <v>2006</v>
      </c>
      <c r="E2701" s="190">
        <v>144</v>
      </c>
      <c r="F2701" s="190">
        <f t="shared" si="174"/>
        <v>2696</v>
      </c>
      <c r="G2701" s="190">
        <f t="shared" si="172"/>
        <v>0.29522558037669733</v>
      </c>
      <c r="H2701" s="190">
        <f t="shared" si="173"/>
        <v>107.84</v>
      </c>
    </row>
    <row r="2702" spans="1:8">
      <c r="A2702" s="185">
        <v>38765</v>
      </c>
      <c r="B2702" s="184">
        <v>257</v>
      </c>
      <c r="C2702" s="184">
        <f t="shared" si="171"/>
        <v>2006</v>
      </c>
      <c r="E2702" s="190">
        <v>144</v>
      </c>
      <c r="F2702" s="190">
        <f t="shared" si="174"/>
        <v>2697</v>
      </c>
      <c r="G2702" s="190">
        <f t="shared" si="172"/>
        <v>0.29533508541392905</v>
      </c>
      <c r="H2702" s="190">
        <f t="shared" si="173"/>
        <v>107.88</v>
      </c>
    </row>
    <row r="2703" spans="1:8">
      <c r="A2703" s="185">
        <v>38766</v>
      </c>
      <c r="B2703" s="184">
        <v>260</v>
      </c>
      <c r="C2703" s="184">
        <f t="shared" si="171"/>
        <v>2006</v>
      </c>
      <c r="E2703" s="190">
        <v>143</v>
      </c>
      <c r="F2703" s="190">
        <f t="shared" si="174"/>
        <v>2698</v>
      </c>
      <c r="G2703" s="190">
        <f t="shared" si="172"/>
        <v>0.29544459045116073</v>
      </c>
      <c r="H2703" s="190">
        <f t="shared" si="173"/>
        <v>107.91999999999999</v>
      </c>
    </row>
    <row r="2704" spans="1:8">
      <c r="A2704" s="185">
        <v>38767</v>
      </c>
      <c r="B2704" s="184">
        <v>264</v>
      </c>
      <c r="C2704" s="184">
        <f t="shared" si="171"/>
        <v>2006</v>
      </c>
      <c r="E2704" s="190">
        <v>143</v>
      </c>
      <c r="F2704" s="190">
        <f t="shared" si="174"/>
        <v>2699</v>
      </c>
      <c r="G2704" s="190">
        <f t="shared" si="172"/>
        <v>0.29555409548839245</v>
      </c>
      <c r="H2704" s="190">
        <f t="shared" si="173"/>
        <v>107.96</v>
      </c>
    </row>
    <row r="2705" spans="1:8">
      <c r="A2705" s="185">
        <v>38768</v>
      </c>
      <c r="B2705" s="184">
        <v>264</v>
      </c>
      <c r="C2705" s="184">
        <f t="shared" si="171"/>
        <v>2006</v>
      </c>
      <c r="E2705" s="190">
        <v>143</v>
      </c>
      <c r="F2705" s="190">
        <f t="shared" si="174"/>
        <v>2700</v>
      </c>
      <c r="G2705" s="190">
        <f t="shared" si="172"/>
        <v>0.29566360052562418</v>
      </c>
      <c r="H2705" s="190">
        <f t="shared" si="173"/>
        <v>108</v>
      </c>
    </row>
    <row r="2706" spans="1:8">
      <c r="A2706" s="185">
        <v>38769</v>
      </c>
      <c r="B2706" s="184">
        <v>189</v>
      </c>
      <c r="C2706" s="184">
        <f t="shared" si="171"/>
        <v>2006</v>
      </c>
      <c r="E2706" s="190">
        <v>143</v>
      </c>
      <c r="F2706" s="190">
        <f t="shared" si="174"/>
        <v>2701</v>
      </c>
      <c r="G2706" s="190">
        <f t="shared" si="172"/>
        <v>0.29577310556285591</v>
      </c>
      <c r="H2706" s="190">
        <f t="shared" si="173"/>
        <v>108.04</v>
      </c>
    </row>
    <row r="2707" spans="1:8">
      <c r="A2707" s="185">
        <v>38770</v>
      </c>
      <c r="B2707" s="184">
        <v>147</v>
      </c>
      <c r="C2707" s="184">
        <f t="shared" si="171"/>
        <v>2006</v>
      </c>
      <c r="E2707" s="190">
        <v>143</v>
      </c>
      <c r="F2707" s="190">
        <f t="shared" si="174"/>
        <v>2702</v>
      </c>
      <c r="G2707" s="190">
        <f t="shared" si="172"/>
        <v>0.29588261060008758</v>
      </c>
      <c r="H2707" s="190">
        <f t="shared" si="173"/>
        <v>108.08</v>
      </c>
    </row>
    <row r="2708" spans="1:8">
      <c r="A2708" s="185">
        <v>38771</v>
      </c>
      <c r="B2708" s="184">
        <v>169</v>
      </c>
      <c r="C2708" s="184">
        <f t="shared" si="171"/>
        <v>2006</v>
      </c>
      <c r="E2708" s="190">
        <v>143</v>
      </c>
      <c r="F2708" s="190">
        <f t="shared" si="174"/>
        <v>2703</v>
      </c>
      <c r="G2708" s="190">
        <f t="shared" si="172"/>
        <v>0.29599211563731931</v>
      </c>
      <c r="H2708" s="190">
        <f t="shared" si="173"/>
        <v>108.12</v>
      </c>
    </row>
    <row r="2709" spans="1:8">
      <c r="A2709" s="185">
        <v>38772</v>
      </c>
      <c r="B2709" s="184">
        <v>225</v>
      </c>
      <c r="C2709" s="184">
        <f t="shared" si="171"/>
        <v>2006</v>
      </c>
      <c r="E2709" s="190">
        <v>143</v>
      </c>
      <c r="F2709" s="190">
        <f t="shared" si="174"/>
        <v>2704</v>
      </c>
      <c r="G2709" s="190">
        <f t="shared" si="172"/>
        <v>0.29610162067455104</v>
      </c>
      <c r="H2709" s="190">
        <f t="shared" si="173"/>
        <v>108.16</v>
      </c>
    </row>
    <row r="2710" spans="1:8">
      <c r="A2710" s="185">
        <v>38773</v>
      </c>
      <c r="B2710" s="184">
        <v>227</v>
      </c>
      <c r="C2710" s="184">
        <f t="shared" si="171"/>
        <v>2006</v>
      </c>
      <c r="E2710" s="190">
        <v>143</v>
      </c>
      <c r="F2710" s="190">
        <f t="shared" si="174"/>
        <v>2705</v>
      </c>
      <c r="G2710" s="190">
        <f t="shared" si="172"/>
        <v>0.29621112571178276</v>
      </c>
      <c r="H2710" s="190">
        <f t="shared" si="173"/>
        <v>108.2</v>
      </c>
    </row>
    <row r="2711" spans="1:8">
      <c r="A2711" s="185">
        <v>38774</v>
      </c>
      <c r="B2711" s="184">
        <v>229</v>
      </c>
      <c r="C2711" s="184">
        <f t="shared" si="171"/>
        <v>2006</v>
      </c>
      <c r="E2711" s="190">
        <v>143</v>
      </c>
      <c r="F2711" s="190">
        <f t="shared" si="174"/>
        <v>2706</v>
      </c>
      <c r="G2711" s="190">
        <f t="shared" si="172"/>
        <v>0.29632063074901444</v>
      </c>
      <c r="H2711" s="190">
        <f t="shared" si="173"/>
        <v>108.24</v>
      </c>
    </row>
    <row r="2712" spans="1:8">
      <c r="A2712" s="185">
        <v>38775</v>
      </c>
      <c r="B2712" s="184">
        <v>229</v>
      </c>
      <c r="C2712" s="184">
        <f t="shared" si="171"/>
        <v>2006</v>
      </c>
      <c r="E2712" s="190">
        <v>143</v>
      </c>
      <c r="F2712" s="190">
        <f t="shared" si="174"/>
        <v>2707</v>
      </c>
      <c r="G2712" s="190">
        <f t="shared" si="172"/>
        <v>0.29643013578624616</v>
      </c>
      <c r="H2712" s="190">
        <f t="shared" si="173"/>
        <v>108.28</v>
      </c>
    </row>
    <row r="2713" spans="1:8">
      <c r="A2713" s="185">
        <v>38776</v>
      </c>
      <c r="B2713" s="184">
        <v>246</v>
      </c>
      <c r="C2713" s="184">
        <f t="shared" si="171"/>
        <v>2006</v>
      </c>
      <c r="E2713" s="190">
        <v>143</v>
      </c>
      <c r="F2713" s="190">
        <f t="shared" si="174"/>
        <v>2708</v>
      </c>
      <c r="G2713" s="190">
        <f t="shared" si="172"/>
        <v>0.29653964082347789</v>
      </c>
      <c r="H2713" s="190">
        <f t="shared" si="173"/>
        <v>108.32</v>
      </c>
    </row>
    <row r="2714" spans="1:8">
      <c r="A2714" s="185">
        <v>38777</v>
      </c>
      <c r="B2714" s="184">
        <v>252</v>
      </c>
      <c r="C2714" s="184">
        <f t="shared" si="171"/>
        <v>2006</v>
      </c>
      <c r="E2714" s="190">
        <v>143</v>
      </c>
      <c r="F2714" s="190">
        <f t="shared" si="174"/>
        <v>2709</v>
      </c>
      <c r="G2714" s="190">
        <f t="shared" si="172"/>
        <v>0.29664914586070962</v>
      </c>
      <c r="H2714" s="190">
        <f t="shared" si="173"/>
        <v>108.36000000000001</v>
      </c>
    </row>
    <row r="2715" spans="1:8">
      <c r="A2715" s="185">
        <v>38778</v>
      </c>
      <c r="B2715" s="184">
        <v>244</v>
      </c>
      <c r="C2715" s="184">
        <f t="shared" si="171"/>
        <v>2006</v>
      </c>
      <c r="E2715" s="190">
        <v>143</v>
      </c>
      <c r="F2715" s="190">
        <f t="shared" si="174"/>
        <v>2710</v>
      </c>
      <c r="G2715" s="190">
        <f t="shared" si="172"/>
        <v>0.29675865089794129</v>
      </c>
      <c r="H2715" s="190">
        <f t="shared" si="173"/>
        <v>108.4</v>
      </c>
    </row>
    <row r="2716" spans="1:8">
      <c r="A2716" s="185">
        <v>38779</v>
      </c>
      <c r="B2716" s="184">
        <v>244</v>
      </c>
      <c r="C2716" s="184">
        <f t="shared" si="171"/>
        <v>2006</v>
      </c>
      <c r="E2716" s="190">
        <v>143</v>
      </c>
      <c r="F2716" s="190">
        <f t="shared" si="174"/>
        <v>2711</v>
      </c>
      <c r="G2716" s="190">
        <f t="shared" si="172"/>
        <v>0.29686815593517302</v>
      </c>
      <c r="H2716" s="190">
        <f t="shared" si="173"/>
        <v>108.44</v>
      </c>
    </row>
    <row r="2717" spans="1:8">
      <c r="A2717" s="185">
        <v>38780</v>
      </c>
      <c r="B2717" s="184">
        <v>248</v>
      </c>
      <c r="C2717" s="184">
        <f t="shared" si="171"/>
        <v>2006</v>
      </c>
      <c r="E2717" s="190">
        <v>143</v>
      </c>
      <c r="F2717" s="190">
        <f t="shared" si="174"/>
        <v>2712</v>
      </c>
      <c r="G2717" s="190">
        <f t="shared" si="172"/>
        <v>0.29697766097240474</v>
      </c>
      <c r="H2717" s="190">
        <f t="shared" si="173"/>
        <v>108.48</v>
      </c>
    </row>
    <row r="2718" spans="1:8">
      <c r="A2718" s="185">
        <v>38781</v>
      </c>
      <c r="B2718" s="184">
        <v>244</v>
      </c>
      <c r="C2718" s="184">
        <f t="shared" si="171"/>
        <v>2006</v>
      </c>
      <c r="E2718" s="190">
        <v>143</v>
      </c>
      <c r="F2718" s="190">
        <f t="shared" si="174"/>
        <v>2713</v>
      </c>
      <c r="G2718" s="190">
        <f t="shared" si="172"/>
        <v>0.29708716600963642</v>
      </c>
      <c r="H2718" s="190">
        <f t="shared" si="173"/>
        <v>108.51999999999998</v>
      </c>
    </row>
    <row r="2719" spans="1:8">
      <c r="A2719" s="185">
        <v>38782</v>
      </c>
      <c r="B2719" s="184">
        <v>226</v>
      </c>
      <c r="C2719" s="184">
        <f t="shared" si="171"/>
        <v>2006</v>
      </c>
      <c r="E2719" s="190">
        <v>143</v>
      </c>
      <c r="F2719" s="190">
        <f t="shared" si="174"/>
        <v>2714</v>
      </c>
      <c r="G2719" s="190">
        <f t="shared" si="172"/>
        <v>0.29719667104686814</v>
      </c>
      <c r="H2719" s="190">
        <f t="shared" si="173"/>
        <v>108.56</v>
      </c>
    </row>
    <row r="2720" spans="1:8">
      <c r="A2720" s="185">
        <v>38783</v>
      </c>
      <c r="B2720" s="184">
        <v>214</v>
      </c>
      <c r="C2720" s="184">
        <f t="shared" si="171"/>
        <v>2006</v>
      </c>
      <c r="E2720" s="190">
        <v>143</v>
      </c>
      <c r="F2720" s="190">
        <f t="shared" si="174"/>
        <v>2715</v>
      </c>
      <c r="G2720" s="190">
        <f t="shared" si="172"/>
        <v>0.29730617608409987</v>
      </c>
      <c r="H2720" s="190">
        <f t="shared" si="173"/>
        <v>108.6</v>
      </c>
    </row>
    <row r="2721" spans="1:8">
      <c r="A2721" s="185">
        <v>38784</v>
      </c>
      <c r="B2721" s="184">
        <v>199</v>
      </c>
      <c r="C2721" s="184">
        <f t="shared" si="171"/>
        <v>2006</v>
      </c>
      <c r="E2721" s="190">
        <v>143</v>
      </c>
      <c r="F2721" s="190">
        <f t="shared" si="174"/>
        <v>2716</v>
      </c>
      <c r="G2721" s="190">
        <f t="shared" si="172"/>
        <v>0.2974156811213316</v>
      </c>
      <c r="H2721" s="190">
        <f t="shared" si="173"/>
        <v>108.64</v>
      </c>
    </row>
    <row r="2722" spans="1:8">
      <c r="A2722" s="185">
        <v>38785</v>
      </c>
      <c r="B2722" s="184">
        <v>201</v>
      </c>
      <c r="C2722" s="184">
        <f t="shared" si="171"/>
        <v>2006</v>
      </c>
      <c r="E2722" s="190">
        <v>143</v>
      </c>
      <c r="F2722" s="190">
        <f t="shared" si="174"/>
        <v>2717</v>
      </c>
      <c r="G2722" s="190">
        <f t="shared" si="172"/>
        <v>0.29752518615856327</v>
      </c>
      <c r="H2722" s="190">
        <f t="shared" si="173"/>
        <v>108.68</v>
      </c>
    </row>
    <row r="2723" spans="1:8">
      <c r="A2723" s="185">
        <v>38786</v>
      </c>
      <c r="B2723" s="184">
        <v>211</v>
      </c>
      <c r="C2723" s="184">
        <f t="shared" si="171"/>
        <v>2006</v>
      </c>
      <c r="E2723" s="190">
        <v>143</v>
      </c>
      <c r="F2723" s="190">
        <f t="shared" si="174"/>
        <v>2718</v>
      </c>
      <c r="G2723" s="190">
        <f t="shared" si="172"/>
        <v>0.297634691195795</v>
      </c>
      <c r="H2723" s="190">
        <f t="shared" si="173"/>
        <v>108.72</v>
      </c>
    </row>
    <row r="2724" spans="1:8">
      <c r="A2724" s="185">
        <v>38787</v>
      </c>
      <c r="B2724" s="184">
        <v>232</v>
      </c>
      <c r="C2724" s="184">
        <f t="shared" si="171"/>
        <v>2006</v>
      </c>
      <c r="E2724" s="190">
        <v>142</v>
      </c>
      <c r="F2724" s="190">
        <f t="shared" si="174"/>
        <v>2719</v>
      </c>
      <c r="G2724" s="190">
        <f t="shared" si="172"/>
        <v>0.29774419623302673</v>
      </c>
      <c r="H2724" s="190">
        <f t="shared" si="173"/>
        <v>108.76</v>
      </c>
    </row>
    <row r="2725" spans="1:8">
      <c r="A2725" s="185">
        <v>38788</v>
      </c>
      <c r="B2725" s="184">
        <v>235</v>
      </c>
      <c r="C2725" s="184">
        <f t="shared" si="171"/>
        <v>2006</v>
      </c>
      <c r="E2725" s="190">
        <v>142</v>
      </c>
      <c r="F2725" s="190">
        <f t="shared" si="174"/>
        <v>2720</v>
      </c>
      <c r="G2725" s="190">
        <f t="shared" si="172"/>
        <v>0.29785370127025845</v>
      </c>
      <c r="H2725" s="190">
        <f t="shared" si="173"/>
        <v>108.8</v>
      </c>
    </row>
    <row r="2726" spans="1:8">
      <c r="A2726" s="185">
        <v>38789</v>
      </c>
      <c r="B2726" s="184">
        <v>232</v>
      </c>
      <c r="C2726" s="184">
        <f t="shared" si="171"/>
        <v>2006</v>
      </c>
      <c r="E2726" s="190">
        <v>142</v>
      </c>
      <c r="F2726" s="190">
        <f t="shared" si="174"/>
        <v>2721</v>
      </c>
      <c r="G2726" s="190">
        <f t="shared" si="172"/>
        <v>0.29796320630749012</v>
      </c>
      <c r="H2726" s="190">
        <f t="shared" si="173"/>
        <v>108.84</v>
      </c>
    </row>
    <row r="2727" spans="1:8">
      <c r="A2727" s="185">
        <v>38790</v>
      </c>
      <c r="B2727" s="184">
        <v>243</v>
      </c>
      <c r="C2727" s="184">
        <f t="shared" si="171"/>
        <v>2006</v>
      </c>
      <c r="E2727" s="190">
        <v>142</v>
      </c>
      <c r="F2727" s="190">
        <f t="shared" si="174"/>
        <v>2722</v>
      </c>
      <c r="G2727" s="190">
        <f t="shared" si="172"/>
        <v>0.29807271134472185</v>
      </c>
      <c r="H2727" s="190">
        <f t="shared" si="173"/>
        <v>108.88</v>
      </c>
    </row>
    <row r="2728" spans="1:8">
      <c r="A2728" s="185">
        <v>38791</v>
      </c>
      <c r="B2728" s="184">
        <v>252</v>
      </c>
      <c r="C2728" s="184">
        <f t="shared" si="171"/>
        <v>2006</v>
      </c>
      <c r="E2728" s="190">
        <v>142</v>
      </c>
      <c r="F2728" s="190">
        <f t="shared" si="174"/>
        <v>2723</v>
      </c>
      <c r="G2728" s="190">
        <f t="shared" si="172"/>
        <v>0.29818221638195358</v>
      </c>
      <c r="H2728" s="190">
        <f t="shared" si="173"/>
        <v>108.92</v>
      </c>
    </row>
    <row r="2729" spans="1:8">
      <c r="A2729" s="185">
        <v>38792</v>
      </c>
      <c r="B2729" s="184">
        <v>261</v>
      </c>
      <c r="C2729" s="184">
        <f t="shared" si="171"/>
        <v>2006</v>
      </c>
      <c r="E2729" s="190">
        <v>142</v>
      </c>
      <c r="F2729" s="190">
        <f t="shared" si="174"/>
        <v>2724</v>
      </c>
      <c r="G2729" s="190">
        <f t="shared" si="172"/>
        <v>0.29829172141918531</v>
      </c>
      <c r="H2729" s="190">
        <f t="shared" si="173"/>
        <v>108.96</v>
      </c>
    </row>
    <row r="2730" spans="1:8">
      <c r="A2730" s="185">
        <v>38793</v>
      </c>
      <c r="B2730" s="184">
        <v>263</v>
      </c>
      <c r="C2730" s="184">
        <f t="shared" si="171"/>
        <v>2006</v>
      </c>
      <c r="E2730" s="190">
        <v>142</v>
      </c>
      <c r="F2730" s="190">
        <f t="shared" si="174"/>
        <v>2725</v>
      </c>
      <c r="G2730" s="190">
        <f t="shared" si="172"/>
        <v>0.29840122645641698</v>
      </c>
      <c r="H2730" s="190">
        <f t="shared" si="173"/>
        <v>109</v>
      </c>
    </row>
    <row r="2731" spans="1:8">
      <c r="A2731" s="185">
        <v>38794</v>
      </c>
      <c r="B2731" s="184">
        <v>262</v>
      </c>
      <c r="C2731" s="184">
        <f t="shared" si="171"/>
        <v>2006</v>
      </c>
      <c r="E2731" s="190">
        <v>142</v>
      </c>
      <c r="F2731" s="190">
        <f t="shared" si="174"/>
        <v>2726</v>
      </c>
      <c r="G2731" s="190">
        <f t="shared" si="172"/>
        <v>0.29851073149364871</v>
      </c>
      <c r="H2731" s="190">
        <f t="shared" si="173"/>
        <v>109.04</v>
      </c>
    </row>
    <row r="2732" spans="1:8">
      <c r="A2732" s="185">
        <v>38795</v>
      </c>
      <c r="B2732" s="184">
        <v>276</v>
      </c>
      <c r="C2732" s="184">
        <f t="shared" si="171"/>
        <v>2006</v>
      </c>
      <c r="E2732" s="190">
        <v>142</v>
      </c>
      <c r="F2732" s="190">
        <f t="shared" si="174"/>
        <v>2727</v>
      </c>
      <c r="G2732" s="190">
        <f t="shared" si="172"/>
        <v>0.29862023653088043</v>
      </c>
      <c r="H2732" s="190">
        <f t="shared" si="173"/>
        <v>109.08</v>
      </c>
    </row>
    <row r="2733" spans="1:8">
      <c r="A2733" s="185">
        <v>38796</v>
      </c>
      <c r="B2733" s="184">
        <v>271</v>
      </c>
      <c r="C2733" s="184">
        <f t="shared" si="171"/>
        <v>2006</v>
      </c>
      <c r="E2733" s="190">
        <v>142</v>
      </c>
      <c r="F2733" s="190">
        <f t="shared" si="174"/>
        <v>2728</v>
      </c>
      <c r="G2733" s="190">
        <f t="shared" si="172"/>
        <v>0.29872974156811211</v>
      </c>
      <c r="H2733" s="190">
        <f t="shared" si="173"/>
        <v>109.11999999999998</v>
      </c>
    </row>
    <row r="2734" spans="1:8">
      <c r="A2734" s="185">
        <v>38797</v>
      </c>
      <c r="B2734" s="184">
        <v>280</v>
      </c>
      <c r="C2734" s="184">
        <f t="shared" si="171"/>
        <v>2006</v>
      </c>
      <c r="E2734" s="190">
        <v>142</v>
      </c>
      <c r="F2734" s="190">
        <f t="shared" si="174"/>
        <v>2729</v>
      </c>
      <c r="G2734" s="190">
        <f t="shared" si="172"/>
        <v>0.29883924660534383</v>
      </c>
      <c r="H2734" s="190">
        <f t="shared" si="173"/>
        <v>109.16</v>
      </c>
    </row>
    <row r="2735" spans="1:8">
      <c r="A2735" s="185">
        <v>38798</v>
      </c>
      <c r="B2735" s="184">
        <v>275</v>
      </c>
      <c r="C2735" s="184">
        <f t="shared" si="171"/>
        <v>2006</v>
      </c>
      <c r="E2735" s="190">
        <v>142</v>
      </c>
      <c r="F2735" s="190">
        <f t="shared" si="174"/>
        <v>2730</v>
      </c>
      <c r="G2735" s="190">
        <f t="shared" si="172"/>
        <v>0.29894875164257556</v>
      </c>
      <c r="H2735" s="190">
        <f t="shared" si="173"/>
        <v>109.2</v>
      </c>
    </row>
    <row r="2736" spans="1:8">
      <c r="A2736" s="185">
        <v>38799</v>
      </c>
      <c r="B2736" s="184">
        <v>274</v>
      </c>
      <c r="C2736" s="184">
        <f t="shared" si="171"/>
        <v>2006</v>
      </c>
      <c r="E2736" s="190">
        <v>142</v>
      </c>
      <c r="F2736" s="190">
        <f t="shared" si="174"/>
        <v>2731</v>
      </c>
      <c r="G2736" s="190">
        <f t="shared" si="172"/>
        <v>0.29905825667980729</v>
      </c>
      <c r="H2736" s="190">
        <f t="shared" si="173"/>
        <v>109.24</v>
      </c>
    </row>
    <row r="2737" spans="1:8">
      <c r="A2737" s="185">
        <v>38800</v>
      </c>
      <c r="B2737" s="184">
        <v>272</v>
      </c>
      <c r="C2737" s="184">
        <f t="shared" si="171"/>
        <v>2006</v>
      </c>
      <c r="E2737" s="190">
        <v>142</v>
      </c>
      <c r="F2737" s="190">
        <f t="shared" si="174"/>
        <v>2732</v>
      </c>
      <c r="G2737" s="190">
        <f t="shared" si="172"/>
        <v>0.29916776171703896</v>
      </c>
      <c r="H2737" s="190">
        <f t="shared" si="173"/>
        <v>109.28</v>
      </c>
    </row>
    <row r="2738" spans="1:8">
      <c r="A2738" s="185">
        <v>38801</v>
      </c>
      <c r="B2738" s="184">
        <v>272</v>
      </c>
      <c r="C2738" s="184">
        <f t="shared" si="171"/>
        <v>2006</v>
      </c>
      <c r="E2738" s="190">
        <v>142</v>
      </c>
      <c r="F2738" s="190">
        <f t="shared" si="174"/>
        <v>2733</v>
      </c>
      <c r="G2738" s="190">
        <f t="shared" si="172"/>
        <v>0.29927726675427069</v>
      </c>
      <c r="H2738" s="190">
        <f t="shared" si="173"/>
        <v>109.32</v>
      </c>
    </row>
    <row r="2739" spans="1:8">
      <c r="A2739" s="185">
        <v>38802</v>
      </c>
      <c r="B2739" s="184">
        <v>279</v>
      </c>
      <c r="C2739" s="184">
        <f t="shared" si="171"/>
        <v>2006</v>
      </c>
      <c r="E2739" s="190">
        <v>142</v>
      </c>
      <c r="F2739" s="190">
        <f t="shared" si="174"/>
        <v>2734</v>
      </c>
      <c r="G2739" s="190">
        <f t="shared" si="172"/>
        <v>0.29938677179150242</v>
      </c>
      <c r="H2739" s="190">
        <f t="shared" si="173"/>
        <v>109.36</v>
      </c>
    </row>
    <row r="2740" spans="1:8">
      <c r="A2740" s="185">
        <v>38803</v>
      </c>
      <c r="B2740" s="184">
        <v>274</v>
      </c>
      <c r="C2740" s="184">
        <f t="shared" si="171"/>
        <v>2006</v>
      </c>
      <c r="E2740" s="190">
        <v>142</v>
      </c>
      <c r="F2740" s="190">
        <f t="shared" si="174"/>
        <v>2735</v>
      </c>
      <c r="G2740" s="190">
        <f t="shared" si="172"/>
        <v>0.29949627682873414</v>
      </c>
      <c r="H2740" s="190">
        <f t="shared" si="173"/>
        <v>109.4</v>
      </c>
    </row>
    <row r="2741" spans="1:8">
      <c r="A2741" s="185">
        <v>38804</v>
      </c>
      <c r="B2741" s="184">
        <v>280</v>
      </c>
      <c r="C2741" s="184">
        <f t="shared" si="171"/>
        <v>2006</v>
      </c>
      <c r="E2741" s="190">
        <v>142</v>
      </c>
      <c r="F2741" s="190">
        <f t="shared" si="174"/>
        <v>2736</v>
      </c>
      <c r="G2741" s="190">
        <f t="shared" si="172"/>
        <v>0.29960578186596581</v>
      </c>
      <c r="H2741" s="190">
        <f t="shared" si="173"/>
        <v>109.44</v>
      </c>
    </row>
    <row r="2742" spans="1:8">
      <c r="A2742" s="185">
        <v>38805</v>
      </c>
      <c r="B2742" s="184">
        <v>340</v>
      </c>
      <c r="C2742" s="184">
        <f t="shared" si="171"/>
        <v>2006</v>
      </c>
      <c r="E2742" s="190">
        <v>142</v>
      </c>
      <c r="F2742" s="190">
        <f t="shared" si="174"/>
        <v>2737</v>
      </c>
      <c r="G2742" s="190">
        <f t="shared" si="172"/>
        <v>0.29971528690319754</v>
      </c>
      <c r="H2742" s="190">
        <f t="shared" si="173"/>
        <v>109.48</v>
      </c>
    </row>
    <row r="2743" spans="1:8">
      <c r="A2743" s="185">
        <v>38806</v>
      </c>
      <c r="B2743" s="184">
        <v>343</v>
      </c>
      <c r="C2743" s="184">
        <f t="shared" si="171"/>
        <v>2006</v>
      </c>
      <c r="E2743" s="190">
        <v>142</v>
      </c>
      <c r="F2743" s="190">
        <f t="shared" si="174"/>
        <v>2738</v>
      </c>
      <c r="G2743" s="190">
        <f t="shared" si="172"/>
        <v>0.29982479194042927</v>
      </c>
      <c r="H2743" s="190">
        <f t="shared" si="173"/>
        <v>109.52</v>
      </c>
    </row>
    <row r="2744" spans="1:8">
      <c r="A2744" s="185">
        <v>38807</v>
      </c>
      <c r="B2744" s="184">
        <v>361</v>
      </c>
      <c r="C2744" s="184">
        <f t="shared" si="171"/>
        <v>2006</v>
      </c>
      <c r="E2744" s="190">
        <v>142</v>
      </c>
      <c r="F2744" s="190">
        <f t="shared" si="174"/>
        <v>2739</v>
      </c>
      <c r="G2744" s="190">
        <f t="shared" si="172"/>
        <v>0.299934296977661</v>
      </c>
      <c r="H2744" s="190">
        <f t="shared" si="173"/>
        <v>109.56</v>
      </c>
    </row>
    <row r="2745" spans="1:8">
      <c r="A2745" s="185">
        <v>38808</v>
      </c>
      <c r="B2745" s="184">
        <v>370</v>
      </c>
      <c r="C2745" s="184">
        <f t="shared" si="171"/>
        <v>2006</v>
      </c>
      <c r="E2745" s="190">
        <v>142</v>
      </c>
      <c r="F2745" s="190">
        <f t="shared" si="174"/>
        <v>2740</v>
      </c>
      <c r="G2745" s="190">
        <f t="shared" si="172"/>
        <v>0.30004380201489267</v>
      </c>
      <c r="H2745" s="190">
        <f t="shared" si="173"/>
        <v>109.6</v>
      </c>
    </row>
    <row r="2746" spans="1:8">
      <c r="A2746" s="185">
        <v>38809</v>
      </c>
      <c r="B2746" s="184">
        <v>362</v>
      </c>
      <c r="C2746" s="184">
        <f t="shared" si="171"/>
        <v>2006</v>
      </c>
      <c r="E2746" s="190">
        <v>142</v>
      </c>
      <c r="F2746" s="190">
        <f t="shared" si="174"/>
        <v>2741</v>
      </c>
      <c r="G2746" s="190">
        <f t="shared" si="172"/>
        <v>0.3001533070521244</v>
      </c>
      <c r="H2746" s="190">
        <f t="shared" si="173"/>
        <v>109.64</v>
      </c>
    </row>
    <row r="2747" spans="1:8">
      <c r="A2747" s="185">
        <v>38810</v>
      </c>
      <c r="B2747" s="184">
        <v>370</v>
      </c>
      <c r="C2747" s="184">
        <f t="shared" si="171"/>
        <v>2006</v>
      </c>
      <c r="E2747" s="190">
        <v>142</v>
      </c>
      <c r="F2747" s="190">
        <f t="shared" si="174"/>
        <v>2742</v>
      </c>
      <c r="G2747" s="190">
        <f t="shared" si="172"/>
        <v>0.30026281208935612</v>
      </c>
      <c r="H2747" s="190">
        <f t="shared" si="173"/>
        <v>109.68</v>
      </c>
    </row>
    <row r="2748" spans="1:8">
      <c r="A2748" s="185">
        <v>38811</v>
      </c>
      <c r="B2748" s="184">
        <v>399</v>
      </c>
      <c r="C2748" s="184">
        <f t="shared" si="171"/>
        <v>2006</v>
      </c>
      <c r="E2748" s="190">
        <v>142</v>
      </c>
      <c r="F2748" s="190">
        <f t="shared" si="174"/>
        <v>2743</v>
      </c>
      <c r="G2748" s="190">
        <f t="shared" si="172"/>
        <v>0.3003723171265878</v>
      </c>
      <c r="H2748" s="190">
        <f t="shared" si="173"/>
        <v>109.71999999999998</v>
      </c>
    </row>
    <row r="2749" spans="1:8">
      <c r="A2749" s="185">
        <v>38812</v>
      </c>
      <c r="B2749" s="184">
        <v>434</v>
      </c>
      <c r="C2749" s="184">
        <f t="shared" si="171"/>
        <v>2006</v>
      </c>
      <c r="E2749" s="190">
        <v>142</v>
      </c>
      <c r="F2749" s="190">
        <f t="shared" si="174"/>
        <v>2744</v>
      </c>
      <c r="G2749" s="190">
        <f t="shared" si="172"/>
        <v>0.30048182216381952</v>
      </c>
      <c r="H2749" s="190">
        <f t="shared" si="173"/>
        <v>109.76</v>
      </c>
    </row>
    <row r="2750" spans="1:8">
      <c r="A2750" s="185">
        <v>38813</v>
      </c>
      <c r="B2750" s="184">
        <v>477</v>
      </c>
      <c r="C2750" s="184">
        <f t="shared" si="171"/>
        <v>2006</v>
      </c>
      <c r="E2750" s="190">
        <v>141</v>
      </c>
      <c r="F2750" s="190">
        <f t="shared" si="174"/>
        <v>2745</v>
      </c>
      <c r="G2750" s="190">
        <f t="shared" si="172"/>
        <v>0.30059132720105125</v>
      </c>
      <c r="H2750" s="190">
        <f t="shared" si="173"/>
        <v>109.8</v>
      </c>
    </row>
    <row r="2751" spans="1:8">
      <c r="A2751" s="185">
        <v>38814</v>
      </c>
      <c r="B2751" s="184">
        <v>502</v>
      </c>
      <c r="C2751" s="184">
        <f t="shared" si="171"/>
        <v>2006</v>
      </c>
      <c r="E2751" s="190">
        <v>141</v>
      </c>
      <c r="F2751" s="190">
        <f t="shared" si="174"/>
        <v>2746</v>
      </c>
      <c r="G2751" s="190">
        <f t="shared" si="172"/>
        <v>0.30070083223828298</v>
      </c>
      <c r="H2751" s="190">
        <f t="shared" si="173"/>
        <v>109.84</v>
      </c>
    </row>
    <row r="2752" spans="1:8">
      <c r="A2752" s="185">
        <v>38815</v>
      </c>
      <c r="B2752" s="184">
        <v>559</v>
      </c>
      <c r="C2752" s="184">
        <f t="shared" si="171"/>
        <v>2006</v>
      </c>
      <c r="E2752" s="190">
        <v>141</v>
      </c>
      <c r="F2752" s="190">
        <f t="shared" si="174"/>
        <v>2747</v>
      </c>
      <c r="G2752" s="190">
        <f t="shared" si="172"/>
        <v>0.30081033727551465</v>
      </c>
      <c r="H2752" s="190">
        <f t="shared" si="173"/>
        <v>109.88</v>
      </c>
    </row>
    <row r="2753" spans="1:8">
      <c r="A2753" s="185">
        <v>38816</v>
      </c>
      <c r="B2753" s="184">
        <v>562</v>
      </c>
      <c r="C2753" s="184">
        <f t="shared" si="171"/>
        <v>2006</v>
      </c>
      <c r="E2753" s="190">
        <v>141</v>
      </c>
      <c r="F2753" s="190">
        <f t="shared" si="174"/>
        <v>2748</v>
      </c>
      <c r="G2753" s="190">
        <f t="shared" si="172"/>
        <v>0.30091984231274638</v>
      </c>
      <c r="H2753" s="190">
        <f t="shared" si="173"/>
        <v>109.92</v>
      </c>
    </row>
    <row r="2754" spans="1:8">
      <c r="A2754" s="185">
        <v>38817</v>
      </c>
      <c r="B2754" s="184">
        <v>566</v>
      </c>
      <c r="C2754" s="184">
        <f t="shared" si="171"/>
        <v>2006</v>
      </c>
      <c r="E2754" s="190">
        <v>141</v>
      </c>
      <c r="F2754" s="190">
        <f t="shared" si="174"/>
        <v>2749</v>
      </c>
      <c r="G2754" s="190">
        <f t="shared" si="172"/>
        <v>0.3010293473499781</v>
      </c>
      <c r="H2754" s="190">
        <f t="shared" si="173"/>
        <v>109.96</v>
      </c>
    </row>
    <row r="2755" spans="1:8">
      <c r="A2755" s="185">
        <v>38818</v>
      </c>
      <c r="B2755" s="184">
        <v>586</v>
      </c>
      <c r="C2755" s="184">
        <f t="shared" si="171"/>
        <v>2006</v>
      </c>
      <c r="E2755" s="190">
        <v>141</v>
      </c>
      <c r="F2755" s="190">
        <f t="shared" si="174"/>
        <v>2750</v>
      </c>
      <c r="G2755" s="190">
        <f t="shared" si="172"/>
        <v>0.30113885238720983</v>
      </c>
      <c r="H2755" s="190">
        <f t="shared" si="173"/>
        <v>110</v>
      </c>
    </row>
    <row r="2756" spans="1:8">
      <c r="A2756" s="185">
        <v>38819</v>
      </c>
      <c r="B2756" s="184">
        <v>576</v>
      </c>
      <c r="C2756" s="184">
        <f t="shared" si="171"/>
        <v>2006</v>
      </c>
      <c r="E2756" s="190">
        <v>141</v>
      </c>
      <c r="F2756" s="190">
        <f t="shared" si="174"/>
        <v>2751</v>
      </c>
      <c r="G2756" s="190">
        <f t="shared" si="172"/>
        <v>0.3012483574244415</v>
      </c>
      <c r="H2756" s="190">
        <f t="shared" si="173"/>
        <v>110.04</v>
      </c>
    </row>
    <row r="2757" spans="1:8">
      <c r="A2757" s="185">
        <v>38820</v>
      </c>
      <c r="B2757" s="184">
        <v>545</v>
      </c>
      <c r="C2757" s="184">
        <f t="shared" si="171"/>
        <v>2006</v>
      </c>
      <c r="E2757" s="190">
        <v>141</v>
      </c>
      <c r="F2757" s="190">
        <f t="shared" si="174"/>
        <v>2752</v>
      </c>
      <c r="G2757" s="190">
        <f t="shared" si="172"/>
        <v>0.30135786246167323</v>
      </c>
      <c r="H2757" s="190">
        <f t="shared" si="173"/>
        <v>110.08</v>
      </c>
    </row>
    <row r="2758" spans="1:8">
      <c r="A2758" s="185">
        <v>38821</v>
      </c>
      <c r="B2758" s="184">
        <v>603</v>
      </c>
      <c r="C2758" s="184">
        <f t="shared" ref="C2758:C2821" si="175">YEAR(A2758)</f>
        <v>2006</v>
      </c>
      <c r="E2758" s="190">
        <v>141</v>
      </c>
      <c r="F2758" s="190">
        <f t="shared" si="174"/>
        <v>2753</v>
      </c>
      <c r="G2758" s="190">
        <f t="shared" ref="G2758:G2821" si="176">F2758/9132</f>
        <v>0.30146736749890496</v>
      </c>
      <c r="H2758" s="190">
        <f t="shared" ref="H2758:H2821" si="177">G2758*9132/25</f>
        <v>110.12</v>
      </c>
    </row>
    <row r="2759" spans="1:8">
      <c r="A2759" s="185">
        <v>38822</v>
      </c>
      <c r="B2759" s="184">
        <v>672</v>
      </c>
      <c r="C2759" s="184">
        <f t="shared" si="175"/>
        <v>2006</v>
      </c>
      <c r="E2759" s="190">
        <v>141</v>
      </c>
      <c r="F2759" s="190">
        <f t="shared" ref="F2759:F2822" si="178">F2758+1</f>
        <v>2754</v>
      </c>
      <c r="G2759" s="190">
        <f t="shared" si="176"/>
        <v>0.30157687253613669</v>
      </c>
      <c r="H2759" s="190">
        <f t="shared" si="177"/>
        <v>110.16</v>
      </c>
    </row>
    <row r="2760" spans="1:8">
      <c r="A2760" s="185">
        <v>38823</v>
      </c>
      <c r="B2760" s="184">
        <v>652</v>
      </c>
      <c r="C2760" s="184">
        <f t="shared" si="175"/>
        <v>2006</v>
      </c>
      <c r="E2760" s="190">
        <v>141</v>
      </c>
      <c r="F2760" s="190">
        <f t="shared" si="178"/>
        <v>2755</v>
      </c>
      <c r="G2760" s="190">
        <f t="shared" si="176"/>
        <v>0.30168637757336836</v>
      </c>
      <c r="H2760" s="190">
        <f t="shared" si="177"/>
        <v>110.2</v>
      </c>
    </row>
    <row r="2761" spans="1:8">
      <c r="A2761" s="185">
        <v>38824</v>
      </c>
      <c r="B2761" s="184">
        <v>657</v>
      </c>
      <c r="C2761" s="184">
        <f t="shared" si="175"/>
        <v>2006</v>
      </c>
      <c r="E2761" s="190">
        <v>141</v>
      </c>
      <c r="F2761" s="190">
        <f t="shared" si="178"/>
        <v>2756</v>
      </c>
      <c r="G2761" s="190">
        <f t="shared" si="176"/>
        <v>0.30179588261060009</v>
      </c>
      <c r="H2761" s="190">
        <f t="shared" si="177"/>
        <v>110.24</v>
      </c>
    </row>
    <row r="2762" spans="1:8">
      <c r="A2762" s="185">
        <v>38825</v>
      </c>
      <c r="B2762" s="184">
        <v>623</v>
      </c>
      <c r="C2762" s="184">
        <f t="shared" si="175"/>
        <v>2006</v>
      </c>
      <c r="E2762" s="190">
        <v>141</v>
      </c>
      <c r="F2762" s="190">
        <f t="shared" si="178"/>
        <v>2757</v>
      </c>
      <c r="G2762" s="190">
        <f t="shared" si="176"/>
        <v>0.30190538764783181</v>
      </c>
      <c r="H2762" s="190">
        <f t="shared" si="177"/>
        <v>110.28</v>
      </c>
    </row>
    <row r="2763" spans="1:8">
      <c r="A2763" s="185">
        <v>38826</v>
      </c>
      <c r="B2763" s="184">
        <v>598</v>
      </c>
      <c r="C2763" s="184">
        <f t="shared" si="175"/>
        <v>2006</v>
      </c>
      <c r="E2763" s="190">
        <v>141</v>
      </c>
      <c r="F2763" s="190">
        <f t="shared" si="178"/>
        <v>2758</v>
      </c>
      <c r="G2763" s="190">
        <f t="shared" si="176"/>
        <v>0.30201489268506354</v>
      </c>
      <c r="H2763" s="190">
        <f t="shared" si="177"/>
        <v>110.32000000000002</v>
      </c>
    </row>
    <row r="2764" spans="1:8">
      <c r="A2764" s="185">
        <v>38827</v>
      </c>
      <c r="B2764" s="184">
        <v>587</v>
      </c>
      <c r="C2764" s="184">
        <f t="shared" si="175"/>
        <v>2006</v>
      </c>
      <c r="E2764" s="190">
        <v>141</v>
      </c>
      <c r="F2764" s="190">
        <f t="shared" si="178"/>
        <v>2759</v>
      </c>
      <c r="G2764" s="190">
        <f t="shared" si="176"/>
        <v>0.30212439772229521</v>
      </c>
      <c r="H2764" s="190">
        <f t="shared" si="177"/>
        <v>110.36</v>
      </c>
    </row>
    <row r="2765" spans="1:8">
      <c r="A2765" s="185">
        <v>38828</v>
      </c>
      <c r="B2765" s="184">
        <v>573</v>
      </c>
      <c r="C2765" s="184">
        <f t="shared" si="175"/>
        <v>2006</v>
      </c>
      <c r="E2765" s="190">
        <v>141</v>
      </c>
      <c r="F2765" s="190">
        <f t="shared" si="178"/>
        <v>2760</v>
      </c>
      <c r="G2765" s="190">
        <f t="shared" si="176"/>
        <v>0.30223390275952694</v>
      </c>
      <c r="H2765" s="190">
        <f t="shared" si="177"/>
        <v>110.4</v>
      </c>
    </row>
    <row r="2766" spans="1:8">
      <c r="A2766" s="185">
        <v>38829</v>
      </c>
      <c r="B2766" s="184">
        <v>564</v>
      </c>
      <c r="C2766" s="184">
        <f t="shared" si="175"/>
        <v>2006</v>
      </c>
      <c r="E2766" s="190">
        <v>141</v>
      </c>
      <c r="F2766" s="190">
        <f t="shared" si="178"/>
        <v>2761</v>
      </c>
      <c r="G2766" s="190">
        <f t="shared" si="176"/>
        <v>0.30234340779675867</v>
      </c>
      <c r="H2766" s="190">
        <f t="shared" si="177"/>
        <v>110.44</v>
      </c>
    </row>
    <row r="2767" spans="1:8">
      <c r="A2767" s="185">
        <v>38830</v>
      </c>
      <c r="B2767" s="184">
        <v>579</v>
      </c>
      <c r="C2767" s="184">
        <f t="shared" si="175"/>
        <v>2006</v>
      </c>
      <c r="E2767" s="190">
        <v>141</v>
      </c>
      <c r="F2767" s="190">
        <f t="shared" si="178"/>
        <v>2762</v>
      </c>
      <c r="G2767" s="190">
        <f t="shared" si="176"/>
        <v>0.30245291283399034</v>
      </c>
      <c r="H2767" s="190">
        <f t="shared" si="177"/>
        <v>110.48</v>
      </c>
    </row>
    <row r="2768" spans="1:8">
      <c r="A2768" s="185">
        <v>38831</v>
      </c>
      <c r="B2768" s="184">
        <v>593</v>
      </c>
      <c r="C2768" s="184">
        <f t="shared" si="175"/>
        <v>2006</v>
      </c>
      <c r="E2768" s="190">
        <v>141</v>
      </c>
      <c r="F2768" s="190">
        <f t="shared" si="178"/>
        <v>2763</v>
      </c>
      <c r="G2768" s="190">
        <f t="shared" si="176"/>
        <v>0.30256241787122207</v>
      </c>
      <c r="H2768" s="190">
        <f t="shared" si="177"/>
        <v>110.52</v>
      </c>
    </row>
    <row r="2769" spans="1:8">
      <c r="A2769" s="185">
        <v>38832</v>
      </c>
      <c r="B2769" s="184">
        <v>581</v>
      </c>
      <c r="C2769" s="184">
        <f t="shared" si="175"/>
        <v>2006</v>
      </c>
      <c r="E2769" s="190">
        <v>141</v>
      </c>
      <c r="F2769" s="190">
        <f t="shared" si="178"/>
        <v>2764</v>
      </c>
      <c r="G2769" s="190">
        <f t="shared" si="176"/>
        <v>0.30267192290845379</v>
      </c>
      <c r="H2769" s="190">
        <f t="shared" si="177"/>
        <v>110.56</v>
      </c>
    </row>
    <row r="2770" spans="1:8">
      <c r="A2770" s="185">
        <v>38833</v>
      </c>
      <c r="B2770" s="184">
        <v>577</v>
      </c>
      <c r="C2770" s="184">
        <f t="shared" si="175"/>
        <v>2006</v>
      </c>
      <c r="E2770" s="190">
        <v>141</v>
      </c>
      <c r="F2770" s="190">
        <f t="shared" si="178"/>
        <v>2765</v>
      </c>
      <c r="G2770" s="190">
        <f t="shared" si="176"/>
        <v>0.30278142794568552</v>
      </c>
      <c r="H2770" s="190">
        <f t="shared" si="177"/>
        <v>110.6</v>
      </c>
    </row>
    <row r="2771" spans="1:8">
      <c r="A2771" s="185">
        <v>38834</v>
      </c>
      <c r="B2771" s="184">
        <v>544</v>
      </c>
      <c r="C2771" s="184">
        <f t="shared" si="175"/>
        <v>2006</v>
      </c>
      <c r="E2771" s="190">
        <v>141</v>
      </c>
      <c r="F2771" s="190">
        <f t="shared" si="178"/>
        <v>2766</v>
      </c>
      <c r="G2771" s="190">
        <f t="shared" si="176"/>
        <v>0.30289093298291719</v>
      </c>
      <c r="H2771" s="190">
        <f t="shared" si="177"/>
        <v>110.64</v>
      </c>
    </row>
    <row r="2772" spans="1:8">
      <c r="A2772" s="185">
        <v>38835</v>
      </c>
      <c r="B2772" s="184">
        <v>530</v>
      </c>
      <c r="C2772" s="184">
        <f t="shared" si="175"/>
        <v>2006</v>
      </c>
      <c r="E2772" s="190">
        <v>141</v>
      </c>
      <c r="F2772" s="190">
        <f t="shared" si="178"/>
        <v>2767</v>
      </c>
      <c r="G2772" s="190">
        <f t="shared" si="176"/>
        <v>0.30300043802014892</v>
      </c>
      <c r="H2772" s="190">
        <f t="shared" si="177"/>
        <v>110.68</v>
      </c>
    </row>
    <row r="2773" spans="1:8">
      <c r="A2773" s="185">
        <v>38836</v>
      </c>
      <c r="B2773" s="184">
        <v>539</v>
      </c>
      <c r="C2773" s="184">
        <f t="shared" si="175"/>
        <v>2006</v>
      </c>
      <c r="E2773" s="190">
        <v>141</v>
      </c>
      <c r="F2773" s="190">
        <f t="shared" si="178"/>
        <v>2768</v>
      </c>
      <c r="G2773" s="190">
        <f t="shared" si="176"/>
        <v>0.30310994305738065</v>
      </c>
      <c r="H2773" s="190">
        <f t="shared" si="177"/>
        <v>110.72</v>
      </c>
    </row>
    <row r="2774" spans="1:8">
      <c r="A2774" s="185">
        <v>38837</v>
      </c>
      <c r="B2774" s="184">
        <v>550</v>
      </c>
      <c r="C2774" s="184">
        <f t="shared" si="175"/>
        <v>2006</v>
      </c>
      <c r="E2774" s="190">
        <v>141</v>
      </c>
      <c r="F2774" s="190">
        <f t="shared" si="178"/>
        <v>2769</v>
      </c>
      <c r="G2774" s="190">
        <f t="shared" si="176"/>
        <v>0.30321944809461238</v>
      </c>
      <c r="H2774" s="190">
        <f t="shared" si="177"/>
        <v>110.76</v>
      </c>
    </row>
    <row r="2775" spans="1:8">
      <c r="A2775" s="185">
        <v>38838</v>
      </c>
      <c r="B2775" s="184">
        <v>518</v>
      </c>
      <c r="C2775" s="184">
        <f t="shared" si="175"/>
        <v>2006</v>
      </c>
      <c r="E2775" s="190">
        <v>141</v>
      </c>
      <c r="F2775" s="190">
        <f t="shared" si="178"/>
        <v>2770</v>
      </c>
      <c r="G2775" s="190">
        <f t="shared" si="176"/>
        <v>0.30332895313184405</v>
      </c>
      <c r="H2775" s="190">
        <f t="shared" si="177"/>
        <v>110.8</v>
      </c>
    </row>
    <row r="2776" spans="1:8">
      <c r="A2776" s="185">
        <v>38839</v>
      </c>
      <c r="B2776" s="184">
        <v>470</v>
      </c>
      <c r="C2776" s="184">
        <f t="shared" si="175"/>
        <v>2006</v>
      </c>
      <c r="E2776" s="190">
        <v>141</v>
      </c>
      <c r="F2776" s="190">
        <f t="shared" si="178"/>
        <v>2771</v>
      </c>
      <c r="G2776" s="190">
        <f t="shared" si="176"/>
        <v>0.30343845816907578</v>
      </c>
      <c r="H2776" s="190">
        <f t="shared" si="177"/>
        <v>110.84</v>
      </c>
    </row>
    <row r="2777" spans="1:8">
      <c r="A2777" s="185">
        <v>38840</v>
      </c>
      <c r="B2777" s="184">
        <v>433</v>
      </c>
      <c r="C2777" s="184">
        <f t="shared" si="175"/>
        <v>2006</v>
      </c>
      <c r="E2777" s="190">
        <v>141</v>
      </c>
      <c r="F2777" s="190">
        <f t="shared" si="178"/>
        <v>2772</v>
      </c>
      <c r="G2777" s="190">
        <f t="shared" si="176"/>
        <v>0.3035479632063075</v>
      </c>
      <c r="H2777" s="190">
        <f t="shared" si="177"/>
        <v>110.88</v>
      </c>
    </row>
    <row r="2778" spans="1:8">
      <c r="A2778" s="185">
        <v>38841</v>
      </c>
      <c r="B2778" s="184">
        <v>450</v>
      </c>
      <c r="C2778" s="184">
        <f t="shared" si="175"/>
        <v>2006</v>
      </c>
      <c r="E2778" s="190">
        <v>140</v>
      </c>
      <c r="F2778" s="190">
        <f t="shared" si="178"/>
        <v>2773</v>
      </c>
      <c r="G2778" s="190">
        <f t="shared" si="176"/>
        <v>0.30365746824353923</v>
      </c>
      <c r="H2778" s="190">
        <f t="shared" si="177"/>
        <v>110.92000000000002</v>
      </c>
    </row>
    <row r="2779" spans="1:8">
      <c r="A2779" s="185">
        <v>38842</v>
      </c>
      <c r="B2779" s="184">
        <v>492</v>
      </c>
      <c r="C2779" s="184">
        <f t="shared" si="175"/>
        <v>2006</v>
      </c>
      <c r="E2779" s="190">
        <v>140</v>
      </c>
      <c r="F2779" s="190">
        <f t="shared" si="178"/>
        <v>2774</v>
      </c>
      <c r="G2779" s="190">
        <f t="shared" si="176"/>
        <v>0.3037669732807709</v>
      </c>
      <c r="H2779" s="190">
        <f t="shared" si="177"/>
        <v>110.96</v>
      </c>
    </row>
    <row r="2780" spans="1:8">
      <c r="A2780" s="185">
        <v>38843</v>
      </c>
      <c r="B2780" s="184">
        <v>506</v>
      </c>
      <c r="C2780" s="184">
        <f t="shared" si="175"/>
        <v>2006</v>
      </c>
      <c r="E2780" s="190">
        <v>140</v>
      </c>
      <c r="F2780" s="190">
        <f t="shared" si="178"/>
        <v>2775</v>
      </c>
      <c r="G2780" s="190">
        <f t="shared" si="176"/>
        <v>0.30387647831800263</v>
      </c>
      <c r="H2780" s="190">
        <f t="shared" si="177"/>
        <v>111</v>
      </c>
    </row>
    <row r="2781" spans="1:8">
      <c r="A2781" s="185">
        <v>38844</v>
      </c>
      <c r="B2781" s="184">
        <v>498</v>
      </c>
      <c r="C2781" s="184">
        <f t="shared" si="175"/>
        <v>2006</v>
      </c>
      <c r="E2781" s="190">
        <v>140</v>
      </c>
      <c r="F2781" s="190">
        <f t="shared" si="178"/>
        <v>2776</v>
      </c>
      <c r="G2781" s="190">
        <f t="shared" si="176"/>
        <v>0.30398598335523436</v>
      </c>
      <c r="H2781" s="190">
        <f t="shared" si="177"/>
        <v>111.04</v>
      </c>
    </row>
    <row r="2782" spans="1:8">
      <c r="A2782" s="185">
        <v>38845</v>
      </c>
      <c r="B2782" s="184">
        <v>490</v>
      </c>
      <c r="C2782" s="184">
        <f t="shared" si="175"/>
        <v>2006</v>
      </c>
      <c r="E2782" s="190">
        <v>140</v>
      </c>
      <c r="F2782" s="190">
        <f t="shared" si="178"/>
        <v>2777</v>
      </c>
      <c r="G2782" s="190">
        <f t="shared" si="176"/>
        <v>0.30409548839246603</v>
      </c>
      <c r="H2782" s="190">
        <f t="shared" si="177"/>
        <v>111.08</v>
      </c>
    </row>
    <row r="2783" spans="1:8">
      <c r="A2783" s="185">
        <v>38846</v>
      </c>
      <c r="B2783" s="184">
        <v>468</v>
      </c>
      <c r="C2783" s="184">
        <f t="shared" si="175"/>
        <v>2006</v>
      </c>
      <c r="E2783" s="190">
        <v>140</v>
      </c>
      <c r="F2783" s="190">
        <f t="shared" si="178"/>
        <v>2778</v>
      </c>
      <c r="G2783" s="190">
        <f t="shared" si="176"/>
        <v>0.30420499342969776</v>
      </c>
      <c r="H2783" s="190">
        <f t="shared" si="177"/>
        <v>111.12</v>
      </c>
    </row>
    <row r="2784" spans="1:8">
      <c r="A2784" s="185">
        <v>38847</v>
      </c>
      <c r="B2784" s="184">
        <v>457</v>
      </c>
      <c r="C2784" s="184">
        <f t="shared" si="175"/>
        <v>2006</v>
      </c>
      <c r="E2784" s="190">
        <v>140</v>
      </c>
      <c r="F2784" s="190">
        <f t="shared" si="178"/>
        <v>2779</v>
      </c>
      <c r="G2784" s="190">
        <f t="shared" si="176"/>
        <v>0.30431449846692948</v>
      </c>
      <c r="H2784" s="190">
        <f t="shared" si="177"/>
        <v>111.16</v>
      </c>
    </row>
    <row r="2785" spans="1:8">
      <c r="A2785" s="185">
        <v>38848</v>
      </c>
      <c r="B2785" s="184">
        <v>405</v>
      </c>
      <c r="C2785" s="184">
        <f t="shared" si="175"/>
        <v>2006</v>
      </c>
      <c r="E2785" s="190">
        <v>140</v>
      </c>
      <c r="F2785" s="190">
        <f t="shared" si="178"/>
        <v>2780</v>
      </c>
      <c r="G2785" s="190">
        <f t="shared" si="176"/>
        <v>0.30442400350416121</v>
      </c>
      <c r="H2785" s="190">
        <f t="shared" si="177"/>
        <v>111.2</v>
      </c>
    </row>
    <row r="2786" spans="1:8">
      <c r="A2786" s="185">
        <v>38849</v>
      </c>
      <c r="B2786" s="184">
        <v>426</v>
      </c>
      <c r="C2786" s="184">
        <f t="shared" si="175"/>
        <v>2006</v>
      </c>
      <c r="E2786" s="190">
        <v>140</v>
      </c>
      <c r="F2786" s="190">
        <f t="shared" si="178"/>
        <v>2781</v>
      </c>
      <c r="G2786" s="190">
        <f t="shared" si="176"/>
        <v>0.30453350854139288</v>
      </c>
      <c r="H2786" s="190">
        <f t="shared" si="177"/>
        <v>111.24</v>
      </c>
    </row>
    <row r="2787" spans="1:8">
      <c r="A2787" s="185">
        <v>38850</v>
      </c>
      <c r="B2787" s="184">
        <v>455</v>
      </c>
      <c r="C2787" s="184">
        <f t="shared" si="175"/>
        <v>2006</v>
      </c>
      <c r="E2787" s="190">
        <v>140</v>
      </c>
      <c r="F2787" s="190">
        <f t="shared" si="178"/>
        <v>2782</v>
      </c>
      <c r="G2787" s="190">
        <f t="shared" si="176"/>
        <v>0.30464301357862461</v>
      </c>
      <c r="H2787" s="190">
        <f t="shared" si="177"/>
        <v>111.28</v>
      </c>
    </row>
    <row r="2788" spans="1:8">
      <c r="A2788" s="185">
        <v>38851</v>
      </c>
      <c r="B2788" s="184">
        <v>456</v>
      </c>
      <c r="C2788" s="184">
        <f t="shared" si="175"/>
        <v>2006</v>
      </c>
      <c r="E2788" s="190">
        <v>140</v>
      </c>
      <c r="F2788" s="190">
        <f t="shared" si="178"/>
        <v>2783</v>
      </c>
      <c r="G2788" s="190">
        <f t="shared" si="176"/>
        <v>0.30475251861585634</v>
      </c>
      <c r="H2788" s="190">
        <f t="shared" si="177"/>
        <v>111.32</v>
      </c>
    </row>
    <row r="2789" spans="1:8">
      <c r="A2789" s="185">
        <v>38852</v>
      </c>
      <c r="B2789" s="184">
        <v>490</v>
      </c>
      <c r="C2789" s="184">
        <f t="shared" si="175"/>
        <v>2006</v>
      </c>
      <c r="E2789" s="190">
        <v>140</v>
      </c>
      <c r="F2789" s="190">
        <f t="shared" si="178"/>
        <v>2784</v>
      </c>
      <c r="G2789" s="190">
        <f t="shared" si="176"/>
        <v>0.30486202365308807</v>
      </c>
      <c r="H2789" s="190">
        <f t="shared" si="177"/>
        <v>111.36</v>
      </c>
    </row>
    <row r="2790" spans="1:8">
      <c r="A2790" s="185">
        <v>38853</v>
      </c>
      <c r="B2790" s="184">
        <v>519</v>
      </c>
      <c r="C2790" s="184">
        <f t="shared" si="175"/>
        <v>2006</v>
      </c>
      <c r="E2790" s="190">
        <v>140</v>
      </c>
      <c r="F2790" s="190">
        <f t="shared" si="178"/>
        <v>2785</v>
      </c>
      <c r="G2790" s="190">
        <f t="shared" si="176"/>
        <v>0.30497152869031974</v>
      </c>
      <c r="H2790" s="190">
        <f t="shared" si="177"/>
        <v>111.4</v>
      </c>
    </row>
    <row r="2791" spans="1:8">
      <c r="A2791" s="185">
        <v>38854</v>
      </c>
      <c r="B2791" s="184">
        <v>539</v>
      </c>
      <c r="C2791" s="184">
        <f t="shared" si="175"/>
        <v>2006</v>
      </c>
      <c r="E2791" s="190">
        <v>140</v>
      </c>
      <c r="F2791" s="190">
        <f t="shared" si="178"/>
        <v>2786</v>
      </c>
      <c r="G2791" s="190">
        <f t="shared" si="176"/>
        <v>0.30508103372755146</v>
      </c>
      <c r="H2791" s="190">
        <f t="shared" si="177"/>
        <v>111.44</v>
      </c>
    </row>
    <row r="2792" spans="1:8">
      <c r="A2792" s="185">
        <v>38855</v>
      </c>
      <c r="B2792" s="184">
        <v>548</v>
      </c>
      <c r="C2792" s="184">
        <f t="shared" si="175"/>
        <v>2006</v>
      </c>
      <c r="E2792" s="190">
        <v>140</v>
      </c>
      <c r="F2792" s="190">
        <f t="shared" si="178"/>
        <v>2787</v>
      </c>
      <c r="G2792" s="190">
        <f t="shared" si="176"/>
        <v>0.30519053876478319</v>
      </c>
      <c r="H2792" s="190">
        <f t="shared" si="177"/>
        <v>111.48</v>
      </c>
    </row>
    <row r="2793" spans="1:8">
      <c r="A2793" s="185">
        <v>38856</v>
      </c>
      <c r="B2793" s="184">
        <v>547</v>
      </c>
      <c r="C2793" s="184">
        <f t="shared" si="175"/>
        <v>2006</v>
      </c>
      <c r="E2793" s="190">
        <v>140</v>
      </c>
      <c r="F2793" s="190">
        <f t="shared" si="178"/>
        <v>2788</v>
      </c>
      <c r="G2793" s="190">
        <f t="shared" si="176"/>
        <v>0.30530004380201492</v>
      </c>
      <c r="H2793" s="190">
        <f t="shared" si="177"/>
        <v>111.52000000000002</v>
      </c>
    </row>
    <row r="2794" spans="1:8">
      <c r="A2794" s="185">
        <v>38857</v>
      </c>
      <c r="B2794" s="184">
        <v>592</v>
      </c>
      <c r="C2794" s="184">
        <f t="shared" si="175"/>
        <v>2006</v>
      </c>
      <c r="E2794" s="190">
        <v>140</v>
      </c>
      <c r="F2794" s="190">
        <f t="shared" si="178"/>
        <v>2789</v>
      </c>
      <c r="G2794" s="190">
        <f t="shared" si="176"/>
        <v>0.30540954883924659</v>
      </c>
      <c r="H2794" s="190">
        <f t="shared" si="177"/>
        <v>111.56</v>
      </c>
    </row>
    <row r="2795" spans="1:8">
      <c r="A2795" s="185">
        <v>38858</v>
      </c>
      <c r="B2795" s="184">
        <v>588</v>
      </c>
      <c r="C2795" s="184">
        <f t="shared" si="175"/>
        <v>2006</v>
      </c>
      <c r="E2795" s="190">
        <v>140</v>
      </c>
      <c r="F2795" s="190">
        <f t="shared" si="178"/>
        <v>2790</v>
      </c>
      <c r="G2795" s="190">
        <f t="shared" si="176"/>
        <v>0.30551905387647832</v>
      </c>
      <c r="H2795" s="190">
        <f t="shared" si="177"/>
        <v>111.6</v>
      </c>
    </row>
    <row r="2796" spans="1:8">
      <c r="A2796" s="185">
        <v>38859</v>
      </c>
      <c r="B2796" s="184">
        <v>577</v>
      </c>
      <c r="C2796" s="184">
        <f t="shared" si="175"/>
        <v>2006</v>
      </c>
      <c r="E2796" s="190">
        <v>140</v>
      </c>
      <c r="F2796" s="190">
        <f t="shared" si="178"/>
        <v>2791</v>
      </c>
      <c r="G2796" s="190">
        <f t="shared" si="176"/>
        <v>0.30562855891371005</v>
      </c>
      <c r="H2796" s="190">
        <f t="shared" si="177"/>
        <v>111.64</v>
      </c>
    </row>
    <row r="2797" spans="1:8">
      <c r="A2797" s="185">
        <v>38860</v>
      </c>
      <c r="B2797" s="184">
        <v>583</v>
      </c>
      <c r="C2797" s="184">
        <f t="shared" si="175"/>
        <v>2006</v>
      </c>
      <c r="E2797" s="190">
        <v>140</v>
      </c>
      <c r="F2797" s="190">
        <f t="shared" si="178"/>
        <v>2792</v>
      </c>
      <c r="G2797" s="190">
        <f t="shared" si="176"/>
        <v>0.30573806395094172</v>
      </c>
      <c r="H2797" s="190">
        <f t="shared" si="177"/>
        <v>111.68</v>
      </c>
    </row>
    <row r="2798" spans="1:8">
      <c r="A2798" s="185">
        <v>38861</v>
      </c>
      <c r="B2798" s="184">
        <v>579</v>
      </c>
      <c r="C2798" s="184">
        <f t="shared" si="175"/>
        <v>2006</v>
      </c>
      <c r="E2798" s="190">
        <v>140</v>
      </c>
      <c r="F2798" s="190">
        <f t="shared" si="178"/>
        <v>2793</v>
      </c>
      <c r="G2798" s="190">
        <f t="shared" si="176"/>
        <v>0.30584756898817345</v>
      </c>
      <c r="H2798" s="190">
        <f t="shared" si="177"/>
        <v>111.72</v>
      </c>
    </row>
    <row r="2799" spans="1:8">
      <c r="A2799" s="185">
        <v>38862</v>
      </c>
      <c r="B2799" s="184">
        <v>556</v>
      </c>
      <c r="C2799" s="184">
        <f t="shared" si="175"/>
        <v>2006</v>
      </c>
      <c r="E2799" s="190">
        <v>140</v>
      </c>
      <c r="F2799" s="190">
        <f t="shared" si="178"/>
        <v>2794</v>
      </c>
      <c r="G2799" s="190">
        <f t="shared" si="176"/>
        <v>0.30595707402540517</v>
      </c>
      <c r="H2799" s="190">
        <f t="shared" si="177"/>
        <v>111.76</v>
      </c>
    </row>
    <row r="2800" spans="1:8">
      <c r="A2800" s="185">
        <v>38863</v>
      </c>
      <c r="B2800" s="184">
        <v>576</v>
      </c>
      <c r="C2800" s="184">
        <f t="shared" si="175"/>
        <v>2006</v>
      </c>
      <c r="E2800" s="190">
        <v>140</v>
      </c>
      <c r="F2800" s="190">
        <f t="shared" si="178"/>
        <v>2795</v>
      </c>
      <c r="G2800" s="190">
        <f t="shared" si="176"/>
        <v>0.3060665790626369</v>
      </c>
      <c r="H2800" s="190">
        <f t="shared" si="177"/>
        <v>111.8</v>
      </c>
    </row>
    <row r="2801" spans="1:8">
      <c r="A2801" s="185">
        <v>38864</v>
      </c>
      <c r="B2801" s="184">
        <v>610</v>
      </c>
      <c r="C2801" s="184">
        <f t="shared" si="175"/>
        <v>2006</v>
      </c>
      <c r="E2801" s="190">
        <v>140</v>
      </c>
      <c r="F2801" s="190">
        <f t="shared" si="178"/>
        <v>2796</v>
      </c>
      <c r="G2801" s="190">
        <f t="shared" si="176"/>
        <v>0.30617608409986857</v>
      </c>
      <c r="H2801" s="190">
        <f t="shared" si="177"/>
        <v>111.84</v>
      </c>
    </row>
    <row r="2802" spans="1:8">
      <c r="A2802" s="185">
        <v>38865</v>
      </c>
      <c r="B2802" s="184">
        <v>657</v>
      </c>
      <c r="C2802" s="184">
        <f t="shared" si="175"/>
        <v>2006</v>
      </c>
      <c r="E2802" s="190">
        <v>140</v>
      </c>
      <c r="F2802" s="190">
        <f t="shared" si="178"/>
        <v>2797</v>
      </c>
      <c r="G2802" s="190">
        <f t="shared" si="176"/>
        <v>0.3062855891371003</v>
      </c>
      <c r="H2802" s="190">
        <f t="shared" si="177"/>
        <v>111.88</v>
      </c>
    </row>
    <row r="2803" spans="1:8">
      <c r="A2803" s="185">
        <v>38866</v>
      </c>
      <c r="B2803" s="184">
        <v>588</v>
      </c>
      <c r="C2803" s="184">
        <f t="shared" si="175"/>
        <v>2006</v>
      </c>
      <c r="E2803" s="190">
        <v>140</v>
      </c>
      <c r="F2803" s="190">
        <f t="shared" si="178"/>
        <v>2798</v>
      </c>
      <c r="G2803" s="190">
        <f t="shared" si="176"/>
        <v>0.30639509417433203</v>
      </c>
      <c r="H2803" s="190">
        <f t="shared" si="177"/>
        <v>111.92</v>
      </c>
    </row>
    <row r="2804" spans="1:8">
      <c r="A2804" s="185">
        <v>38867</v>
      </c>
      <c r="B2804" s="184">
        <v>534</v>
      </c>
      <c r="C2804" s="184">
        <f t="shared" si="175"/>
        <v>2006</v>
      </c>
      <c r="E2804" s="190">
        <v>140</v>
      </c>
      <c r="F2804" s="190">
        <f t="shared" si="178"/>
        <v>2799</v>
      </c>
      <c r="G2804" s="190">
        <f t="shared" si="176"/>
        <v>0.30650459921156376</v>
      </c>
      <c r="H2804" s="190">
        <f t="shared" si="177"/>
        <v>111.96</v>
      </c>
    </row>
    <row r="2805" spans="1:8">
      <c r="A2805" s="185">
        <v>38868</v>
      </c>
      <c r="B2805" s="184">
        <v>488</v>
      </c>
      <c r="C2805" s="184">
        <f t="shared" si="175"/>
        <v>2006</v>
      </c>
      <c r="E2805" s="190">
        <v>140</v>
      </c>
      <c r="F2805" s="190">
        <f t="shared" si="178"/>
        <v>2800</v>
      </c>
      <c r="G2805" s="190">
        <f t="shared" si="176"/>
        <v>0.30661410424879543</v>
      </c>
      <c r="H2805" s="190">
        <f t="shared" si="177"/>
        <v>112</v>
      </c>
    </row>
    <row r="2806" spans="1:8">
      <c r="A2806" s="185">
        <v>38869</v>
      </c>
      <c r="B2806" s="184">
        <v>468</v>
      </c>
      <c r="C2806" s="184">
        <f t="shared" si="175"/>
        <v>2006</v>
      </c>
      <c r="E2806" s="190">
        <v>140</v>
      </c>
      <c r="F2806" s="190">
        <f t="shared" si="178"/>
        <v>2801</v>
      </c>
      <c r="G2806" s="190">
        <f t="shared" si="176"/>
        <v>0.30672360928602715</v>
      </c>
      <c r="H2806" s="190">
        <f t="shared" si="177"/>
        <v>112.04</v>
      </c>
    </row>
    <row r="2807" spans="1:8">
      <c r="A2807" s="185">
        <v>38870</v>
      </c>
      <c r="B2807" s="184">
        <v>475</v>
      </c>
      <c r="C2807" s="184">
        <f t="shared" si="175"/>
        <v>2006</v>
      </c>
      <c r="E2807" s="190">
        <v>140</v>
      </c>
      <c r="F2807" s="190">
        <f t="shared" si="178"/>
        <v>2802</v>
      </c>
      <c r="G2807" s="190">
        <f t="shared" si="176"/>
        <v>0.30683311432325888</v>
      </c>
      <c r="H2807" s="190">
        <f t="shared" si="177"/>
        <v>112.08</v>
      </c>
    </row>
    <row r="2808" spans="1:8">
      <c r="A2808" s="185">
        <v>38871</v>
      </c>
      <c r="B2808" s="184">
        <v>480</v>
      </c>
      <c r="C2808" s="184">
        <f t="shared" si="175"/>
        <v>2006</v>
      </c>
      <c r="E2808" s="190">
        <v>140</v>
      </c>
      <c r="F2808" s="190">
        <f t="shared" si="178"/>
        <v>2803</v>
      </c>
      <c r="G2808" s="190">
        <f t="shared" si="176"/>
        <v>0.30694261936049061</v>
      </c>
      <c r="H2808" s="190">
        <f t="shared" si="177"/>
        <v>112.12000000000002</v>
      </c>
    </row>
    <row r="2809" spans="1:8">
      <c r="A2809" s="185">
        <v>38872</v>
      </c>
      <c r="B2809" s="184">
        <v>487</v>
      </c>
      <c r="C2809" s="184">
        <f t="shared" si="175"/>
        <v>2006</v>
      </c>
      <c r="E2809" s="190">
        <v>140</v>
      </c>
      <c r="F2809" s="190">
        <f t="shared" si="178"/>
        <v>2804</v>
      </c>
      <c r="G2809" s="190">
        <f t="shared" si="176"/>
        <v>0.30705212439772228</v>
      </c>
      <c r="H2809" s="190">
        <f t="shared" si="177"/>
        <v>112.16</v>
      </c>
    </row>
    <row r="2810" spans="1:8">
      <c r="A2810" s="185">
        <v>38873</v>
      </c>
      <c r="B2810" s="184">
        <v>451</v>
      </c>
      <c r="C2810" s="184">
        <f t="shared" si="175"/>
        <v>2006</v>
      </c>
      <c r="E2810" s="190">
        <v>140</v>
      </c>
      <c r="F2810" s="190">
        <f t="shared" si="178"/>
        <v>2805</v>
      </c>
      <c r="G2810" s="190">
        <f t="shared" si="176"/>
        <v>0.30716162943495401</v>
      </c>
      <c r="H2810" s="190">
        <f t="shared" si="177"/>
        <v>112.2</v>
      </c>
    </row>
    <row r="2811" spans="1:8">
      <c r="A2811" s="185">
        <v>38874</v>
      </c>
      <c r="B2811" s="184">
        <v>412</v>
      </c>
      <c r="C2811" s="184">
        <f t="shared" si="175"/>
        <v>2006</v>
      </c>
      <c r="E2811" s="190">
        <v>140</v>
      </c>
      <c r="F2811" s="190">
        <f t="shared" si="178"/>
        <v>2806</v>
      </c>
      <c r="G2811" s="190">
        <f t="shared" si="176"/>
        <v>0.30727113447218574</v>
      </c>
      <c r="H2811" s="190">
        <f t="shared" si="177"/>
        <v>112.24</v>
      </c>
    </row>
    <row r="2812" spans="1:8">
      <c r="A2812" s="185">
        <v>38875</v>
      </c>
      <c r="B2812" s="184">
        <v>408</v>
      </c>
      <c r="C2812" s="184">
        <f t="shared" si="175"/>
        <v>2006</v>
      </c>
      <c r="E2812" s="190">
        <v>140</v>
      </c>
      <c r="F2812" s="190">
        <f t="shared" si="178"/>
        <v>2807</v>
      </c>
      <c r="G2812" s="190">
        <f t="shared" si="176"/>
        <v>0.30738063950941741</v>
      </c>
      <c r="H2812" s="190">
        <f t="shared" si="177"/>
        <v>112.27999999999999</v>
      </c>
    </row>
    <row r="2813" spans="1:8">
      <c r="A2813" s="185">
        <v>38876</v>
      </c>
      <c r="B2813" s="184">
        <v>379</v>
      </c>
      <c r="C2813" s="184">
        <f t="shared" si="175"/>
        <v>2006</v>
      </c>
      <c r="E2813" s="190">
        <v>140</v>
      </c>
      <c r="F2813" s="190">
        <f t="shared" si="178"/>
        <v>2808</v>
      </c>
      <c r="G2813" s="190">
        <f t="shared" si="176"/>
        <v>0.30749014454664914</v>
      </c>
      <c r="H2813" s="190">
        <f t="shared" si="177"/>
        <v>112.32</v>
      </c>
    </row>
    <row r="2814" spans="1:8">
      <c r="A2814" s="185">
        <v>38877</v>
      </c>
      <c r="B2814" s="184">
        <v>374</v>
      </c>
      <c r="C2814" s="184">
        <f t="shared" si="175"/>
        <v>2006</v>
      </c>
      <c r="E2814" s="190">
        <v>140</v>
      </c>
      <c r="F2814" s="190">
        <f t="shared" si="178"/>
        <v>2809</v>
      </c>
      <c r="G2814" s="190">
        <f t="shared" si="176"/>
        <v>0.30759964958388086</v>
      </c>
      <c r="H2814" s="190">
        <f t="shared" si="177"/>
        <v>112.36</v>
      </c>
    </row>
    <row r="2815" spans="1:8">
      <c r="A2815" s="185">
        <v>38878</v>
      </c>
      <c r="B2815" s="184">
        <v>425</v>
      </c>
      <c r="C2815" s="184">
        <f t="shared" si="175"/>
        <v>2006</v>
      </c>
      <c r="E2815" s="190">
        <v>139</v>
      </c>
      <c r="F2815" s="190">
        <f t="shared" si="178"/>
        <v>2810</v>
      </c>
      <c r="G2815" s="190">
        <f t="shared" si="176"/>
        <v>0.30770915462111259</v>
      </c>
      <c r="H2815" s="190">
        <f t="shared" si="177"/>
        <v>112.4</v>
      </c>
    </row>
    <row r="2816" spans="1:8">
      <c r="A2816" s="185">
        <v>38879</v>
      </c>
      <c r="B2816" s="184">
        <v>465</v>
      </c>
      <c r="C2816" s="184">
        <f t="shared" si="175"/>
        <v>2006</v>
      </c>
      <c r="E2816" s="190">
        <v>139</v>
      </c>
      <c r="F2816" s="190">
        <f t="shared" si="178"/>
        <v>2811</v>
      </c>
      <c r="G2816" s="190">
        <f t="shared" si="176"/>
        <v>0.30781865965834426</v>
      </c>
      <c r="H2816" s="190">
        <f t="shared" si="177"/>
        <v>112.44</v>
      </c>
    </row>
    <row r="2817" spans="1:8">
      <c r="A2817" s="185">
        <v>38880</v>
      </c>
      <c r="B2817" s="184">
        <v>331</v>
      </c>
      <c r="C2817" s="184">
        <f t="shared" si="175"/>
        <v>2006</v>
      </c>
      <c r="E2817" s="190">
        <v>139</v>
      </c>
      <c r="F2817" s="190">
        <f t="shared" si="178"/>
        <v>2812</v>
      </c>
      <c r="G2817" s="190">
        <f t="shared" si="176"/>
        <v>0.30792816469557599</v>
      </c>
      <c r="H2817" s="190">
        <f t="shared" si="177"/>
        <v>112.48</v>
      </c>
    </row>
    <row r="2818" spans="1:8">
      <c r="A2818" s="185">
        <v>38881</v>
      </c>
      <c r="B2818" s="184">
        <v>266</v>
      </c>
      <c r="C2818" s="184">
        <f t="shared" si="175"/>
        <v>2006</v>
      </c>
      <c r="E2818" s="190">
        <v>139</v>
      </c>
      <c r="F2818" s="190">
        <f t="shared" si="178"/>
        <v>2813</v>
      </c>
      <c r="G2818" s="190">
        <f t="shared" si="176"/>
        <v>0.30803766973280772</v>
      </c>
      <c r="H2818" s="190">
        <f t="shared" si="177"/>
        <v>112.52</v>
      </c>
    </row>
    <row r="2819" spans="1:8">
      <c r="A2819" s="185">
        <v>38882</v>
      </c>
      <c r="B2819" s="184">
        <v>256</v>
      </c>
      <c r="C2819" s="184">
        <f t="shared" si="175"/>
        <v>2006</v>
      </c>
      <c r="E2819" s="190">
        <v>139</v>
      </c>
      <c r="F2819" s="190">
        <f t="shared" si="178"/>
        <v>2814</v>
      </c>
      <c r="G2819" s="190">
        <f t="shared" si="176"/>
        <v>0.30814717477003944</v>
      </c>
      <c r="H2819" s="190">
        <f t="shared" si="177"/>
        <v>112.56</v>
      </c>
    </row>
    <row r="2820" spans="1:8">
      <c r="A2820" s="185">
        <v>38883</v>
      </c>
      <c r="B2820" s="184">
        <v>232</v>
      </c>
      <c r="C2820" s="184">
        <f t="shared" si="175"/>
        <v>2006</v>
      </c>
      <c r="E2820" s="190">
        <v>139</v>
      </c>
      <c r="F2820" s="190">
        <f t="shared" si="178"/>
        <v>2815</v>
      </c>
      <c r="G2820" s="190">
        <f t="shared" si="176"/>
        <v>0.30825667980727112</v>
      </c>
      <c r="H2820" s="190">
        <f t="shared" si="177"/>
        <v>112.6</v>
      </c>
    </row>
    <row r="2821" spans="1:8">
      <c r="A2821" s="185">
        <v>38884</v>
      </c>
      <c r="B2821" s="184">
        <v>215</v>
      </c>
      <c r="C2821" s="184">
        <f t="shared" si="175"/>
        <v>2006</v>
      </c>
      <c r="E2821" s="190">
        <v>139</v>
      </c>
      <c r="F2821" s="190">
        <f t="shared" si="178"/>
        <v>2816</v>
      </c>
      <c r="G2821" s="190">
        <f t="shared" si="176"/>
        <v>0.30836618484450284</v>
      </c>
      <c r="H2821" s="190">
        <f t="shared" si="177"/>
        <v>112.64</v>
      </c>
    </row>
    <row r="2822" spans="1:8">
      <c r="A2822" s="185">
        <v>38885</v>
      </c>
      <c r="B2822" s="184">
        <v>213</v>
      </c>
      <c r="C2822" s="184">
        <f t="shared" ref="C2822:C2885" si="179">YEAR(A2822)</f>
        <v>2006</v>
      </c>
      <c r="E2822" s="190">
        <v>139</v>
      </c>
      <c r="F2822" s="190">
        <f t="shared" si="178"/>
        <v>2817</v>
      </c>
      <c r="G2822" s="190">
        <f t="shared" ref="G2822:G2885" si="180">F2822/9132</f>
        <v>0.30847568988173457</v>
      </c>
      <c r="H2822" s="190">
        <f t="shared" ref="H2822:H2885" si="181">G2822*9132/25</f>
        <v>112.68</v>
      </c>
    </row>
    <row r="2823" spans="1:8">
      <c r="A2823" s="185">
        <v>38886</v>
      </c>
      <c r="B2823" s="184">
        <v>204</v>
      </c>
      <c r="C2823" s="184">
        <f t="shared" si="179"/>
        <v>2006</v>
      </c>
      <c r="E2823" s="190">
        <v>139</v>
      </c>
      <c r="F2823" s="190">
        <f t="shared" ref="F2823:F2886" si="182">F2822+1</f>
        <v>2818</v>
      </c>
      <c r="G2823" s="190">
        <f t="shared" si="180"/>
        <v>0.3085851949189663</v>
      </c>
      <c r="H2823" s="190">
        <f t="shared" si="181"/>
        <v>112.72000000000001</v>
      </c>
    </row>
    <row r="2824" spans="1:8">
      <c r="A2824" s="185">
        <v>38887</v>
      </c>
      <c r="B2824" s="184">
        <v>189</v>
      </c>
      <c r="C2824" s="184">
        <f t="shared" si="179"/>
        <v>2006</v>
      </c>
      <c r="E2824" s="190">
        <v>139</v>
      </c>
      <c r="F2824" s="190">
        <f t="shared" si="182"/>
        <v>2819</v>
      </c>
      <c r="G2824" s="190">
        <f t="shared" si="180"/>
        <v>0.30869469995619797</v>
      </c>
      <c r="H2824" s="190">
        <f t="shared" si="181"/>
        <v>112.76</v>
      </c>
    </row>
    <row r="2825" spans="1:8">
      <c r="A2825" s="185">
        <v>38888</v>
      </c>
      <c r="B2825" s="184">
        <v>183</v>
      </c>
      <c r="C2825" s="184">
        <f t="shared" si="179"/>
        <v>2006</v>
      </c>
      <c r="E2825" s="190">
        <v>139</v>
      </c>
      <c r="F2825" s="190">
        <f t="shared" si="182"/>
        <v>2820</v>
      </c>
      <c r="G2825" s="190">
        <f t="shared" si="180"/>
        <v>0.3088042049934297</v>
      </c>
      <c r="H2825" s="190">
        <f t="shared" si="181"/>
        <v>112.8</v>
      </c>
    </row>
    <row r="2826" spans="1:8">
      <c r="A2826" s="185">
        <v>38889</v>
      </c>
      <c r="B2826" s="184">
        <v>204</v>
      </c>
      <c r="C2826" s="184">
        <f t="shared" si="179"/>
        <v>2006</v>
      </c>
      <c r="E2826" s="190">
        <v>139</v>
      </c>
      <c r="F2826" s="190">
        <f t="shared" si="182"/>
        <v>2821</v>
      </c>
      <c r="G2826" s="190">
        <f t="shared" si="180"/>
        <v>0.30891371003066143</v>
      </c>
      <c r="H2826" s="190">
        <f t="shared" si="181"/>
        <v>112.84</v>
      </c>
    </row>
    <row r="2827" spans="1:8">
      <c r="A2827" s="185">
        <v>38890</v>
      </c>
      <c r="B2827" s="184">
        <v>146</v>
      </c>
      <c r="C2827" s="184">
        <f t="shared" si="179"/>
        <v>2006</v>
      </c>
      <c r="E2827" s="190">
        <v>139</v>
      </c>
      <c r="F2827" s="190">
        <f t="shared" si="182"/>
        <v>2822</v>
      </c>
      <c r="G2827" s="190">
        <f t="shared" si="180"/>
        <v>0.3090232150678931</v>
      </c>
      <c r="H2827" s="190">
        <f t="shared" si="181"/>
        <v>112.87999999999998</v>
      </c>
    </row>
    <row r="2828" spans="1:8">
      <c r="A2828" s="185">
        <v>38891</v>
      </c>
      <c r="B2828" s="184">
        <v>132</v>
      </c>
      <c r="C2828" s="184">
        <f t="shared" si="179"/>
        <v>2006</v>
      </c>
      <c r="E2828" s="190">
        <v>139</v>
      </c>
      <c r="F2828" s="190">
        <f t="shared" si="182"/>
        <v>2823</v>
      </c>
      <c r="G2828" s="190">
        <f t="shared" si="180"/>
        <v>0.30913272010512483</v>
      </c>
      <c r="H2828" s="190">
        <f t="shared" si="181"/>
        <v>112.92</v>
      </c>
    </row>
    <row r="2829" spans="1:8">
      <c r="A2829" s="185">
        <v>38892</v>
      </c>
      <c r="B2829" s="184">
        <v>128</v>
      </c>
      <c r="C2829" s="184">
        <f t="shared" si="179"/>
        <v>2006</v>
      </c>
      <c r="E2829" s="190">
        <v>139</v>
      </c>
      <c r="F2829" s="190">
        <f t="shared" si="182"/>
        <v>2824</v>
      </c>
      <c r="G2829" s="190">
        <f t="shared" si="180"/>
        <v>0.30924222514235655</v>
      </c>
      <c r="H2829" s="190">
        <f t="shared" si="181"/>
        <v>112.96</v>
      </c>
    </row>
    <row r="2830" spans="1:8">
      <c r="A2830" s="185">
        <v>38893</v>
      </c>
      <c r="B2830" s="184">
        <v>116</v>
      </c>
      <c r="C2830" s="184">
        <f t="shared" si="179"/>
        <v>2006</v>
      </c>
      <c r="E2830" s="190">
        <v>139</v>
      </c>
      <c r="F2830" s="190">
        <f t="shared" si="182"/>
        <v>2825</v>
      </c>
      <c r="G2830" s="190">
        <f t="shared" si="180"/>
        <v>0.30935173017958828</v>
      </c>
      <c r="H2830" s="190">
        <f t="shared" si="181"/>
        <v>113</v>
      </c>
    </row>
    <row r="2831" spans="1:8">
      <c r="A2831" s="185">
        <v>38894</v>
      </c>
      <c r="B2831" s="184">
        <v>109</v>
      </c>
      <c r="C2831" s="184">
        <f t="shared" si="179"/>
        <v>2006</v>
      </c>
      <c r="E2831" s="190">
        <v>139</v>
      </c>
      <c r="F2831" s="190">
        <f t="shared" si="182"/>
        <v>2826</v>
      </c>
      <c r="G2831" s="190">
        <f t="shared" si="180"/>
        <v>0.30946123521681995</v>
      </c>
      <c r="H2831" s="190">
        <f t="shared" si="181"/>
        <v>113.04</v>
      </c>
    </row>
    <row r="2832" spans="1:8">
      <c r="A2832" s="185">
        <v>38895</v>
      </c>
      <c r="B2832" s="184">
        <v>104</v>
      </c>
      <c r="C2832" s="184">
        <f t="shared" si="179"/>
        <v>2006</v>
      </c>
      <c r="E2832" s="190">
        <v>139</v>
      </c>
      <c r="F2832" s="190">
        <f t="shared" si="182"/>
        <v>2827</v>
      </c>
      <c r="G2832" s="190">
        <f t="shared" si="180"/>
        <v>0.30957074025405168</v>
      </c>
      <c r="H2832" s="190">
        <f t="shared" si="181"/>
        <v>113.08</v>
      </c>
    </row>
    <row r="2833" spans="1:8">
      <c r="A2833" s="185">
        <v>38896</v>
      </c>
      <c r="B2833" s="184">
        <v>106</v>
      </c>
      <c r="C2833" s="184">
        <f t="shared" si="179"/>
        <v>2006</v>
      </c>
      <c r="E2833" s="190">
        <v>139</v>
      </c>
      <c r="F2833" s="190">
        <f t="shared" si="182"/>
        <v>2828</v>
      </c>
      <c r="G2833" s="190">
        <f t="shared" si="180"/>
        <v>0.30968024529128341</v>
      </c>
      <c r="H2833" s="190">
        <f t="shared" si="181"/>
        <v>113.12</v>
      </c>
    </row>
    <row r="2834" spans="1:8">
      <c r="A2834" s="185">
        <v>38897</v>
      </c>
      <c r="B2834" s="184">
        <v>87.5</v>
      </c>
      <c r="C2834" s="184">
        <f t="shared" si="179"/>
        <v>2006</v>
      </c>
      <c r="E2834" s="190">
        <v>139</v>
      </c>
      <c r="F2834" s="190">
        <f t="shared" si="182"/>
        <v>2829</v>
      </c>
      <c r="G2834" s="190">
        <f t="shared" si="180"/>
        <v>0.30978975032851513</v>
      </c>
      <c r="H2834" s="190">
        <f t="shared" si="181"/>
        <v>113.16</v>
      </c>
    </row>
    <row r="2835" spans="1:8">
      <c r="A2835" s="185">
        <v>38898</v>
      </c>
      <c r="B2835" s="184">
        <v>87.2</v>
      </c>
      <c r="C2835" s="184">
        <f t="shared" si="179"/>
        <v>2006</v>
      </c>
      <c r="E2835" s="190">
        <v>139</v>
      </c>
      <c r="F2835" s="190">
        <f t="shared" si="182"/>
        <v>2830</v>
      </c>
      <c r="G2835" s="190">
        <f t="shared" si="180"/>
        <v>0.30989925536574681</v>
      </c>
      <c r="H2835" s="190">
        <f t="shared" si="181"/>
        <v>113.2</v>
      </c>
    </row>
    <row r="2836" spans="1:8">
      <c r="A2836" s="185">
        <v>38899</v>
      </c>
      <c r="B2836" s="184">
        <v>81</v>
      </c>
      <c r="C2836" s="184">
        <f t="shared" si="179"/>
        <v>2006</v>
      </c>
      <c r="E2836" s="190">
        <v>139</v>
      </c>
      <c r="F2836" s="190">
        <f t="shared" si="182"/>
        <v>2831</v>
      </c>
      <c r="G2836" s="190">
        <f t="shared" si="180"/>
        <v>0.31000876040297853</v>
      </c>
      <c r="H2836" s="190">
        <f t="shared" si="181"/>
        <v>113.24</v>
      </c>
    </row>
    <row r="2837" spans="1:8">
      <c r="A2837" s="185">
        <v>38900</v>
      </c>
      <c r="B2837" s="184">
        <v>75.099999999999994</v>
      </c>
      <c r="C2837" s="184">
        <f t="shared" si="179"/>
        <v>2006</v>
      </c>
      <c r="E2837" s="190">
        <v>139</v>
      </c>
      <c r="F2837" s="190">
        <f t="shared" si="182"/>
        <v>2832</v>
      </c>
      <c r="G2837" s="190">
        <f t="shared" si="180"/>
        <v>0.31011826544021026</v>
      </c>
      <c r="H2837" s="190">
        <f t="shared" si="181"/>
        <v>113.28</v>
      </c>
    </row>
    <row r="2838" spans="1:8">
      <c r="A2838" s="185">
        <v>38901</v>
      </c>
      <c r="B2838" s="184">
        <v>75.7</v>
      </c>
      <c r="C2838" s="184">
        <f t="shared" si="179"/>
        <v>2006</v>
      </c>
      <c r="E2838" s="190">
        <v>139</v>
      </c>
      <c r="F2838" s="190">
        <f t="shared" si="182"/>
        <v>2833</v>
      </c>
      <c r="G2838" s="190">
        <f t="shared" si="180"/>
        <v>0.31022777047744199</v>
      </c>
      <c r="H2838" s="190">
        <f t="shared" si="181"/>
        <v>113.32000000000002</v>
      </c>
    </row>
    <row r="2839" spans="1:8">
      <c r="A2839" s="185">
        <v>38902</v>
      </c>
      <c r="B2839" s="184">
        <v>76.5</v>
      </c>
      <c r="C2839" s="184">
        <f t="shared" si="179"/>
        <v>2006</v>
      </c>
      <c r="E2839" s="190">
        <v>139</v>
      </c>
      <c r="F2839" s="190">
        <f t="shared" si="182"/>
        <v>2834</v>
      </c>
      <c r="G2839" s="190">
        <f t="shared" si="180"/>
        <v>0.31033727551467366</v>
      </c>
      <c r="H2839" s="190">
        <f t="shared" si="181"/>
        <v>113.36</v>
      </c>
    </row>
    <row r="2840" spans="1:8">
      <c r="A2840" s="185">
        <v>38903</v>
      </c>
      <c r="B2840" s="184">
        <v>83.4</v>
      </c>
      <c r="C2840" s="184">
        <f t="shared" si="179"/>
        <v>2006</v>
      </c>
      <c r="E2840" s="190">
        <v>139</v>
      </c>
      <c r="F2840" s="190">
        <f t="shared" si="182"/>
        <v>2835</v>
      </c>
      <c r="G2840" s="190">
        <f t="shared" si="180"/>
        <v>0.31044678055190539</v>
      </c>
      <c r="H2840" s="190">
        <f t="shared" si="181"/>
        <v>113.4</v>
      </c>
    </row>
    <row r="2841" spans="1:8">
      <c r="A2841" s="185">
        <v>38904</v>
      </c>
      <c r="B2841" s="184">
        <v>119</v>
      </c>
      <c r="C2841" s="184">
        <f t="shared" si="179"/>
        <v>2006</v>
      </c>
      <c r="E2841" s="190">
        <v>139</v>
      </c>
      <c r="F2841" s="190">
        <f t="shared" si="182"/>
        <v>2836</v>
      </c>
      <c r="G2841" s="190">
        <f t="shared" si="180"/>
        <v>0.31055628558913712</v>
      </c>
      <c r="H2841" s="190">
        <f t="shared" si="181"/>
        <v>113.44</v>
      </c>
    </row>
    <row r="2842" spans="1:8">
      <c r="A2842" s="185">
        <v>38905</v>
      </c>
      <c r="B2842" s="184">
        <v>99.7</v>
      </c>
      <c r="C2842" s="184">
        <f t="shared" si="179"/>
        <v>2006</v>
      </c>
      <c r="E2842" s="190">
        <v>139</v>
      </c>
      <c r="F2842" s="190">
        <f t="shared" si="182"/>
        <v>2837</v>
      </c>
      <c r="G2842" s="190">
        <f t="shared" si="180"/>
        <v>0.31066579062636879</v>
      </c>
      <c r="H2842" s="190">
        <f t="shared" si="181"/>
        <v>113.47999999999998</v>
      </c>
    </row>
    <row r="2843" spans="1:8">
      <c r="A2843" s="185">
        <v>38906</v>
      </c>
      <c r="B2843" s="184">
        <v>76.2</v>
      </c>
      <c r="C2843" s="184">
        <f t="shared" si="179"/>
        <v>2006</v>
      </c>
      <c r="E2843" s="190">
        <v>139</v>
      </c>
      <c r="F2843" s="190">
        <f t="shared" si="182"/>
        <v>2838</v>
      </c>
      <c r="G2843" s="190">
        <f t="shared" si="180"/>
        <v>0.31077529566360051</v>
      </c>
      <c r="H2843" s="190">
        <f t="shared" si="181"/>
        <v>113.52</v>
      </c>
    </row>
    <row r="2844" spans="1:8">
      <c r="A2844" s="185">
        <v>38907</v>
      </c>
      <c r="B2844" s="184">
        <v>77.2</v>
      </c>
      <c r="C2844" s="184">
        <f t="shared" si="179"/>
        <v>2006</v>
      </c>
      <c r="E2844" s="190">
        <v>139</v>
      </c>
      <c r="F2844" s="190">
        <f t="shared" si="182"/>
        <v>2839</v>
      </c>
      <c r="G2844" s="190">
        <f t="shared" si="180"/>
        <v>0.31088480070083224</v>
      </c>
      <c r="H2844" s="190">
        <f t="shared" si="181"/>
        <v>113.56</v>
      </c>
    </row>
    <row r="2845" spans="1:8">
      <c r="A2845" s="185">
        <v>38908</v>
      </c>
      <c r="B2845" s="184">
        <v>81.900000000000006</v>
      </c>
      <c r="C2845" s="184">
        <f t="shared" si="179"/>
        <v>2006</v>
      </c>
      <c r="E2845" s="190">
        <v>139</v>
      </c>
      <c r="F2845" s="190">
        <f t="shared" si="182"/>
        <v>2840</v>
      </c>
      <c r="G2845" s="190">
        <f t="shared" si="180"/>
        <v>0.31099430573806397</v>
      </c>
      <c r="H2845" s="190">
        <f t="shared" si="181"/>
        <v>113.6</v>
      </c>
    </row>
    <row r="2846" spans="1:8">
      <c r="A2846" s="185">
        <v>38909</v>
      </c>
      <c r="B2846" s="184">
        <v>121</v>
      </c>
      <c r="C2846" s="184">
        <f t="shared" si="179"/>
        <v>2006</v>
      </c>
      <c r="E2846" s="190">
        <v>139</v>
      </c>
      <c r="F2846" s="190">
        <f t="shared" si="182"/>
        <v>2841</v>
      </c>
      <c r="G2846" s="190">
        <f t="shared" si="180"/>
        <v>0.31110381077529564</v>
      </c>
      <c r="H2846" s="190">
        <f t="shared" si="181"/>
        <v>113.64</v>
      </c>
    </row>
    <row r="2847" spans="1:8">
      <c r="A2847" s="185">
        <v>38910</v>
      </c>
      <c r="B2847" s="184">
        <v>114</v>
      </c>
      <c r="C2847" s="184">
        <f t="shared" si="179"/>
        <v>2006</v>
      </c>
      <c r="E2847" s="190">
        <v>139</v>
      </c>
      <c r="F2847" s="190">
        <f t="shared" si="182"/>
        <v>2842</v>
      </c>
      <c r="G2847" s="190">
        <f t="shared" si="180"/>
        <v>0.31121331581252737</v>
      </c>
      <c r="H2847" s="190">
        <f t="shared" si="181"/>
        <v>113.68</v>
      </c>
    </row>
    <row r="2848" spans="1:8">
      <c r="A2848" s="185">
        <v>38911</v>
      </c>
      <c r="B2848" s="184">
        <v>93</v>
      </c>
      <c r="C2848" s="184">
        <f t="shared" si="179"/>
        <v>2006</v>
      </c>
      <c r="E2848" s="190">
        <v>139</v>
      </c>
      <c r="F2848" s="190">
        <f t="shared" si="182"/>
        <v>2843</v>
      </c>
      <c r="G2848" s="190">
        <f t="shared" si="180"/>
        <v>0.3113228208497591</v>
      </c>
      <c r="H2848" s="190">
        <f t="shared" si="181"/>
        <v>113.72</v>
      </c>
    </row>
    <row r="2849" spans="1:8">
      <c r="A2849" s="185">
        <v>38912</v>
      </c>
      <c r="B2849" s="184">
        <v>88.2</v>
      </c>
      <c r="C2849" s="184">
        <f t="shared" si="179"/>
        <v>2006</v>
      </c>
      <c r="E2849" s="190">
        <v>139</v>
      </c>
      <c r="F2849" s="190">
        <f t="shared" si="182"/>
        <v>2844</v>
      </c>
      <c r="G2849" s="190">
        <f t="shared" si="180"/>
        <v>0.31143232588699082</v>
      </c>
      <c r="H2849" s="190">
        <f t="shared" si="181"/>
        <v>113.76</v>
      </c>
    </row>
    <row r="2850" spans="1:8">
      <c r="A2850" s="185">
        <v>38913</v>
      </c>
      <c r="B2850" s="184">
        <v>78.5</v>
      </c>
      <c r="C2850" s="184">
        <f t="shared" si="179"/>
        <v>2006</v>
      </c>
      <c r="E2850" s="190">
        <v>139</v>
      </c>
      <c r="F2850" s="190">
        <f t="shared" si="182"/>
        <v>2845</v>
      </c>
      <c r="G2850" s="190">
        <f t="shared" si="180"/>
        <v>0.3115418309242225</v>
      </c>
      <c r="H2850" s="190">
        <f t="shared" si="181"/>
        <v>113.8</v>
      </c>
    </row>
    <row r="2851" spans="1:8">
      <c r="A2851" s="185">
        <v>38914</v>
      </c>
      <c r="B2851" s="184">
        <v>52.3</v>
      </c>
      <c r="C2851" s="184">
        <f t="shared" si="179"/>
        <v>2006</v>
      </c>
      <c r="E2851" s="190">
        <v>139</v>
      </c>
      <c r="F2851" s="190">
        <f t="shared" si="182"/>
        <v>2846</v>
      </c>
      <c r="G2851" s="190">
        <f t="shared" si="180"/>
        <v>0.31165133596145422</v>
      </c>
      <c r="H2851" s="190">
        <f t="shared" si="181"/>
        <v>113.84</v>
      </c>
    </row>
    <row r="2852" spans="1:8">
      <c r="A2852" s="185">
        <v>38915</v>
      </c>
      <c r="B2852" s="184">
        <v>35.6</v>
      </c>
      <c r="C2852" s="184">
        <f t="shared" si="179"/>
        <v>2006</v>
      </c>
      <c r="E2852" s="190">
        <v>139</v>
      </c>
      <c r="F2852" s="190">
        <f t="shared" si="182"/>
        <v>2847</v>
      </c>
      <c r="G2852" s="190">
        <f t="shared" si="180"/>
        <v>0.31176084099868595</v>
      </c>
      <c r="H2852" s="190">
        <f t="shared" si="181"/>
        <v>113.88</v>
      </c>
    </row>
    <row r="2853" spans="1:8">
      <c r="A2853" s="185">
        <v>38916</v>
      </c>
      <c r="B2853" s="184">
        <v>28.1</v>
      </c>
      <c r="C2853" s="184">
        <f t="shared" si="179"/>
        <v>2006</v>
      </c>
      <c r="E2853" s="190">
        <v>139</v>
      </c>
      <c r="F2853" s="190">
        <f t="shared" si="182"/>
        <v>2848</v>
      </c>
      <c r="G2853" s="190">
        <f t="shared" si="180"/>
        <v>0.31187034603591768</v>
      </c>
      <c r="H2853" s="190">
        <f t="shared" si="181"/>
        <v>113.92000000000002</v>
      </c>
    </row>
    <row r="2854" spans="1:8">
      <c r="A2854" s="185">
        <v>38917</v>
      </c>
      <c r="B2854" s="184">
        <v>24.9</v>
      </c>
      <c r="C2854" s="184">
        <f t="shared" si="179"/>
        <v>2006</v>
      </c>
      <c r="E2854" s="190">
        <v>138</v>
      </c>
      <c r="F2854" s="190">
        <f t="shared" si="182"/>
        <v>2849</v>
      </c>
      <c r="G2854" s="190">
        <f t="shared" si="180"/>
        <v>0.31197985107314935</v>
      </c>
      <c r="H2854" s="190">
        <f t="shared" si="181"/>
        <v>113.96</v>
      </c>
    </row>
    <row r="2855" spans="1:8">
      <c r="A2855" s="185">
        <v>38918</v>
      </c>
      <c r="B2855" s="184">
        <v>21.8</v>
      </c>
      <c r="C2855" s="184">
        <f t="shared" si="179"/>
        <v>2006</v>
      </c>
      <c r="E2855" s="190">
        <v>138</v>
      </c>
      <c r="F2855" s="190">
        <f t="shared" si="182"/>
        <v>2850</v>
      </c>
      <c r="G2855" s="190">
        <f t="shared" si="180"/>
        <v>0.31208935611038108</v>
      </c>
      <c r="H2855" s="190">
        <f t="shared" si="181"/>
        <v>114</v>
      </c>
    </row>
    <row r="2856" spans="1:8">
      <c r="A2856" s="185">
        <v>38919</v>
      </c>
      <c r="B2856" s="184">
        <v>21</v>
      </c>
      <c r="C2856" s="184">
        <f t="shared" si="179"/>
        <v>2006</v>
      </c>
      <c r="E2856" s="190">
        <v>138</v>
      </c>
      <c r="F2856" s="190">
        <f t="shared" si="182"/>
        <v>2851</v>
      </c>
      <c r="G2856" s="190">
        <f t="shared" si="180"/>
        <v>0.31219886114761281</v>
      </c>
      <c r="H2856" s="190">
        <f t="shared" si="181"/>
        <v>114.04</v>
      </c>
    </row>
    <row r="2857" spans="1:8">
      <c r="A2857" s="185">
        <v>38920</v>
      </c>
      <c r="B2857" s="184">
        <v>17</v>
      </c>
      <c r="C2857" s="184">
        <f t="shared" si="179"/>
        <v>2006</v>
      </c>
      <c r="E2857" s="190">
        <v>138</v>
      </c>
      <c r="F2857" s="190">
        <f t="shared" si="182"/>
        <v>2852</v>
      </c>
      <c r="G2857" s="190">
        <f t="shared" si="180"/>
        <v>0.31230836618484448</v>
      </c>
      <c r="H2857" s="190">
        <f t="shared" si="181"/>
        <v>114.07999999999998</v>
      </c>
    </row>
    <row r="2858" spans="1:8">
      <c r="A2858" s="185">
        <v>38921</v>
      </c>
      <c r="B2858" s="184">
        <v>15</v>
      </c>
      <c r="C2858" s="184">
        <f t="shared" si="179"/>
        <v>2006</v>
      </c>
      <c r="E2858" s="190">
        <v>138</v>
      </c>
      <c r="F2858" s="190">
        <f t="shared" si="182"/>
        <v>2853</v>
      </c>
      <c r="G2858" s="190">
        <f t="shared" si="180"/>
        <v>0.3124178712220762</v>
      </c>
      <c r="H2858" s="190">
        <f t="shared" si="181"/>
        <v>114.12</v>
      </c>
    </row>
    <row r="2859" spans="1:8">
      <c r="A2859" s="185">
        <v>38922</v>
      </c>
      <c r="B2859" s="184">
        <v>12.9</v>
      </c>
      <c r="C2859" s="184">
        <f t="shared" si="179"/>
        <v>2006</v>
      </c>
      <c r="E2859" s="190">
        <v>138</v>
      </c>
      <c r="F2859" s="190">
        <f t="shared" si="182"/>
        <v>2854</v>
      </c>
      <c r="G2859" s="190">
        <f t="shared" si="180"/>
        <v>0.31252737625930793</v>
      </c>
      <c r="H2859" s="190">
        <f t="shared" si="181"/>
        <v>114.16</v>
      </c>
    </row>
    <row r="2860" spans="1:8">
      <c r="A2860" s="185">
        <v>38923</v>
      </c>
      <c r="B2860" s="184">
        <v>14.4</v>
      </c>
      <c r="C2860" s="184">
        <f t="shared" si="179"/>
        <v>2006</v>
      </c>
      <c r="E2860" s="190">
        <v>138</v>
      </c>
      <c r="F2860" s="190">
        <f t="shared" si="182"/>
        <v>2855</v>
      </c>
      <c r="G2860" s="190">
        <f t="shared" si="180"/>
        <v>0.31263688129653966</v>
      </c>
      <c r="H2860" s="190">
        <f t="shared" si="181"/>
        <v>114.2</v>
      </c>
    </row>
    <row r="2861" spans="1:8">
      <c r="A2861" s="185">
        <v>38924</v>
      </c>
      <c r="B2861" s="184">
        <v>12.3</v>
      </c>
      <c r="C2861" s="184">
        <f t="shared" si="179"/>
        <v>2006</v>
      </c>
      <c r="E2861" s="190">
        <v>138</v>
      </c>
      <c r="F2861" s="190">
        <f t="shared" si="182"/>
        <v>2856</v>
      </c>
      <c r="G2861" s="190">
        <f t="shared" si="180"/>
        <v>0.31274638633377133</v>
      </c>
      <c r="H2861" s="190">
        <f t="shared" si="181"/>
        <v>114.24</v>
      </c>
    </row>
    <row r="2862" spans="1:8">
      <c r="A2862" s="185">
        <v>38925</v>
      </c>
      <c r="B2862" s="184">
        <v>10.1</v>
      </c>
      <c r="C2862" s="184">
        <f t="shared" si="179"/>
        <v>2006</v>
      </c>
      <c r="E2862" s="190">
        <v>138</v>
      </c>
      <c r="F2862" s="190">
        <f t="shared" si="182"/>
        <v>2857</v>
      </c>
      <c r="G2862" s="190">
        <f t="shared" si="180"/>
        <v>0.31285589137100306</v>
      </c>
      <c r="H2862" s="190">
        <f t="shared" si="181"/>
        <v>114.28</v>
      </c>
    </row>
    <row r="2863" spans="1:8">
      <c r="A2863" s="185">
        <v>38926</v>
      </c>
      <c r="B2863" s="184">
        <v>10.8</v>
      </c>
      <c r="C2863" s="184">
        <f t="shared" si="179"/>
        <v>2006</v>
      </c>
      <c r="E2863" s="190">
        <v>138</v>
      </c>
      <c r="F2863" s="190">
        <f t="shared" si="182"/>
        <v>2858</v>
      </c>
      <c r="G2863" s="190">
        <f t="shared" si="180"/>
        <v>0.31296539640823479</v>
      </c>
      <c r="H2863" s="190">
        <f t="shared" si="181"/>
        <v>114.32</v>
      </c>
    </row>
    <row r="2864" spans="1:8">
      <c r="A2864" s="185">
        <v>38927</v>
      </c>
      <c r="B2864" s="184">
        <v>13.9</v>
      </c>
      <c r="C2864" s="184">
        <f t="shared" si="179"/>
        <v>2006</v>
      </c>
      <c r="E2864" s="190">
        <v>138</v>
      </c>
      <c r="F2864" s="190">
        <f t="shared" si="182"/>
        <v>2859</v>
      </c>
      <c r="G2864" s="190">
        <f t="shared" si="180"/>
        <v>0.31307490144546651</v>
      </c>
      <c r="H2864" s="190">
        <f t="shared" si="181"/>
        <v>114.36</v>
      </c>
    </row>
    <row r="2865" spans="1:8">
      <c r="A2865" s="185">
        <v>38928</v>
      </c>
      <c r="B2865" s="184">
        <v>16.100000000000001</v>
      </c>
      <c r="C2865" s="184">
        <f t="shared" si="179"/>
        <v>2006</v>
      </c>
      <c r="E2865" s="190">
        <v>138</v>
      </c>
      <c r="F2865" s="190">
        <f t="shared" si="182"/>
        <v>2860</v>
      </c>
      <c r="G2865" s="190">
        <f t="shared" si="180"/>
        <v>0.31318440648269819</v>
      </c>
      <c r="H2865" s="190">
        <f t="shared" si="181"/>
        <v>114.4</v>
      </c>
    </row>
    <row r="2866" spans="1:8">
      <c r="A2866" s="185">
        <v>38929</v>
      </c>
      <c r="B2866" s="184">
        <v>14.8</v>
      </c>
      <c r="C2866" s="184">
        <f t="shared" si="179"/>
        <v>2006</v>
      </c>
      <c r="E2866" s="190">
        <v>138</v>
      </c>
      <c r="F2866" s="190">
        <f t="shared" si="182"/>
        <v>2861</v>
      </c>
      <c r="G2866" s="190">
        <f t="shared" si="180"/>
        <v>0.31329391151992991</v>
      </c>
      <c r="H2866" s="190">
        <f t="shared" si="181"/>
        <v>114.44</v>
      </c>
    </row>
    <row r="2867" spans="1:8">
      <c r="A2867" s="185">
        <v>38930</v>
      </c>
      <c r="B2867" s="184">
        <v>28.9</v>
      </c>
      <c r="C2867" s="184">
        <f t="shared" si="179"/>
        <v>2006</v>
      </c>
      <c r="E2867" s="190">
        <v>138</v>
      </c>
      <c r="F2867" s="190">
        <f t="shared" si="182"/>
        <v>2862</v>
      </c>
      <c r="G2867" s="190">
        <f t="shared" si="180"/>
        <v>0.31340341655716164</v>
      </c>
      <c r="H2867" s="190">
        <f t="shared" si="181"/>
        <v>114.48</v>
      </c>
    </row>
    <row r="2868" spans="1:8">
      <c r="A2868" s="185">
        <v>38931</v>
      </c>
      <c r="B2868" s="184">
        <v>24.3</v>
      </c>
      <c r="C2868" s="184">
        <f t="shared" si="179"/>
        <v>2006</v>
      </c>
      <c r="E2868" s="190">
        <v>138</v>
      </c>
      <c r="F2868" s="190">
        <f t="shared" si="182"/>
        <v>2863</v>
      </c>
      <c r="G2868" s="190">
        <f t="shared" si="180"/>
        <v>0.31351292159439337</v>
      </c>
      <c r="H2868" s="190">
        <f t="shared" si="181"/>
        <v>114.52000000000002</v>
      </c>
    </row>
    <row r="2869" spans="1:8">
      <c r="A2869" s="185">
        <v>38932</v>
      </c>
      <c r="B2869" s="184">
        <v>14</v>
      </c>
      <c r="C2869" s="184">
        <f t="shared" si="179"/>
        <v>2006</v>
      </c>
      <c r="E2869" s="190">
        <v>138</v>
      </c>
      <c r="F2869" s="190">
        <f t="shared" si="182"/>
        <v>2864</v>
      </c>
      <c r="G2869" s="190">
        <f t="shared" si="180"/>
        <v>0.31362242663162504</v>
      </c>
      <c r="H2869" s="190">
        <f t="shared" si="181"/>
        <v>114.56</v>
      </c>
    </row>
    <row r="2870" spans="1:8">
      <c r="A2870" s="185">
        <v>38933</v>
      </c>
      <c r="B2870" s="184">
        <v>14.4</v>
      </c>
      <c r="C2870" s="184">
        <f t="shared" si="179"/>
        <v>2006</v>
      </c>
      <c r="E2870" s="190">
        <v>138</v>
      </c>
      <c r="F2870" s="190">
        <f t="shared" si="182"/>
        <v>2865</v>
      </c>
      <c r="G2870" s="190">
        <f t="shared" si="180"/>
        <v>0.31373193166885677</v>
      </c>
      <c r="H2870" s="190">
        <f t="shared" si="181"/>
        <v>114.6</v>
      </c>
    </row>
    <row r="2871" spans="1:8">
      <c r="A2871" s="185">
        <v>38934</v>
      </c>
      <c r="B2871" s="184">
        <v>16.5</v>
      </c>
      <c r="C2871" s="184">
        <f t="shared" si="179"/>
        <v>2006</v>
      </c>
      <c r="E2871" s="190">
        <v>138</v>
      </c>
      <c r="F2871" s="190">
        <f t="shared" si="182"/>
        <v>2866</v>
      </c>
      <c r="G2871" s="190">
        <f t="shared" si="180"/>
        <v>0.31384143670608849</v>
      </c>
      <c r="H2871" s="190">
        <f t="shared" si="181"/>
        <v>114.64</v>
      </c>
    </row>
    <row r="2872" spans="1:8">
      <c r="A2872" s="185">
        <v>38935</v>
      </c>
      <c r="B2872" s="184">
        <v>16.100000000000001</v>
      </c>
      <c r="C2872" s="184">
        <f t="shared" si="179"/>
        <v>2006</v>
      </c>
      <c r="E2872" s="190">
        <v>138</v>
      </c>
      <c r="F2872" s="190">
        <f t="shared" si="182"/>
        <v>2867</v>
      </c>
      <c r="G2872" s="190">
        <f t="shared" si="180"/>
        <v>0.31395094174332017</v>
      </c>
      <c r="H2872" s="190">
        <f t="shared" si="181"/>
        <v>114.67999999999998</v>
      </c>
    </row>
    <row r="2873" spans="1:8">
      <c r="A2873" s="185">
        <v>38936</v>
      </c>
      <c r="B2873" s="184">
        <v>18.100000000000001</v>
      </c>
      <c r="C2873" s="184">
        <f t="shared" si="179"/>
        <v>2006</v>
      </c>
      <c r="E2873" s="190">
        <v>138</v>
      </c>
      <c r="F2873" s="190">
        <f t="shared" si="182"/>
        <v>2868</v>
      </c>
      <c r="G2873" s="190">
        <f t="shared" si="180"/>
        <v>0.31406044678055189</v>
      </c>
      <c r="H2873" s="190">
        <f t="shared" si="181"/>
        <v>114.72</v>
      </c>
    </row>
    <row r="2874" spans="1:8">
      <c r="A2874" s="185">
        <v>38937</v>
      </c>
      <c r="B2874" s="184">
        <v>23</v>
      </c>
      <c r="C2874" s="184">
        <f t="shared" si="179"/>
        <v>2006</v>
      </c>
      <c r="E2874" s="190">
        <v>138</v>
      </c>
      <c r="F2874" s="190">
        <f t="shared" si="182"/>
        <v>2869</v>
      </c>
      <c r="G2874" s="190">
        <f t="shared" si="180"/>
        <v>0.31416995181778362</v>
      </c>
      <c r="H2874" s="190">
        <f t="shared" si="181"/>
        <v>114.76</v>
      </c>
    </row>
    <row r="2875" spans="1:8">
      <c r="A2875" s="185">
        <v>38938</v>
      </c>
      <c r="B2875" s="184">
        <v>20</v>
      </c>
      <c r="C2875" s="184">
        <f t="shared" si="179"/>
        <v>2006</v>
      </c>
      <c r="E2875" s="190">
        <v>138</v>
      </c>
      <c r="F2875" s="190">
        <f t="shared" si="182"/>
        <v>2870</v>
      </c>
      <c r="G2875" s="190">
        <f t="shared" si="180"/>
        <v>0.31427945685501535</v>
      </c>
      <c r="H2875" s="190">
        <f t="shared" si="181"/>
        <v>114.8</v>
      </c>
    </row>
    <row r="2876" spans="1:8">
      <c r="A2876" s="185">
        <v>38939</v>
      </c>
      <c r="B2876" s="184">
        <v>17</v>
      </c>
      <c r="C2876" s="184">
        <f t="shared" si="179"/>
        <v>2006</v>
      </c>
      <c r="E2876" s="190">
        <v>138</v>
      </c>
      <c r="F2876" s="190">
        <f t="shared" si="182"/>
        <v>2871</v>
      </c>
      <c r="G2876" s="190">
        <f t="shared" si="180"/>
        <v>0.31438896189224702</v>
      </c>
      <c r="H2876" s="190">
        <f t="shared" si="181"/>
        <v>114.84</v>
      </c>
    </row>
    <row r="2877" spans="1:8">
      <c r="A2877" s="185">
        <v>38940</v>
      </c>
      <c r="B2877" s="184">
        <v>12.4</v>
      </c>
      <c r="C2877" s="184">
        <f t="shared" si="179"/>
        <v>2006</v>
      </c>
      <c r="E2877" s="190">
        <v>138</v>
      </c>
      <c r="F2877" s="190">
        <f t="shared" si="182"/>
        <v>2872</v>
      </c>
      <c r="G2877" s="190">
        <f t="shared" si="180"/>
        <v>0.31449846692947875</v>
      </c>
      <c r="H2877" s="190">
        <f t="shared" si="181"/>
        <v>114.88</v>
      </c>
    </row>
    <row r="2878" spans="1:8">
      <c r="A2878" s="185">
        <v>38941</v>
      </c>
      <c r="B2878" s="184">
        <v>15.9</v>
      </c>
      <c r="C2878" s="184">
        <f t="shared" si="179"/>
        <v>2006</v>
      </c>
      <c r="E2878" s="190">
        <v>138</v>
      </c>
      <c r="F2878" s="190">
        <f t="shared" si="182"/>
        <v>2873</v>
      </c>
      <c r="G2878" s="190">
        <f t="shared" si="180"/>
        <v>0.31460797196671048</v>
      </c>
      <c r="H2878" s="190">
        <f t="shared" si="181"/>
        <v>114.92</v>
      </c>
    </row>
    <row r="2879" spans="1:8">
      <c r="A2879" s="185">
        <v>38942</v>
      </c>
      <c r="B2879" s="184">
        <v>15.9</v>
      </c>
      <c r="C2879" s="184">
        <f t="shared" si="179"/>
        <v>2006</v>
      </c>
      <c r="E2879" s="190">
        <v>138</v>
      </c>
      <c r="F2879" s="190">
        <f t="shared" si="182"/>
        <v>2874</v>
      </c>
      <c r="G2879" s="190">
        <f t="shared" si="180"/>
        <v>0.3147174770039422</v>
      </c>
      <c r="H2879" s="190">
        <f t="shared" si="181"/>
        <v>114.96</v>
      </c>
    </row>
    <row r="2880" spans="1:8">
      <c r="A2880" s="185">
        <v>38943</v>
      </c>
      <c r="B2880" s="184">
        <v>13.9</v>
      </c>
      <c r="C2880" s="184">
        <f t="shared" si="179"/>
        <v>2006</v>
      </c>
      <c r="E2880" s="190">
        <v>138</v>
      </c>
      <c r="F2880" s="190">
        <f t="shared" si="182"/>
        <v>2875</v>
      </c>
      <c r="G2880" s="190">
        <f t="shared" si="180"/>
        <v>0.31482698204117388</v>
      </c>
      <c r="H2880" s="190">
        <f t="shared" si="181"/>
        <v>115</v>
      </c>
    </row>
    <row r="2881" spans="1:8">
      <c r="A2881" s="185">
        <v>38944</v>
      </c>
      <c r="B2881" s="184">
        <v>11.8</v>
      </c>
      <c r="C2881" s="184">
        <f t="shared" si="179"/>
        <v>2006</v>
      </c>
      <c r="E2881" s="190">
        <v>138</v>
      </c>
      <c r="F2881" s="190">
        <f t="shared" si="182"/>
        <v>2876</v>
      </c>
      <c r="G2881" s="190">
        <f t="shared" si="180"/>
        <v>0.3149364870784056</v>
      </c>
      <c r="H2881" s="190">
        <f t="shared" si="181"/>
        <v>115.04</v>
      </c>
    </row>
    <row r="2882" spans="1:8">
      <c r="A2882" s="185">
        <v>38945</v>
      </c>
      <c r="B2882" s="184">
        <v>12.7</v>
      </c>
      <c r="C2882" s="184">
        <f t="shared" si="179"/>
        <v>2006</v>
      </c>
      <c r="E2882" s="190">
        <v>138</v>
      </c>
      <c r="F2882" s="190">
        <f t="shared" si="182"/>
        <v>2877</v>
      </c>
      <c r="G2882" s="190">
        <f t="shared" si="180"/>
        <v>0.31504599211563733</v>
      </c>
      <c r="H2882" s="190">
        <f t="shared" si="181"/>
        <v>115.08</v>
      </c>
    </row>
    <row r="2883" spans="1:8">
      <c r="A2883" s="185">
        <v>38946</v>
      </c>
      <c r="B2883" s="184">
        <v>12.4</v>
      </c>
      <c r="C2883" s="184">
        <f t="shared" si="179"/>
        <v>2006</v>
      </c>
      <c r="E2883" s="190">
        <v>138</v>
      </c>
      <c r="F2883" s="190">
        <f t="shared" si="182"/>
        <v>2878</v>
      </c>
      <c r="G2883" s="190">
        <f t="shared" si="180"/>
        <v>0.31515549715286906</v>
      </c>
      <c r="H2883" s="190">
        <f t="shared" si="181"/>
        <v>115.12000000000002</v>
      </c>
    </row>
    <row r="2884" spans="1:8">
      <c r="A2884" s="185">
        <v>38947</v>
      </c>
      <c r="B2884" s="184">
        <v>16.3</v>
      </c>
      <c r="C2884" s="184">
        <f t="shared" si="179"/>
        <v>2006</v>
      </c>
      <c r="E2884" s="190">
        <v>138</v>
      </c>
      <c r="F2884" s="190">
        <f t="shared" si="182"/>
        <v>2879</v>
      </c>
      <c r="G2884" s="190">
        <f t="shared" si="180"/>
        <v>0.31526500219010073</v>
      </c>
      <c r="H2884" s="190">
        <f t="shared" si="181"/>
        <v>115.16</v>
      </c>
    </row>
    <row r="2885" spans="1:8">
      <c r="A2885" s="185">
        <v>38948</v>
      </c>
      <c r="B2885" s="184">
        <v>19.2</v>
      </c>
      <c r="C2885" s="184">
        <f t="shared" si="179"/>
        <v>2006</v>
      </c>
      <c r="E2885" s="190">
        <v>138</v>
      </c>
      <c r="F2885" s="190">
        <f t="shared" si="182"/>
        <v>2880</v>
      </c>
      <c r="G2885" s="190">
        <f t="shared" si="180"/>
        <v>0.31537450722733246</v>
      </c>
      <c r="H2885" s="190">
        <f t="shared" si="181"/>
        <v>115.2</v>
      </c>
    </row>
    <row r="2886" spans="1:8">
      <c r="A2886" s="185">
        <v>38949</v>
      </c>
      <c r="B2886" s="184">
        <v>20.2</v>
      </c>
      <c r="C2886" s="184">
        <f t="shared" ref="C2886:C2949" si="183">YEAR(A2886)</f>
        <v>2006</v>
      </c>
      <c r="E2886" s="190">
        <v>138</v>
      </c>
      <c r="F2886" s="190">
        <f t="shared" si="182"/>
        <v>2881</v>
      </c>
      <c r="G2886" s="190">
        <f t="shared" ref="G2886:G2949" si="184">F2886/9132</f>
        <v>0.31548401226456418</v>
      </c>
      <c r="H2886" s="190">
        <f t="shared" ref="H2886:H2949" si="185">G2886*9132/25</f>
        <v>115.24</v>
      </c>
    </row>
    <row r="2887" spans="1:8">
      <c r="A2887" s="185">
        <v>38950</v>
      </c>
      <c r="B2887" s="184">
        <v>14.8</v>
      </c>
      <c r="C2887" s="184">
        <f t="shared" si="183"/>
        <v>2006</v>
      </c>
      <c r="E2887" s="190">
        <v>137</v>
      </c>
      <c r="F2887" s="190">
        <f t="shared" ref="F2887:F2950" si="186">F2886+1</f>
        <v>2882</v>
      </c>
      <c r="G2887" s="190">
        <f t="shared" si="184"/>
        <v>0.31559351730179586</v>
      </c>
      <c r="H2887" s="190">
        <f t="shared" si="185"/>
        <v>115.27999999999999</v>
      </c>
    </row>
    <row r="2888" spans="1:8">
      <c r="A2888" s="185">
        <v>38951</v>
      </c>
      <c r="B2888" s="184">
        <v>18.399999999999999</v>
      </c>
      <c r="C2888" s="184">
        <f t="shared" si="183"/>
        <v>2006</v>
      </c>
      <c r="E2888" s="190">
        <v>137</v>
      </c>
      <c r="F2888" s="190">
        <f t="shared" si="186"/>
        <v>2883</v>
      </c>
      <c r="G2888" s="190">
        <f t="shared" si="184"/>
        <v>0.31570302233902758</v>
      </c>
      <c r="H2888" s="190">
        <f t="shared" si="185"/>
        <v>115.32</v>
      </c>
    </row>
    <row r="2889" spans="1:8">
      <c r="A2889" s="185">
        <v>38952</v>
      </c>
      <c r="B2889" s="184">
        <v>17.600000000000001</v>
      </c>
      <c r="C2889" s="184">
        <f t="shared" si="183"/>
        <v>2006</v>
      </c>
      <c r="E2889" s="190">
        <v>137</v>
      </c>
      <c r="F2889" s="190">
        <f t="shared" si="186"/>
        <v>2884</v>
      </c>
      <c r="G2889" s="190">
        <f t="shared" si="184"/>
        <v>0.31581252737625931</v>
      </c>
      <c r="H2889" s="190">
        <f t="shared" si="185"/>
        <v>115.36</v>
      </c>
    </row>
    <row r="2890" spans="1:8">
      <c r="A2890" s="185">
        <v>38953</v>
      </c>
      <c r="B2890" s="184">
        <v>14.2</v>
      </c>
      <c r="C2890" s="184">
        <f t="shared" si="183"/>
        <v>2006</v>
      </c>
      <c r="E2890" s="190">
        <v>137</v>
      </c>
      <c r="F2890" s="190">
        <f t="shared" si="186"/>
        <v>2885</v>
      </c>
      <c r="G2890" s="190">
        <f t="shared" si="184"/>
        <v>0.31592203241349104</v>
      </c>
      <c r="H2890" s="190">
        <f t="shared" si="185"/>
        <v>115.4</v>
      </c>
    </row>
    <row r="2891" spans="1:8">
      <c r="A2891" s="185">
        <v>38954</v>
      </c>
      <c r="B2891" s="184">
        <v>20.3</v>
      </c>
      <c r="C2891" s="184">
        <f t="shared" si="183"/>
        <v>2006</v>
      </c>
      <c r="E2891" s="190">
        <v>137</v>
      </c>
      <c r="F2891" s="190">
        <f t="shared" si="186"/>
        <v>2886</v>
      </c>
      <c r="G2891" s="190">
        <f t="shared" si="184"/>
        <v>0.31603153745072271</v>
      </c>
      <c r="H2891" s="190">
        <f t="shared" si="185"/>
        <v>115.44</v>
      </c>
    </row>
    <row r="2892" spans="1:8">
      <c r="A2892" s="185">
        <v>38955</v>
      </c>
      <c r="B2892" s="184">
        <v>27.9</v>
      </c>
      <c r="C2892" s="184">
        <f t="shared" si="183"/>
        <v>2006</v>
      </c>
      <c r="E2892" s="190">
        <v>137</v>
      </c>
      <c r="F2892" s="190">
        <f t="shared" si="186"/>
        <v>2887</v>
      </c>
      <c r="G2892" s="190">
        <f t="shared" si="184"/>
        <v>0.31614104248795444</v>
      </c>
      <c r="H2892" s="190">
        <f t="shared" si="185"/>
        <v>115.48</v>
      </c>
    </row>
    <row r="2893" spans="1:8">
      <c r="A2893" s="185">
        <v>38956</v>
      </c>
      <c r="B2893" s="184">
        <v>24.4</v>
      </c>
      <c r="C2893" s="184">
        <f t="shared" si="183"/>
        <v>2006</v>
      </c>
      <c r="E2893" s="190">
        <v>137</v>
      </c>
      <c r="F2893" s="190">
        <f t="shared" si="186"/>
        <v>2888</v>
      </c>
      <c r="G2893" s="190">
        <f t="shared" si="184"/>
        <v>0.31625054752518617</v>
      </c>
      <c r="H2893" s="190">
        <f t="shared" si="185"/>
        <v>115.52</v>
      </c>
    </row>
    <row r="2894" spans="1:8">
      <c r="A2894" s="185">
        <v>38957</v>
      </c>
      <c r="B2894" s="184">
        <v>24.4</v>
      </c>
      <c r="C2894" s="184">
        <f t="shared" si="183"/>
        <v>2006</v>
      </c>
      <c r="E2894" s="190">
        <v>137</v>
      </c>
      <c r="F2894" s="190">
        <f t="shared" si="186"/>
        <v>2889</v>
      </c>
      <c r="G2894" s="190">
        <f t="shared" si="184"/>
        <v>0.31636005256241789</v>
      </c>
      <c r="H2894" s="190">
        <f t="shared" si="185"/>
        <v>115.56</v>
      </c>
    </row>
    <row r="2895" spans="1:8">
      <c r="A2895" s="185">
        <v>38958</v>
      </c>
      <c r="B2895" s="184">
        <v>17.600000000000001</v>
      </c>
      <c r="C2895" s="184">
        <f t="shared" si="183"/>
        <v>2006</v>
      </c>
      <c r="E2895" s="190">
        <v>137</v>
      </c>
      <c r="F2895" s="190">
        <f t="shared" si="186"/>
        <v>2890</v>
      </c>
      <c r="G2895" s="190">
        <f t="shared" si="184"/>
        <v>0.31646955759964956</v>
      </c>
      <c r="H2895" s="190">
        <f t="shared" si="185"/>
        <v>115.6</v>
      </c>
    </row>
    <row r="2896" spans="1:8">
      <c r="A2896" s="185">
        <v>38959</v>
      </c>
      <c r="B2896" s="184">
        <v>17.8</v>
      </c>
      <c r="C2896" s="184">
        <f t="shared" si="183"/>
        <v>2006</v>
      </c>
      <c r="E2896" s="190">
        <v>137</v>
      </c>
      <c r="F2896" s="190">
        <f t="shared" si="186"/>
        <v>2891</v>
      </c>
      <c r="G2896" s="190">
        <f t="shared" si="184"/>
        <v>0.31657906263688129</v>
      </c>
      <c r="H2896" s="190">
        <f t="shared" si="185"/>
        <v>115.64</v>
      </c>
    </row>
    <row r="2897" spans="1:8">
      <c r="A2897" s="185">
        <v>38960</v>
      </c>
      <c r="B2897" s="184">
        <v>21</v>
      </c>
      <c r="C2897" s="184">
        <f t="shared" si="183"/>
        <v>2006</v>
      </c>
      <c r="E2897" s="190">
        <v>137</v>
      </c>
      <c r="F2897" s="190">
        <f t="shared" si="186"/>
        <v>2892</v>
      </c>
      <c r="G2897" s="190">
        <f t="shared" si="184"/>
        <v>0.31668856767411302</v>
      </c>
      <c r="H2897" s="190">
        <f t="shared" si="185"/>
        <v>115.68</v>
      </c>
    </row>
    <row r="2898" spans="1:8">
      <c r="A2898" s="185">
        <v>38961</v>
      </c>
      <c r="B2898" s="184">
        <v>16.2</v>
      </c>
      <c r="C2898" s="184">
        <f t="shared" si="183"/>
        <v>2006</v>
      </c>
      <c r="E2898" s="190">
        <v>137</v>
      </c>
      <c r="F2898" s="190">
        <f t="shared" si="186"/>
        <v>2893</v>
      </c>
      <c r="G2898" s="190">
        <f t="shared" si="184"/>
        <v>0.31679807271134475</v>
      </c>
      <c r="H2898" s="190">
        <f t="shared" si="185"/>
        <v>115.72000000000001</v>
      </c>
    </row>
    <row r="2899" spans="1:8">
      <c r="A2899" s="185">
        <v>38962</v>
      </c>
      <c r="B2899" s="184">
        <v>18.899999999999999</v>
      </c>
      <c r="C2899" s="184">
        <f t="shared" si="183"/>
        <v>2006</v>
      </c>
      <c r="E2899" s="190">
        <v>137</v>
      </c>
      <c r="F2899" s="190">
        <f t="shared" si="186"/>
        <v>2894</v>
      </c>
      <c r="G2899" s="190">
        <f t="shared" si="184"/>
        <v>0.31690757774857642</v>
      </c>
      <c r="H2899" s="190">
        <f t="shared" si="185"/>
        <v>115.76</v>
      </c>
    </row>
    <row r="2900" spans="1:8">
      <c r="A2900" s="185">
        <v>38963</v>
      </c>
      <c r="B2900" s="184">
        <v>22.2</v>
      </c>
      <c r="C2900" s="184">
        <f t="shared" si="183"/>
        <v>2006</v>
      </c>
      <c r="E2900" s="190">
        <v>137</v>
      </c>
      <c r="F2900" s="190">
        <f t="shared" si="186"/>
        <v>2895</v>
      </c>
      <c r="G2900" s="190">
        <f t="shared" si="184"/>
        <v>0.31701708278580815</v>
      </c>
      <c r="H2900" s="190">
        <f t="shared" si="185"/>
        <v>115.8</v>
      </c>
    </row>
    <row r="2901" spans="1:8">
      <c r="A2901" s="185">
        <v>38964</v>
      </c>
      <c r="B2901" s="184">
        <v>20.5</v>
      </c>
      <c r="C2901" s="184">
        <f t="shared" si="183"/>
        <v>2006</v>
      </c>
      <c r="E2901" s="190">
        <v>137</v>
      </c>
      <c r="F2901" s="190">
        <f t="shared" si="186"/>
        <v>2896</v>
      </c>
      <c r="G2901" s="190">
        <f t="shared" si="184"/>
        <v>0.31712658782303987</v>
      </c>
      <c r="H2901" s="190">
        <f t="shared" si="185"/>
        <v>115.84</v>
      </c>
    </row>
    <row r="2902" spans="1:8">
      <c r="A2902" s="185">
        <v>38965</v>
      </c>
      <c r="B2902" s="184">
        <v>25.9</v>
      </c>
      <c r="C2902" s="184">
        <f t="shared" si="183"/>
        <v>2006</v>
      </c>
      <c r="E2902" s="190">
        <v>137</v>
      </c>
      <c r="F2902" s="190">
        <f t="shared" si="186"/>
        <v>2897</v>
      </c>
      <c r="G2902" s="190">
        <f t="shared" si="184"/>
        <v>0.31723609286027155</v>
      </c>
      <c r="H2902" s="190">
        <f t="shared" si="185"/>
        <v>115.87999999999998</v>
      </c>
    </row>
    <row r="2903" spans="1:8">
      <c r="A2903" s="185">
        <v>38966</v>
      </c>
      <c r="B2903" s="184">
        <v>24.6</v>
      </c>
      <c r="C2903" s="184">
        <f t="shared" si="183"/>
        <v>2006</v>
      </c>
      <c r="E2903" s="190">
        <v>137</v>
      </c>
      <c r="F2903" s="190">
        <f t="shared" si="186"/>
        <v>2898</v>
      </c>
      <c r="G2903" s="190">
        <f t="shared" si="184"/>
        <v>0.31734559789750327</v>
      </c>
      <c r="H2903" s="190">
        <f t="shared" si="185"/>
        <v>115.92</v>
      </c>
    </row>
    <row r="2904" spans="1:8">
      <c r="A2904" s="185">
        <v>38967</v>
      </c>
      <c r="B2904" s="184">
        <v>21.3</v>
      </c>
      <c r="C2904" s="184">
        <f t="shared" si="183"/>
        <v>2006</v>
      </c>
      <c r="E2904" s="190">
        <v>137</v>
      </c>
      <c r="F2904" s="190">
        <f t="shared" si="186"/>
        <v>2899</v>
      </c>
      <c r="G2904" s="190">
        <f t="shared" si="184"/>
        <v>0.317455102934735</v>
      </c>
      <c r="H2904" s="190">
        <f t="shared" si="185"/>
        <v>115.96</v>
      </c>
    </row>
    <row r="2905" spans="1:8">
      <c r="A2905" s="185">
        <v>38968</v>
      </c>
      <c r="B2905" s="184">
        <v>24.1</v>
      </c>
      <c r="C2905" s="184">
        <f t="shared" si="183"/>
        <v>2006</v>
      </c>
      <c r="E2905" s="190">
        <v>137</v>
      </c>
      <c r="F2905" s="190">
        <f t="shared" si="186"/>
        <v>2900</v>
      </c>
      <c r="G2905" s="190">
        <f t="shared" si="184"/>
        <v>0.31756460797196673</v>
      </c>
      <c r="H2905" s="190">
        <f t="shared" si="185"/>
        <v>116</v>
      </c>
    </row>
    <row r="2906" spans="1:8">
      <c r="A2906" s="185">
        <v>38969</v>
      </c>
      <c r="B2906" s="184">
        <v>30.4</v>
      </c>
      <c r="C2906" s="184">
        <f t="shared" si="183"/>
        <v>2006</v>
      </c>
      <c r="E2906" s="190">
        <v>137</v>
      </c>
      <c r="F2906" s="190">
        <f t="shared" si="186"/>
        <v>2901</v>
      </c>
      <c r="G2906" s="190">
        <f t="shared" si="184"/>
        <v>0.3176741130091984</v>
      </c>
      <c r="H2906" s="190">
        <f t="shared" si="185"/>
        <v>116.04</v>
      </c>
    </row>
    <row r="2907" spans="1:8">
      <c r="A2907" s="185">
        <v>38970</v>
      </c>
      <c r="B2907" s="184">
        <v>31.6</v>
      </c>
      <c r="C2907" s="184">
        <f t="shared" si="183"/>
        <v>2006</v>
      </c>
      <c r="E2907" s="190">
        <v>137</v>
      </c>
      <c r="F2907" s="190">
        <f t="shared" si="186"/>
        <v>2902</v>
      </c>
      <c r="G2907" s="190">
        <f t="shared" si="184"/>
        <v>0.31778361804643013</v>
      </c>
      <c r="H2907" s="190">
        <f t="shared" si="185"/>
        <v>116.08</v>
      </c>
    </row>
    <row r="2908" spans="1:8">
      <c r="A2908" s="185">
        <v>38971</v>
      </c>
      <c r="B2908" s="184">
        <v>33.700000000000003</v>
      </c>
      <c r="C2908" s="184">
        <f t="shared" si="183"/>
        <v>2006</v>
      </c>
      <c r="E2908" s="190">
        <v>137</v>
      </c>
      <c r="F2908" s="190">
        <f t="shared" si="186"/>
        <v>2903</v>
      </c>
      <c r="G2908" s="190">
        <f t="shared" si="184"/>
        <v>0.31789312308366185</v>
      </c>
      <c r="H2908" s="190">
        <f t="shared" si="185"/>
        <v>116.12</v>
      </c>
    </row>
    <row r="2909" spans="1:8">
      <c r="A2909" s="185">
        <v>38972</v>
      </c>
      <c r="B2909" s="184">
        <v>33.9</v>
      </c>
      <c r="C2909" s="184">
        <f t="shared" si="183"/>
        <v>2006</v>
      </c>
      <c r="E2909" s="190">
        <v>137</v>
      </c>
      <c r="F2909" s="190">
        <f t="shared" si="186"/>
        <v>2904</v>
      </c>
      <c r="G2909" s="190">
        <f t="shared" si="184"/>
        <v>0.31800262812089358</v>
      </c>
      <c r="H2909" s="190">
        <f t="shared" si="185"/>
        <v>116.16</v>
      </c>
    </row>
    <row r="2910" spans="1:8">
      <c r="A2910" s="185">
        <v>38973</v>
      </c>
      <c r="B2910" s="184">
        <v>31.1</v>
      </c>
      <c r="C2910" s="184">
        <f t="shared" si="183"/>
        <v>2006</v>
      </c>
      <c r="E2910" s="190">
        <v>137</v>
      </c>
      <c r="F2910" s="190">
        <f t="shared" si="186"/>
        <v>2905</v>
      </c>
      <c r="G2910" s="190">
        <f t="shared" si="184"/>
        <v>0.31811213315812525</v>
      </c>
      <c r="H2910" s="190">
        <f t="shared" si="185"/>
        <v>116.2</v>
      </c>
    </row>
    <row r="2911" spans="1:8">
      <c r="A2911" s="185">
        <v>38974</v>
      </c>
      <c r="B2911" s="184">
        <v>25.8</v>
      </c>
      <c r="C2911" s="184">
        <f t="shared" si="183"/>
        <v>2006</v>
      </c>
      <c r="E2911" s="190">
        <v>137</v>
      </c>
      <c r="F2911" s="190">
        <f t="shared" si="186"/>
        <v>2906</v>
      </c>
      <c r="G2911" s="190">
        <f t="shared" si="184"/>
        <v>0.31822163819535698</v>
      </c>
      <c r="H2911" s="190">
        <f t="shared" si="185"/>
        <v>116.24</v>
      </c>
    </row>
    <row r="2912" spans="1:8">
      <c r="A2912" s="185">
        <v>38975</v>
      </c>
      <c r="B2912" s="184">
        <v>47.1</v>
      </c>
      <c r="C2912" s="184">
        <f t="shared" si="183"/>
        <v>2006</v>
      </c>
      <c r="E2912" s="190">
        <v>137</v>
      </c>
      <c r="F2912" s="190">
        <f t="shared" si="186"/>
        <v>2907</v>
      </c>
      <c r="G2912" s="190">
        <f t="shared" si="184"/>
        <v>0.31833114323258871</v>
      </c>
      <c r="H2912" s="190">
        <f t="shared" si="185"/>
        <v>116.28</v>
      </c>
    </row>
    <row r="2913" spans="1:8">
      <c r="A2913" s="185">
        <v>38976</v>
      </c>
      <c r="B2913" s="184">
        <v>85.8</v>
      </c>
      <c r="C2913" s="184">
        <f t="shared" si="183"/>
        <v>2006</v>
      </c>
      <c r="E2913" s="190">
        <v>137</v>
      </c>
      <c r="F2913" s="190">
        <f t="shared" si="186"/>
        <v>2908</v>
      </c>
      <c r="G2913" s="190">
        <f t="shared" si="184"/>
        <v>0.31844064826982044</v>
      </c>
      <c r="H2913" s="190">
        <f t="shared" si="185"/>
        <v>116.32</v>
      </c>
    </row>
    <row r="2914" spans="1:8">
      <c r="A2914" s="185">
        <v>38977</v>
      </c>
      <c r="B2914" s="184">
        <v>70.8</v>
      </c>
      <c r="C2914" s="184">
        <f t="shared" si="183"/>
        <v>2006</v>
      </c>
      <c r="E2914" s="190">
        <v>137</v>
      </c>
      <c r="F2914" s="190">
        <f t="shared" si="186"/>
        <v>2909</v>
      </c>
      <c r="G2914" s="190">
        <f t="shared" si="184"/>
        <v>0.31855015330705211</v>
      </c>
      <c r="H2914" s="190">
        <f t="shared" si="185"/>
        <v>116.36</v>
      </c>
    </row>
    <row r="2915" spans="1:8">
      <c r="A2915" s="185">
        <v>38978</v>
      </c>
      <c r="B2915" s="184">
        <v>62.3</v>
      </c>
      <c r="C2915" s="184">
        <f t="shared" si="183"/>
        <v>2006</v>
      </c>
      <c r="E2915" s="190">
        <v>137</v>
      </c>
      <c r="F2915" s="190">
        <f t="shared" si="186"/>
        <v>2910</v>
      </c>
      <c r="G2915" s="190">
        <f t="shared" si="184"/>
        <v>0.31865965834428384</v>
      </c>
      <c r="H2915" s="190">
        <f t="shared" si="185"/>
        <v>116.4</v>
      </c>
    </row>
    <row r="2916" spans="1:8">
      <c r="A2916" s="185">
        <v>38979</v>
      </c>
      <c r="B2916" s="184">
        <v>58</v>
      </c>
      <c r="C2916" s="184">
        <f t="shared" si="183"/>
        <v>2006</v>
      </c>
      <c r="E2916" s="190">
        <v>137</v>
      </c>
      <c r="F2916" s="190">
        <f t="shared" si="186"/>
        <v>2911</v>
      </c>
      <c r="G2916" s="190">
        <f t="shared" si="184"/>
        <v>0.31876916338151556</v>
      </c>
      <c r="H2916" s="190">
        <f t="shared" si="185"/>
        <v>116.44</v>
      </c>
    </row>
    <row r="2917" spans="1:8">
      <c r="A2917" s="185">
        <v>38980</v>
      </c>
      <c r="B2917" s="184">
        <v>62.7</v>
      </c>
      <c r="C2917" s="184">
        <f t="shared" si="183"/>
        <v>2006</v>
      </c>
      <c r="E2917" s="190">
        <v>137</v>
      </c>
      <c r="F2917" s="190">
        <f t="shared" si="186"/>
        <v>2912</v>
      </c>
      <c r="G2917" s="190">
        <f t="shared" si="184"/>
        <v>0.31887866841874724</v>
      </c>
      <c r="H2917" s="190">
        <f t="shared" si="185"/>
        <v>116.47999999999998</v>
      </c>
    </row>
    <row r="2918" spans="1:8">
      <c r="A2918" s="185">
        <v>38981</v>
      </c>
      <c r="B2918" s="184">
        <v>71.8</v>
      </c>
      <c r="C2918" s="184">
        <f t="shared" si="183"/>
        <v>2006</v>
      </c>
      <c r="E2918" s="190">
        <v>136</v>
      </c>
      <c r="F2918" s="190">
        <f t="shared" si="186"/>
        <v>2913</v>
      </c>
      <c r="G2918" s="190">
        <f t="shared" si="184"/>
        <v>0.31898817345597896</v>
      </c>
      <c r="H2918" s="190">
        <f t="shared" si="185"/>
        <v>116.52</v>
      </c>
    </row>
    <row r="2919" spans="1:8">
      <c r="A2919" s="185">
        <v>38982</v>
      </c>
      <c r="B2919" s="184">
        <v>86.1</v>
      </c>
      <c r="C2919" s="184">
        <f t="shared" si="183"/>
        <v>2006</v>
      </c>
      <c r="E2919" s="190">
        <v>136</v>
      </c>
      <c r="F2919" s="190">
        <f t="shared" si="186"/>
        <v>2914</v>
      </c>
      <c r="G2919" s="190">
        <f t="shared" si="184"/>
        <v>0.31909767849321069</v>
      </c>
      <c r="H2919" s="190">
        <f t="shared" si="185"/>
        <v>116.56</v>
      </c>
    </row>
    <row r="2920" spans="1:8">
      <c r="A2920" s="185">
        <v>38983</v>
      </c>
      <c r="B2920" s="184">
        <v>77.8</v>
      </c>
      <c r="C2920" s="184">
        <f t="shared" si="183"/>
        <v>2006</v>
      </c>
      <c r="E2920" s="190">
        <v>136</v>
      </c>
      <c r="F2920" s="190">
        <f t="shared" si="186"/>
        <v>2915</v>
      </c>
      <c r="G2920" s="190">
        <f t="shared" si="184"/>
        <v>0.31920718353044242</v>
      </c>
      <c r="H2920" s="190">
        <f t="shared" si="185"/>
        <v>116.6</v>
      </c>
    </row>
    <row r="2921" spans="1:8">
      <c r="A2921" s="185">
        <v>38984</v>
      </c>
      <c r="B2921" s="184">
        <v>77</v>
      </c>
      <c r="C2921" s="184">
        <f t="shared" si="183"/>
        <v>2006</v>
      </c>
      <c r="E2921" s="190">
        <v>136</v>
      </c>
      <c r="F2921" s="190">
        <f t="shared" si="186"/>
        <v>2916</v>
      </c>
      <c r="G2921" s="190">
        <f t="shared" si="184"/>
        <v>0.31931668856767409</v>
      </c>
      <c r="H2921" s="190">
        <f t="shared" si="185"/>
        <v>116.64</v>
      </c>
    </row>
    <row r="2922" spans="1:8">
      <c r="A2922" s="185">
        <v>38985</v>
      </c>
      <c r="B2922" s="184">
        <v>73.2</v>
      </c>
      <c r="C2922" s="184">
        <f t="shared" si="183"/>
        <v>2006</v>
      </c>
      <c r="E2922" s="190">
        <v>136</v>
      </c>
      <c r="F2922" s="190">
        <f t="shared" si="186"/>
        <v>2917</v>
      </c>
      <c r="G2922" s="190">
        <f t="shared" si="184"/>
        <v>0.31942619360490582</v>
      </c>
      <c r="H2922" s="190">
        <f t="shared" si="185"/>
        <v>116.68</v>
      </c>
    </row>
    <row r="2923" spans="1:8">
      <c r="A2923" s="185">
        <v>38986</v>
      </c>
      <c r="B2923" s="184">
        <v>74.3</v>
      </c>
      <c r="C2923" s="184">
        <f t="shared" si="183"/>
        <v>2006</v>
      </c>
      <c r="E2923" s="190">
        <v>136</v>
      </c>
      <c r="F2923" s="190">
        <f t="shared" si="186"/>
        <v>2918</v>
      </c>
      <c r="G2923" s="190">
        <f t="shared" si="184"/>
        <v>0.31953569864213754</v>
      </c>
      <c r="H2923" s="190">
        <f t="shared" si="185"/>
        <v>116.72</v>
      </c>
    </row>
    <row r="2924" spans="1:8">
      <c r="A2924" s="185">
        <v>38987</v>
      </c>
      <c r="B2924" s="184">
        <v>70</v>
      </c>
      <c r="C2924" s="184">
        <f t="shared" si="183"/>
        <v>2006</v>
      </c>
      <c r="E2924" s="190">
        <v>136</v>
      </c>
      <c r="F2924" s="190">
        <f t="shared" si="186"/>
        <v>2919</v>
      </c>
      <c r="G2924" s="190">
        <f t="shared" si="184"/>
        <v>0.31964520367936927</v>
      </c>
      <c r="H2924" s="190">
        <f t="shared" si="185"/>
        <v>116.76</v>
      </c>
    </row>
    <row r="2925" spans="1:8">
      <c r="A2925" s="185">
        <v>38988</v>
      </c>
      <c r="B2925" s="184">
        <v>65.599999999999994</v>
      </c>
      <c r="C2925" s="184">
        <f t="shared" si="183"/>
        <v>2006</v>
      </c>
      <c r="E2925" s="190">
        <v>136</v>
      </c>
      <c r="F2925" s="190">
        <f t="shared" si="186"/>
        <v>2920</v>
      </c>
      <c r="G2925" s="190">
        <f t="shared" si="184"/>
        <v>0.31975470871660094</v>
      </c>
      <c r="H2925" s="190">
        <f t="shared" si="185"/>
        <v>116.8</v>
      </c>
    </row>
    <row r="2926" spans="1:8">
      <c r="A2926" s="185">
        <v>38989</v>
      </c>
      <c r="B2926" s="184">
        <v>59.4</v>
      </c>
      <c r="C2926" s="184">
        <f t="shared" si="183"/>
        <v>2006</v>
      </c>
      <c r="E2926" s="190">
        <v>136</v>
      </c>
      <c r="F2926" s="190">
        <f t="shared" si="186"/>
        <v>2921</v>
      </c>
      <c r="G2926" s="190">
        <f t="shared" si="184"/>
        <v>0.31986421375383267</v>
      </c>
      <c r="H2926" s="190">
        <f t="shared" si="185"/>
        <v>116.84</v>
      </c>
    </row>
    <row r="2927" spans="1:8">
      <c r="A2927" s="185">
        <v>38990</v>
      </c>
      <c r="B2927" s="184">
        <v>53.2</v>
      </c>
      <c r="C2927" s="184">
        <f t="shared" si="183"/>
        <v>2006</v>
      </c>
      <c r="E2927" s="190">
        <v>136</v>
      </c>
      <c r="F2927" s="190">
        <f t="shared" si="186"/>
        <v>2922</v>
      </c>
      <c r="G2927" s="190">
        <f t="shared" si="184"/>
        <v>0.3199737187910644</v>
      </c>
      <c r="H2927" s="190">
        <f t="shared" si="185"/>
        <v>116.88</v>
      </c>
    </row>
    <row r="2928" spans="1:8">
      <c r="A2928" s="185">
        <v>38991</v>
      </c>
      <c r="B2928" s="184">
        <v>52</v>
      </c>
      <c r="C2928" s="184">
        <f t="shared" si="183"/>
        <v>2006</v>
      </c>
      <c r="E2928" s="190">
        <v>136</v>
      </c>
      <c r="F2928" s="190">
        <f t="shared" si="186"/>
        <v>2923</v>
      </c>
      <c r="G2928" s="190">
        <f t="shared" si="184"/>
        <v>0.32008322382829613</v>
      </c>
      <c r="H2928" s="190">
        <f t="shared" si="185"/>
        <v>116.92</v>
      </c>
    </row>
    <row r="2929" spans="1:8">
      <c r="A2929" s="185">
        <v>38992</v>
      </c>
      <c r="B2929" s="184">
        <v>53.8</v>
      </c>
      <c r="C2929" s="184">
        <f t="shared" si="183"/>
        <v>2006</v>
      </c>
      <c r="E2929" s="190">
        <v>136</v>
      </c>
      <c r="F2929" s="190">
        <f t="shared" si="186"/>
        <v>2924</v>
      </c>
      <c r="G2929" s="190">
        <f t="shared" si="184"/>
        <v>0.3201927288655278</v>
      </c>
      <c r="H2929" s="190">
        <f t="shared" si="185"/>
        <v>116.96</v>
      </c>
    </row>
    <row r="2930" spans="1:8">
      <c r="A2930" s="185">
        <v>38993</v>
      </c>
      <c r="B2930" s="184">
        <v>57.9</v>
      </c>
      <c r="C2930" s="184">
        <f t="shared" si="183"/>
        <v>2006</v>
      </c>
      <c r="E2930" s="190">
        <v>136</v>
      </c>
      <c r="F2930" s="190">
        <f t="shared" si="186"/>
        <v>2925</v>
      </c>
      <c r="G2930" s="190">
        <f t="shared" si="184"/>
        <v>0.32030223390275953</v>
      </c>
      <c r="H2930" s="190">
        <f t="shared" si="185"/>
        <v>117</v>
      </c>
    </row>
    <row r="2931" spans="1:8">
      <c r="A2931" s="185">
        <v>38994</v>
      </c>
      <c r="B2931" s="184">
        <v>74.400000000000006</v>
      </c>
      <c r="C2931" s="184">
        <f t="shared" si="183"/>
        <v>2006</v>
      </c>
      <c r="E2931" s="190">
        <v>136</v>
      </c>
      <c r="F2931" s="190">
        <f t="shared" si="186"/>
        <v>2926</v>
      </c>
      <c r="G2931" s="190">
        <f t="shared" si="184"/>
        <v>0.32041173893999125</v>
      </c>
      <c r="H2931" s="190">
        <f t="shared" si="185"/>
        <v>117.04</v>
      </c>
    </row>
    <row r="2932" spans="1:8">
      <c r="A2932" s="185">
        <v>38995</v>
      </c>
      <c r="B2932" s="184">
        <v>96.4</v>
      </c>
      <c r="C2932" s="184">
        <f t="shared" si="183"/>
        <v>2006</v>
      </c>
      <c r="E2932" s="190">
        <v>136</v>
      </c>
      <c r="F2932" s="190">
        <f t="shared" si="186"/>
        <v>2927</v>
      </c>
      <c r="G2932" s="190">
        <f t="shared" si="184"/>
        <v>0.32052124397722292</v>
      </c>
      <c r="H2932" s="190">
        <f t="shared" si="185"/>
        <v>117.07999999999998</v>
      </c>
    </row>
    <row r="2933" spans="1:8">
      <c r="A2933" s="185">
        <v>38996</v>
      </c>
      <c r="B2933" s="184">
        <v>126</v>
      </c>
      <c r="C2933" s="184">
        <f t="shared" si="183"/>
        <v>2006</v>
      </c>
      <c r="E2933" s="190">
        <v>136</v>
      </c>
      <c r="F2933" s="190">
        <f t="shared" si="186"/>
        <v>2928</v>
      </c>
      <c r="G2933" s="190">
        <f t="shared" si="184"/>
        <v>0.32063074901445465</v>
      </c>
      <c r="H2933" s="190">
        <f t="shared" si="185"/>
        <v>117.12</v>
      </c>
    </row>
    <row r="2934" spans="1:8">
      <c r="A2934" s="185">
        <v>38997</v>
      </c>
      <c r="B2934" s="184">
        <v>112</v>
      </c>
      <c r="C2934" s="184">
        <f t="shared" si="183"/>
        <v>2006</v>
      </c>
      <c r="E2934" s="190">
        <v>136</v>
      </c>
      <c r="F2934" s="190">
        <f t="shared" si="186"/>
        <v>2929</v>
      </c>
      <c r="G2934" s="190">
        <f t="shared" si="184"/>
        <v>0.32074025405168638</v>
      </c>
      <c r="H2934" s="190">
        <f t="shared" si="185"/>
        <v>117.16</v>
      </c>
    </row>
    <row r="2935" spans="1:8">
      <c r="A2935" s="185">
        <v>38998</v>
      </c>
      <c r="B2935" s="184">
        <v>92.5</v>
      </c>
      <c r="C2935" s="184">
        <f t="shared" si="183"/>
        <v>2006</v>
      </c>
      <c r="E2935" s="190">
        <v>136</v>
      </c>
      <c r="F2935" s="190">
        <f t="shared" si="186"/>
        <v>2930</v>
      </c>
      <c r="G2935" s="190">
        <f t="shared" si="184"/>
        <v>0.32084975908891811</v>
      </c>
      <c r="H2935" s="190">
        <f t="shared" si="185"/>
        <v>117.2</v>
      </c>
    </row>
    <row r="2936" spans="1:8">
      <c r="A2936" s="185">
        <v>38999</v>
      </c>
      <c r="B2936" s="184">
        <v>88</v>
      </c>
      <c r="C2936" s="184">
        <f t="shared" si="183"/>
        <v>2006</v>
      </c>
      <c r="E2936" s="190">
        <v>136</v>
      </c>
      <c r="F2936" s="190">
        <f t="shared" si="186"/>
        <v>2931</v>
      </c>
      <c r="G2936" s="190">
        <f t="shared" si="184"/>
        <v>0.32095926412614978</v>
      </c>
      <c r="H2936" s="190">
        <f t="shared" si="185"/>
        <v>117.24</v>
      </c>
    </row>
    <row r="2937" spans="1:8">
      <c r="A2937" s="185">
        <v>39000</v>
      </c>
      <c r="B2937" s="184">
        <v>100</v>
      </c>
      <c r="C2937" s="184">
        <f t="shared" si="183"/>
        <v>2006</v>
      </c>
      <c r="E2937" s="190">
        <v>136</v>
      </c>
      <c r="F2937" s="190">
        <f t="shared" si="186"/>
        <v>2932</v>
      </c>
      <c r="G2937" s="190">
        <f t="shared" si="184"/>
        <v>0.32106876916338151</v>
      </c>
      <c r="H2937" s="190">
        <f t="shared" si="185"/>
        <v>117.28</v>
      </c>
    </row>
    <row r="2938" spans="1:8">
      <c r="A2938" s="185">
        <v>39001</v>
      </c>
      <c r="B2938" s="184">
        <v>96.3</v>
      </c>
      <c r="C2938" s="184">
        <f t="shared" si="183"/>
        <v>2006</v>
      </c>
      <c r="E2938" s="190">
        <v>136</v>
      </c>
      <c r="F2938" s="190">
        <f t="shared" si="186"/>
        <v>2933</v>
      </c>
      <c r="G2938" s="190">
        <f t="shared" si="184"/>
        <v>0.32117827420061323</v>
      </c>
      <c r="H2938" s="190">
        <f t="shared" si="185"/>
        <v>117.32</v>
      </c>
    </row>
    <row r="2939" spans="1:8">
      <c r="A2939" s="185">
        <v>39002</v>
      </c>
      <c r="B2939" s="184">
        <v>97.2</v>
      </c>
      <c r="C2939" s="184">
        <f t="shared" si="183"/>
        <v>2006</v>
      </c>
      <c r="E2939" s="190">
        <v>136</v>
      </c>
      <c r="F2939" s="190">
        <f t="shared" si="186"/>
        <v>2934</v>
      </c>
      <c r="G2939" s="190">
        <f t="shared" si="184"/>
        <v>0.32128777923784496</v>
      </c>
      <c r="H2939" s="190">
        <f t="shared" si="185"/>
        <v>117.36</v>
      </c>
    </row>
    <row r="2940" spans="1:8">
      <c r="A2940" s="185">
        <v>39003</v>
      </c>
      <c r="B2940" s="184">
        <v>94.2</v>
      </c>
      <c r="C2940" s="184">
        <f t="shared" si="183"/>
        <v>2006</v>
      </c>
      <c r="E2940" s="190">
        <v>136</v>
      </c>
      <c r="F2940" s="190">
        <f t="shared" si="186"/>
        <v>2935</v>
      </c>
      <c r="G2940" s="190">
        <f t="shared" si="184"/>
        <v>0.32139728427507663</v>
      </c>
      <c r="H2940" s="190">
        <f t="shared" si="185"/>
        <v>117.4</v>
      </c>
    </row>
    <row r="2941" spans="1:8">
      <c r="A2941" s="185">
        <v>39004</v>
      </c>
      <c r="B2941" s="184">
        <v>96.5</v>
      </c>
      <c r="C2941" s="184">
        <f t="shared" si="183"/>
        <v>2006</v>
      </c>
      <c r="E2941" s="190">
        <v>135</v>
      </c>
      <c r="F2941" s="190">
        <f t="shared" si="186"/>
        <v>2936</v>
      </c>
      <c r="G2941" s="190">
        <f t="shared" si="184"/>
        <v>0.32150678931230836</v>
      </c>
      <c r="H2941" s="190">
        <f t="shared" si="185"/>
        <v>117.44</v>
      </c>
    </row>
    <row r="2942" spans="1:8">
      <c r="A2942" s="185">
        <v>39005</v>
      </c>
      <c r="B2942" s="184">
        <v>112</v>
      </c>
      <c r="C2942" s="184">
        <f t="shared" si="183"/>
        <v>2006</v>
      </c>
      <c r="E2942" s="190">
        <v>135</v>
      </c>
      <c r="F2942" s="190">
        <f t="shared" si="186"/>
        <v>2937</v>
      </c>
      <c r="G2942" s="190">
        <f t="shared" si="184"/>
        <v>0.32161629434954009</v>
      </c>
      <c r="H2942" s="190">
        <f t="shared" si="185"/>
        <v>117.48</v>
      </c>
    </row>
    <row r="2943" spans="1:8">
      <c r="A2943" s="185">
        <v>39006</v>
      </c>
      <c r="B2943" s="184">
        <v>130</v>
      </c>
      <c r="C2943" s="184">
        <f t="shared" si="183"/>
        <v>2006</v>
      </c>
      <c r="E2943" s="190">
        <v>135</v>
      </c>
      <c r="F2943" s="190">
        <f t="shared" si="186"/>
        <v>2938</v>
      </c>
      <c r="G2943" s="190">
        <f t="shared" si="184"/>
        <v>0.32172579938677182</v>
      </c>
      <c r="H2943" s="190">
        <f t="shared" si="185"/>
        <v>117.52</v>
      </c>
    </row>
    <row r="2944" spans="1:8">
      <c r="A2944" s="185">
        <v>39007</v>
      </c>
      <c r="B2944" s="184">
        <v>135</v>
      </c>
      <c r="C2944" s="184">
        <f t="shared" si="183"/>
        <v>2006</v>
      </c>
      <c r="E2944" s="190">
        <v>135</v>
      </c>
      <c r="F2944" s="190">
        <f t="shared" si="186"/>
        <v>2939</v>
      </c>
      <c r="G2944" s="190">
        <f t="shared" si="184"/>
        <v>0.32183530442400349</v>
      </c>
      <c r="H2944" s="190">
        <f t="shared" si="185"/>
        <v>117.56</v>
      </c>
    </row>
    <row r="2945" spans="1:8">
      <c r="A2945" s="185">
        <v>39008</v>
      </c>
      <c r="B2945" s="184">
        <v>129</v>
      </c>
      <c r="C2945" s="184">
        <f t="shared" si="183"/>
        <v>2006</v>
      </c>
      <c r="E2945" s="190">
        <v>135</v>
      </c>
      <c r="F2945" s="190">
        <f t="shared" si="186"/>
        <v>2940</v>
      </c>
      <c r="G2945" s="190">
        <f t="shared" si="184"/>
        <v>0.32194480946123522</v>
      </c>
      <c r="H2945" s="190">
        <f t="shared" si="185"/>
        <v>117.6</v>
      </c>
    </row>
    <row r="2946" spans="1:8">
      <c r="A2946" s="185">
        <v>39009</v>
      </c>
      <c r="B2946" s="184">
        <v>127</v>
      </c>
      <c r="C2946" s="184">
        <f t="shared" si="183"/>
        <v>2006</v>
      </c>
      <c r="E2946" s="190">
        <v>135</v>
      </c>
      <c r="F2946" s="190">
        <f t="shared" si="186"/>
        <v>2941</v>
      </c>
      <c r="G2946" s="190">
        <f t="shared" si="184"/>
        <v>0.32205431449846694</v>
      </c>
      <c r="H2946" s="190">
        <f t="shared" si="185"/>
        <v>117.64</v>
      </c>
    </row>
    <row r="2947" spans="1:8">
      <c r="A2947" s="185">
        <v>39010</v>
      </c>
      <c r="B2947" s="184">
        <v>128</v>
      </c>
      <c r="C2947" s="184">
        <f t="shared" si="183"/>
        <v>2006</v>
      </c>
      <c r="E2947" s="190">
        <v>135</v>
      </c>
      <c r="F2947" s="190">
        <f t="shared" si="186"/>
        <v>2942</v>
      </c>
      <c r="G2947" s="190">
        <f t="shared" si="184"/>
        <v>0.32216381953569861</v>
      </c>
      <c r="H2947" s="190">
        <f t="shared" si="185"/>
        <v>117.67999999999998</v>
      </c>
    </row>
    <row r="2948" spans="1:8">
      <c r="A2948" s="185">
        <v>39011</v>
      </c>
      <c r="B2948" s="184">
        <v>129</v>
      </c>
      <c r="C2948" s="184">
        <f t="shared" si="183"/>
        <v>2006</v>
      </c>
      <c r="E2948" s="190">
        <v>135</v>
      </c>
      <c r="F2948" s="190">
        <f t="shared" si="186"/>
        <v>2943</v>
      </c>
      <c r="G2948" s="190">
        <f t="shared" si="184"/>
        <v>0.32227332457293034</v>
      </c>
      <c r="H2948" s="190">
        <f t="shared" si="185"/>
        <v>117.72</v>
      </c>
    </row>
    <row r="2949" spans="1:8">
      <c r="A2949" s="185">
        <v>39012</v>
      </c>
      <c r="B2949" s="184">
        <v>132</v>
      </c>
      <c r="C2949" s="184">
        <f t="shared" si="183"/>
        <v>2006</v>
      </c>
      <c r="E2949" s="190">
        <v>135</v>
      </c>
      <c r="F2949" s="190">
        <f t="shared" si="186"/>
        <v>2944</v>
      </c>
      <c r="G2949" s="190">
        <f t="shared" si="184"/>
        <v>0.32238282961016207</v>
      </c>
      <c r="H2949" s="190">
        <f t="shared" si="185"/>
        <v>117.76</v>
      </c>
    </row>
    <row r="2950" spans="1:8">
      <c r="A2950" s="185">
        <v>39013</v>
      </c>
      <c r="B2950" s="184">
        <v>132</v>
      </c>
      <c r="C2950" s="184">
        <f t="shared" ref="C2950:C3013" si="187">YEAR(A2950)</f>
        <v>2006</v>
      </c>
      <c r="E2950" s="190">
        <v>135</v>
      </c>
      <c r="F2950" s="190">
        <f t="shared" si="186"/>
        <v>2945</v>
      </c>
      <c r="G2950" s="190">
        <f t="shared" ref="G2950:G3013" si="188">F2950/9132</f>
        <v>0.3224923346473938</v>
      </c>
      <c r="H2950" s="190">
        <f t="shared" ref="H2950:H3013" si="189">G2950*9132/25</f>
        <v>117.8</v>
      </c>
    </row>
    <row r="2951" spans="1:8">
      <c r="A2951" s="185">
        <v>39014</v>
      </c>
      <c r="B2951" s="184">
        <v>137</v>
      </c>
      <c r="C2951" s="184">
        <f t="shared" si="187"/>
        <v>2006</v>
      </c>
      <c r="E2951" s="190">
        <v>135</v>
      </c>
      <c r="F2951" s="190">
        <f t="shared" ref="F2951:F3014" si="190">F2950+1</f>
        <v>2946</v>
      </c>
      <c r="G2951" s="190">
        <f t="shared" si="188"/>
        <v>0.32260183968462547</v>
      </c>
      <c r="H2951" s="190">
        <f t="shared" si="189"/>
        <v>117.84</v>
      </c>
    </row>
    <row r="2952" spans="1:8">
      <c r="A2952" s="185">
        <v>39015</v>
      </c>
      <c r="B2952" s="184">
        <v>157</v>
      </c>
      <c r="C2952" s="184">
        <f t="shared" si="187"/>
        <v>2006</v>
      </c>
      <c r="E2952" s="190">
        <v>135</v>
      </c>
      <c r="F2952" s="190">
        <f t="shared" si="190"/>
        <v>2947</v>
      </c>
      <c r="G2952" s="190">
        <f t="shared" si="188"/>
        <v>0.3227113447218572</v>
      </c>
      <c r="H2952" s="190">
        <f t="shared" si="189"/>
        <v>117.88</v>
      </c>
    </row>
    <row r="2953" spans="1:8">
      <c r="A2953" s="185">
        <v>39016</v>
      </c>
      <c r="B2953" s="184">
        <v>158</v>
      </c>
      <c r="C2953" s="184">
        <f t="shared" si="187"/>
        <v>2006</v>
      </c>
      <c r="E2953" s="190">
        <v>135</v>
      </c>
      <c r="F2953" s="190">
        <f t="shared" si="190"/>
        <v>2948</v>
      </c>
      <c r="G2953" s="190">
        <f t="shared" si="188"/>
        <v>0.32282084975908892</v>
      </c>
      <c r="H2953" s="190">
        <f t="shared" si="189"/>
        <v>117.92</v>
      </c>
    </row>
    <row r="2954" spans="1:8">
      <c r="A2954" s="185">
        <v>39017</v>
      </c>
      <c r="B2954" s="184">
        <v>160</v>
      </c>
      <c r="C2954" s="184">
        <f t="shared" si="187"/>
        <v>2006</v>
      </c>
      <c r="E2954" s="190">
        <v>135</v>
      </c>
      <c r="F2954" s="190">
        <f t="shared" si="190"/>
        <v>2949</v>
      </c>
      <c r="G2954" s="190">
        <f t="shared" si="188"/>
        <v>0.32293035479632065</v>
      </c>
      <c r="H2954" s="190">
        <f t="shared" si="189"/>
        <v>117.96</v>
      </c>
    </row>
    <row r="2955" spans="1:8">
      <c r="A2955" s="185">
        <v>39018</v>
      </c>
      <c r="B2955" s="184">
        <v>171</v>
      </c>
      <c r="C2955" s="184">
        <f t="shared" si="187"/>
        <v>2006</v>
      </c>
      <c r="E2955" s="190">
        <v>135</v>
      </c>
      <c r="F2955" s="190">
        <f t="shared" si="190"/>
        <v>2950</v>
      </c>
      <c r="G2955" s="190">
        <f t="shared" si="188"/>
        <v>0.32303985983355232</v>
      </c>
      <c r="H2955" s="190">
        <f t="shared" si="189"/>
        <v>118</v>
      </c>
    </row>
    <row r="2956" spans="1:8">
      <c r="A2956" s="185">
        <v>39019</v>
      </c>
      <c r="B2956" s="184">
        <v>171</v>
      </c>
      <c r="C2956" s="184">
        <f t="shared" si="187"/>
        <v>2006</v>
      </c>
      <c r="E2956" s="190">
        <v>135</v>
      </c>
      <c r="F2956" s="190">
        <f t="shared" si="190"/>
        <v>2951</v>
      </c>
      <c r="G2956" s="190">
        <f t="shared" si="188"/>
        <v>0.32314936487078405</v>
      </c>
      <c r="H2956" s="190">
        <f t="shared" si="189"/>
        <v>118.04</v>
      </c>
    </row>
    <row r="2957" spans="1:8">
      <c r="A2957" s="185">
        <v>39020</v>
      </c>
      <c r="B2957" s="184">
        <v>169</v>
      </c>
      <c r="C2957" s="184">
        <f t="shared" si="187"/>
        <v>2006</v>
      </c>
      <c r="E2957" s="190">
        <v>135</v>
      </c>
      <c r="F2957" s="190">
        <f t="shared" si="190"/>
        <v>2952</v>
      </c>
      <c r="G2957" s="190">
        <f t="shared" si="188"/>
        <v>0.32325886990801578</v>
      </c>
      <c r="H2957" s="190">
        <f t="shared" si="189"/>
        <v>118.08</v>
      </c>
    </row>
    <row r="2958" spans="1:8">
      <c r="A2958" s="185">
        <v>39021</v>
      </c>
      <c r="B2958" s="184">
        <v>168</v>
      </c>
      <c r="C2958" s="184">
        <f t="shared" si="187"/>
        <v>2006</v>
      </c>
      <c r="E2958" s="190">
        <v>135</v>
      </c>
      <c r="F2958" s="190">
        <f t="shared" si="190"/>
        <v>2953</v>
      </c>
      <c r="G2958" s="190">
        <f t="shared" si="188"/>
        <v>0.32336837494524751</v>
      </c>
      <c r="H2958" s="190">
        <f t="shared" si="189"/>
        <v>118.12</v>
      </c>
    </row>
    <row r="2959" spans="1:8">
      <c r="A2959" s="185">
        <v>39022</v>
      </c>
      <c r="B2959" s="184">
        <v>169</v>
      </c>
      <c r="C2959" s="184">
        <f t="shared" si="187"/>
        <v>2006</v>
      </c>
      <c r="E2959" s="190">
        <v>135</v>
      </c>
      <c r="F2959" s="190">
        <f t="shared" si="190"/>
        <v>2954</v>
      </c>
      <c r="G2959" s="190">
        <f t="shared" si="188"/>
        <v>0.32347787998247918</v>
      </c>
      <c r="H2959" s="190">
        <f t="shared" si="189"/>
        <v>118.16</v>
      </c>
    </row>
    <row r="2960" spans="1:8">
      <c r="A2960" s="185">
        <v>39023</v>
      </c>
      <c r="B2960" s="184">
        <v>156</v>
      </c>
      <c r="C2960" s="184">
        <f t="shared" si="187"/>
        <v>2006</v>
      </c>
      <c r="E2960" s="190">
        <v>135</v>
      </c>
      <c r="F2960" s="190">
        <f t="shared" si="190"/>
        <v>2955</v>
      </c>
      <c r="G2960" s="190">
        <f t="shared" si="188"/>
        <v>0.3235873850197109</v>
      </c>
      <c r="H2960" s="190">
        <f t="shared" si="189"/>
        <v>118.2</v>
      </c>
    </row>
    <row r="2961" spans="1:8">
      <c r="A2961" s="185">
        <v>39024</v>
      </c>
      <c r="B2961" s="184">
        <v>144</v>
      </c>
      <c r="C2961" s="184">
        <f t="shared" si="187"/>
        <v>2006</v>
      </c>
      <c r="E2961" s="190">
        <v>135</v>
      </c>
      <c r="F2961" s="190">
        <f t="shared" si="190"/>
        <v>2956</v>
      </c>
      <c r="G2961" s="190">
        <f t="shared" si="188"/>
        <v>0.32369689005694263</v>
      </c>
      <c r="H2961" s="190">
        <f t="shared" si="189"/>
        <v>118.24</v>
      </c>
    </row>
    <row r="2962" spans="1:8">
      <c r="A2962" s="185">
        <v>39025</v>
      </c>
      <c r="B2962" s="184">
        <v>144</v>
      </c>
      <c r="C2962" s="184">
        <f t="shared" si="187"/>
        <v>2006</v>
      </c>
      <c r="E2962" s="190">
        <v>135</v>
      </c>
      <c r="F2962" s="190">
        <f t="shared" si="190"/>
        <v>2957</v>
      </c>
      <c r="G2962" s="190">
        <f t="shared" si="188"/>
        <v>0.32380639509417436</v>
      </c>
      <c r="H2962" s="190">
        <f t="shared" si="189"/>
        <v>118.28000000000002</v>
      </c>
    </row>
    <row r="2963" spans="1:8">
      <c r="A2963" s="185">
        <v>39026</v>
      </c>
      <c r="B2963" s="184">
        <v>143</v>
      </c>
      <c r="C2963" s="184">
        <f t="shared" si="187"/>
        <v>2006</v>
      </c>
      <c r="E2963" s="190">
        <v>135</v>
      </c>
      <c r="F2963" s="190">
        <f t="shared" si="190"/>
        <v>2958</v>
      </c>
      <c r="G2963" s="190">
        <f t="shared" si="188"/>
        <v>0.32391590013140603</v>
      </c>
      <c r="H2963" s="190">
        <f t="shared" si="189"/>
        <v>118.32</v>
      </c>
    </row>
    <row r="2964" spans="1:8">
      <c r="A2964" s="185">
        <v>39027</v>
      </c>
      <c r="B2964" s="184">
        <v>144</v>
      </c>
      <c r="C2964" s="184">
        <f t="shared" si="187"/>
        <v>2006</v>
      </c>
      <c r="E2964" s="190">
        <v>135</v>
      </c>
      <c r="F2964" s="190">
        <f t="shared" si="190"/>
        <v>2959</v>
      </c>
      <c r="G2964" s="190">
        <f t="shared" si="188"/>
        <v>0.32402540516863776</v>
      </c>
      <c r="H2964" s="190">
        <f t="shared" si="189"/>
        <v>118.36</v>
      </c>
    </row>
    <row r="2965" spans="1:8">
      <c r="A2965" s="185">
        <v>39028</v>
      </c>
      <c r="B2965" s="184">
        <v>147</v>
      </c>
      <c r="C2965" s="184">
        <f t="shared" si="187"/>
        <v>2006</v>
      </c>
      <c r="E2965" s="190">
        <v>135</v>
      </c>
      <c r="F2965" s="190">
        <f t="shared" si="190"/>
        <v>2960</v>
      </c>
      <c r="G2965" s="190">
        <f t="shared" si="188"/>
        <v>0.32413491020586949</v>
      </c>
      <c r="H2965" s="190">
        <f t="shared" si="189"/>
        <v>118.4</v>
      </c>
    </row>
    <row r="2966" spans="1:8">
      <c r="A2966" s="185">
        <v>39029</v>
      </c>
      <c r="B2966" s="184">
        <v>146</v>
      </c>
      <c r="C2966" s="184">
        <f t="shared" si="187"/>
        <v>2006</v>
      </c>
      <c r="E2966" s="190">
        <v>135</v>
      </c>
      <c r="F2966" s="190">
        <f t="shared" si="190"/>
        <v>2961</v>
      </c>
      <c r="G2966" s="190">
        <f t="shared" si="188"/>
        <v>0.32424441524310116</v>
      </c>
      <c r="H2966" s="190">
        <f t="shared" si="189"/>
        <v>118.44</v>
      </c>
    </row>
    <row r="2967" spans="1:8">
      <c r="A2967" s="185">
        <v>39030</v>
      </c>
      <c r="B2967" s="184">
        <v>155</v>
      </c>
      <c r="C2967" s="184">
        <f t="shared" si="187"/>
        <v>2006</v>
      </c>
      <c r="E2967" s="190">
        <v>135</v>
      </c>
      <c r="F2967" s="190">
        <f t="shared" si="190"/>
        <v>2962</v>
      </c>
      <c r="G2967" s="190">
        <f t="shared" si="188"/>
        <v>0.32435392028033289</v>
      </c>
      <c r="H2967" s="190">
        <f t="shared" si="189"/>
        <v>118.48</v>
      </c>
    </row>
    <row r="2968" spans="1:8">
      <c r="A2968" s="185">
        <v>39031</v>
      </c>
      <c r="B2968" s="184">
        <v>164</v>
      </c>
      <c r="C2968" s="184">
        <f t="shared" si="187"/>
        <v>2006</v>
      </c>
      <c r="E2968" s="190">
        <v>135</v>
      </c>
      <c r="F2968" s="190">
        <f t="shared" si="190"/>
        <v>2963</v>
      </c>
      <c r="G2968" s="190">
        <f t="shared" si="188"/>
        <v>0.32446342531756461</v>
      </c>
      <c r="H2968" s="190">
        <f t="shared" si="189"/>
        <v>118.52</v>
      </c>
    </row>
    <row r="2969" spans="1:8">
      <c r="A2969" s="185">
        <v>39032</v>
      </c>
      <c r="B2969" s="184">
        <v>169</v>
      </c>
      <c r="C2969" s="184">
        <f t="shared" si="187"/>
        <v>2006</v>
      </c>
      <c r="E2969" s="190">
        <v>134</v>
      </c>
      <c r="F2969" s="190">
        <f t="shared" si="190"/>
        <v>2964</v>
      </c>
      <c r="G2969" s="190">
        <f t="shared" si="188"/>
        <v>0.32457293035479634</v>
      </c>
      <c r="H2969" s="190">
        <f t="shared" si="189"/>
        <v>118.56</v>
      </c>
    </row>
    <row r="2970" spans="1:8">
      <c r="A2970" s="185">
        <v>39033</v>
      </c>
      <c r="B2970" s="184">
        <v>168</v>
      </c>
      <c r="C2970" s="184">
        <f t="shared" si="187"/>
        <v>2006</v>
      </c>
      <c r="E2970" s="190">
        <v>134</v>
      </c>
      <c r="F2970" s="190">
        <f t="shared" si="190"/>
        <v>2965</v>
      </c>
      <c r="G2970" s="190">
        <f t="shared" si="188"/>
        <v>0.32468243539202801</v>
      </c>
      <c r="H2970" s="190">
        <f t="shared" si="189"/>
        <v>118.6</v>
      </c>
    </row>
    <row r="2971" spans="1:8">
      <c r="A2971" s="185">
        <v>39034</v>
      </c>
      <c r="B2971" s="184">
        <v>169</v>
      </c>
      <c r="C2971" s="184">
        <f t="shared" si="187"/>
        <v>2006</v>
      </c>
      <c r="E2971" s="190">
        <v>134</v>
      </c>
      <c r="F2971" s="190">
        <f t="shared" si="190"/>
        <v>2966</v>
      </c>
      <c r="G2971" s="190">
        <f t="shared" si="188"/>
        <v>0.32479194042925974</v>
      </c>
      <c r="H2971" s="190">
        <f t="shared" si="189"/>
        <v>118.64</v>
      </c>
    </row>
    <row r="2972" spans="1:8">
      <c r="A2972" s="185">
        <v>39035</v>
      </c>
      <c r="B2972" s="184">
        <v>173</v>
      </c>
      <c r="C2972" s="184">
        <f t="shared" si="187"/>
        <v>2006</v>
      </c>
      <c r="E2972" s="190">
        <v>134</v>
      </c>
      <c r="F2972" s="190">
        <f t="shared" si="190"/>
        <v>2967</v>
      </c>
      <c r="G2972" s="190">
        <f t="shared" si="188"/>
        <v>0.32490144546649147</v>
      </c>
      <c r="H2972" s="190">
        <f t="shared" si="189"/>
        <v>118.68</v>
      </c>
    </row>
    <row r="2973" spans="1:8">
      <c r="A2973" s="185">
        <v>39036</v>
      </c>
      <c r="B2973" s="184">
        <v>161</v>
      </c>
      <c r="C2973" s="184">
        <f t="shared" si="187"/>
        <v>2006</v>
      </c>
      <c r="E2973" s="190">
        <v>134</v>
      </c>
      <c r="F2973" s="190">
        <f t="shared" si="190"/>
        <v>2968</v>
      </c>
      <c r="G2973" s="190">
        <f t="shared" si="188"/>
        <v>0.32501095050372319</v>
      </c>
      <c r="H2973" s="190">
        <f t="shared" si="189"/>
        <v>118.72</v>
      </c>
    </row>
    <row r="2974" spans="1:8">
      <c r="A2974" s="185">
        <v>39037</v>
      </c>
      <c r="B2974" s="184">
        <v>159</v>
      </c>
      <c r="C2974" s="184">
        <f t="shared" si="187"/>
        <v>2006</v>
      </c>
      <c r="E2974" s="190">
        <v>134</v>
      </c>
      <c r="F2974" s="190">
        <f t="shared" si="190"/>
        <v>2969</v>
      </c>
      <c r="G2974" s="190">
        <f t="shared" si="188"/>
        <v>0.32512045554095487</v>
      </c>
      <c r="H2974" s="190">
        <f t="shared" si="189"/>
        <v>118.76</v>
      </c>
    </row>
    <row r="2975" spans="1:8">
      <c r="A2975" s="185">
        <v>39038</v>
      </c>
      <c r="B2975" s="184">
        <v>159</v>
      </c>
      <c r="C2975" s="184">
        <f t="shared" si="187"/>
        <v>2006</v>
      </c>
      <c r="E2975" s="190">
        <v>134</v>
      </c>
      <c r="F2975" s="190">
        <f t="shared" si="190"/>
        <v>2970</v>
      </c>
      <c r="G2975" s="190">
        <f t="shared" si="188"/>
        <v>0.32522996057818659</v>
      </c>
      <c r="H2975" s="190">
        <f t="shared" si="189"/>
        <v>118.8</v>
      </c>
    </row>
    <row r="2976" spans="1:8">
      <c r="A2976" s="185">
        <v>39039</v>
      </c>
      <c r="B2976" s="184">
        <v>157</v>
      </c>
      <c r="C2976" s="184">
        <f t="shared" si="187"/>
        <v>2006</v>
      </c>
      <c r="E2976" s="190">
        <v>134</v>
      </c>
      <c r="F2976" s="190">
        <f t="shared" si="190"/>
        <v>2971</v>
      </c>
      <c r="G2976" s="190">
        <f t="shared" si="188"/>
        <v>0.32533946561541832</v>
      </c>
      <c r="H2976" s="190">
        <f t="shared" si="189"/>
        <v>118.84</v>
      </c>
    </row>
    <row r="2977" spans="1:8">
      <c r="A2977" s="185">
        <v>39040</v>
      </c>
      <c r="B2977" s="184">
        <v>156</v>
      </c>
      <c r="C2977" s="184">
        <f t="shared" si="187"/>
        <v>2006</v>
      </c>
      <c r="E2977" s="190">
        <v>134</v>
      </c>
      <c r="F2977" s="190">
        <f t="shared" si="190"/>
        <v>2972</v>
      </c>
      <c r="G2977" s="190">
        <f t="shared" si="188"/>
        <v>0.32544897065265005</v>
      </c>
      <c r="H2977" s="190">
        <f t="shared" si="189"/>
        <v>118.88000000000002</v>
      </c>
    </row>
    <row r="2978" spans="1:8">
      <c r="A2978" s="185">
        <v>39041</v>
      </c>
      <c r="B2978" s="184">
        <v>151</v>
      </c>
      <c r="C2978" s="184">
        <f t="shared" si="187"/>
        <v>2006</v>
      </c>
      <c r="E2978" s="190">
        <v>134</v>
      </c>
      <c r="F2978" s="190">
        <f t="shared" si="190"/>
        <v>2973</v>
      </c>
      <c r="G2978" s="190">
        <f t="shared" si="188"/>
        <v>0.32555847568988172</v>
      </c>
      <c r="H2978" s="190">
        <f t="shared" si="189"/>
        <v>118.92</v>
      </c>
    </row>
    <row r="2979" spans="1:8">
      <c r="A2979" s="185">
        <v>39042</v>
      </c>
      <c r="B2979" s="184">
        <v>151</v>
      </c>
      <c r="C2979" s="184">
        <f t="shared" si="187"/>
        <v>2006</v>
      </c>
      <c r="E2979" s="190">
        <v>134</v>
      </c>
      <c r="F2979" s="190">
        <f t="shared" si="190"/>
        <v>2974</v>
      </c>
      <c r="G2979" s="190">
        <f t="shared" si="188"/>
        <v>0.32566798072711345</v>
      </c>
      <c r="H2979" s="190">
        <f t="shared" si="189"/>
        <v>118.96</v>
      </c>
    </row>
    <row r="2980" spans="1:8">
      <c r="A2980" s="185">
        <v>39043</v>
      </c>
      <c r="B2980" s="184">
        <v>152</v>
      </c>
      <c r="C2980" s="184">
        <f t="shared" si="187"/>
        <v>2006</v>
      </c>
      <c r="E2980" s="190">
        <v>134</v>
      </c>
      <c r="F2980" s="190">
        <f t="shared" si="190"/>
        <v>2975</v>
      </c>
      <c r="G2980" s="190">
        <f t="shared" si="188"/>
        <v>0.32577748576434518</v>
      </c>
      <c r="H2980" s="190">
        <f t="shared" si="189"/>
        <v>119</v>
      </c>
    </row>
    <row r="2981" spans="1:8">
      <c r="A2981" s="185">
        <v>39044</v>
      </c>
      <c r="B2981" s="184">
        <v>153</v>
      </c>
      <c r="C2981" s="184">
        <f t="shared" si="187"/>
        <v>2006</v>
      </c>
      <c r="E2981" s="190">
        <v>134</v>
      </c>
      <c r="F2981" s="190">
        <f t="shared" si="190"/>
        <v>2976</v>
      </c>
      <c r="G2981" s="190">
        <f t="shared" si="188"/>
        <v>0.32588699080157685</v>
      </c>
      <c r="H2981" s="190">
        <f t="shared" si="189"/>
        <v>119.04</v>
      </c>
    </row>
    <row r="2982" spans="1:8">
      <c r="A2982" s="185">
        <v>39045</v>
      </c>
      <c r="B2982" s="184">
        <v>152</v>
      </c>
      <c r="C2982" s="184">
        <f t="shared" si="187"/>
        <v>2006</v>
      </c>
      <c r="E2982" s="190">
        <v>134</v>
      </c>
      <c r="F2982" s="190">
        <f t="shared" si="190"/>
        <v>2977</v>
      </c>
      <c r="G2982" s="190">
        <f t="shared" si="188"/>
        <v>0.32599649583880858</v>
      </c>
      <c r="H2982" s="190">
        <f t="shared" si="189"/>
        <v>119.08</v>
      </c>
    </row>
    <row r="2983" spans="1:8">
      <c r="A2983" s="185">
        <v>39046</v>
      </c>
      <c r="B2983" s="184">
        <v>157</v>
      </c>
      <c r="C2983" s="184">
        <f t="shared" si="187"/>
        <v>2006</v>
      </c>
      <c r="E2983" s="190">
        <v>134</v>
      </c>
      <c r="F2983" s="190">
        <f t="shared" si="190"/>
        <v>2978</v>
      </c>
      <c r="G2983" s="190">
        <f t="shared" si="188"/>
        <v>0.3261060008760403</v>
      </c>
      <c r="H2983" s="190">
        <f t="shared" si="189"/>
        <v>119.12</v>
      </c>
    </row>
    <row r="2984" spans="1:8">
      <c r="A2984" s="185">
        <v>39047</v>
      </c>
      <c r="B2984" s="184">
        <v>163</v>
      </c>
      <c r="C2984" s="184">
        <f t="shared" si="187"/>
        <v>2006</v>
      </c>
      <c r="E2984" s="190">
        <v>134</v>
      </c>
      <c r="F2984" s="190">
        <f t="shared" si="190"/>
        <v>2979</v>
      </c>
      <c r="G2984" s="190">
        <f t="shared" si="188"/>
        <v>0.32621550591327203</v>
      </c>
      <c r="H2984" s="190">
        <f t="shared" si="189"/>
        <v>119.16</v>
      </c>
    </row>
    <row r="2985" spans="1:8">
      <c r="A2985" s="185">
        <v>39048</v>
      </c>
      <c r="B2985" s="184">
        <v>160</v>
      </c>
      <c r="C2985" s="184">
        <f t="shared" si="187"/>
        <v>2006</v>
      </c>
      <c r="E2985" s="190">
        <v>134</v>
      </c>
      <c r="F2985" s="190">
        <f t="shared" si="190"/>
        <v>2980</v>
      </c>
      <c r="G2985" s="190">
        <f t="shared" si="188"/>
        <v>0.3263250109505037</v>
      </c>
      <c r="H2985" s="190">
        <f t="shared" si="189"/>
        <v>119.2</v>
      </c>
    </row>
    <row r="2986" spans="1:8">
      <c r="A2986" s="185">
        <v>39049</v>
      </c>
      <c r="B2986" s="184">
        <v>157</v>
      </c>
      <c r="C2986" s="184">
        <f t="shared" si="187"/>
        <v>2006</v>
      </c>
      <c r="E2986" s="190">
        <v>134</v>
      </c>
      <c r="F2986" s="190">
        <f t="shared" si="190"/>
        <v>2981</v>
      </c>
      <c r="G2986" s="190">
        <f t="shared" si="188"/>
        <v>0.32643451598773543</v>
      </c>
      <c r="H2986" s="190">
        <f t="shared" si="189"/>
        <v>119.24</v>
      </c>
    </row>
    <row r="2987" spans="1:8">
      <c r="A2987" s="185">
        <v>39050</v>
      </c>
      <c r="B2987" s="184">
        <v>148</v>
      </c>
      <c r="C2987" s="184">
        <f t="shared" si="187"/>
        <v>2006</v>
      </c>
      <c r="E2987" s="190">
        <v>134</v>
      </c>
      <c r="F2987" s="190">
        <f t="shared" si="190"/>
        <v>2982</v>
      </c>
      <c r="G2987" s="190">
        <f t="shared" si="188"/>
        <v>0.32654402102496716</v>
      </c>
      <c r="H2987" s="190">
        <f t="shared" si="189"/>
        <v>119.28</v>
      </c>
    </row>
    <row r="2988" spans="1:8">
      <c r="A2988" s="185">
        <v>39051</v>
      </c>
      <c r="B2988" s="184">
        <v>144</v>
      </c>
      <c r="C2988" s="184">
        <f t="shared" si="187"/>
        <v>2006</v>
      </c>
      <c r="E2988" s="190">
        <v>134</v>
      </c>
      <c r="F2988" s="190">
        <f t="shared" si="190"/>
        <v>2983</v>
      </c>
      <c r="G2988" s="190">
        <f t="shared" si="188"/>
        <v>0.32665352606219888</v>
      </c>
      <c r="H2988" s="190">
        <f t="shared" si="189"/>
        <v>119.32</v>
      </c>
    </row>
    <row r="2989" spans="1:8">
      <c r="A2989" s="185">
        <v>39052</v>
      </c>
      <c r="B2989" s="184">
        <v>140</v>
      </c>
      <c r="C2989" s="184">
        <f t="shared" si="187"/>
        <v>2006</v>
      </c>
      <c r="E2989" s="190">
        <v>134</v>
      </c>
      <c r="F2989" s="190">
        <f t="shared" si="190"/>
        <v>2984</v>
      </c>
      <c r="G2989" s="190">
        <f t="shared" si="188"/>
        <v>0.32676303109943056</v>
      </c>
      <c r="H2989" s="190">
        <f t="shared" si="189"/>
        <v>119.36</v>
      </c>
    </row>
    <row r="2990" spans="1:8">
      <c r="A2990" s="185">
        <v>39053</v>
      </c>
      <c r="B2990" s="184">
        <v>139</v>
      </c>
      <c r="C2990" s="184">
        <f t="shared" si="187"/>
        <v>2006</v>
      </c>
      <c r="E2990" s="190">
        <v>134</v>
      </c>
      <c r="F2990" s="190">
        <f t="shared" si="190"/>
        <v>2985</v>
      </c>
      <c r="G2990" s="190">
        <f t="shared" si="188"/>
        <v>0.32687253613666228</v>
      </c>
      <c r="H2990" s="190">
        <f t="shared" si="189"/>
        <v>119.4</v>
      </c>
    </row>
    <row r="2991" spans="1:8">
      <c r="A2991" s="185">
        <v>39054</v>
      </c>
      <c r="B2991" s="184">
        <v>139</v>
      </c>
      <c r="C2991" s="184">
        <f t="shared" si="187"/>
        <v>2006</v>
      </c>
      <c r="E2991" s="190">
        <v>134</v>
      </c>
      <c r="F2991" s="190">
        <f t="shared" si="190"/>
        <v>2986</v>
      </c>
      <c r="G2991" s="190">
        <f t="shared" si="188"/>
        <v>0.32698204117389401</v>
      </c>
      <c r="H2991" s="190">
        <f t="shared" si="189"/>
        <v>119.44</v>
      </c>
    </row>
    <row r="2992" spans="1:8">
      <c r="A2992" s="185">
        <v>39055</v>
      </c>
      <c r="B2992" s="184">
        <v>132</v>
      </c>
      <c r="C2992" s="184">
        <f t="shared" si="187"/>
        <v>2006</v>
      </c>
      <c r="E2992" s="190">
        <v>134</v>
      </c>
      <c r="F2992" s="190">
        <f t="shared" si="190"/>
        <v>2987</v>
      </c>
      <c r="G2992" s="190">
        <f t="shared" si="188"/>
        <v>0.32709154621112574</v>
      </c>
      <c r="H2992" s="190">
        <f t="shared" si="189"/>
        <v>119.48000000000002</v>
      </c>
    </row>
    <row r="2993" spans="1:8">
      <c r="A2993" s="185">
        <v>39056</v>
      </c>
      <c r="B2993" s="184">
        <v>122</v>
      </c>
      <c r="C2993" s="184">
        <f t="shared" si="187"/>
        <v>2006</v>
      </c>
      <c r="E2993" s="190">
        <v>134</v>
      </c>
      <c r="F2993" s="190">
        <f t="shared" si="190"/>
        <v>2988</v>
      </c>
      <c r="G2993" s="190">
        <f t="shared" si="188"/>
        <v>0.32720105124835741</v>
      </c>
      <c r="H2993" s="190">
        <f t="shared" si="189"/>
        <v>119.52</v>
      </c>
    </row>
    <row r="2994" spans="1:8">
      <c r="A2994" s="185">
        <v>39057</v>
      </c>
      <c r="B2994" s="184">
        <v>124</v>
      </c>
      <c r="C2994" s="184">
        <f t="shared" si="187"/>
        <v>2006</v>
      </c>
      <c r="E2994" s="190">
        <v>134</v>
      </c>
      <c r="F2994" s="190">
        <f t="shared" si="190"/>
        <v>2989</v>
      </c>
      <c r="G2994" s="190">
        <f t="shared" si="188"/>
        <v>0.32731055628558914</v>
      </c>
      <c r="H2994" s="190">
        <f t="shared" si="189"/>
        <v>119.56</v>
      </c>
    </row>
    <row r="2995" spans="1:8">
      <c r="A2995" s="185">
        <v>39058</v>
      </c>
      <c r="B2995" s="184">
        <v>127</v>
      </c>
      <c r="C2995" s="184">
        <f t="shared" si="187"/>
        <v>2006</v>
      </c>
      <c r="E2995" s="190">
        <v>134</v>
      </c>
      <c r="F2995" s="190">
        <f t="shared" si="190"/>
        <v>2990</v>
      </c>
      <c r="G2995" s="190">
        <f t="shared" si="188"/>
        <v>0.32742006132282087</v>
      </c>
      <c r="H2995" s="190">
        <f t="shared" si="189"/>
        <v>119.6</v>
      </c>
    </row>
    <row r="2996" spans="1:8">
      <c r="A2996" s="185">
        <v>39059</v>
      </c>
      <c r="B2996" s="184">
        <v>137</v>
      </c>
      <c r="C2996" s="184">
        <f t="shared" si="187"/>
        <v>2006</v>
      </c>
      <c r="E2996" s="190">
        <v>134</v>
      </c>
      <c r="F2996" s="190">
        <f t="shared" si="190"/>
        <v>2991</v>
      </c>
      <c r="G2996" s="190">
        <f t="shared" si="188"/>
        <v>0.32752956636005254</v>
      </c>
      <c r="H2996" s="190">
        <f t="shared" si="189"/>
        <v>119.64</v>
      </c>
    </row>
    <row r="2997" spans="1:8">
      <c r="A2997" s="185">
        <v>39060</v>
      </c>
      <c r="B2997" s="184">
        <v>145</v>
      </c>
      <c r="C2997" s="184">
        <f t="shared" si="187"/>
        <v>2006</v>
      </c>
      <c r="E2997" s="190">
        <v>134</v>
      </c>
      <c r="F2997" s="190">
        <f t="shared" si="190"/>
        <v>2992</v>
      </c>
      <c r="G2997" s="190">
        <f t="shared" si="188"/>
        <v>0.32763907139728426</v>
      </c>
      <c r="H2997" s="190">
        <f t="shared" si="189"/>
        <v>119.68</v>
      </c>
    </row>
    <row r="2998" spans="1:8">
      <c r="A2998" s="185">
        <v>39061</v>
      </c>
      <c r="B2998" s="184">
        <v>149</v>
      </c>
      <c r="C2998" s="184">
        <f t="shared" si="187"/>
        <v>2006</v>
      </c>
      <c r="E2998" s="190">
        <v>134</v>
      </c>
      <c r="F2998" s="190">
        <f t="shared" si="190"/>
        <v>2993</v>
      </c>
      <c r="G2998" s="190">
        <f t="shared" si="188"/>
        <v>0.32774857643451599</v>
      </c>
      <c r="H2998" s="190">
        <f t="shared" si="189"/>
        <v>119.72</v>
      </c>
    </row>
    <row r="2999" spans="1:8">
      <c r="A2999" s="185">
        <v>39062</v>
      </c>
      <c r="B2999" s="184">
        <v>160</v>
      </c>
      <c r="C2999" s="184">
        <f t="shared" si="187"/>
        <v>2006</v>
      </c>
      <c r="E2999" s="190">
        <v>134</v>
      </c>
      <c r="F2999" s="190">
        <f t="shared" si="190"/>
        <v>2994</v>
      </c>
      <c r="G2999" s="190">
        <f t="shared" si="188"/>
        <v>0.32785808147174772</v>
      </c>
      <c r="H2999" s="190">
        <f t="shared" si="189"/>
        <v>119.76</v>
      </c>
    </row>
    <row r="3000" spans="1:8">
      <c r="A3000" s="185">
        <v>39063</v>
      </c>
      <c r="B3000" s="184">
        <v>175</v>
      </c>
      <c r="C3000" s="184">
        <f t="shared" si="187"/>
        <v>2006</v>
      </c>
      <c r="E3000" s="190">
        <v>134</v>
      </c>
      <c r="F3000" s="190">
        <f t="shared" si="190"/>
        <v>2995</v>
      </c>
      <c r="G3000" s="190">
        <f t="shared" si="188"/>
        <v>0.32796758650897939</v>
      </c>
      <c r="H3000" s="190">
        <f t="shared" si="189"/>
        <v>119.8</v>
      </c>
    </row>
    <row r="3001" spans="1:8">
      <c r="A3001" s="185">
        <v>39064</v>
      </c>
      <c r="B3001" s="184">
        <v>184</v>
      </c>
      <c r="C3001" s="184">
        <f t="shared" si="187"/>
        <v>2006</v>
      </c>
      <c r="E3001" s="190">
        <v>134</v>
      </c>
      <c r="F3001" s="190">
        <f t="shared" si="190"/>
        <v>2996</v>
      </c>
      <c r="G3001" s="190">
        <f t="shared" si="188"/>
        <v>0.32807709154621112</v>
      </c>
      <c r="H3001" s="190">
        <f t="shared" si="189"/>
        <v>119.84</v>
      </c>
    </row>
    <row r="3002" spans="1:8">
      <c r="A3002" s="185">
        <v>39065</v>
      </c>
      <c r="B3002" s="184">
        <v>186</v>
      </c>
      <c r="C3002" s="184">
        <f t="shared" si="187"/>
        <v>2006</v>
      </c>
      <c r="E3002" s="190">
        <v>134</v>
      </c>
      <c r="F3002" s="190">
        <f t="shared" si="190"/>
        <v>2997</v>
      </c>
      <c r="G3002" s="190">
        <f t="shared" si="188"/>
        <v>0.32818659658344285</v>
      </c>
      <c r="H3002" s="190">
        <f t="shared" si="189"/>
        <v>119.88</v>
      </c>
    </row>
    <row r="3003" spans="1:8">
      <c r="A3003" s="185">
        <v>39066</v>
      </c>
      <c r="B3003" s="184">
        <v>189</v>
      </c>
      <c r="C3003" s="184">
        <f t="shared" si="187"/>
        <v>2006</v>
      </c>
      <c r="E3003" s="190">
        <v>134</v>
      </c>
      <c r="F3003" s="190">
        <f t="shared" si="190"/>
        <v>2998</v>
      </c>
      <c r="G3003" s="190">
        <f t="shared" si="188"/>
        <v>0.32829610162067457</v>
      </c>
      <c r="H3003" s="190">
        <f t="shared" si="189"/>
        <v>119.92</v>
      </c>
    </row>
    <row r="3004" spans="1:8">
      <c r="A3004" s="185">
        <v>39067</v>
      </c>
      <c r="B3004" s="184">
        <v>196</v>
      </c>
      <c r="C3004" s="184">
        <f t="shared" si="187"/>
        <v>2006</v>
      </c>
      <c r="E3004" s="190">
        <v>134</v>
      </c>
      <c r="F3004" s="190">
        <f t="shared" si="190"/>
        <v>2999</v>
      </c>
      <c r="G3004" s="190">
        <f t="shared" si="188"/>
        <v>0.32840560665790625</v>
      </c>
      <c r="H3004" s="190">
        <f t="shared" si="189"/>
        <v>119.96</v>
      </c>
    </row>
    <row r="3005" spans="1:8">
      <c r="A3005" s="185">
        <v>39068</v>
      </c>
      <c r="B3005" s="184">
        <v>184</v>
      </c>
      <c r="C3005" s="184">
        <f t="shared" si="187"/>
        <v>2006</v>
      </c>
      <c r="E3005" s="190">
        <v>134</v>
      </c>
      <c r="F3005" s="190">
        <f t="shared" si="190"/>
        <v>3000</v>
      </c>
      <c r="G3005" s="190">
        <f t="shared" si="188"/>
        <v>0.32851511169513797</v>
      </c>
      <c r="H3005" s="190">
        <f t="shared" si="189"/>
        <v>120</v>
      </c>
    </row>
    <row r="3006" spans="1:8">
      <c r="A3006" s="185">
        <v>39069</v>
      </c>
      <c r="B3006" s="184">
        <v>173</v>
      </c>
      <c r="C3006" s="184">
        <f t="shared" si="187"/>
        <v>2006</v>
      </c>
      <c r="E3006" s="190">
        <v>134</v>
      </c>
      <c r="F3006" s="190">
        <f t="shared" si="190"/>
        <v>3001</v>
      </c>
      <c r="G3006" s="190">
        <f t="shared" si="188"/>
        <v>0.3286246167323697</v>
      </c>
      <c r="H3006" s="190">
        <f t="shared" si="189"/>
        <v>120.04</v>
      </c>
    </row>
    <row r="3007" spans="1:8">
      <c r="A3007" s="185">
        <v>39070</v>
      </c>
      <c r="B3007" s="184">
        <v>195</v>
      </c>
      <c r="C3007" s="184">
        <f t="shared" si="187"/>
        <v>2006</v>
      </c>
      <c r="E3007" s="190">
        <v>133</v>
      </c>
      <c r="F3007" s="190">
        <f t="shared" si="190"/>
        <v>3002</v>
      </c>
      <c r="G3007" s="190">
        <f t="shared" si="188"/>
        <v>0.32873412176960143</v>
      </c>
      <c r="H3007" s="190">
        <f t="shared" si="189"/>
        <v>120.08000000000001</v>
      </c>
    </row>
    <row r="3008" spans="1:8">
      <c r="A3008" s="185">
        <v>39071</v>
      </c>
      <c r="B3008" s="184">
        <v>204</v>
      </c>
      <c r="C3008" s="184">
        <f t="shared" si="187"/>
        <v>2006</v>
      </c>
      <c r="E3008" s="190">
        <v>133</v>
      </c>
      <c r="F3008" s="190">
        <f t="shared" si="190"/>
        <v>3003</v>
      </c>
      <c r="G3008" s="190">
        <f t="shared" si="188"/>
        <v>0.3288436268068331</v>
      </c>
      <c r="H3008" s="190">
        <f t="shared" si="189"/>
        <v>120.12</v>
      </c>
    </row>
    <row r="3009" spans="1:8">
      <c r="A3009" s="185">
        <v>39072</v>
      </c>
      <c r="B3009" s="184">
        <v>202</v>
      </c>
      <c r="C3009" s="184">
        <f t="shared" si="187"/>
        <v>2006</v>
      </c>
      <c r="E3009" s="190">
        <v>133</v>
      </c>
      <c r="F3009" s="190">
        <f t="shared" si="190"/>
        <v>3004</v>
      </c>
      <c r="G3009" s="190">
        <f t="shared" si="188"/>
        <v>0.32895313184406483</v>
      </c>
      <c r="H3009" s="190">
        <f t="shared" si="189"/>
        <v>120.16</v>
      </c>
    </row>
    <row r="3010" spans="1:8">
      <c r="A3010" s="185">
        <v>39073</v>
      </c>
      <c r="B3010" s="184">
        <v>201</v>
      </c>
      <c r="C3010" s="184">
        <f t="shared" si="187"/>
        <v>2006</v>
      </c>
      <c r="E3010" s="190">
        <v>133</v>
      </c>
      <c r="F3010" s="190">
        <f t="shared" si="190"/>
        <v>3005</v>
      </c>
      <c r="G3010" s="190">
        <f t="shared" si="188"/>
        <v>0.32906263688129656</v>
      </c>
      <c r="H3010" s="190">
        <f t="shared" si="189"/>
        <v>120.2</v>
      </c>
    </row>
    <row r="3011" spans="1:8">
      <c r="A3011" s="185">
        <v>39074</v>
      </c>
      <c r="B3011" s="184">
        <v>202</v>
      </c>
      <c r="C3011" s="184">
        <f t="shared" si="187"/>
        <v>2006</v>
      </c>
      <c r="E3011" s="190">
        <v>133</v>
      </c>
      <c r="F3011" s="190">
        <f t="shared" si="190"/>
        <v>3006</v>
      </c>
      <c r="G3011" s="190">
        <f t="shared" si="188"/>
        <v>0.32917214191852823</v>
      </c>
      <c r="H3011" s="190">
        <f t="shared" si="189"/>
        <v>120.23999999999998</v>
      </c>
    </row>
    <row r="3012" spans="1:8">
      <c r="A3012" s="185">
        <v>39075</v>
      </c>
      <c r="B3012" s="184">
        <v>202</v>
      </c>
      <c r="C3012" s="184">
        <f t="shared" si="187"/>
        <v>2006</v>
      </c>
      <c r="E3012" s="190">
        <v>133</v>
      </c>
      <c r="F3012" s="190">
        <f t="shared" si="190"/>
        <v>3007</v>
      </c>
      <c r="G3012" s="190">
        <f t="shared" si="188"/>
        <v>0.32928164695575995</v>
      </c>
      <c r="H3012" s="190">
        <f t="shared" si="189"/>
        <v>120.28</v>
      </c>
    </row>
    <row r="3013" spans="1:8">
      <c r="A3013" s="185">
        <v>39076</v>
      </c>
      <c r="B3013" s="184">
        <v>207</v>
      </c>
      <c r="C3013" s="184">
        <f t="shared" si="187"/>
        <v>2006</v>
      </c>
      <c r="E3013" s="190">
        <v>133</v>
      </c>
      <c r="F3013" s="190">
        <f t="shared" si="190"/>
        <v>3008</v>
      </c>
      <c r="G3013" s="190">
        <f t="shared" si="188"/>
        <v>0.32939115199299168</v>
      </c>
      <c r="H3013" s="190">
        <f t="shared" si="189"/>
        <v>120.32</v>
      </c>
    </row>
    <row r="3014" spans="1:8">
      <c r="A3014" s="185">
        <v>39077</v>
      </c>
      <c r="B3014" s="184">
        <v>213</v>
      </c>
      <c r="C3014" s="184">
        <f t="shared" ref="C3014:C3077" si="191">YEAR(A3014)</f>
        <v>2006</v>
      </c>
      <c r="E3014" s="190">
        <v>133</v>
      </c>
      <c r="F3014" s="190">
        <f t="shared" si="190"/>
        <v>3009</v>
      </c>
      <c r="G3014" s="190">
        <f t="shared" ref="G3014:G3077" si="192">F3014/9132</f>
        <v>0.32950065703022341</v>
      </c>
      <c r="H3014" s="190">
        <f t="shared" ref="H3014:H3077" si="193">G3014*9132/25</f>
        <v>120.36</v>
      </c>
    </row>
    <row r="3015" spans="1:8">
      <c r="A3015" s="185">
        <v>39078</v>
      </c>
      <c r="B3015" s="184">
        <v>223</v>
      </c>
      <c r="C3015" s="184">
        <f t="shared" si="191"/>
        <v>2006</v>
      </c>
      <c r="E3015" s="190">
        <v>133</v>
      </c>
      <c r="F3015" s="190">
        <f t="shared" ref="F3015:F3078" si="194">F3014+1</f>
        <v>3010</v>
      </c>
      <c r="G3015" s="190">
        <f t="shared" si="192"/>
        <v>0.32961016206745508</v>
      </c>
      <c r="H3015" s="190">
        <f t="shared" si="193"/>
        <v>120.4</v>
      </c>
    </row>
    <row r="3016" spans="1:8">
      <c r="A3016" s="185">
        <v>39079</v>
      </c>
      <c r="B3016" s="184">
        <v>218</v>
      </c>
      <c r="C3016" s="184">
        <f t="shared" si="191"/>
        <v>2006</v>
      </c>
      <c r="E3016" s="190">
        <v>133</v>
      </c>
      <c r="F3016" s="190">
        <f t="shared" si="194"/>
        <v>3011</v>
      </c>
      <c r="G3016" s="190">
        <f t="shared" si="192"/>
        <v>0.32971966710468681</v>
      </c>
      <c r="H3016" s="190">
        <f t="shared" si="193"/>
        <v>120.44</v>
      </c>
    </row>
    <row r="3017" spans="1:8">
      <c r="A3017" s="185">
        <v>39080</v>
      </c>
      <c r="B3017" s="184">
        <v>218</v>
      </c>
      <c r="C3017" s="184">
        <f t="shared" si="191"/>
        <v>2006</v>
      </c>
      <c r="E3017" s="190">
        <v>133</v>
      </c>
      <c r="F3017" s="190">
        <f t="shared" si="194"/>
        <v>3012</v>
      </c>
      <c r="G3017" s="190">
        <f t="shared" si="192"/>
        <v>0.32982917214191854</v>
      </c>
      <c r="H3017" s="190">
        <f t="shared" si="193"/>
        <v>120.48</v>
      </c>
    </row>
    <row r="3018" spans="1:8">
      <c r="A3018" s="185">
        <v>39081</v>
      </c>
      <c r="B3018" s="184">
        <v>220</v>
      </c>
      <c r="C3018" s="184">
        <f t="shared" si="191"/>
        <v>2006</v>
      </c>
      <c r="E3018" s="190">
        <v>133</v>
      </c>
      <c r="F3018" s="190">
        <f t="shared" si="194"/>
        <v>3013</v>
      </c>
      <c r="G3018" s="190">
        <f t="shared" si="192"/>
        <v>0.32993867717915026</v>
      </c>
      <c r="H3018" s="190">
        <f t="shared" si="193"/>
        <v>120.52</v>
      </c>
    </row>
    <row r="3019" spans="1:8">
      <c r="A3019" s="185">
        <v>39082</v>
      </c>
      <c r="B3019" s="184">
        <v>218</v>
      </c>
      <c r="C3019" s="184">
        <f t="shared" si="191"/>
        <v>2006</v>
      </c>
      <c r="E3019" s="190">
        <v>133</v>
      </c>
      <c r="F3019" s="190">
        <f t="shared" si="194"/>
        <v>3014</v>
      </c>
      <c r="G3019" s="190">
        <f t="shared" si="192"/>
        <v>0.33004818221638194</v>
      </c>
      <c r="H3019" s="190">
        <f t="shared" si="193"/>
        <v>120.56</v>
      </c>
    </row>
    <row r="3020" spans="1:8">
      <c r="A3020" s="185">
        <v>39083</v>
      </c>
      <c r="B3020" s="184">
        <v>219</v>
      </c>
      <c r="C3020" s="184">
        <f t="shared" si="191"/>
        <v>2007</v>
      </c>
      <c r="E3020" s="190">
        <v>133</v>
      </c>
      <c r="F3020" s="190">
        <f t="shared" si="194"/>
        <v>3015</v>
      </c>
      <c r="G3020" s="190">
        <f t="shared" si="192"/>
        <v>0.33015768725361366</v>
      </c>
      <c r="H3020" s="190">
        <f t="shared" si="193"/>
        <v>120.6</v>
      </c>
    </row>
    <row r="3021" spans="1:8">
      <c r="A3021" s="185">
        <v>39084</v>
      </c>
      <c r="B3021" s="184">
        <v>222</v>
      </c>
      <c r="C3021" s="184">
        <f t="shared" si="191"/>
        <v>2007</v>
      </c>
      <c r="E3021" s="190">
        <v>133</v>
      </c>
      <c r="F3021" s="190">
        <f t="shared" si="194"/>
        <v>3016</v>
      </c>
      <c r="G3021" s="190">
        <f t="shared" si="192"/>
        <v>0.33026719229084539</v>
      </c>
      <c r="H3021" s="190">
        <f t="shared" si="193"/>
        <v>120.64</v>
      </c>
    </row>
    <row r="3022" spans="1:8">
      <c r="A3022" s="185">
        <v>39085</v>
      </c>
      <c r="B3022" s="184">
        <v>213</v>
      </c>
      <c r="C3022" s="184">
        <f t="shared" si="191"/>
        <v>2007</v>
      </c>
      <c r="E3022" s="190">
        <v>132</v>
      </c>
      <c r="F3022" s="190">
        <f t="shared" si="194"/>
        <v>3017</v>
      </c>
      <c r="G3022" s="190">
        <f t="shared" si="192"/>
        <v>0.33037669732807712</v>
      </c>
      <c r="H3022" s="190">
        <f t="shared" si="193"/>
        <v>120.68000000000002</v>
      </c>
    </row>
    <row r="3023" spans="1:8">
      <c r="A3023" s="185">
        <v>39086</v>
      </c>
      <c r="B3023" s="184">
        <v>214</v>
      </c>
      <c r="C3023" s="184">
        <f t="shared" si="191"/>
        <v>2007</v>
      </c>
      <c r="E3023" s="190">
        <v>132</v>
      </c>
      <c r="F3023" s="190">
        <f t="shared" si="194"/>
        <v>3018</v>
      </c>
      <c r="G3023" s="190">
        <f t="shared" si="192"/>
        <v>0.33048620236530879</v>
      </c>
      <c r="H3023" s="190">
        <f t="shared" si="193"/>
        <v>120.72</v>
      </c>
    </row>
    <row r="3024" spans="1:8">
      <c r="A3024" s="185">
        <v>39087</v>
      </c>
      <c r="B3024" s="184">
        <v>214</v>
      </c>
      <c r="C3024" s="184">
        <f t="shared" si="191"/>
        <v>2007</v>
      </c>
      <c r="E3024" s="190">
        <v>132</v>
      </c>
      <c r="F3024" s="190">
        <f t="shared" si="194"/>
        <v>3019</v>
      </c>
      <c r="G3024" s="190">
        <f t="shared" si="192"/>
        <v>0.33059570740254052</v>
      </c>
      <c r="H3024" s="190">
        <f t="shared" si="193"/>
        <v>120.76</v>
      </c>
    </row>
    <row r="3025" spans="1:8">
      <c r="A3025" s="185">
        <v>39088</v>
      </c>
      <c r="B3025" s="184">
        <v>212</v>
      </c>
      <c r="C3025" s="184">
        <f t="shared" si="191"/>
        <v>2007</v>
      </c>
      <c r="E3025" s="190">
        <v>132</v>
      </c>
      <c r="F3025" s="190">
        <f t="shared" si="194"/>
        <v>3020</v>
      </c>
      <c r="G3025" s="190">
        <f t="shared" si="192"/>
        <v>0.33070521243977224</v>
      </c>
      <c r="H3025" s="190">
        <f t="shared" si="193"/>
        <v>120.8</v>
      </c>
    </row>
    <row r="3026" spans="1:8">
      <c r="A3026" s="185">
        <v>39089</v>
      </c>
      <c r="B3026" s="184">
        <v>212</v>
      </c>
      <c r="C3026" s="184">
        <f t="shared" si="191"/>
        <v>2007</v>
      </c>
      <c r="E3026" s="190">
        <v>132</v>
      </c>
      <c r="F3026" s="190">
        <f t="shared" si="194"/>
        <v>3021</v>
      </c>
      <c r="G3026" s="190">
        <f t="shared" si="192"/>
        <v>0.33081471747700392</v>
      </c>
      <c r="H3026" s="190">
        <f t="shared" si="193"/>
        <v>120.83999999999997</v>
      </c>
    </row>
    <row r="3027" spans="1:8">
      <c r="A3027" s="185">
        <v>39090</v>
      </c>
      <c r="B3027" s="184">
        <v>213</v>
      </c>
      <c r="C3027" s="184">
        <f t="shared" si="191"/>
        <v>2007</v>
      </c>
      <c r="E3027" s="190">
        <v>132</v>
      </c>
      <c r="F3027" s="190">
        <f t="shared" si="194"/>
        <v>3022</v>
      </c>
      <c r="G3027" s="190">
        <f t="shared" si="192"/>
        <v>0.33092422251423564</v>
      </c>
      <c r="H3027" s="190">
        <f t="shared" si="193"/>
        <v>120.88</v>
      </c>
    </row>
    <row r="3028" spans="1:8">
      <c r="A3028" s="185">
        <v>39091</v>
      </c>
      <c r="B3028" s="184">
        <v>217</v>
      </c>
      <c r="C3028" s="184">
        <f t="shared" si="191"/>
        <v>2007</v>
      </c>
      <c r="E3028" s="190">
        <v>132</v>
      </c>
      <c r="F3028" s="190">
        <f t="shared" si="194"/>
        <v>3023</v>
      </c>
      <c r="G3028" s="190">
        <f t="shared" si="192"/>
        <v>0.33103372755146737</v>
      </c>
      <c r="H3028" s="190">
        <f t="shared" si="193"/>
        <v>120.92</v>
      </c>
    </row>
    <row r="3029" spans="1:8">
      <c r="A3029" s="185">
        <v>39092</v>
      </c>
      <c r="B3029" s="184">
        <v>230</v>
      </c>
      <c r="C3029" s="184">
        <f t="shared" si="191"/>
        <v>2007</v>
      </c>
      <c r="E3029" s="190">
        <v>132</v>
      </c>
      <c r="F3029" s="190">
        <f t="shared" si="194"/>
        <v>3024</v>
      </c>
      <c r="G3029" s="190">
        <f t="shared" si="192"/>
        <v>0.3311432325886991</v>
      </c>
      <c r="H3029" s="190">
        <f t="shared" si="193"/>
        <v>120.96</v>
      </c>
    </row>
    <row r="3030" spans="1:8">
      <c r="A3030" s="185">
        <v>39093</v>
      </c>
      <c r="B3030" s="184">
        <v>236</v>
      </c>
      <c r="C3030" s="184">
        <f t="shared" si="191"/>
        <v>2007</v>
      </c>
      <c r="E3030" s="190">
        <v>132</v>
      </c>
      <c r="F3030" s="190">
        <f t="shared" si="194"/>
        <v>3025</v>
      </c>
      <c r="G3030" s="190">
        <f t="shared" si="192"/>
        <v>0.33125273762593077</v>
      </c>
      <c r="H3030" s="190">
        <f t="shared" si="193"/>
        <v>121</v>
      </c>
    </row>
    <row r="3031" spans="1:8">
      <c r="A3031" s="185">
        <v>39094</v>
      </c>
      <c r="B3031" s="184">
        <v>237</v>
      </c>
      <c r="C3031" s="184">
        <f t="shared" si="191"/>
        <v>2007</v>
      </c>
      <c r="E3031" s="190">
        <v>132</v>
      </c>
      <c r="F3031" s="190">
        <f t="shared" si="194"/>
        <v>3026</v>
      </c>
      <c r="G3031" s="190">
        <f t="shared" si="192"/>
        <v>0.3313622426631625</v>
      </c>
      <c r="H3031" s="190">
        <f t="shared" si="193"/>
        <v>121.04</v>
      </c>
    </row>
    <row r="3032" spans="1:8">
      <c r="A3032" s="185">
        <v>39095</v>
      </c>
      <c r="B3032" s="184">
        <v>238</v>
      </c>
      <c r="C3032" s="184">
        <f t="shared" si="191"/>
        <v>2007</v>
      </c>
      <c r="E3032" s="190">
        <v>132</v>
      </c>
      <c r="F3032" s="190">
        <f t="shared" si="194"/>
        <v>3027</v>
      </c>
      <c r="G3032" s="190">
        <f t="shared" si="192"/>
        <v>0.33147174770039423</v>
      </c>
      <c r="H3032" s="190">
        <f t="shared" si="193"/>
        <v>121.08</v>
      </c>
    </row>
    <row r="3033" spans="1:8">
      <c r="A3033" s="185">
        <v>39096</v>
      </c>
      <c r="B3033" s="184">
        <v>242</v>
      </c>
      <c r="C3033" s="184">
        <f t="shared" si="191"/>
        <v>2007</v>
      </c>
      <c r="E3033" s="190">
        <v>132</v>
      </c>
      <c r="F3033" s="190">
        <f t="shared" si="194"/>
        <v>3028</v>
      </c>
      <c r="G3033" s="190">
        <f t="shared" si="192"/>
        <v>0.33158125273762595</v>
      </c>
      <c r="H3033" s="190">
        <f t="shared" si="193"/>
        <v>121.12</v>
      </c>
    </row>
    <row r="3034" spans="1:8">
      <c r="A3034" s="185">
        <v>39097</v>
      </c>
      <c r="B3034" s="184">
        <v>248</v>
      </c>
      <c r="C3034" s="184">
        <f t="shared" si="191"/>
        <v>2007</v>
      </c>
      <c r="E3034" s="190">
        <v>132</v>
      </c>
      <c r="F3034" s="190">
        <f t="shared" si="194"/>
        <v>3029</v>
      </c>
      <c r="G3034" s="190">
        <f t="shared" si="192"/>
        <v>0.33169075777485763</v>
      </c>
      <c r="H3034" s="190">
        <f t="shared" si="193"/>
        <v>121.16</v>
      </c>
    </row>
    <row r="3035" spans="1:8">
      <c r="A3035" s="185">
        <v>39098</v>
      </c>
      <c r="B3035" s="184">
        <v>245</v>
      </c>
      <c r="C3035" s="184">
        <f t="shared" si="191"/>
        <v>2007</v>
      </c>
      <c r="E3035" s="190">
        <v>132</v>
      </c>
      <c r="F3035" s="190">
        <f t="shared" si="194"/>
        <v>3030</v>
      </c>
      <c r="G3035" s="190">
        <f t="shared" si="192"/>
        <v>0.33180026281208935</v>
      </c>
      <c r="H3035" s="190">
        <f t="shared" si="193"/>
        <v>121.2</v>
      </c>
    </row>
    <row r="3036" spans="1:8">
      <c r="A3036" s="185">
        <v>39099</v>
      </c>
      <c r="B3036" s="184">
        <v>240</v>
      </c>
      <c r="C3036" s="184">
        <f t="shared" si="191"/>
        <v>2007</v>
      </c>
      <c r="E3036" s="190">
        <v>132</v>
      </c>
      <c r="F3036" s="190">
        <f t="shared" si="194"/>
        <v>3031</v>
      </c>
      <c r="G3036" s="190">
        <f t="shared" si="192"/>
        <v>0.33190976784932108</v>
      </c>
      <c r="H3036" s="190">
        <f t="shared" si="193"/>
        <v>121.24</v>
      </c>
    </row>
    <row r="3037" spans="1:8">
      <c r="A3037" s="185">
        <v>39100</v>
      </c>
      <c r="B3037" s="184">
        <v>240</v>
      </c>
      <c r="C3037" s="184">
        <f t="shared" si="191"/>
        <v>2007</v>
      </c>
      <c r="E3037" s="190">
        <v>132</v>
      </c>
      <c r="F3037" s="190">
        <f t="shared" si="194"/>
        <v>3032</v>
      </c>
      <c r="G3037" s="190">
        <f t="shared" si="192"/>
        <v>0.33201927288655281</v>
      </c>
      <c r="H3037" s="190">
        <f t="shared" si="193"/>
        <v>121.28000000000002</v>
      </c>
    </row>
    <row r="3038" spans="1:8">
      <c r="A3038" s="185">
        <v>39101</v>
      </c>
      <c r="B3038" s="184">
        <v>240</v>
      </c>
      <c r="C3038" s="184">
        <f t="shared" si="191"/>
        <v>2007</v>
      </c>
      <c r="E3038" s="190">
        <v>132</v>
      </c>
      <c r="F3038" s="190">
        <f t="shared" si="194"/>
        <v>3033</v>
      </c>
      <c r="G3038" s="190">
        <f t="shared" si="192"/>
        <v>0.33212877792378448</v>
      </c>
      <c r="H3038" s="190">
        <f t="shared" si="193"/>
        <v>121.32</v>
      </c>
    </row>
    <row r="3039" spans="1:8">
      <c r="A3039" s="185">
        <v>39102</v>
      </c>
      <c r="B3039" s="184">
        <v>237</v>
      </c>
      <c r="C3039" s="184">
        <f t="shared" si="191"/>
        <v>2007</v>
      </c>
      <c r="E3039" s="190">
        <v>132</v>
      </c>
      <c r="F3039" s="190">
        <f t="shared" si="194"/>
        <v>3034</v>
      </c>
      <c r="G3039" s="190">
        <f t="shared" si="192"/>
        <v>0.33223828296101621</v>
      </c>
      <c r="H3039" s="190">
        <f t="shared" si="193"/>
        <v>121.36</v>
      </c>
    </row>
    <row r="3040" spans="1:8">
      <c r="A3040" s="185">
        <v>39103</v>
      </c>
      <c r="B3040" s="184">
        <v>237</v>
      </c>
      <c r="C3040" s="184">
        <f t="shared" si="191"/>
        <v>2007</v>
      </c>
      <c r="E3040" s="190">
        <v>132</v>
      </c>
      <c r="F3040" s="190">
        <f t="shared" si="194"/>
        <v>3035</v>
      </c>
      <c r="G3040" s="190">
        <f t="shared" si="192"/>
        <v>0.33234778799824793</v>
      </c>
      <c r="H3040" s="190">
        <f t="shared" si="193"/>
        <v>121.4</v>
      </c>
    </row>
    <row r="3041" spans="1:8">
      <c r="A3041" s="185">
        <v>39104</v>
      </c>
      <c r="B3041" s="184">
        <v>234</v>
      </c>
      <c r="C3041" s="184">
        <f t="shared" si="191"/>
        <v>2007</v>
      </c>
      <c r="E3041" s="190">
        <v>132</v>
      </c>
      <c r="F3041" s="190">
        <f t="shared" si="194"/>
        <v>3036</v>
      </c>
      <c r="G3041" s="190">
        <f t="shared" si="192"/>
        <v>0.33245729303547961</v>
      </c>
      <c r="H3041" s="190">
        <f t="shared" si="193"/>
        <v>121.43999999999998</v>
      </c>
    </row>
    <row r="3042" spans="1:8">
      <c r="A3042" s="185">
        <v>39105</v>
      </c>
      <c r="B3042" s="184">
        <v>232</v>
      </c>
      <c r="C3042" s="184">
        <f t="shared" si="191"/>
        <v>2007</v>
      </c>
      <c r="E3042" s="190">
        <v>132</v>
      </c>
      <c r="F3042" s="190">
        <f t="shared" si="194"/>
        <v>3037</v>
      </c>
      <c r="G3042" s="190">
        <f t="shared" si="192"/>
        <v>0.33256679807271133</v>
      </c>
      <c r="H3042" s="190">
        <f t="shared" si="193"/>
        <v>121.48</v>
      </c>
    </row>
    <row r="3043" spans="1:8">
      <c r="A3043" s="185">
        <v>39106</v>
      </c>
      <c r="B3043" s="184">
        <v>234</v>
      </c>
      <c r="C3043" s="184">
        <f t="shared" si="191"/>
        <v>2007</v>
      </c>
      <c r="E3043" s="190">
        <v>132</v>
      </c>
      <c r="F3043" s="190">
        <f t="shared" si="194"/>
        <v>3038</v>
      </c>
      <c r="G3043" s="190">
        <f t="shared" si="192"/>
        <v>0.33267630310994306</v>
      </c>
      <c r="H3043" s="190">
        <f t="shared" si="193"/>
        <v>121.52</v>
      </c>
    </row>
    <row r="3044" spans="1:8">
      <c r="A3044" s="185">
        <v>39107</v>
      </c>
      <c r="B3044" s="184">
        <v>234</v>
      </c>
      <c r="C3044" s="184">
        <f t="shared" si="191"/>
        <v>2007</v>
      </c>
      <c r="E3044" s="190">
        <v>132</v>
      </c>
      <c r="F3044" s="190">
        <f t="shared" si="194"/>
        <v>3039</v>
      </c>
      <c r="G3044" s="190">
        <f t="shared" si="192"/>
        <v>0.33278580814717479</v>
      </c>
      <c r="H3044" s="190">
        <f t="shared" si="193"/>
        <v>121.56</v>
      </c>
    </row>
    <row r="3045" spans="1:8">
      <c r="A3045" s="185">
        <v>39108</v>
      </c>
      <c r="B3045" s="184">
        <v>235</v>
      </c>
      <c r="C3045" s="184">
        <f t="shared" si="191"/>
        <v>2007</v>
      </c>
      <c r="E3045" s="190">
        <v>132</v>
      </c>
      <c r="F3045" s="190">
        <f t="shared" si="194"/>
        <v>3040</v>
      </c>
      <c r="G3045" s="190">
        <f t="shared" si="192"/>
        <v>0.33289531318440646</v>
      </c>
      <c r="H3045" s="190">
        <f t="shared" si="193"/>
        <v>121.6</v>
      </c>
    </row>
    <row r="3046" spans="1:8">
      <c r="A3046" s="185">
        <v>39109</v>
      </c>
      <c r="B3046" s="184">
        <v>237</v>
      </c>
      <c r="C3046" s="184">
        <f t="shared" si="191"/>
        <v>2007</v>
      </c>
      <c r="E3046" s="190">
        <v>132</v>
      </c>
      <c r="F3046" s="190">
        <f t="shared" si="194"/>
        <v>3041</v>
      </c>
      <c r="G3046" s="190">
        <f t="shared" si="192"/>
        <v>0.33300481822163819</v>
      </c>
      <c r="H3046" s="190">
        <f t="shared" si="193"/>
        <v>121.64</v>
      </c>
    </row>
    <row r="3047" spans="1:8">
      <c r="A3047" s="185">
        <v>39110</v>
      </c>
      <c r="B3047" s="184">
        <v>236</v>
      </c>
      <c r="C3047" s="184">
        <f t="shared" si="191"/>
        <v>2007</v>
      </c>
      <c r="E3047" s="190">
        <v>132</v>
      </c>
      <c r="F3047" s="190">
        <f t="shared" si="194"/>
        <v>3042</v>
      </c>
      <c r="G3047" s="190">
        <f t="shared" si="192"/>
        <v>0.33311432325886992</v>
      </c>
      <c r="H3047" s="190">
        <f t="shared" si="193"/>
        <v>121.68</v>
      </c>
    </row>
    <row r="3048" spans="1:8">
      <c r="A3048" s="185">
        <v>39111</v>
      </c>
      <c r="B3048" s="184">
        <v>236</v>
      </c>
      <c r="C3048" s="184">
        <f t="shared" si="191"/>
        <v>2007</v>
      </c>
      <c r="E3048" s="190">
        <v>132</v>
      </c>
      <c r="F3048" s="190">
        <f t="shared" si="194"/>
        <v>3043</v>
      </c>
      <c r="G3048" s="190">
        <f t="shared" si="192"/>
        <v>0.33322382829610164</v>
      </c>
      <c r="H3048" s="190">
        <f t="shared" si="193"/>
        <v>121.72</v>
      </c>
    </row>
    <row r="3049" spans="1:8">
      <c r="A3049" s="185">
        <v>39112</v>
      </c>
      <c r="B3049" s="184">
        <v>221</v>
      </c>
      <c r="C3049" s="184">
        <f t="shared" si="191"/>
        <v>2007</v>
      </c>
      <c r="E3049" s="190">
        <v>132</v>
      </c>
      <c r="F3049" s="190">
        <f t="shared" si="194"/>
        <v>3044</v>
      </c>
      <c r="G3049" s="190">
        <f t="shared" si="192"/>
        <v>0.33333333333333331</v>
      </c>
      <c r="H3049" s="190">
        <f t="shared" si="193"/>
        <v>121.76</v>
      </c>
    </row>
    <row r="3050" spans="1:8">
      <c r="A3050" s="185">
        <v>39113</v>
      </c>
      <c r="B3050" s="184">
        <v>205</v>
      </c>
      <c r="C3050" s="184">
        <f t="shared" si="191"/>
        <v>2007</v>
      </c>
      <c r="E3050" s="190">
        <v>132</v>
      </c>
      <c r="F3050" s="190">
        <f t="shared" si="194"/>
        <v>3045</v>
      </c>
      <c r="G3050" s="190">
        <f t="shared" si="192"/>
        <v>0.33344283837056504</v>
      </c>
      <c r="H3050" s="190">
        <f t="shared" si="193"/>
        <v>121.8</v>
      </c>
    </row>
    <row r="3051" spans="1:8">
      <c r="A3051" s="185">
        <v>39114</v>
      </c>
      <c r="B3051" s="184">
        <v>204</v>
      </c>
      <c r="C3051" s="184">
        <f t="shared" si="191"/>
        <v>2007</v>
      </c>
      <c r="E3051" s="190">
        <v>132</v>
      </c>
      <c r="F3051" s="190">
        <f t="shared" si="194"/>
        <v>3046</v>
      </c>
      <c r="G3051" s="190">
        <f t="shared" si="192"/>
        <v>0.33355234340779677</v>
      </c>
      <c r="H3051" s="190">
        <f t="shared" si="193"/>
        <v>121.84</v>
      </c>
    </row>
    <row r="3052" spans="1:8">
      <c r="A3052" s="185">
        <v>39115</v>
      </c>
      <c r="B3052" s="184">
        <v>216</v>
      </c>
      <c r="C3052" s="184">
        <f t="shared" si="191"/>
        <v>2007</v>
      </c>
      <c r="E3052" s="190">
        <v>132</v>
      </c>
      <c r="F3052" s="190">
        <f t="shared" si="194"/>
        <v>3047</v>
      </c>
      <c r="G3052" s="190">
        <f t="shared" si="192"/>
        <v>0.3336618484450285</v>
      </c>
      <c r="H3052" s="190">
        <f t="shared" si="193"/>
        <v>121.88000000000002</v>
      </c>
    </row>
    <row r="3053" spans="1:8">
      <c r="A3053" s="185">
        <v>39116</v>
      </c>
      <c r="B3053" s="184">
        <v>235</v>
      </c>
      <c r="C3053" s="184">
        <f t="shared" si="191"/>
        <v>2007</v>
      </c>
      <c r="E3053" s="190">
        <v>132</v>
      </c>
      <c r="F3053" s="190">
        <f t="shared" si="194"/>
        <v>3048</v>
      </c>
      <c r="G3053" s="190">
        <f t="shared" si="192"/>
        <v>0.33377135348226017</v>
      </c>
      <c r="H3053" s="190">
        <f t="shared" si="193"/>
        <v>121.92</v>
      </c>
    </row>
    <row r="3054" spans="1:8">
      <c r="A3054" s="185">
        <v>39117</v>
      </c>
      <c r="B3054" s="184">
        <v>235</v>
      </c>
      <c r="C3054" s="184">
        <f t="shared" si="191"/>
        <v>2007</v>
      </c>
      <c r="E3054" s="190">
        <v>132</v>
      </c>
      <c r="F3054" s="190">
        <f t="shared" si="194"/>
        <v>3049</v>
      </c>
      <c r="G3054" s="190">
        <f t="shared" si="192"/>
        <v>0.3338808585194919</v>
      </c>
      <c r="H3054" s="190">
        <f t="shared" si="193"/>
        <v>121.96</v>
      </c>
    </row>
    <row r="3055" spans="1:8">
      <c r="A3055" s="185">
        <v>39118</v>
      </c>
      <c r="B3055" s="184">
        <v>235</v>
      </c>
      <c r="C3055" s="184">
        <f t="shared" si="191"/>
        <v>2007</v>
      </c>
      <c r="E3055" s="190">
        <v>132</v>
      </c>
      <c r="F3055" s="190">
        <f t="shared" si="194"/>
        <v>3050</v>
      </c>
      <c r="G3055" s="190">
        <f t="shared" si="192"/>
        <v>0.33399036355672362</v>
      </c>
      <c r="H3055" s="190">
        <f t="shared" si="193"/>
        <v>122</v>
      </c>
    </row>
    <row r="3056" spans="1:8">
      <c r="A3056" s="185">
        <v>39119</v>
      </c>
      <c r="B3056" s="184">
        <v>238</v>
      </c>
      <c r="C3056" s="184">
        <f t="shared" si="191"/>
        <v>2007</v>
      </c>
      <c r="E3056" s="190">
        <v>132</v>
      </c>
      <c r="F3056" s="190">
        <f t="shared" si="194"/>
        <v>3051</v>
      </c>
      <c r="G3056" s="190">
        <f t="shared" si="192"/>
        <v>0.3340998685939553</v>
      </c>
      <c r="H3056" s="190">
        <f t="shared" si="193"/>
        <v>122.03999999999998</v>
      </c>
    </row>
    <row r="3057" spans="1:8">
      <c r="A3057" s="185">
        <v>39120</v>
      </c>
      <c r="B3057" s="184">
        <v>241</v>
      </c>
      <c r="C3057" s="184">
        <f t="shared" si="191"/>
        <v>2007</v>
      </c>
      <c r="E3057" s="190">
        <v>132</v>
      </c>
      <c r="F3057" s="190">
        <f t="shared" si="194"/>
        <v>3052</v>
      </c>
      <c r="G3057" s="190">
        <f t="shared" si="192"/>
        <v>0.33420937363118702</v>
      </c>
      <c r="H3057" s="190">
        <f t="shared" si="193"/>
        <v>122.08</v>
      </c>
    </row>
    <row r="3058" spans="1:8">
      <c r="A3058" s="185">
        <v>39121</v>
      </c>
      <c r="B3058" s="184">
        <v>237</v>
      </c>
      <c r="C3058" s="184">
        <f t="shared" si="191"/>
        <v>2007</v>
      </c>
      <c r="E3058" s="190">
        <v>132</v>
      </c>
      <c r="F3058" s="190">
        <f t="shared" si="194"/>
        <v>3053</v>
      </c>
      <c r="G3058" s="190">
        <f t="shared" si="192"/>
        <v>0.33431887866841875</v>
      </c>
      <c r="H3058" s="190">
        <f t="shared" si="193"/>
        <v>122.12</v>
      </c>
    </row>
    <row r="3059" spans="1:8">
      <c r="A3059" s="185">
        <v>39122</v>
      </c>
      <c r="B3059" s="184">
        <v>238</v>
      </c>
      <c r="C3059" s="184">
        <f t="shared" si="191"/>
        <v>2007</v>
      </c>
      <c r="E3059" s="190">
        <v>132</v>
      </c>
      <c r="F3059" s="190">
        <f t="shared" si="194"/>
        <v>3054</v>
      </c>
      <c r="G3059" s="190">
        <f t="shared" si="192"/>
        <v>0.33442838370565048</v>
      </c>
      <c r="H3059" s="190">
        <f t="shared" si="193"/>
        <v>122.16</v>
      </c>
    </row>
    <row r="3060" spans="1:8">
      <c r="A3060" s="185">
        <v>39123</v>
      </c>
      <c r="B3060" s="184">
        <v>239</v>
      </c>
      <c r="C3060" s="184">
        <f t="shared" si="191"/>
        <v>2007</v>
      </c>
      <c r="E3060" s="190">
        <v>131</v>
      </c>
      <c r="F3060" s="190">
        <f t="shared" si="194"/>
        <v>3055</v>
      </c>
      <c r="G3060" s="190">
        <f t="shared" si="192"/>
        <v>0.33453788874288215</v>
      </c>
      <c r="H3060" s="190">
        <f t="shared" si="193"/>
        <v>122.2</v>
      </c>
    </row>
    <row r="3061" spans="1:8">
      <c r="A3061" s="185">
        <v>39124</v>
      </c>
      <c r="B3061" s="184">
        <v>280</v>
      </c>
      <c r="C3061" s="184">
        <f t="shared" si="191"/>
        <v>2007</v>
      </c>
      <c r="E3061" s="190">
        <v>131</v>
      </c>
      <c r="F3061" s="190">
        <f t="shared" si="194"/>
        <v>3056</v>
      </c>
      <c r="G3061" s="190">
        <f t="shared" si="192"/>
        <v>0.33464739378011388</v>
      </c>
      <c r="H3061" s="190">
        <f t="shared" si="193"/>
        <v>122.24</v>
      </c>
    </row>
    <row r="3062" spans="1:8">
      <c r="A3062" s="185">
        <v>39125</v>
      </c>
      <c r="B3062" s="184">
        <v>271</v>
      </c>
      <c r="C3062" s="184">
        <f t="shared" si="191"/>
        <v>2007</v>
      </c>
      <c r="E3062" s="190">
        <v>131</v>
      </c>
      <c r="F3062" s="190">
        <f t="shared" si="194"/>
        <v>3057</v>
      </c>
      <c r="G3062" s="190">
        <f t="shared" si="192"/>
        <v>0.33475689881734561</v>
      </c>
      <c r="H3062" s="190">
        <f t="shared" si="193"/>
        <v>122.28</v>
      </c>
    </row>
    <row r="3063" spans="1:8">
      <c r="A3063" s="185">
        <v>39126</v>
      </c>
      <c r="B3063" s="184">
        <v>260</v>
      </c>
      <c r="C3063" s="184">
        <f t="shared" si="191"/>
        <v>2007</v>
      </c>
      <c r="E3063" s="190">
        <v>131</v>
      </c>
      <c r="F3063" s="190">
        <f t="shared" si="194"/>
        <v>3058</v>
      </c>
      <c r="G3063" s="190">
        <f t="shared" si="192"/>
        <v>0.33486640385457733</v>
      </c>
      <c r="H3063" s="190">
        <f t="shared" si="193"/>
        <v>122.32</v>
      </c>
    </row>
    <row r="3064" spans="1:8">
      <c r="A3064" s="185">
        <v>39127</v>
      </c>
      <c r="B3064" s="184">
        <v>255</v>
      </c>
      <c r="C3064" s="184">
        <f t="shared" si="191"/>
        <v>2007</v>
      </c>
      <c r="E3064" s="190">
        <v>131</v>
      </c>
      <c r="F3064" s="190">
        <f t="shared" si="194"/>
        <v>3059</v>
      </c>
      <c r="G3064" s="190">
        <f t="shared" si="192"/>
        <v>0.334975908891809</v>
      </c>
      <c r="H3064" s="190">
        <f t="shared" si="193"/>
        <v>122.36</v>
      </c>
    </row>
    <row r="3065" spans="1:8">
      <c r="A3065" s="185">
        <v>39128</v>
      </c>
      <c r="B3065" s="184">
        <v>255</v>
      </c>
      <c r="C3065" s="184">
        <f t="shared" si="191"/>
        <v>2007</v>
      </c>
      <c r="E3065" s="190">
        <v>131</v>
      </c>
      <c r="F3065" s="190">
        <f t="shared" si="194"/>
        <v>3060</v>
      </c>
      <c r="G3065" s="190">
        <f t="shared" si="192"/>
        <v>0.33508541392904073</v>
      </c>
      <c r="H3065" s="190">
        <f t="shared" si="193"/>
        <v>122.4</v>
      </c>
    </row>
    <row r="3066" spans="1:8">
      <c r="A3066" s="185">
        <v>39129</v>
      </c>
      <c r="B3066" s="184">
        <v>253</v>
      </c>
      <c r="C3066" s="184">
        <f t="shared" si="191"/>
        <v>2007</v>
      </c>
      <c r="E3066" s="190">
        <v>131</v>
      </c>
      <c r="F3066" s="190">
        <f t="shared" si="194"/>
        <v>3061</v>
      </c>
      <c r="G3066" s="190">
        <f t="shared" si="192"/>
        <v>0.33519491896627246</v>
      </c>
      <c r="H3066" s="190">
        <f t="shared" si="193"/>
        <v>122.44</v>
      </c>
    </row>
    <row r="3067" spans="1:8">
      <c r="A3067" s="185">
        <v>39130</v>
      </c>
      <c r="B3067" s="184">
        <v>244</v>
      </c>
      <c r="C3067" s="184">
        <f t="shared" si="191"/>
        <v>2007</v>
      </c>
      <c r="E3067" s="190">
        <v>131</v>
      </c>
      <c r="F3067" s="190">
        <f t="shared" si="194"/>
        <v>3062</v>
      </c>
      <c r="G3067" s="190">
        <f t="shared" si="192"/>
        <v>0.33530442400350419</v>
      </c>
      <c r="H3067" s="190">
        <f t="shared" si="193"/>
        <v>122.48000000000002</v>
      </c>
    </row>
    <row r="3068" spans="1:8">
      <c r="A3068" s="185">
        <v>39131</v>
      </c>
      <c r="B3068" s="184">
        <v>243</v>
      </c>
      <c r="C3068" s="184">
        <f t="shared" si="191"/>
        <v>2007</v>
      </c>
      <c r="E3068" s="190">
        <v>131</v>
      </c>
      <c r="F3068" s="190">
        <f t="shared" si="194"/>
        <v>3063</v>
      </c>
      <c r="G3068" s="190">
        <f t="shared" si="192"/>
        <v>0.33541392904073586</v>
      </c>
      <c r="H3068" s="190">
        <f t="shared" si="193"/>
        <v>122.52</v>
      </c>
    </row>
    <row r="3069" spans="1:8">
      <c r="A3069" s="185">
        <v>39132</v>
      </c>
      <c r="B3069" s="184">
        <v>260</v>
      </c>
      <c r="C3069" s="184">
        <f t="shared" si="191"/>
        <v>2007</v>
      </c>
      <c r="E3069" s="190">
        <v>131</v>
      </c>
      <c r="F3069" s="190">
        <f t="shared" si="194"/>
        <v>3064</v>
      </c>
      <c r="G3069" s="190">
        <f t="shared" si="192"/>
        <v>0.33552343407796759</v>
      </c>
      <c r="H3069" s="190">
        <f t="shared" si="193"/>
        <v>122.56</v>
      </c>
    </row>
    <row r="3070" spans="1:8">
      <c r="A3070" s="185">
        <v>39133</v>
      </c>
      <c r="B3070" s="184">
        <v>247</v>
      </c>
      <c r="C3070" s="184">
        <f t="shared" si="191"/>
        <v>2007</v>
      </c>
      <c r="E3070" s="190">
        <v>131</v>
      </c>
      <c r="F3070" s="190">
        <f t="shared" si="194"/>
        <v>3065</v>
      </c>
      <c r="G3070" s="190">
        <f t="shared" si="192"/>
        <v>0.33563293911519931</v>
      </c>
      <c r="H3070" s="190">
        <f t="shared" si="193"/>
        <v>122.6</v>
      </c>
    </row>
    <row r="3071" spans="1:8">
      <c r="A3071" s="185">
        <v>39134</v>
      </c>
      <c r="B3071" s="184">
        <v>248</v>
      </c>
      <c r="C3071" s="184">
        <f t="shared" si="191"/>
        <v>2007</v>
      </c>
      <c r="E3071" s="190">
        <v>131</v>
      </c>
      <c r="F3071" s="190">
        <f t="shared" si="194"/>
        <v>3066</v>
      </c>
      <c r="G3071" s="190">
        <f t="shared" si="192"/>
        <v>0.33574244415243099</v>
      </c>
      <c r="H3071" s="190">
        <f t="shared" si="193"/>
        <v>122.63999999999999</v>
      </c>
    </row>
    <row r="3072" spans="1:8">
      <c r="A3072" s="185">
        <v>39135</v>
      </c>
      <c r="B3072" s="184">
        <v>247</v>
      </c>
      <c r="C3072" s="184">
        <f t="shared" si="191"/>
        <v>2007</v>
      </c>
      <c r="E3072" s="190">
        <v>131</v>
      </c>
      <c r="F3072" s="190">
        <f t="shared" si="194"/>
        <v>3067</v>
      </c>
      <c r="G3072" s="190">
        <f t="shared" si="192"/>
        <v>0.33585194918966271</v>
      </c>
      <c r="H3072" s="190">
        <f t="shared" si="193"/>
        <v>122.68</v>
      </c>
    </row>
    <row r="3073" spans="1:8">
      <c r="A3073" s="185">
        <v>39136</v>
      </c>
      <c r="B3073" s="184">
        <v>249</v>
      </c>
      <c r="C3073" s="184">
        <f t="shared" si="191"/>
        <v>2007</v>
      </c>
      <c r="E3073" s="190">
        <v>131</v>
      </c>
      <c r="F3073" s="190">
        <f t="shared" si="194"/>
        <v>3068</v>
      </c>
      <c r="G3073" s="190">
        <f t="shared" si="192"/>
        <v>0.33596145422689444</v>
      </c>
      <c r="H3073" s="190">
        <f t="shared" si="193"/>
        <v>122.72</v>
      </c>
    </row>
    <row r="3074" spans="1:8">
      <c r="A3074" s="185">
        <v>39137</v>
      </c>
      <c r="B3074" s="184">
        <v>246</v>
      </c>
      <c r="C3074" s="184">
        <f t="shared" si="191"/>
        <v>2007</v>
      </c>
      <c r="E3074" s="190">
        <v>131</v>
      </c>
      <c r="F3074" s="190">
        <f t="shared" si="194"/>
        <v>3069</v>
      </c>
      <c r="G3074" s="190">
        <f t="shared" si="192"/>
        <v>0.33607095926412617</v>
      </c>
      <c r="H3074" s="190">
        <f t="shared" si="193"/>
        <v>122.76</v>
      </c>
    </row>
    <row r="3075" spans="1:8">
      <c r="A3075" s="185">
        <v>39138</v>
      </c>
      <c r="B3075" s="184">
        <v>234</v>
      </c>
      <c r="C3075" s="184">
        <f t="shared" si="191"/>
        <v>2007</v>
      </c>
      <c r="E3075" s="190">
        <v>131</v>
      </c>
      <c r="F3075" s="190">
        <f t="shared" si="194"/>
        <v>3070</v>
      </c>
      <c r="G3075" s="190">
        <f t="shared" si="192"/>
        <v>0.33618046430135784</v>
      </c>
      <c r="H3075" s="190">
        <f t="shared" si="193"/>
        <v>122.8</v>
      </c>
    </row>
    <row r="3076" spans="1:8">
      <c r="A3076" s="185">
        <v>39139</v>
      </c>
      <c r="B3076" s="184">
        <v>266</v>
      </c>
      <c r="C3076" s="184">
        <f t="shared" si="191"/>
        <v>2007</v>
      </c>
      <c r="E3076" s="190">
        <v>131</v>
      </c>
      <c r="F3076" s="190">
        <f t="shared" si="194"/>
        <v>3071</v>
      </c>
      <c r="G3076" s="190">
        <f t="shared" si="192"/>
        <v>0.33628996933858957</v>
      </c>
      <c r="H3076" s="190">
        <f t="shared" si="193"/>
        <v>122.84</v>
      </c>
    </row>
    <row r="3077" spans="1:8">
      <c r="A3077" s="185">
        <v>39140</v>
      </c>
      <c r="B3077" s="184">
        <v>300</v>
      </c>
      <c r="C3077" s="184">
        <f t="shared" si="191"/>
        <v>2007</v>
      </c>
      <c r="E3077" s="190">
        <v>131</v>
      </c>
      <c r="F3077" s="190">
        <f t="shared" si="194"/>
        <v>3072</v>
      </c>
      <c r="G3077" s="190">
        <f t="shared" si="192"/>
        <v>0.33639947437582129</v>
      </c>
      <c r="H3077" s="190">
        <f t="shared" si="193"/>
        <v>122.88</v>
      </c>
    </row>
    <row r="3078" spans="1:8">
      <c r="A3078" s="185">
        <v>39141</v>
      </c>
      <c r="B3078" s="184">
        <v>302</v>
      </c>
      <c r="C3078" s="184">
        <f t="shared" ref="C3078:C3141" si="195">YEAR(A3078)</f>
        <v>2007</v>
      </c>
      <c r="E3078" s="190">
        <v>131</v>
      </c>
      <c r="F3078" s="190">
        <f t="shared" si="194"/>
        <v>3073</v>
      </c>
      <c r="G3078" s="190">
        <f t="shared" ref="G3078:G3141" si="196">F3078/9132</f>
        <v>0.33650897941305302</v>
      </c>
      <c r="H3078" s="190">
        <f t="shared" ref="H3078:H3141" si="197">G3078*9132/25</f>
        <v>122.92</v>
      </c>
    </row>
    <row r="3079" spans="1:8">
      <c r="A3079" s="185">
        <v>39142</v>
      </c>
      <c r="B3079" s="184">
        <v>302</v>
      </c>
      <c r="C3079" s="184">
        <f t="shared" si="195"/>
        <v>2007</v>
      </c>
      <c r="E3079" s="190">
        <v>131</v>
      </c>
      <c r="F3079" s="190">
        <f t="shared" ref="F3079:F3142" si="198">F3078+1</f>
        <v>3074</v>
      </c>
      <c r="G3079" s="190">
        <f t="shared" si="196"/>
        <v>0.33661848445028469</v>
      </c>
      <c r="H3079" s="190">
        <f t="shared" si="197"/>
        <v>122.96</v>
      </c>
    </row>
    <row r="3080" spans="1:8">
      <c r="A3080" s="185">
        <v>39143</v>
      </c>
      <c r="B3080" s="184">
        <v>306</v>
      </c>
      <c r="C3080" s="184">
        <f t="shared" si="195"/>
        <v>2007</v>
      </c>
      <c r="E3080" s="190">
        <v>131</v>
      </c>
      <c r="F3080" s="190">
        <f t="shared" si="198"/>
        <v>3075</v>
      </c>
      <c r="G3080" s="190">
        <f t="shared" si="196"/>
        <v>0.33672798948751642</v>
      </c>
      <c r="H3080" s="190">
        <f t="shared" si="197"/>
        <v>123</v>
      </c>
    </row>
    <row r="3081" spans="1:8">
      <c r="A3081" s="185">
        <v>39144</v>
      </c>
      <c r="B3081" s="184">
        <v>303</v>
      </c>
      <c r="C3081" s="184">
        <f t="shared" si="195"/>
        <v>2007</v>
      </c>
      <c r="E3081" s="190">
        <v>131</v>
      </c>
      <c r="F3081" s="190">
        <f t="shared" si="198"/>
        <v>3076</v>
      </c>
      <c r="G3081" s="190">
        <f t="shared" si="196"/>
        <v>0.33683749452474815</v>
      </c>
      <c r="H3081" s="190">
        <f t="shared" si="197"/>
        <v>123.04</v>
      </c>
    </row>
    <row r="3082" spans="1:8">
      <c r="A3082" s="185">
        <v>39145</v>
      </c>
      <c r="B3082" s="184">
        <v>304</v>
      </c>
      <c r="C3082" s="184">
        <f t="shared" si="195"/>
        <v>2007</v>
      </c>
      <c r="E3082" s="190">
        <v>131</v>
      </c>
      <c r="F3082" s="190">
        <f t="shared" si="198"/>
        <v>3077</v>
      </c>
      <c r="G3082" s="190">
        <f t="shared" si="196"/>
        <v>0.33694699956197988</v>
      </c>
      <c r="H3082" s="190">
        <f t="shared" si="197"/>
        <v>123.08000000000001</v>
      </c>
    </row>
    <row r="3083" spans="1:8">
      <c r="A3083" s="185">
        <v>39146</v>
      </c>
      <c r="B3083" s="184">
        <v>304</v>
      </c>
      <c r="C3083" s="184">
        <f t="shared" si="195"/>
        <v>2007</v>
      </c>
      <c r="E3083" s="190">
        <v>131</v>
      </c>
      <c r="F3083" s="190">
        <f t="shared" si="198"/>
        <v>3078</v>
      </c>
      <c r="G3083" s="190">
        <f t="shared" si="196"/>
        <v>0.33705650459921155</v>
      </c>
      <c r="H3083" s="190">
        <f t="shared" si="197"/>
        <v>123.12</v>
      </c>
    </row>
    <row r="3084" spans="1:8">
      <c r="A3084" s="185">
        <v>39147</v>
      </c>
      <c r="B3084" s="184">
        <v>304</v>
      </c>
      <c r="C3084" s="184">
        <f t="shared" si="195"/>
        <v>2007</v>
      </c>
      <c r="E3084" s="190">
        <v>131</v>
      </c>
      <c r="F3084" s="190">
        <f t="shared" si="198"/>
        <v>3079</v>
      </c>
      <c r="G3084" s="190">
        <f t="shared" si="196"/>
        <v>0.33716600963644328</v>
      </c>
      <c r="H3084" s="190">
        <f t="shared" si="197"/>
        <v>123.16</v>
      </c>
    </row>
    <row r="3085" spans="1:8">
      <c r="A3085" s="185">
        <v>39148</v>
      </c>
      <c r="B3085" s="184">
        <v>309</v>
      </c>
      <c r="C3085" s="184">
        <f t="shared" si="195"/>
        <v>2007</v>
      </c>
      <c r="E3085" s="190">
        <v>131</v>
      </c>
      <c r="F3085" s="190">
        <f t="shared" si="198"/>
        <v>3080</v>
      </c>
      <c r="G3085" s="190">
        <f t="shared" si="196"/>
        <v>0.337275514673675</v>
      </c>
      <c r="H3085" s="190">
        <f t="shared" si="197"/>
        <v>123.2</v>
      </c>
    </row>
    <row r="3086" spans="1:8">
      <c r="A3086" s="185">
        <v>39149</v>
      </c>
      <c r="B3086" s="184">
        <v>336</v>
      </c>
      <c r="C3086" s="184">
        <f t="shared" si="195"/>
        <v>2007</v>
      </c>
      <c r="E3086" s="190">
        <v>131</v>
      </c>
      <c r="F3086" s="190">
        <f t="shared" si="198"/>
        <v>3081</v>
      </c>
      <c r="G3086" s="190">
        <f t="shared" si="196"/>
        <v>0.33738501971090668</v>
      </c>
      <c r="H3086" s="190">
        <f t="shared" si="197"/>
        <v>123.23999999999998</v>
      </c>
    </row>
    <row r="3087" spans="1:8">
      <c r="A3087" s="185">
        <v>39150</v>
      </c>
      <c r="B3087" s="184">
        <v>321</v>
      </c>
      <c r="C3087" s="184">
        <f t="shared" si="195"/>
        <v>2007</v>
      </c>
      <c r="E3087" s="190">
        <v>131</v>
      </c>
      <c r="F3087" s="190">
        <f t="shared" si="198"/>
        <v>3082</v>
      </c>
      <c r="G3087" s="190">
        <f t="shared" si="196"/>
        <v>0.3374945247481384</v>
      </c>
      <c r="H3087" s="190">
        <f t="shared" si="197"/>
        <v>123.28</v>
      </c>
    </row>
    <row r="3088" spans="1:8">
      <c r="A3088" s="185">
        <v>39151</v>
      </c>
      <c r="B3088" s="184">
        <v>320</v>
      </c>
      <c r="C3088" s="184">
        <f t="shared" si="195"/>
        <v>2007</v>
      </c>
      <c r="E3088" s="190">
        <v>131</v>
      </c>
      <c r="F3088" s="190">
        <f t="shared" si="198"/>
        <v>3083</v>
      </c>
      <c r="G3088" s="190">
        <f t="shared" si="196"/>
        <v>0.33760402978537013</v>
      </c>
      <c r="H3088" s="190">
        <f t="shared" si="197"/>
        <v>123.32</v>
      </c>
    </row>
    <row r="3089" spans="1:8">
      <c r="A3089" s="185">
        <v>39152</v>
      </c>
      <c r="B3089" s="184">
        <v>313</v>
      </c>
      <c r="C3089" s="184">
        <f t="shared" si="195"/>
        <v>2007</v>
      </c>
      <c r="E3089" s="190">
        <v>131</v>
      </c>
      <c r="F3089" s="190">
        <f t="shared" si="198"/>
        <v>3084</v>
      </c>
      <c r="G3089" s="190">
        <f t="shared" si="196"/>
        <v>0.33771353482260186</v>
      </c>
      <c r="H3089" s="190">
        <f t="shared" si="197"/>
        <v>123.36</v>
      </c>
    </row>
    <row r="3090" spans="1:8">
      <c r="A3090" s="185">
        <v>39153</v>
      </c>
      <c r="B3090" s="184">
        <v>311</v>
      </c>
      <c r="C3090" s="184">
        <f t="shared" si="195"/>
        <v>2007</v>
      </c>
      <c r="E3090" s="190">
        <v>131</v>
      </c>
      <c r="F3090" s="190">
        <f t="shared" si="198"/>
        <v>3085</v>
      </c>
      <c r="G3090" s="190">
        <f t="shared" si="196"/>
        <v>0.33782303985983353</v>
      </c>
      <c r="H3090" s="190">
        <f t="shared" si="197"/>
        <v>123.4</v>
      </c>
    </row>
    <row r="3091" spans="1:8">
      <c r="A3091" s="185">
        <v>39154</v>
      </c>
      <c r="B3091" s="184">
        <v>307</v>
      </c>
      <c r="C3091" s="184">
        <f t="shared" si="195"/>
        <v>2007</v>
      </c>
      <c r="E3091" s="190">
        <v>131</v>
      </c>
      <c r="F3091" s="190">
        <f t="shared" si="198"/>
        <v>3086</v>
      </c>
      <c r="G3091" s="190">
        <f t="shared" si="196"/>
        <v>0.33793254489706526</v>
      </c>
      <c r="H3091" s="190">
        <f t="shared" si="197"/>
        <v>123.44</v>
      </c>
    </row>
    <row r="3092" spans="1:8">
      <c r="A3092" s="185">
        <v>39155</v>
      </c>
      <c r="B3092" s="184">
        <v>310</v>
      </c>
      <c r="C3092" s="184">
        <f t="shared" si="195"/>
        <v>2007</v>
      </c>
      <c r="E3092" s="190">
        <v>131</v>
      </c>
      <c r="F3092" s="190">
        <f t="shared" si="198"/>
        <v>3087</v>
      </c>
      <c r="G3092" s="190">
        <f t="shared" si="196"/>
        <v>0.33804204993429698</v>
      </c>
      <c r="H3092" s="190">
        <f t="shared" si="197"/>
        <v>123.48</v>
      </c>
    </row>
    <row r="3093" spans="1:8">
      <c r="A3093" s="185">
        <v>39156</v>
      </c>
      <c r="B3093" s="184">
        <v>311</v>
      </c>
      <c r="C3093" s="184">
        <f t="shared" si="195"/>
        <v>2007</v>
      </c>
      <c r="E3093" s="190">
        <v>131</v>
      </c>
      <c r="F3093" s="190">
        <f t="shared" si="198"/>
        <v>3088</v>
      </c>
      <c r="G3093" s="190">
        <f t="shared" si="196"/>
        <v>0.33815155497152871</v>
      </c>
      <c r="H3093" s="190">
        <f t="shared" si="197"/>
        <v>123.52</v>
      </c>
    </row>
    <row r="3094" spans="1:8">
      <c r="A3094" s="185">
        <v>39157</v>
      </c>
      <c r="B3094" s="184">
        <v>308</v>
      </c>
      <c r="C3094" s="184">
        <f t="shared" si="195"/>
        <v>2007</v>
      </c>
      <c r="E3094" s="190">
        <v>131</v>
      </c>
      <c r="F3094" s="190">
        <f t="shared" si="198"/>
        <v>3089</v>
      </c>
      <c r="G3094" s="190">
        <f t="shared" si="196"/>
        <v>0.33826106000876038</v>
      </c>
      <c r="H3094" s="190">
        <f t="shared" si="197"/>
        <v>123.56</v>
      </c>
    </row>
    <row r="3095" spans="1:8">
      <c r="A3095" s="185">
        <v>39158</v>
      </c>
      <c r="B3095" s="184">
        <v>310</v>
      </c>
      <c r="C3095" s="184">
        <f t="shared" si="195"/>
        <v>2007</v>
      </c>
      <c r="E3095" s="190">
        <v>131</v>
      </c>
      <c r="F3095" s="190">
        <f t="shared" si="198"/>
        <v>3090</v>
      </c>
      <c r="G3095" s="190">
        <f t="shared" si="196"/>
        <v>0.33837056504599211</v>
      </c>
      <c r="H3095" s="190">
        <f t="shared" si="197"/>
        <v>123.6</v>
      </c>
    </row>
    <row r="3096" spans="1:8">
      <c r="A3096" s="185">
        <v>39159</v>
      </c>
      <c r="B3096" s="184">
        <v>313</v>
      </c>
      <c r="C3096" s="184">
        <f t="shared" si="195"/>
        <v>2007</v>
      </c>
      <c r="E3096" s="190">
        <v>131</v>
      </c>
      <c r="F3096" s="190">
        <f t="shared" si="198"/>
        <v>3091</v>
      </c>
      <c r="G3096" s="190">
        <f t="shared" si="196"/>
        <v>0.33848007008322384</v>
      </c>
      <c r="H3096" s="190">
        <f t="shared" si="197"/>
        <v>123.64</v>
      </c>
    </row>
    <row r="3097" spans="1:8">
      <c r="A3097" s="185">
        <v>39160</v>
      </c>
      <c r="B3097" s="184">
        <v>314</v>
      </c>
      <c r="C3097" s="184">
        <f t="shared" si="195"/>
        <v>2007</v>
      </c>
      <c r="E3097" s="190">
        <v>131</v>
      </c>
      <c r="F3097" s="190">
        <f t="shared" si="198"/>
        <v>3092</v>
      </c>
      <c r="G3097" s="190">
        <f t="shared" si="196"/>
        <v>0.33858957512045557</v>
      </c>
      <c r="H3097" s="190">
        <f t="shared" si="197"/>
        <v>123.68000000000002</v>
      </c>
    </row>
    <row r="3098" spans="1:8">
      <c r="A3098" s="185">
        <v>39161</v>
      </c>
      <c r="B3098" s="184">
        <v>315</v>
      </c>
      <c r="C3098" s="184">
        <f t="shared" si="195"/>
        <v>2007</v>
      </c>
      <c r="E3098" s="190">
        <v>131</v>
      </c>
      <c r="F3098" s="190">
        <f t="shared" si="198"/>
        <v>3093</v>
      </c>
      <c r="G3098" s="190">
        <f t="shared" si="196"/>
        <v>0.33869908015768724</v>
      </c>
      <c r="H3098" s="190">
        <f t="shared" si="197"/>
        <v>123.72</v>
      </c>
    </row>
    <row r="3099" spans="1:8">
      <c r="A3099" s="185">
        <v>39162</v>
      </c>
      <c r="B3099" s="184">
        <v>323</v>
      </c>
      <c r="C3099" s="184">
        <f t="shared" si="195"/>
        <v>2007</v>
      </c>
      <c r="E3099" s="190">
        <v>131</v>
      </c>
      <c r="F3099" s="190">
        <f t="shared" si="198"/>
        <v>3094</v>
      </c>
      <c r="G3099" s="190">
        <f t="shared" si="196"/>
        <v>0.33880858519491897</v>
      </c>
      <c r="H3099" s="190">
        <f t="shared" si="197"/>
        <v>123.76</v>
      </c>
    </row>
    <row r="3100" spans="1:8">
      <c r="A3100" s="185">
        <v>39163</v>
      </c>
      <c r="B3100" s="184">
        <v>295</v>
      </c>
      <c r="C3100" s="184">
        <f t="shared" si="195"/>
        <v>2007</v>
      </c>
      <c r="E3100" s="190">
        <v>131</v>
      </c>
      <c r="F3100" s="190">
        <f t="shared" si="198"/>
        <v>3095</v>
      </c>
      <c r="G3100" s="190">
        <f t="shared" si="196"/>
        <v>0.33891809023215069</v>
      </c>
      <c r="H3100" s="190">
        <f t="shared" si="197"/>
        <v>123.8</v>
      </c>
    </row>
    <row r="3101" spans="1:8">
      <c r="A3101" s="185">
        <v>39164</v>
      </c>
      <c r="B3101" s="184">
        <v>301</v>
      </c>
      <c r="C3101" s="184">
        <f t="shared" si="195"/>
        <v>2007</v>
      </c>
      <c r="E3101" s="190">
        <v>131</v>
      </c>
      <c r="F3101" s="190">
        <f t="shared" si="198"/>
        <v>3096</v>
      </c>
      <c r="G3101" s="190">
        <f t="shared" si="196"/>
        <v>0.33902759526938236</v>
      </c>
      <c r="H3101" s="190">
        <f t="shared" si="197"/>
        <v>123.83999999999997</v>
      </c>
    </row>
    <row r="3102" spans="1:8">
      <c r="A3102" s="185">
        <v>39165</v>
      </c>
      <c r="B3102" s="184">
        <v>314</v>
      </c>
      <c r="C3102" s="184">
        <f t="shared" si="195"/>
        <v>2007</v>
      </c>
      <c r="E3102" s="190">
        <v>131</v>
      </c>
      <c r="F3102" s="190">
        <f t="shared" si="198"/>
        <v>3097</v>
      </c>
      <c r="G3102" s="190">
        <f t="shared" si="196"/>
        <v>0.33913710030661409</v>
      </c>
      <c r="H3102" s="190">
        <f t="shared" si="197"/>
        <v>123.88</v>
      </c>
    </row>
    <row r="3103" spans="1:8">
      <c r="A3103" s="185">
        <v>39166</v>
      </c>
      <c r="B3103" s="184">
        <v>313</v>
      </c>
      <c r="C3103" s="184">
        <f t="shared" si="195"/>
        <v>2007</v>
      </c>
      <c r="E3103" s="190">
        <v>131</v>
      </c>
      <c r="F3103" s="190">
        <f t="shared" si="198"/>
        <v>3098</v>
      </c>
      <c r="G3103" s="190">
        <f t="shared" si="196"/>
        <v>0.33924660534384582</v>
      </c>
      <c r="H3103" s="190">
        <f t="shared" si="197"/>
        <v>123.92</v>
      </c>
    </row>
    <row r="3104" spans="1:8">
      <c r="A3104" s="185">
        <v>39167</v>
      </c>
      <c r="B3104" s="184">
        <v>315</v>
      </c>
      <c r="C3104" s="184">
        <f t="shared" si="195"/>
        <v>2007</v>
      </c>
      <c r="E3104" s="190">
        <v>130</v>
      </c>
      <c r="F3104" s="190">
        <f t="shared" si="198"/>
        <v>3099</v>
      </c>
      <c r="G3104" s="190">
        <f t="shared" si="196"/>
        <v>0.33935611038107755</v>
      </c>
      <c r="H3104" s="190">
        <f t="shared" si="197"/>
        <v>123.96</v>
      </c>
    </row>
    <row r="3105" spans="1:8">
      <c r="A3105" s="185">
        <v>39168</v>
      </c>
      <c r="B3105" s="184">
        <v>323</v>
      </c>
      <c r="C3105" s="184">
        <f t="shared" si="195"/>
        <v>2007</v>
      </c>
      <c r="E3105" s="190">
        <v>130</v>
      </c>
      <c r="F3105" s="190">
        <f t="shared" si="198"/>
        <v>3100</v>
      </c>
      <c r="G3105" s="190">
        <f t="shared" si="196"/>
        <v>0.33946561541830922</v>
      </c>
      <c r="H3105" s="190">
        <f t="shared" si="197"/>
        <v>124</v>
      </c>
    </row>
    <row r="3106" spans="1:8">
      <c r="A3106" s="185">
        <v>39169</v>
      </c>
      <c r="B3106" s="184">
        <v>297</v>
      </c>
      <c r="C3106" s="184">
        <f t="shared" si="195"/>
        <v>2007</v>
      </c>
      <c r="E3106" s="190">
        <v>130</v>
      </c>
      <c r="F3106" s="190">
        <f t="shared" si="198"/>
        <v>3101</v>
      </c>
      <c r="G3106" s="190">
        <f t="shared" si="196"/>
        <v>0.33957512045554095</v>
      </c>
      <c r="H3106" s="190">
        <f t="shared" si="197"/>
        <v>124.04</v>
      </c>
    </row>
    <row r="3107" spans="1:8">
      <c r="A3107" s="185">
        <v>39170</v>
      </c>
      <c r="B3107" s="184">
        <v>325</v>
      </c>
      <c r="C3107" s="184">
        <f t="shared" si="195"/>
        <v>2007</v>
      </c>
      <c r="E3107" s="190">
        <v>130</v>
      </c>
      <c r="F3107" s="190">
        <f t="shared" si="198"/>
        <v>3102</v>
      </c>
      <c r="G3107" s="190">
        <f t="shared" si="196"/>
        <v>0.33968462549277267</v>
      </c>
      <c r="H3107" s="190">
        <f t="shared" si="197"/>
        <v>124.08</v>
      </c>
    </row>
    <row r="3108" spans="1:8">
      <c r="A3108" s="185">
        <v>39171</v>
      </c>
      <c r="B3108" s="184">
        <v>315</v>
      </c>
      <c r="C3108" s="184">
        <f t="shared" si="195"/>
        <v>2007</v>
      </c>
      <c r="E3108" s="190">
        <v>130</v>
      </c>
      <c r="F3108" s="190">
        <f t="shared" si="198"/>
        <v>3103</v>
      </c>
      <c r="G3108" s="190">
        <f t="shared" si="196"/>
        <v>0.3397941305300044</v>
      </c>
      <c r="H3108" s="190">
        <f t="shared" si="197"/>
        <v>124.12</v>
      </c>
    </row>
    <row r="3109" spans="1:8">
      <c r="A3109" s="185">
        <v>39172</v>
      </c>
      <c r="B3109" s="184">
        <v>331</v>
      </c>
      <c r="C3109" s="184">
        <f t="shared" si="195"/>
        <v>2007</v>
      </c>
      <c r="E3109" s="190">
        <v>130</v>
      </c>
      <c r="F3109" s="190">
        <f t="shared" si="198"/>
        <v>3104</v>
      </c>
      <c r="G3109" s="190">
        <f t="shared" si="196"/>
        <v>0.33990363556723607</v>
      </c>
      <c r="H3109" s="190">
        <f t="shared" si="197"/>
        <v>124.16</v>
      </c>
    </row>
    <row r="3110" spans="1:8">
      <c r="A3110" s="185">
        <v>39173</v>
      </c>
      <c r="B3110" s="184">
        <v>332</v>
      </c>
      <c r="C3110" s="184">
        <f t="shared" si="195"/>
        <v>2007</v>
      </c>
      <c r="E3110" s="190">
        <v>130</v>
      </c>
      <c r="F3110" s="190">
        <f t="shared" si="198"/>
        <v>3105</v>
      </c>
      <c r="G3110" s="190">
        <f t="shared" si="196"/>
        <v>0.3400131406044678</v>
      </c>
      <c r="H3110" s="190">
        <f t="shared" si="197"/>
        <v>124.2</v>
      </c>
    </row>
    <row r="3111" spans="1:8">
      <c r="A3111" s="185">
        <v>39174</v>
      </c>
      <c r="B3111" s="184">
        <v>335</v>
      </c>
      <c r="C3111" s="184">
        <f t="shared" si="195"/>
        <v>2007</v>
      </c>
      <c r="E3111" s="190">
        <v>130</v>
      </c>
      <c r="F3111" s="190">
        <f t="shared" si="198"/>
        <v>3106</v>
      </c>
      <c r="G3111" s="190">
        <f t="shared" si="196"/>
        <v>0.34012264564169953</v>
      </c>
      <c r="H3111" s="190">
        <f t="shared" si="197"/>
        <v>124.24</v>
      </c>
    </row>
    <row r="3112" spans="1:8">
      <c r="A3112" s="185">
        <v>39175</v>
      </c>
      <c r="B3112" s="184">
        <v>325</v>
      </c>
      <c r="C3112" s="184">
        <f t="shared" si="195"/>
        <v>2007</v>
      </c>
      <c r="E3112" s="190">
        <v>130</v>
      </c>
      <c r="F3112" s="190">
        <f t="shared" si="198"/>
        <v>3107</v>
      </c>
      <c r="G3112" s="190">
        <f t="shared" si="196"/>
        <v>0.34023215067893126</v>
      </c>
      <c r="H3112" s="190">
        <f t="shared" si="197"/>
        <v>124.28</v>
      </c>
    </row>
    <row r="3113" spans="1:8">
      <c r="A3113" s="185">
        <v>39176</v>
      </c>
      <c r="B3113" s="184">
        <v>312</v>
      </c>
      <c r="C3113" s="184">
        <f t="shared" si="195"/>
        <v>2007</v>
      </c>
      <c r="E3113" s="190">
        <v>130</v>
      </c>
      <c r="F3113" s="190">
        <f t="shared" si="198"/>
        <v>3108</v>
      </c>
      <c r="G3113" s="190">
        <f t="shared" si="196"/>
        <v>0.34034165571616293</v>
      </c>
      <c r="H3113" s="190">
        <f t="shared" si="197"/>
        <v>124.32</v>
      </c>
    </row>
    <row r="3114" spans="1:8">
      <c r="A3114" s="185">
        <v>39177</v>
      </c>
      <c r="B3114" s="184">
        <v>280</v>
      </c>
      <c r="C3114" s="184">
        <f t="shared" si="195"/>
        <v>2007</v>
      </c>
      <c r="E3114" s="190">
        <v>130</v>
      </c>
      <c r="F3114" s="190">
        <f t="shared" si="198"/>
        <v>3109</v>
      </c>
      <c r="G3114" s="190">
        <f t="shared" si="196"/>
        <v>0.34045116075339465</v>
      </c>
      <c r="H3114" s="190">
        <f t="shared" si="197"/>
        <v>124.36</v>
      </c>
    </row>
    <row r="3115" spans="1:8">
      <c r="A3115" s="185">
        <v>39178</v>
      </c>
      <c r="B3115" s="184">
        <v>263</v>
      </c>
      <c r="C3115" s="184">
        <f t="shared" si="195"/>
        <v>2007</v>
      </c>
      <c r="E3115" s="190">
        <v>130</v>
      </c>
      <c r="F3115" s="190">
        <f t="shared" si="198"/>
        <v>3110</v>
      </c>
      <c r="G3115" s="190">
        <f t="shared" si="196"/>
        <v>0.34056066579062638</v>
      </c>
      <c r="H3115" s="190">
        <f t="shared" si="197"/>
        <v>124.4</v>
      </c>
    </row>
    <row r="3116" spans="1:8">
      <c r="A3116" s="185">
        <v>39179</v>
      </c>
      <c r="B3116" s="184">
        <v>263</v>
      </c>
      <c r="C3116" s="184">
        <f t="shared" si="195"/>
        <v>2007</v>
      </c>
      <c r="E3116" s="190">
        <v>130</v>
      </c>
      <c r="F3116" s="190">
        <f t="shared" si="198"/>
        <v>3111</v>
      </c>
      <c r="G3116" s="190">
        <f t="shared" si="196"/>
        <v>0.34067017082785805</v>
      </c>
      <c r="H3116" s="190">
        <f t="shared" si="197"/>
        <v>124.43999999999998</v>
      </c>
    </row>
    <row r="3117" spans="1:8">
      <c r="A3117" s="185">
        <v>39180</v>
      </c>
      <c r="B3117" s="184">
        <v>273</v>
      </c>
      <c r="C3117" s="184">
        <f t="shared" si="195"/>
        <v>2007</v>
      </c>
      <c r="E3117" s="190">
        <v>130</v>
      </c>
      <c r="F3117" s="190">
        <f t="shared" si="198"/>
        <v>3112</v>
      </c>
      <c r="G3117" s="190">
        <f t="shared" si="196"/>
        <v>0.34077967586508978</v>
      </c>
      <c r="H3117" s="190">
        <f t="shared" si="197"/>
        <v>124.48</v>
      </c>
    </row>
    <row r="3118" spans="1:8">
      <c r="A3118" s="185">
        <v>39181</v>
      </c>
      <c r="B3118" s="184">
        <v>245</v>
      </c>
      <c r="C3118" s="184">
        <f t="shared" si="195"/>
        <v>2007</v>
      </c>
      <c r="E3118" s="190">
        <v>130</v>
      </c>
      <c r="F3118" s="190">
        <f t="shared" si="198"/>
        <v>3113</v>
      </c>
      <c r="G3118" s="190">
        <f t="shared" si="196"/>
        <v>0.34088918090232151</v>
      </c>
      <c r="H3118" s="190">
        <f t="shared" si="197"/>
        <v>124.52</v>
      </c>
    </row>
    <row r="3119" spans="1:8">
      <c r="A3119" s="185">
        <v>39182</v>
      </c>
      <c r="B3119" s="184">
        <v>174</v>
      </c>
      <c r="C3119" s="184">
        <f t="shared" si="195"/>
        <v>2007</v>
      </c>
      <c r="E3119" s="190">
        <v>130</v>
      </c>
      <c r="F3119" s="190">
        <f t="shared" si="198"/>
        <v>3114</v>
      </c>
      <c r="G3119" s="190">
        <f t="shared" si="196"/>
        <v>0.34099868593955324</v>
      </c>
      <c r="H3119" s="190">
        <f t="shared" si="197"/>
        <v>124.56</v>
      </c>
    </row>
    <row r="3120" spans="1:8">
      <c r="A3120" s="185">
        <v>39183</v>
      </c>
      <c r="B3120" s="184">
        <v>139</v>
      </c>
      <c r="C3120" s="184">
        <f t="shared" si="195"/>
        <v>2007</v>
      </c>
      <c r="E3120" s="190">
        <v>130</v>
      </c>
      <c r="F3120" s="190">
        <f t="shared" si="198"/>
        <v>3115</v>
      </c>
      <c r="G3120" s="190">
        <f t="shared" si="196"/>
        <v>0.34110819097678491</v>
      </c>
      <c r="H3120" s="190">
        <f t="shared" si="197"/>
        <v>124.6</v>
      </c>
    </row>
    <row r="3121" spans="1:8">
      <c r="A3121" s="185">
        <v>39184</v>
      </c>
      <c r="B3121" s="184">
        <v>169</v>
      </c>
      <c r="C3121" s="184">
        <f t="shared" si="195"/>
        <v>2007</v>
      </c>
      <c r="E3121" s="190">
        <v>130</v>
      </c>
      <c r="F3121" s="190">
        <f t="shared" si="198"/>
        <v>3116</v>
      </c>
      <c r="G3121" s="190">
        <f t="shared" si="196"/>
        <v>0.34121769601401664</v>
      </c>
      <c r="H3121" s="190">
        <f t="shared" si="197"/>
        <v>124.64</v>
      </c>
    </row>
    <row r="3122" spans="1:8">
      <c r="A3122" s="185">
        <v>39185</v>
      </c>
      <c r="B3122" s="184">
        <v>157</v>
      </c>
      <c r="C3122" s="184">
        <f t="shared" si="195"/>
        <v>2007</v>
      </c>
      <c r="E3122" s="190">
        <v>130</v>
      </c>
      <c r="F3122" s="190">
        <f t="shared" si="198"/>
        <v>3117</v>
      </c>
      <c r="G3122" s="190">
        <f t="shared" si="196"/>
        <v>0.34132720105124836</v>
      </c>
      <c r="H3122" s="190">
        <f t="shared" si="197"/>
        <v>124.68</v>
      </c>
    </row>
    <row r="3123" spans="1:8">
      <c r="A3123" s="185">
        <v>39186</v>
      </c>
      <c r="B3123" s="184">
        <v>136</v>
      </c>
      <c r="C3123" s="184">
        <f t="shared" si="195"/>
        <v>2007</v>
      </c>
      <c r="E3123" s="190">
        <v>130</v>
      </c>
      <c r="F3123" s="190">
        <f t="shared" si="198"/>
        <v>3118</v>
      </c>
      <c r="G3123" s="190">
        <f t="shared" si="196"/>
        <v>0.34143670608848009</v>
      </c>
      <c r="H3123" s="190">
        <f t="shared" si="197"/>
        <v>124.72</v>
      </c>
    </row>
    <row r="3124" spans="1:8">
      <c r="A3124" s="185">
        <v>39187</v>
      </c>
      <c r="B3124" s="184">
        <v>130</v>
      </c>
      <c r="C3124" s="184">
        <f t="shared" si="195"/>
        <v>2007</v>
      </c>
      <c r="E3124" s="190">
        <v>130</v>
      </c>
      <c r="F3124" s="190">
        <f t="shared" si="198"/>
        <v>3119</v>
      </c>
      <c r="G3124" s="190">
        <f t="shared" si="196"/>
        <v>0.34154621112571176</v>
      </c>
      <c r="H3124" s="190">
        <f t="shared" si="197"/>
        <v>124.76</v>
      </c>
    </row>
    <row r="3125" spans="1:8">
      <c r="A3125" s="185">
        <v>39188</v>
      </c>
      <c r="B3125" s="184">
        <v>127</v>
      </c>
      <c r="C3125" s="184">
        <f t="shared" si="195"/>
        <v>2007</v>
      </c>
      <c r="E3125" s="190">
        <v>130</v>
      </c>
      <c r="F3125" s="190">
        <f t="shared" si="198"/>
        <v>3120</v>
      </c>
      <c r="G3125" s="190">
        <f t="shared" si="196"/>
        <v>0.34165571616294349</v>
      </c>
      <c r="H3125" s="190">
        <f t="shared" si="197"/>
        <v>124.8</v>
      </c>
    </row>
    <row r="3126" spans="1:8">
      <c r="A3126" s="185">
        <v>39189</v>
      </c>
      <c r="B3126" s="184">
        <v>90.6</v>
      </c>
      <c r="C3126" s="184">
        <f t="shared" si="195"/>
        <v>2007</v>
      </c>
      <c r="E3126" s="190">
        <v>130</v>
      </c>
      <c r="F3126" s="190">
        <f t="shared" si="198"/>
        <v>3121</v>
      </c>
      <c r="G3126" s="190">
        <f t="shared" si="196"/>
        <v>0.34176522120017522</v>
      </c>
      <c r="H3126" s="190">
        <f t="shared" si="197"/>
        <v>124.84</v>
      </c>
    </row>
    <row r="3127" spans="1:8">
      <c r="A3127" s="185">
        <v>39190</v>
      </c>
      <c r="B3127" s="184">
        <v>79.3</v>
      </c>
      <c r="C3127" s="184">
        <f t="shared" si="195"/>
        <v>2007</v>
      </c>
      <c r="E3127" s="190">
        <v>130</v>
      </c>
      <c r="F3127" s="190">
        <f t="shared" si="198"/>
        <v>3122</v>
      </c>
      <c r="G3127" s="190">
        <f t="shared" si="196"/>
        <v>0.34187472623740695</v>
      </c>
      <c r="H3127" s="190">
        <f t="shared" si="197"/>
        <v>124.88</v>
      </c>
    </row>
    <row r="3128" spans="1:8">
      <c r="A3128" s="185">
        <v>39191</v>
      </c>
      <c r="B3128" s="184">
        <v>75.8</v>
      </c>
      <c r="C3128" s="184">
        <f t="shared" si="195"/>
        <v>2007</v>
      </c>
      <c r="E3128" s="190">
        <v>130</v>
      </c>
      <c r="F3128" s="190">
        <f t="shared" si="198"/>
        <v>3123</v>
      </c>
      <c r="G3128" s="190">
        <f t="shared" si="196"/>
        <v>0.34198423127463862</v>
      </c>
      <c r="H3128" s="190">
        <f t="shared" si="197"/>
        <v>124.92</v>
      </c>
    </row>
    <row r="3129" spans="1:8">
      <c r="A3129" s="185">
        <v>39192</v>
      </c>
      <c r="B3129" s="184">
        <v>71.8</v>
      </c>
      <c r="C3129" s="184">
        <f t="shared" si="195"/>
        <v>2007</v>
      </c>
      <c r="E3129" s="190">
        <v>130</v>
      </c>
      <c r="F3129" s="190">
        <f t="shared" si="198"/>
        <v>3124</v>
      </c>
      <c r="G3129" s="190">
        <f t="shared" si="196"/>
        <v>0.34209373631187034</v>
      </c>
      <c r="H3129" s="190">
        <f t="shared" si="197"/>
        <v>124.96</v>
      </c>
    </row>
    <row r="3130" spans="1:8">
      <c r="A3130" s="185">
        <v>39193</v>
      </c>
      <c r="B3130" s="184">
        <v>68.900000000000006</v>
      </c>
      <c r="C3130" s="184">
        <f t="shared" si="195"/>
        <v>2007</v>
      </c>
      <c r="E3130" s="190">
        <v>130</v>
      </c>
      <c r="F3130" s="190">
        <f t="shared" si="198"/>
        <v>3125</v>
      </c>
      <c r="G3130" s="190">
        <f t="shared" si="196"/>
        <v>0.34220324134910207</v>
      </c>
      <c r="H3130" s="190">
        <f t="shared" si="197"/>
        <v>125</v>
      </c>
    </row>
    <row r="3131" spans="1:8">
      <c r="A3131" s="185">
        <v>39194</v>
      </c>
      <c r="B3131" s="184">
        <v>72.8</v>
      </c>
      <c r="C3131" s="184">
        <f t="shared" si="195"/>
        <v>2007</v>
      </c>
      <c r="E3131" s="190">
        <v>130</v>
      </c>
      <c r="F3131" s="190">
        <f t="shared" si="198"/>
        <v>3126</v>
      </c>
      <c r="G3131" s="190">
        <f t="shared" si="196"/>
        <v>0.34231274638633374</v>
      </c>
      <c r="H3131" s="190">
        <f t="shared" si="197"/>
        <v>125.03999999999998</v>
      </c>
    </row>
    <row r="3132" spans="1:8">
      <c r="A3132" s="185">
        <v>39195</v>
      </c>
      <c r="B3132" s="184">
        <v>82.5</v>
      </c>
      <c r="C3132" s="184">
        <f t="shared" si="195"/>
        <v>2007</v>
      </c>
      <c r="E3132" s="190">
        <v>130</v>
      </c>
      <c r="F3132" s="190">
        <f t="shared" si="198"/>
        <v>3127</v>
      </c>
      <c r="G3132" s="190">
        <f t="shared" si="196"/>
        <v>0.34242225142356547</v>
      </c>
      <c r="H3132" s="190">
        <f t="shared" si="197"/>
        <v>125.08</v>
      </c>
    </row>
    <row r="3133" spans="1:8">
      <c r="A3133" s="185">
        <v>39196</v>
      </c>
      <c r="B3133" s="184">
        <v>73.5</v>
      </c>
      <c r="C3133" s="184">
        <f t="shared" si="195"/>
        <v>2007</v>
      </c>
      <c r="E3133" s="190">
        <v>130</v>
      </c>
      <c r="F3133" s="190">
        <f t="shared" si="198"/>
        <v>3128</v>
      </c>
      <c r="G3133" s="190">
        <f t="shared" si="196"/>
        <v>0.3425317564607972</v>
      </c>
      <c r="H3133" s="190">
        <f t="shared" si="197"/>
        <v>125.12</v>
      </c>
    </row>
    <row r="3134" spans="1:8">
      <c r="A3134" s="185">
        <v>39197</v>
      </c>
      <c r="B3134" s="184">
        <v>67.099999999999994</v>
      </c>
      <c r="C3134" s="184">
        <f t="shared" si="195"/>
        <v>2007</v>
      </c>
      <c r="E3134" s="190">
        <v>130</v>
      </c>
      <c r="F3134" s="190">
        <f t="shared" si="198"/>
        <v>3129</v>
      </c>
      <c r="G3134" s="190">
        <f t="shared" si="196"/>
        <v>0.34264126149802893</v>
      </c>
      <c r="H3134" s="190">
        <f t="shared" si="197"/>
        <v>125.16</v>
      </c>
    </row>
    <row r="3135" spans="1:8">
      <c r="A3135" s="185">
        <v>39198</v>
      </c>
      <c r="B3135" s="184">
        <v>66.7</v>
      </c>
      <c r="C3135" s="184">
        <f t="shared" si="195"/>
        <v>2007</v>
      </c>
      <c r="E3135" s="190">
        <v>130</v>
      </c>
      <c r="F3135" s="190">
        <f t="shared" si="198"/>
        <v>3130</v>
      </c>
      <c r="G3135" s="190">
        <f t="shared" si="196"/>
        <v>0.3427507665352606</v>
      </c>
      <c r="H3135" s="190">
        <f t="shared" si="197"/>
        <v>125.2</v>
      </c>
    </row>
    <row r="3136" spans="1:8">
      <c r="A3136" s="185">
        <v>39199</v>
      </c>
      <c r="B3136" s="184">
        <v>69.599999999999994</v>
      </c>
      <c r="C3136" s="184">
        <f t="shared" si="195"/>
        <v>2007</v>
      </c>
      <c r="E3136" s="190">
        <v>130</v>
      </c>
      <c r="F3136" s="190">
        <f t="shared" si="198"/>
        <v>3131</v>
      </c>
      <c r="G3136" s="190">
        <f t="shared" si="196"/>
        <v>0.34286027157249233</v>
      </c>
      <c r="H3136" s="190">
        <f t="shared" si="197"/>
        <v>125.24</v>
      </c>
    </row>
    <row r="3137" spans="1:8">
      <c r="A3137" s="185">
        <v>39200</v>
      </c>
      <c r="B3137" s="184">
        <v>67.5</v>
      </c>
      <c r="C3137" s="184">
        <f t="shared" si="195"/>
        <v>2007</v>
      </c>
      <c r="E3137" s="190">
        <v>130</v>
      </c>
      <c r="F3137" s="190">
        <f t="shared" si="198"/>
        <v>3132</v>
      </c>
      <c r="G3137" s="190">
        <f t="shared" si="196"/>
        <v>0.34296977660972405</v>
      </c>
      <c r="H3137" s="190">
        <f t="shared" si="197"/>
        <v>125.28</v>
      </c>
    </row>
    <row r="3138" spans="1:8">
      <c r="A3138" s="185">
        <v>39201</v>
      </c>
      <c r="B3138" s="184">
        <v>78.099999999999994</v>
      </c>
      <c r="C3138" s="184">
        <f t="shared" si="195"/>
        <v>2007</v>
      </c>
      <c r="E3138" s="190">
        <v>130</v>
      </c>
      <c r="F3138" s="190">
        <f t="shared" si="198"/>
        <v>3133</v>
      </c>
      <c r="G3138" s="190">
        <f t="shared" si="196"/>
        <v>0.34307928164695578</v>
      </c>
      <c r="H3138" s="190">
        <f t="shared" si="197"/>
        <v>125.32</v>
      </c>
    </row>
    <row r="3139" spans="1:8">
      <c r="A3139" s="185">
        <v>39202</v>
      </c>
      <c r="B3139" s="184">
        <v>75.2</v>
      </c>
      <c r="C3139" s="184">
        <f t="shared" si="195"/>
        <v>2007</v>
      </c>
      <c r="E3139" s="190">
        <v>130</v>
      </c>
      <c r="F3139" s="190">
        <f t="shared" si="198"/>
        <v>3134</v>
      </c>
      <c r="G3139" s="190">
        <f t="shared" si="196"/>
        <v>0.34318878668418745</v>
      </c>
      <c r="H3139" s="190">
        <f t="shared" si="197"/>
        <v>125.36</v>
      </c>
    </row>
    <row r="3140" spans="1:8">
      <c r="A3140" s="185">
        <v>39203</v>
      </c>
      <c r="B3140" s="184">
        <v>71.8</v>
      </c>
      <c r="C3140" s="184">
        <f t="shared" si="195"/>
        <v>2007</v>
      </c>
      <c r="E3140" s="190">
        <v>130</v>
      </c>
      <c r="F3140" s="190">
        <f t="shared" si="198"/>
        <v>3135</v>
      </c>
      <c r="G3140" s="190">
        <f t="shared" si="196"/>
        <v>0.34329829172141918</v>
      </c>
      <c r="H3140" s="190">
        <f t="shared" si="197"/>
        <v>125.4</v>
      </c>
    </row>
    <row r="3141" spans="1:8">
      <c r="A3141" s="185">
        <v>39204</v>
      </c>
      <c r="B3141" s="184">
        <v>84.1</v>
      </c>
      <c r="C3141" s="184">
        <f t="shared" si="195"/>
        <v>2007</v>
      </c>
      <c r="E3141" s="190">
        <v>130</v>
      </c>
      <c r="F3141" s="190">
        <f t="shared" si="198"/>
        <v>3136</v>
      </c>
      <c r="G3141" s="190">
        <f t="shared" si="196"/>
        <v>0.34340779675865091</v>
      </c>
      <c r="H3141" s="190">
        <f t="shared" si="197"/>
        <v>125.44</v>
      </c>
    </row>
    <row r="3142" spans="1:8">
      <c r="A3142" s="185">
        <v>39205</v>
      </c>
      <c r="B3142" s="184">
        <v>114</v>
      </c>
      <c r="C3142" s="184">
        <f t="shared" ref="C3142:C3205" si="199">YEAR(A3142)</f>
        <v>2007</v>
      </c>
      <c r="E3142" s="190">
        <v>130</v>
      </c>
      <c r="F3142" s="190">
        <f t="shared" si="198"/>
        <v>3137</v>
      </c>
      <c r="G3142" s="190">
        <f t="shared" ref="G3142:G3205" si="200">F3142/9132</f>
        <v>0.34351730179588263</v>
      </c>
      <c r="H3142" s="190">
        <f t="shared" ref="H3142:H3205" si="201">G3142*9132/25</f>
        <v>125.48</v>
      </c>
    </row>
    <row r="3143" spans="1:8">
      <c r="A3143" s="185">
        <v>39206</v>
      </c>
      <c r="B3143" s="184">
        <v>92.3</v>
      </c>
      <c r="C3143" s="184">
        <f t="shared" si="199"/>
        <v>2007</v>
      </c>
      <c r="E3143" s="190">
        <v>130</v>
      </c>
      <c r="F3143" s="190">
        <f t="shared" ref="F3143:F3206" si="202">F3142+1</f>
        <v>3138</v>
      </c>
      <c r="G3143" s="190">
        <f t="shared" si="200"/>
        <v>0.34362680683311431</v>
      </c>
      <c r="H3143" s="190">
        <f t="shared" si="201"/>
        <v>125.52</v>
      </c>
    </row>
    <row r="3144" spans="1:8">
      <c r="A3144" s="185">
        <v>39207</v>
      </c>
      <c r="B3144" s="184">
        <v>80</v>
      </c>
      <c r="C3144" s="184">
        <f t="shared" si="199"/>
        <v>2007</v>
      </c>
      <c r="E3144" s="190">
        <v>130</v>
      </c>
      <c r="F3144" s="190">
        <f t="shared" si="202"/>
        <v>3139</v>
      </c>
      <c r="G3144" s="190">
        <f t="shared" si="200"/>
        <v>0.34373631187034603</v>
      </c>
      <c r="H3144" s="190">
        <f t="shared" si="201"/>
        <v>125.56</v>
      </c>
    </row>
    <row r="3145" spans="1:8">
      <c r="A3145" s="185">
        <v>39208</v>
      </c>
      <c r="B3145" s="184">
        <v>78.2</v>
      </c>
      <c r="C3145" s="184">
        <f t="shared" si="199"/>
        <v>2007</v>
      </c>
      <c r="E3145" s="190">
        <v>130</v>
      </c>
      <c r="F3145" s="190">
        <f t="shared" si="202"/>
        <v>3140</v>
      </c>
      <c r="G3145" s="190">
        <f t="shared" si="200"/>
        <v>0.34384581690757776</v>
      </c>
      <c r="H3145" s="190">
        <f t="shared" si="201"/>
        <v>125.6</v>
      </c>
    </row>
    <row r="3146" spans="1:8">
      <c r="A3146" s="185">
        <v>39209</v>
      </c>
      <c r="B3146" s="184">
        <v>81.3</v>
      </c>
      <c r="C3146" s="184">
        <f t="shared" si="199"/>
        <v>2007</v>
      </c>
      <c r="E3146" s="190">
        <v>130</v>
      </c>
      <c r="F3146" s="190">
        <f t="shared" si="202"/>
        <v>3141</v>
      </c>
      <c r="G3146" s="190">
        <f t="shared" si="200"/>
        <v>0.34395532194480949</v>
      </c>
      <c r="H3146" s="190">
        <f t="shared" si="201"/>
        <v>125.64000000000001</v>
      </c>
    </row>
    <row r="3147" spans="1:8">
      <c r="A3147" s="185">
        <v>39210</v>
      </c>
      <c r="B3147" s="184">
        <v>76.8</v>
      </c>
      <c r="C3147" s="184">
        <f t="shared" si="199"/>
        <v>2007</v>
      </c>
      <c r="E3147" s="190">
        <v>130</v>
      </c>
      <c r="F3147" s="190">
        <f t="shared" si="202"/>
        <v>3142</v>
      </c>
      <c r="G3147" s="190">
        <f t="shared" si="200"/>
        <v>0.34406482698204116</v>
      </c>
      <c r="H3147" s="190">
        <f t="shared" si="201"/>
        <v>125.68</v>
      </c>
    </row>
    <row r="3148" spans="1:8">
      <c r="A3148" s="185">
        <v>39211</v>
      </c>
      <c r="B3148" s="184">
        <v>230</v>
      </c>
      <c r="C3148" s="184">
        <f t="shared" si="199"/>
        <v>2007</v>
      </c>
      <c r="E3148" s="190">
        <v>130</v>
      </c>
      <c r="F3148" s="190">
        <f t="shared" si="202"/>
        <v>3143</v>
      </c>
      <c r="G3148" s="190">
        <f t="shared" si="200"/>
        <v>0.34417433201927289</v>
      </c>
      <c r="H3148" s="190">
        <f t="shared" si="201"/>
        <v>125.72</v>
      </c>
    </row>
    <row r="3149" spans="1:8">
      <c r="A3149" s="185">
        <v>39212</v>
      </c>
      <c r="B3149" s="184">
        <v>590</v>
      </c>
      <c r="C3149" s="184">
        <f t="shared" si="199"/>
        <v>2007</v>
      </c>
      <c r="E3149" s="190">
        <v>129</v>
      </c>
      <c r="F3149" s="190">
        <f t="shared" si="202"/>
        <v>3144</v>
      </c>
      <c r="G3149" s="190">
        <f t="shared" si="200"/>
        <v>0.34428383705650462</v>
      </c>
      <c r="H3149" s="190">
        <f t="shared" si="201"/>
        <v>125.76</v>
      </c>
    </row>
    <row r="3150" spans="1:8">
      <c r="A3150" s="185">
        <v>39213</v>
      </c>
      <c r="B3150" s="184">
        <v>714</v>
      </c>
      <c r="C3150" s="184">
        <f t="shared" si="199"/>
        <v>2007</v>
      </c>
      <c r="E3150" s="190">
        <v>129</v>
      </c>
      <c r="F3150" s="190">
        <f t="shared" si="202"/>
        <v>3145</v>
      </c>
      <c r="G3150" s="190">
        <f t="shared" si="200"/>
        <v>0.34439334209373629</v>
      </c>
      <c r="H3150" s="190">
        <f t="shared" si="201"/>
        <v>125.8</v>
      </c>
    </row>
    <row r="3151" spans="1:8">
      <c r="A3151" s="185">
        <v>39214</v>
      </c>
      <c r="B3151" s="184">
        <v>683</v>
      </c>
      <c r="C3151" s="184">
        <f t="shared" si="199"/>
        <v>2007</v>
      </c>
      <c r="E3151" s="190">
        <v>129</v>
      </c>
      <c r="F3151" s="190">
        <f t="shared" si="202"/>
        <v>3146</v>
      </c>
      <c r="G3151" s="190">
        <f t="shared" si="200"/>
        <v>0.34450284713096802</v>
      </c>
      <c r="H3151" s="190">
        <f t="shared" si="201"/>
        <v>125.84</v>
      </c>
    </row>
    <row r="3152" spans="1:8">
      <c r="A3152" s="185">
        <v>39215</v>
      </c>
      <c r="B3152" s="184">
        <v>605</v>
      </c>
      <c r="C3152" s="184">
        <f t="shared" si="199"/>
        <v>2007</v>
      </c>
      <c r="E3152" s="190">
        <v>129</v>
      </c>
      <c r="F3152" s="190">
        <f t="shared" si="202"/>
        <v>3147</v>
      </c>
      <c r="G3152" s="190">
        <f t="shared" si="200"/>
        <v>0.34461235216819974</v>
      </c>
      <c r="H3152" s="190">
        <f t="shared" si="201"/>
        <v>125.88</v>
      </c>
    </row>
    <row r="3153" spans="1:8">
      <c r="A3153" s="185">
        <v>39216</v>
      </c>
      <c r="B3153" s="184">
        <v>431</v>
      </c>
      <c r="C3153" s="184">
        <f t="shared" si="199"/>
        <v>2007</v>
      </c>
      <c r="E3153" s="190">
        <v>129</v>
      </c>
      <c r="F3153" s="190">
        <f t="shared" si="202"/>
        <v>3148</v>
      </c>
      <c r="G3153" s="190">
        <f t="shared" si="200"/>
        <v>0.34472185720543147</v>
      </c>
      <c r="H3153" s="190">
        <f t="shared" si="201"/>
        <v>125.92</v>
      </c>
    </row>
    <row r="3154" spans="1:8">
      <c r="A3154" s="185">
        <v>39217</v>
      </c>
      <c r="B3154" s="184">
        <v>228</v>
      </c>
      <c r="C3154" s="184">
        <f t="shared" si="199"/>
        <v>2007</v>
      </c>
      <c r="E3154" s="190">
        <v>129</v>
      </c>
      <c r="F3154" s="190">
        <f t="shared" si="202"/>
        <v>3149</v>
      </c>
      <c r="G3154" s="190">
        <f t="shared" si="200"/>
        <v>0.34483136224266314</v>
      </c>
      <c r="H3154" s="190">
        <f t="shared" si="201"/>
        <v>125.96</v>
      </c>
    </row>
    <row r="3155" spans="1:8">
      <c r="A3155" s="185">
        <v>39218</v>
      </c>
      <c r="B3155" s="184">
        <v>124</v>
      </c>
      <c r="C3155" s="184">
        <f t="shared" si="199"/>
        <v>2007</v>
      </c>
      <c r="E3155" s="190">
        <v>129</v>
      </c>
      <c r="F3155" s="190">
        <f t="shared" si="202"/>
        <v>3150</v>
      </c>
      <c r="G3155" s="190">
        <f t="shared" si="200"/>
        <v>0.34494086727989487</v>
      </c>
      <c r="H3155" s="190">
        <f t="shared" si="201"/>
        <v>126</v>
      </c>
    </row>
    <row r="3156" spans="1:8">
      <c r="A3156" s="185">
        <v>39219</v>
      </c>
      <c r="B3156" s="184">
        <v>87</v>
      </c>
      <c r="C3156" s="184">
        <f t="shared" si="199"/>
        <v>2007</v>
      </c>
      <c r="E3156" s="190">
        <v>129</v>
      </c>
      <c r="F3156" s="190">
        <f t="shared" si="202"/>
        <v>3151</v>
      </c>
      <c r="G3156" s="190">
        <f t="shared" si="200"/>
        <v>0.3450503723171266</v>
      </c>
      <c r="H3156" s="190">
        <f t="shared" si="201"/>
        <v>126.04</v>
      </c>
    </row>
    <row r="3157" spans="1:8">
      <c r="A3157" s="185">
        <v>39220</v>
      </c>
      <c r="B3157" s="184">
        <v>63.2</v>
      </c>
      <c r="C3157" s="184">
        <f t="shared" si="199"/>
        <v>2007</v>
      </c>
      <c r="E3157" s="190">
        <v>129</v>
      </c>
      <c r="F3157" s="190">
        <f t="shared" si="202"/>
        <v>3152</v>
      </c>
      <c r="G3157" s="190">
        <f t="shared" si="200"/>
        <v>0.34515987735435832</v>
      </c>
      <c r="H3157" s="190">
        <f t="shared" si="201"/>
        <v>126.08</v>
      </c>
    </row>
    <row r="3158" spans="1:8">
      <c r="A3158" s="185">
        <v>39221</v>
      </c>
      <c r="B3158" s="184">
        <v>73.599999999999994</v>
      </c>
      <c r="C3158" s="184">
        <f t="shared" si="199"/>
        <v>2007</v>
      </c>
      <c r="E3158" s="190">
        <v>129</v>
      </c>
      <c r="F3158" s="190">
        <f t="shared" si="202"/>
        <v>3153</v>
      </c>
      <c r="G3158" s="190">
        <f t="shared" si="200"/>
        <v>0.34526938239159</v>
      </c>
      <c r="H3158" s="190">
        <f t="shared" si="201"/>
        <v>126.12</v>
      </c>
    </row>
    <row r="3159" spans="1:8">
      <c r="A3159" s="185">
        <v>39222</v>
      </c>
      <c r="B3159" s="184">
        <v>61.2</v>
      </c>
      <c r="C3159" s="184">
        <f t="shared" si="199"/>
        <v>2007</v>
      </c>
      <c r="E3159" s="190">
        <v>129</v>
      </c>
      <c r="F3159" s="190">
        <f t="shared" si="202"/>
        <v>3154</v>
      </c>
      <c r="G3159" s="190">
        <f t="shared" si="200"/>
        <v>0.34537888742882172</v>
      </c>
      <c r="H3159" s="190">
        <f t="shared" si="201"/>
        <v>126.16</v>
      </c>
    </row>
    <row r="3160" spans="1:8">
      <c r="A3160" s="185">
        <v>39223</v>
      </c>
      <c r="B3160" s="184">
        <v>78.8</v>
      </c>
      <c r="C3160" s="184">
        <f t="shared" si="199"/>
        <v>2007</v>
      </c>
      <c r="E3160" s="190">
        <v>129</v>
      </c>
      <c r="F3160" s="190">
        <f t="shared" si="202"/>
        <v>3155</v>
      </c>
      <c r="G3160" s="190">
        <f t="shared" si="200"/>
        <v>0.34548839246605345</v>
      </c>
      <c r="H3160" s="190">
        <f t="shared" si="201"/>
        <v>126.2</v>
      </c>
    </row>
    <row r="3161" spans="1:8">
      <c r="A3161" s="185">
        <v>39224</v>
      </c>
      <c r="B3161" s="184">
        <v>80.3</v>
      </c>
      <c r="C3161" s="184">
        <f t="shared" si="199"/>
        <v>2007</v>
      </c>
      <c r="E3161" s="190">
        <v>129</v>
      </c>
      <c r="F3161" s="190">
        <f t="shared" si="202"/>
        <v>3156</v>
      </c>
      <c r="G3161" s="190">
        <f t="shared" si="200"/>
        <v>0.34559789750328518</v>
      </c>
      <c r="H3161" s="190">
        <f t="shared" si="201"/>
        <v>126.24000000000002</v>
      </c>
    </row>
    <row r="3162" spans="1:8">
      <c r="A3162" s="185">
        <v>39225</v>
      </c>
      <c r="B3162" s="184">
        <v>78.900000000000006</v>
      </c>
      <c r="C3162" s="184">
        <f t="shared" si="199"/>
        <v>2007</v>
      </c>
      <c r="E3162" s="190">
        <v>129</v>
      </c>
      <c r="F3162" s="190">
        <f t="shared" si="202"/>
        <v>3157</v>
      </c>
      <c r="G3162" s="190">
        <f t="shared" si="200"/>
        <v>0.34570740254051685</v>
      </c>
      <c r="H3162" s="190">
        <f t="shared" si="201"/>
        <v>126.28</v>
      </c>
    </row>
    <row r="3163" spans="1:8">
      <c r="A3163" s="185">
        <v>39226</v>
      </c>
      <c r="B3163" s="184">
        <v>75.400000000000006</v>
      </c>
      <c r="C3163" s="184">
        <f t="shared" si="199"/>
        <v>2007</v>
      </c>
      <c r="E3163" s="190">
        <v>129</v>
      </c>
      <c r="F3163" s="190">
        <f t="shared" si="202"/>
        <v>3158</v>
      </c>
      <c r="G3163" s="190">
        <f t="shared" si="200"/>
        <v>0.34581690757774858</v>
      </c>
      <c r="H3163" s="190">
        <f t="shared" si="201"/>
        <v>126.32</v>
      </c>
    </row>
    <row r="3164" spans="1:8">
      <c r="A3164" s="185">
        <v>39227</v>
      </c>
      <c r="B3164" s="184">
        <v>69.7</v>
      </c>
      <c r="C3164" s="184">
        <f t="shared" si="199"/>
        <v>2007</v>
      </c>
      <c r="E3164" s="190">
        <v>129</v>
      </c>
      <c r="F3164" s="190">
        <f t="shared" si="202"/>
        <v>3159</v>
      </c>
      <c r="G3164" s="190">
        <f t="shared" si="200"/>
        <v>0.34592641261498031</v>
      </c>
      <c r="H3164" s="190">
        <f t="shared" si="201"/>
        <v>126.36</v>
      </c>
    </row>
    <row r="3165" spans="1:8">
      <c r="A3165" s="185">
        <v>39228</v>
      </c>
      <c r="B3165" s="184">
        <v>71.7</v>
      </c>
      <c r="C3165" s="184">
        <f t="shared" si="199"/>
        <v>2007</v>
      </c>
      <c r="E3165" s="190">
        <v>129</v>
      </c>
      <c r="F3165" s="190">
        <f t="shared" si="202"/>
        <v>3160</v>
      </c>
      <c r="G3165" s="190">
        <f t="shared" si="200"/>
        <v>0.34603591765221198</v>
      </c>
      <c r="H3165" s="190">
        <f t="shared" si="201"/>
        <v>126.4</v>
      </c>
    </row>
    <row r="3166" spans="1:8">
      <c r="A3166" s="185">
        <v>39229</v>
      </c>
      <c r="B3166" s="184">
        <v>75.5</v>
      </c>
      <c r="C3166" s="184">
        <f t="shared" si="199"/>
        <v>2007</v>
      </c>
      <c r="E3166" s="190">
        <v>129</v>
      </c>
      <c r="F3166" s="190">
        <f t="shared" si="202"/>
        <v>3161</v>
      </c>
      <c r="G3166" s="190">
        <f t="shared" si="200"/>
        <v>0.3461454226894437</v>
      </c>
      <c r="H3166" s="190">
        <f t="shared" si="201"/>
        <v>126.44</v>
      </c>
    </row>
    <row r="3167" spans="1:8">
      <c r="A3167" s="185">
        <v>39230</v>
      </c>
      <c r="B3167" s="184">
        <v>72.400000000000006</v>
      </c>
      <c r="C3167" s="184">
        <f t="shared" si="199"/>
        <v>2007</v>
      </c>
      <c r="E3167" s="190">
        <v>129</v>
      </c>
      <c r="F3167" s="190">
        <f t="shared" si="202"/>
        <v>3162</v>
      </c>
      <c r="G3167" s="190">
        <f t="shared" si="200"/>
        <v>0.34625492772667543</v>
      </c>
      <c r="H3167" s="190">
        <f t="shared" si="201"/>
        <v>126.48</v>
      </c>
    </row>
    <row r="3168" spans="1:8">
      <c r="A3168" s="185">
        <v>39231</v>
      </c>
      <c r="B3168" s="184">
        <v>71.5</v>
      </c>
      <c r="C3168" s="184">
        <f t="shared" si="199"/>
        <v>2007</v>
      </c>
      <c r="E3168" s="190">
        <v>129</v>
      </c>
      <c r="F3168" s="190">
        <f t="shared" si="202"/>
        <v>3163</v>
      </c>
      <c r="G3168" s="190">
        <f t="shared" si="200"/>
        <v>0.34636443276390716</v>
      </c>
      <c r="H3168" s="190">
        <f t="shared" si="201"/>
        <v>126.52</v>
      </c>
    </row>
    <row r="3169" spans="1:8">
      <c r="A3169" s="185">
        <v>39232</v>
      </c>
      <c r="B3169" s="184">
        <v>77.5</v>
      </c>
      <c r="C3169" s="184">
        <f t="shared" si="199"/>
        <v>2007</v>
      </c>
      <c r="E3169" s="190">
        <v>129</v>
      </c>
      <c r="F3169" s="190">
        <f t="shared" si="202"/>
        <v>3164</v>
      </c>
      <c r="G3169" s="190">
        <f t="shared" si="200"/>
        <v>0.34647393780113883</v>
      </c>
      <c r="H3169" s="190">
        <f t="shared" si="201"/>
        <v>126.56</v>
      </c>
    </row>
    <row r="3170" spans="1:8">
      <c r="A3170" s="185">
        <v>39233</v>
      </c>
      <c r="B3170" s="184">
        <v>77.7</v>
      </c>
      <c r="C3170" s="184">
        <f t="shared" si="199"/>
        <v>2007</v>
      </c>
      <c r="E3170" s="190">
        <v>129</v>
      </c>
      <c r="F3170" s="190">
        <f t="shared" si="202"/>
        <v>3165</v>
      </c>
      <c r="G3170" s="190">
        <f t="shared" si="200"/>
        <v>0.34658344283837056</v>
      </c>
      <c r="H3170" s="190">
        <f t="shared" si="201"/>
        <v>126.6</v>
      </c>
    </row>
    <row r="3171" spans="1:8">
      <c r="A3171" s="185">
        <v>39234</v>
      </c>
      <c r="B3171" s="184">
        <v>77.400000000000006</v>
      </c>
      <c r="C3171" s="184">
        <f t="shared" si="199"/>
        <v>2007</v>
      </c>
      <c r="E3171" s="190">
        <v>129</v>
      </c>
      <c r="F3171" s="190">
        <f t="shared" si="202"/>
        <v>3166</v>
      </c>
      <c r="G3171" s="190">
        <f t="shared" si="200"/>
        <v>0.34669294787560229</v>
      </c>
      <c r="H3171" s="190">
        <f t="shared" si="201"/>
        <v>126.64</v>
      </c>
    </row>
    <row r="3172" spans="1:8">
      <c r="A3172" s="185">
        <v>39235</v>
      </c>
      <c r="B3172" s="184">
        <v>79.8</v>
      </c>
      <c r="C3172" s="184">
        <f t="shared" si="199"/>
        <v>2007</v>
      </c>
      <c r="E3172" s="190">
        <v>129</v>
      </c>
      <c r="F3172" s="190">
        <f t="shared" si="202"/>
        <v>3167</v>
      </c>
      <c r="G3172" s="190">
        <f t="shared" si="200"/>
        <v>0.34680245291283401</v>
      </c>
      <c r="H3172" s="190">
        <f t="shared" si="201"/>
        <v>126.68</v>
      </c>
    </row>
    <row r="3173" spans="1:8">
      <c r="A3173" s="185">
        <v>39236</v>
      </c>
      <c r="B3173" s="184">
        <v>80.3</v>
      </c>
      <c r="C3173" s="184">
        <f t="shared" si="199"/>
        <v>2007</v>
      </c>
      <c r="E3173" s="190">
        <v>129</v>
      </c>
      <c r="F3173" s="190">
        <f t="shared" si="202"/>
        <v>3168</v>
      </c>
      <c r="G3173" s="190">
        <f t="shared" si="200"/>
        <v>0.34691195795006569</v>
      </c>
      <c r="H3173" s="190">
        <f t="shared" si="201"/>
        <v>126.72</v>
      </c>
    </row>
    <row r="3174" spans="1:8">
      <c r="A3174" s="185">
        <v>39237</v>
      </c>
      <c r="B3174" s="184">
        <v>78</v>
      </c>
      <c r="C3174" s="184">
        <f t="shared" si="199"/>
        <v>2007</v>
      </c>
      <c r="E3174" s="190">
        <v>129</v>
      </c>
      <c r="F3174" s="190">
        <f t="shared" si="202"/>
        <v>3169</v>
      </c>
      <c r="G3174" s="190">
        <f t="shared" si="200"/>
        <v>0.34702146298729741</v>
      </c>
      <c r="H3174" s="190">
        <f t="shared" si="201"/>
        <v>126.76</v>
      </c>
    </row>
    <row r="3175" spans="1:8">
      <c r="A3175" s="185">
        <v>39238</v>
      </c>
      <c r="B3175" s="184">
        <v>75.2</v>
      </c>
      <c r="C3175" s="184">
        <f t="shared" si="199"/>
        <v>2007</v>
      </c>
      <c r="E3175" s="190">
        <v>129</v>
      </c>
      <c r="F3175" s="190">
        <f t="shared" si="202"/>
        <v>3170</v>
      </c>
      <c r="G3175" s="190">
        <f t="shared" si="200"/>
        <v>0.34713096802452914</v>
      </c>
      <c r="H3175" s="190">
        <f t="shared" si="201"/>
        <v>126.8</v>
      </c>
    </row>
    <row r="3176" spans="1:8">
      <c r="A3176" s="185">
        <v>39239</v>
      </c>
      <c r="B3176" s="184">
        <v>177</v>
      </c>
      <c r="C3176" s="184">
        <f t="shared" si="199"/>
        <v>2007</v>
      </c>
      <c r="E3176" s="190">
        <v>129</v>
      </c>
      <c r="F3176" s="190">
        <f t="shared" si="202"/>
        <v>3171</v>
      </c>
      <c r="G3176" s="190">
        <f t="shared" si="200"/>
        <v>0.34724047306176087</v>
      </c>
      <c r="H3176" s="190">
        <f t="shared" si="201"/>
        <v>126.84000000000002</v>
      </c>
    </row>
    <row r="3177" spans="1:8">
      <c r="A3177" s="185">
        <v>39240</v>
      </c>
      <c r="B3177" s="184">
        <v>150</v>
      </c>
      <c r="C3177" s="184">
        <f t="shared" si="199"/>
        <v>2007</v>
      </c>
      <c r="E3177" s="190">
        <v>129</v>
      </c>
      <c r="F3177" s="190">
        <f t="shared" si="202"/>
        <v>3172</v>
      </c>
      <c r="G3177" s="190">
        <f t="shared" si="200"/>
        <v>0.34734997809899254</v>
      </c>
      <c r="H3177" s="190">
        <f t="shared" si="201"/>
        <v>126.88</v>
      </c>
    </row>
    <row r="3178" spans="1:8">
      <c r="A3178" s="185">
        <v>39241</v>
      </c>
      <c r="B3178" s="184">
        <v>122</v>
      </c>
      <c r="C3178" s="184">
        <f t="shared" si="199"/>
        <v>2007</v>
      </c>
      <c r="E3178" s="190">
        <v>129</v>
      </c>
      <c r="F3178" s="190">
        <f t="shared" si="202"/>
        <v>3173</v>
      </c>
      <c r="G3178" s="190">
        <f t="shared" si="200"/>
        <v>0.34745948313622427</v>
      </c>
      <c r="H3178" s="190">
        <f t="shared" si="201"/>
        <v>126.92</v>
      </c>
    </row>
    <row r="3179" spans="1:8">
      <c r="A3179" s="185">
        <v>39242</v>
      </c>
      <c r="B3179" s="184">
        <v>94.3</v>
      </c>
      <c r="C3179" s="184">
        <f t="shared" si="199"/>
        <v>2007</v>
      </c>
      <c r="E3179" s="190">
        <v>129</v>
      </c>
      <c r="F3179" s="190">
        <f t="shared" si="202"/>
        <v>3174</v>
      </c>
      <c r="G3179" s="190">
        <f t="shared" si="200"/>
        <v>0.34756898817345599</v>
      </c>
      <c r="H3179" s="190">
        <f t="shared" si="201"/>
        <v>126.96</v>
      </c>
    </row>
    <row r="3180" spans="1:8">
      <c r="A3180" s="185">
        <v>39243</v>
      </c>
      <c r="B3180" s="184">
        <v>89.2</v>
      </c>
      <c r="C3180" s="184">
        <f t="shared" si="199"/>
        <v>2007</v>
      </c>
      <c r="E3180" s="190">
        <v>129</v>
      </c>
      <c r="F3180" s="190">
        <f t="shared" si="202"/>
        <v>3175</v>
      </c>
      <c r="G3180" s="190">
        <f t="shared" si="200"/>
        <v>0.34767849321068767</v>
      </c>
      <c r="H3180" s="190">
        <f t="shared" si="201"/>
        <v>127</v>
      </c>
    </row>
    <row r="3181" spans="1:8">
      <c r="A3181" s="185">
        <v>39244</v>
      </c>
      <c r="B3181" s="184">
        <v>194</v>
      </c>
      <c r="C3181" s="184">
        <f t="shared" si="199"/>
        <v>2007</v>
      </c>
      <c r="E3181" s="190">
        <v>129</v>
      </c>
      <c r="F3181" s="190">
        <f t="shared" si="202"/>
        <v>3176</v>
      </c>
      <c r="G3181" s="190">
        <f t="shared" si="200"/>
        <v>0.34778799824791939</v>
      </c>
      <c r="H3181" s="190">
        <f t="shared" si="201"/>
        <v>127.04</v>
      </c>
    </row>
    <row r="3182" spans="1:8">
      <c r="A3182" s="185">
        <v>39245</v>
      </c>
      <c r="B3182" s="184">
        <v>284</v>
      </c>
      <c r="C3182" s="184">
        <f t="shared" si="199"/>
        <v>2007</v>
      </c>
      <c r="E3182" s="190">
        <v>129</v>
      </c>
      <c r="F3182" s="190">
        <f t="shared" si="202"/>
        <v>3177</v>
      </c>
      <c r="G3182" s="190">
        <f t="shared" si="200"/>
        <v>0.34789750328515112</v>
      </c>
      <c r="H3182" s="190">
        <f t="shared" si="201"/>
        <v>127.08</v>
      </c>
    </row>
    <row r="3183" spans="1:8">
      <c r="A3183" s="185">
        <v>39246</v>
      </c>
      <c r="B3183" s="184">
        <v>294</v>
      </c>
      <c r="C3183" s="184">
        <f t="shared" si="199"/>
        <v>2007</v>
      </c>
      <c r="E3183" s="190">
        <v>129</v>
      </c>
      <c r="F3183" s="190">
        <f t="shared" si="202"/>
        <v>3178</v>
      </c>
      <c r="G3183" s="190">
        <f t="shared" si="200"/>
        <v>0.34800700832238285</v>
      </c>
      <c r="H3183" s="190">
        <f t="shared" si="201"/>
        <v>127.12</v>
      </c>
    </row>
    <row r="3184" spans="1:8">
      <c r="A3184" s="185">
        <v>39247</v>
      </c>
      <c r="B3184" s="184">
        <v>292</v>
      </c>
      <c r="C3184" s="184">
        <f t="shared" si="199"/>
        <v>2007</v>
      </c>
      <c r="E3184" s="190">
        <v>129</v>
      </c>
      <c r="F3184" s="190">
        <f t="shared" si="202"/>
        <v>3179</v>
      </c>
      <c r="G3184" s="190">
        <f t="shared" si="200"/>
        <v>0.34811651335961452</v>
      </c>
      <c r="H3184" s="190">
        <f t="shared" si="201"/>
        <v>127.16</v>
      </c>
    </row>
    <row r="3185" spans="1:8">
      <c r="A3185" s="185">
        <v>39248</v>
      </c>
      <c r="B3185" s="184">
        <v>301</v>
      </c>
      <c r="C3185" s="184">
        <f t="shared" si="199"/>
        <v>2007</v>
      </c>
      <c r="E3185" s="190">
        <v>129</v>
      </c>
      <c r="F3185" s="190">
        <f t="shared" si="202"/>
        <v>3180</v>
      </c>
      <c r="G3185" s="190">
        <f t="shared" si="200"/>
        <v>0.34822601839684625</v>
      </c>
      <c r="H3185" s="190">
        <f t="shared" si="201"/>
        <v>127.2</v>
      </c>
    </row>
    <row r="3186" spans="1:8">
      <c r="A3186" s="185">
        <v>39249</v>
      </c>
      <c r="B3186" s="184">
        <v>293</v>
      </c>
      <c r="C3186" s="184">
        <f t="shared" si="199"/>
        <v>2007</v>
      </c>
      <c r="E3186" s="190">
        <v>129</v>
      </c>
      <c r="F3186" s="190">
        <f t="shared" si="202"/>
        <v>3181</v>
      </c>
      <c r="G3186" s="190">
        <f t="shared" si="200"/>
        <v>0.34833552343407798</v>
      </c>
      <c r="H3186" s="190">
        <f t="shared" si="201"/>
        <v>127.24</v>
      </c>
    </row>
    <row r="3187" spans="1:8">
      <c r="A3187" s="185">
        <v>39250</v>
      </c>
      <c r="B3187" s="184">
        <v>290</v>
      </c>
      <c r="C3187" s="184">
        <f t="shared" si="199"/>
        <v>2007</v>
      </c>
      <c r="E3187" s="190">
        <v>129</v>
      </c>
      <c r="F3187" s="190">
        <f t="shared" si="202"/>
        <v>3182</v>
      </c>
      <c r="G3187" s="190">
        <f t="shared" si="200"/>
        <v>0.3484450284713097</v>
      </c>
      <c r="H3187" s="190">
        <f t="shared" si="201"/>
        <v>127.28</v>
      </c>
    </row>
    <row r="3188" spans="1:8">
      <c r="A3188" s="185">
        <v>39251</v>
      </c>
      <c r="B3188" s="184">
        <v>257</v>
      </c>
      <c r="C3188" s="184">
        <f t="shared" si="199"/>
        <v>2007</v>
      </c>
      <c r="E3188" s="190">
        <v>129</v>
      </c>
      <c r="F3188" s="190">
        <f t="shared" si="202"/>
        <v>3183</v>
      </c>
      <c r="G3188" s="190">
        <f t="shared" si="200"/>
        <v>0.34855453350854138</v>
      </c>
      <c r="H3188" s="190">
        <f t="shared" si="201"/>
        <v>127.32</v>
      </c>
    </row>
    <row r="3189" spans="1:8">
      <c r="A3189" s="185">
        <v>39252</v>
      </c>
      <c r="B3189" s="184">
        <v>188</v>
      </c>
      <c r="C3189" s="184">
        <f t="shared" si="199"/>
        <v>2007</v>
      </c>
      <c r="E3189" s="190">
        <v>128</v>
      </c>
      <c r="F3189" s="190">
        <f t="shared" si="202"/>
        <v>3184</v>
      </c>
      <c r="G3189" s="190">
        <f t="shared" si="200"/>
        <v>0.3486640385457731</v>
      </c>
      <c r="H3189" s="190">
        <f t="shared" si="201"/>
        <v>127.36</v>
      </c>
    </row>
    <row r="3190" spans="1:8">
      <c r="A3190" s="185">
        <v>39253</v>
      </c>
      <c r="B3190" s="184">
        <v>136</v>
      </c>
      <c r="C3190" s="184">
        <f t="shared" si="199"/>
        <v>2007</v>
      </c>
      <c r="E3190" s="190">
        <v>128</v>
      </c>
      <c r="F3190" s="190">
        <f t="shared" si="202"/>
        <v>3185</v>
      </c>
      <c r="G3190" s="190">
        <f t="shared" si="200"/>
        <v>0.34877354358300483</v>
      </c>
      <c r="H3190" s="190">
        <f t="shared" si="201"/>
        <v>127.4</v>
      </c>
    </row>
    <row r="3191" spans="1:8">
      <c r="A3191" s="185">
        <v>39254</v>
      </c>
      <c r="B3191" s="184">
        <v>79</v>
      </c>
      <c r="C3191" s="184">
        <f t="shared" si="199"/>
        <v>2007</v>
      </c>
      <c r="E3191" s="190">
        <v>128</v>
      </c>
      <c r="F3191" s="190">
        <f t="shared" si="202"/>
        <v>3186</v>
      </c>
      <c r="G3191" s="190">
        <f t="shared" si="200"/>
        <v>0.34888304862023656</v>
      </c>
      <c r="H3191" s="190">
        <f t="shared" si="201"/>
        <v>127.44000000000001</v>
      </c>
    </row>
    <row r="3192" spans="1:8">
      <c r="A3192" s="185">
        <v>39255</v>
      </c>
      <c r="B3192" s="184">
        <v>55.4</v>
      </c>
      <c r="C3192" s="184">
        <f t="shared" si="199"/>
        <v>2007</v>
      </c>
      <c r="E3192" s="190">
        <v>128</v>
      </c>
      <c r="F3192" s="190">
        <f t="shared" si="202"/>
        <v>3187</v>
      </c>
      <c r="G3192" s="190">
        <f t="shared" si="200"/>
        <v>0.34899255365746823</v>
      </c>
      <c r="H3192" s="190">
        <f t="shared" si="201"/>
        <v>127.48</v>
      </c>
    </row>
    <row r="3193" spans="1:8">
      <c r="A3193" s="185">
        <v>39256</v>
      </c>
      <c r="B3193" s="184">
        <v>55.1</v>
      </c>
      <c r="C3193" s="184">
        <f t="shared" si="199"/>
        <v>2007</v>
      </c>
      <c r="E3193" s="190">
        <v>128</v>
      </c>
      <c r="F3193" s="190">
        <f t="shared" si="202"/>
        <v>3188</v>
      </c>
      <c r="G3193" s="190">
        <f t="shared" si="200"/>
        <v>0.34910205869469996</v>
      </c>
      <c r="H3193" s="190">
        <f t="shared" si="201"/>
        <v>127.52</v>
      </c>
    </row>
    <row r="3194" spans="1:8">
      <c r="A3194" s="185">
        <v>39257</v>
      </c>
      <c r="B3194" s="184">
        <v>56.1</v>
      </c>
      <c r="C3194" s="184">
        <f t="shared" si="199"/>
        <v>2007</v>
      </c>
      <c r="E3194" s="190">
        <v>128</v>
      </c>
      <c r="F3194" s="190">
        <f t="shared" si="202"/>
        <v>3189</v>
      </c>
      <c r="G3194" s="190">
        <f t="shared" si="200"/>
        <v>0.34921156373193168</v>
      </c>
      <c r="H3194" s="190">
        <f t="shared" si="201"/>
        <v>127.56</v>
      </c>
    </row>
    <row r="3195" spans="1:8">
      <c r="A3195" s="185">
        <v>39258</v>
      </c>
      <c r="B3195" s="184">
        <v>50.7</v>
      </c>
      <c r="C3195" s="184">
        <f t="shared" si="199"/>
        <v>2007</v>
      </c>
      <c r="E3195" s="190">
        <v>128</v>
      </c>
      <c r="F3195" s="190">
        <f t="shared" si="202"/>
        <v>3190</v>
      </c>
      <c r="G3195" s="190">
        <f t="shared" si="200"/>
        <v>0.34932106876916336</v>
      </c>
      <c r="H3195" s="190">
        <f t="shared" si="201"/>
        <v>127.59999999999998</v>
      </c>
    </row>
    <row r="3196" spans="1:8">
      <c r="A3196" s="185">
        <v>39259</v>
      </c>
      <c r="B3196" s="184">
        <v>47.5</v>
      </c>
      <c r="C3196" s="184">
        <f t="shared" si="199"/>
        <v>2007</v>
      </c>
      <c r="E3196" s="190">
        <v>128</v>
      </c>
      <c r="F3196" s="190">
        <f t="shared" si="202"/>
        <v>3191</v>
      </c>
      <c r="G3196" s="190">
        <f t="shared" si="200"/>
        <v>0.34943057380639508</v>
      </c>
      <c r="H3196" s="190">
        <f t="shared" si="201"/>
        <v>127.64</v>
      </c>
    </row>
    <row r="3197" spans="1:8">
      <c r="A3197" s="185">
        <v>39260</v>
      </c>
      <c r="B3197" s="184">
        <v>44.4</v>
      </c>
      <c r="C3197" s="184">
        <f t="shared" si="199"/>
        <v>2007</v>
      </c>
      <c r="E3197" s="190">
        <v>128</v>
      </c>
      <c r="F3197" s="190">
        <f t="shared" si="202"/>
        <v>3192</v>
      </c>
      <c r="G3197" s="190">
        <f t="shared" si="200"/>
        <v>0.34954007884362681</v>
      </c>
      <c r="H3197" s="190">
        <f t="shared" si="201"/>
        <v>127.68</v>
      </c>
    </row>
    <row r="3198" spans="1:8">
      <c r="A3198" s="185">
        <v>39261</v>
      </c>
      <c r="B3198" s="184">
        <v>39.4</v>
      </c>
      <c r="C3198" s="184">
        <f t="shared" si="199"/>
        <v>2007</v>
      </c>
      <c r="E3198" s="190">
        <v>128</v>
      </c>
      <c r="F3198" s="190">
        <f t="shared" si="202"/>
        <v>3193</v>
      </c>
      <c r="G3198" s="190">
        <f t="shared" si="200"/>
        <v>0.34964958388085854</v>
      </c>
      <c r="H3198" s="190">
        <f t="shared" si="201"/>
        <v>127.72</v>
      </c>
    </row>
    <row r="3199" spans="1:8">
      <c r="A3199" s="185">
        <v>39262</v>
      </c>
      <c r="B3199" s="184">
        <v>35.299999999999997</v>
      </c>
      <c r="C3199" s="184">
        <f t="shared" si="199"/>
        <v>2007</v>
      </c>
      <c r="E3199" s="190">
        <v>128</v>
      </c>
      <c r="F3199" s="190">
        <f t="shared" si="202"/>
        <v>3194</v>
      </c>
      <c r="G3199" s="190">
        <f t="shared" si="200"/>
        <v>0.34975908891809021</v>
      </c>
      <c r="H3199" s="190">
        <f t="shared" si="201"/>
        <v>127.76</v>
      </c>
    </row>
    <row r="3200" spans="1:8">
      <c r="A3200" s="185">
        <v>39263</v>
      </c>
      <c r="B3200" s="184">
        <v>38</v>
      </c>
      <c r="C3200" s="184">
        <f t="shared" si="199"/>
        <v>2007</v>
      </c>
      <c r="E3200" s="190">
        <v>128</v>
      </c>
      <c r="F3200" s="190">
        <f t="shared" si="202"/>
        <v>3195</v>
      </c>
      <c r="G3200" s="190">
        <f t="shared" si="200"/>
        <v>0.34986859395532194</v>
      </c>
      <c r="H3200" s="190">
        <f t="shared" si="201"/>
        <v>127.8</v>
      </c>
    </row>
    <row r="3201" spans="1:8">
      <c r="A3201" s="185">
        <v>39264</v>
      </c>
      <c r="B3201" s="184">
        <v>37.700000000000003</v>
      </c>
      <c r="C3201" s="184">
        <f t="shared" si="199"/>
        <v>2007</v>
      </c>
      <c r="E3201" s="190">
        <v>128</v>
      </c>
      <c r="F3201" s="190">
        <f t="shared" si="202"/>
        <v>3196</v>
      </c>
      <c r="G3201" s="190">
        <f t="shared" si="200"/>
        <v>0.34997809899255367</v>
      </c>
      <c r="H3201" s="190">
        <f t="shared" si="201"/>
        <v>127.84</v>
      </c>
    </row>
    <row r="3202" spans="1:8">
      <c r="A3202" s="185">
        <v>39265</v>
      </c>
      <c r="B3202" s="184">
        <v>33.700000000000003</v>
      </c>
      <c r="C3202" s="184">
        <f t="shared" si="199"/>
        <v>2007</v>
      </c>
      <c r="E3202" s="190">
        <v>128</v>
      </c>
      <c r="F3202" s="190">
        <f t="shared" si="202"/>
        <v>3197</v>
      </c>
      <c r="G3202" s="190">
        <f t="shared" si="200"/>
        <v>0.35008760402978539</v>
      </c>
      <c r="H3202" s="190">
        <f t="shared" si="201"/>
        <v>127.88</v>
      </c>
    </row>
    <row r="3203" spans="1:8">
      <c r="A3203" s="185">
        <v>39266</v>
      </c>
      <c r="B3203" s="184">
        <v>38.5</v>
      </c>
      <c r="C3203" s="184">
        <f t="shared" si="199"/>
        <v>2007</v>
      </c>
      <c r="E3203" s="190">
        <v>128</v>
      </c>
      <c r="F3203" s="190">
        <f t="shared" si="202"/>
        <v>3198</v>
      </c>
      <c r="G3203" s="190">
        <f t="shared" si="200"/>
        <v>0.35019710906701706</v>
      </c>
      <c r="H3203" s="190">
        <f t="shared" si="201"/>
        <v>127.92</v>
      </c>
    </row>
    <row r="3204" spans="1:8">
      <c r="A3204" s="185">
        <v>39267</v>
      </c>
      <c r="B3204" s="184">
        <v>33.299999999999997</v>
      </c>
      <c r="C3204" s="184">
        <f t="shared" si="199"/>
        <v>2007</v>
      </c>
      <c r="E3204" s="190">
        <v>128</v>
      </c>
      <c r="F3204" s="190">
        <f t="shared" si="202"/>
        <v>3199</v>
      </c>
      <c r="G3204" s="190">
        <f t="shared" si="200"/>
        <v>0.35030661410424879</v>
      </c>
      <c r="H3204" s="190">
        <f t="shared" si="201"/>
        <v>127.96</v>
      </c>
    </row>
    <row r="3205" spans="1:8">
      <c r="A3205" s="185">
        <v>39268</v>
      </c>
      <c r="B3205" s="184">
        <v>35.1</v>
      </c>
      <c r="C3205" s="184">
        <f t="shared" si="199"/>
        <v>2007</v>
      </c>
      <c r="E3205" s="190">
        <v>128</v>
      </c>
      <c r="F3205" s="190">
        <f t="shared" si="202"/>
        <v>3200</v>
      </c>
      <c r="G3205" s="190">
        <f t="shared" si="200"/>
        <v>0.35041611914148052</v>
      </c>
      <c r="H3205" s="190">
        <f t="shared" si="201"/>
        <v>128</v>
      </c>
    </row>
    <row r="3206" spans="1:8">
      <c r="A3206" s="185">
        <v>39269</v>
      </c>
      <c r="B3206" s="184">
        <v>47.6</v>
      </c>
      <c r="C3206" s="184">
        <f t="shared" ref="C3206:C3269" si="203">YEAR(A3206)</f>
        <v>2007</v>
      </c>
      <c r="E3206" s="190">
        <v>128</v>
      </c>
      <c r="F3206" s="190">
        <f t="shared" si="202"/>
        <v>3201</v>
      </c>
      <c r="G3206" s="190">
        <f t="shared" ref="G3206:G3269" si="204">F3206/9132</f>
        <v>0.35052562417871225</v>
      </c>
      <c r="H3206" s="190">
        <f t="shared" ref="H3206:H3269" si="205">G3206*9132/25</f>
        <v>128.04000000000002</v>
      </c>
    </row>
    <row r="3207" spans="1:8">
      <c r="A3207" s="185">
        <v>39270</v>
      </c>
      <c r="B3207" s="184">
        <v>48.9</v>
      </c>
      <c r="C3207" s="184">
        <f t="shared" si="203"/>
        <v>2007</v>
      </c>
      <c r="E3207" s="190">
        <v>128</v>
      </c>
      <c r="F3207" s="190">
        <f t="shared" ref="F3207:F3270" si="206">F3206+1</f>
        <v>3202</v>
      </c>
      <c r="G3207" s="190">
        <f t="shared" si="204"/>
        <v>0.35063512921594392</v>
      </c>
      <c r="H3207" s="190">
        <f t="shared" si="205"/>
        <v>128.08000000000001</v>
      </c>
    </row>
    <row r="3208" spans="1:8">
      <c r="A3208" s="185">
        <v>39271</v>
      </c>
      <c r="B3208" s="184">
        <v>51.1</v>
      </c>
      <c r="C3208" s="184">
        <f t="shared" si="203"/>
        <v>2007</v>
      </c>
      <c r="E3208" s="190">
        <v>128</v>
      </c>
      <c r="F3208" s="190">
        <f t="shared" si="206"/>
        <v>3203</v>
      </c>
      <c r="G3208" s="190">
        <f t="shared" si="204"/>
        <v>0.35074463425317565</v>
      </c>
      <c r="H3208" s="190">
        <f t="shared" si="205"/>
        <v>128.12</v>
      </c>
    </row>
    <row r="3209" spans="1:8">
      <c r="A3209" s="185">
        <v>39272</v>
      </c>
      <c r="B3209" s="184">
        <v>51.2</v>
      </c>
      <c r="C3209" s="184">
        <f t="shared" si="203"/>
        <v>2007</v>
      </c>
      <c r="E3209" s="190">
        <v>128</v>
      </c>
      <c r="F3209" s="190">
        <f t="shared" si="206"/>
        <v>3204</v>
      </c>
      <c r="G3209" s="190">
        <f t="shared" si="204"/>
        <v>0.35085413929040737</v>
      </c>
      <c r="H3209" s="190">
        <f t="shared" si="205"/>
        <v>128.16</v>
      </c>
    </row>
    <row r="3210" spans="1:8">
      <c r="A3210" s="185">
        <v>39273</v>
      </c>
      <c r="B3210" s="184">
        <v>42.4</v>
      </c>
      <c r="C3210" s="184">
        <f t="shared" si="203"/>
        <v>2007</v>
      </c>
      <c r="E3210" s="190">
        <v>128</v>
      </c>
      <c r="F3210" s="190">
        <f t="shared" si="206"/>
        <v>3205</v>
      </c>
      <c r="G3210" s="190">
        <f t="shared" si="204"/>
        <v>0.35096364432763905</v>
      </c>
      <c r="H3210" s="190">
        <f t="shared" si="205"/>
        <v>128.19999999999999</v>
      </c>
    </row>
    <row r="3211" spans="1:8">
      <c r="A3211" s="185">
        <v>39274</v>
      </c>
      <c r="B3211" s="184">
        <v>49.6</v>
      </c>
      <c r="C3211" s="184">
        <f t="shared" si="203"/>
        <v>2007</v>
      </c>
      <c r="E3211" s="190">
        <v>128</v>
      </c>
      <c r="F3211" s="190">
        <f t="shared" si="206"/>
        <v>3206</v>
      </c>
      <c r="G3211" s="190">
        <f t="shared" si="204"/>
        <v>0.35107314936487077</v>
      </c>
      <c r="H3211" s="190">
        <f t="shared" si="205"/>
        <v>128.24</v>
      </c>
    </row>
    <row r="3212" spans="1:8">
      <c r="A3212" s="185">
        <v>39275</v>
      </c>
      <c r="B3212" s="184">
        <v>55.8</v>
      </c>
      <c r="C3212" s="184">
        <f t="shared" si="203"/>
        <v>2007</v>
      </c>
      <c r="E3212" s="190">
        <v>128</v>
      </c>
      <c r="F3212" s="190">
        <f t="shared" si="206"/>
        <v>3207</v>
      </c>
      <c r="G3212" s="190">
        <f t="shared" si="204"/>
        <v>0.3511826544021025</v>
      </c>
      <c r="H3212" s="190">
        <f t="shared" si="205"/>
        <v>128.28</v>
      </c>
    </row>
    <row r="3213" spans="1:8">
      <c r="A3213" s="185">
        <v>39276</v>
      </c>
      <c r="B3213" s="184">
        <v>51.5</v>
      </c>
      <c r="C3213" s="184">
        <f t="shared" si="203"/>
        <v>2007</v>
      </c>
      <c r="E3213" s="190">
        <v>128</v>
      </c>
      <c r="F3213" s="190">
        <f t="shared" si="206"/>
        <v>3208</v>
      </c>
      <c r="G3213" s="190">
        <f t="shared" si="204"/>
        <v>0.35129215943933423</v>
      </c>
      <c r="H3213" s="190">
        <f t="shared" si="205"/>
        <v>128.32</v>
      </c>
    </row>
    <row r="3214" spans="1:8">
      <c r="A3214" s="185">
        <v>39277</v>
      </c>
      <c r="B3214" s="184">
        <v>51.6</v>
      </c>
      <c r="C3214" s="184">
        <f t="shared" si="203"/>
        <v>2007</v>
      </c>
      <c r="E3214" s="190">
        <v>128</v>
      </c>
      <c r="F3214" s="190">
        <f t="shared" si="206"/>
        <v>3209</v>
      </c>
      <c r="G3214" s="190">
        <f t="shared" si="204"/>
        <v>0.3514016644765659</v>
      </c>
      <c r="H3214" s="190">
        <f t="shared" si="205"/>
        <v>128.36000000000001</v>
      </c>
    </row>
    <row r="3215" spans="1:8">
      <c r="A3215" s="185">
        <v>39278</v>
      </c>
      <c r="B3215" s="184">
        <v>45.4</v>
      </c>
      <c r="C3215" s="184">
        <f t="shared" si="203"/>
        <v>2007</v>
      </c>
      <c r="E3215" s="190">
        <v>128</v>
      </c>
      <c r="F3215" s="190">
        <f t="shared" si="206"/>
        <v>3210</v>
      </c>
      <c r="G3215" s="190">
        <f t="shared" si="204"/>
        <v>0.35151116951379763</v>
      </c>
      <c r="H3215" s="190">
        <f t="shared" si="205"/>
        <v>128.4</v>
      </c>
    </row>
    <row r="3216" spans="1:8">
      <c r="A3216" s="185">
        <v>39279</v>
      </c>
      <c r="B3216" s="184">
        <v>44.7</v>
      </c>
      <c r="C3216" s="184">
        <f t="shared" si="203"/>
        <v>2007</v>
      </c>
      <c r="E3216" s="190">
        <v>128</v>
      </c>
      <c r="F3216" s="190">
        <f t="shared" si="206"/>
        <v>3211</v>
      </c>
      <c r="G3216" s="190">
        <f t="shared" si="204"/>
        <v>0.35162067455102936</v>
      </c>
      <c r="H3216" s="190">
        <f t="shared" si="205"/>
        <v>128.44</v>
      </c>
    </row>
    <row r="3217" spans="1:8">
      <c r="A3217" s="185">
        <v>39280</v>
      </c>
      <c r="B3217" s="184">
        <v>46.6</v>
      </c>
      <c r="C3217" s="184">
        <f t="shared" si="203"/>
        <v>2007</v>
      </c>
      <c r="E3217" s="190">
        <v>128</v>
      </c>
      <c r="F3217" s="190">
        <f t="shared" si="206"/>
        <v>3212</v>
      </c>
      <c r="G3217" s="190">
        <f t="shared" si="204"/>
        <v>0.35173017958826108</v>
      </c>
      <c r="H3217" s="190">
        <f t="shared" si="205"/>
        <v>128.47999999999999</v>
      </c>
    </row>
    <row r="3218" spans="1:8">
      <c r="A3218" s="185">
        <v>39281</v>
      </c>
      <c r="B3218" s="184">
        <v>48</v>
      </c>
      <c r="C3218" s="184">
        <f t="shared" si="203"/>
        <v>2007</v>
      </c>
      <c r="E3218" s="190">
        <v>128</v>
      </c>
      <c r="F3218" s="190">
        <f t="shared" si="206"/>
        <v>3213</v>
      </c>
      <c r="G3218" s="190">
        <f t="shared" si="204"/>
        <v>0.35183968462549275</v>
      </c>
      <c r="H3218" s="190">
        <f t="shared" si="205"/>
        <v>128.52000000000001</v>
      </c>
    </row>
    <row r="3219" spans="1:8">
      <c r="A3219" s="185">
        <v>39282</v>
      </c>
      <c r="B3219" s="184">
        <v>51</v>
      </c>
      <c r="C3219" s="184">
        <f t="shared" si="203"/>
        <v>2007</v>
      </c>
      <c r="E3219" s="190">
        <v>128</v>
      </c>
      <c r="F3219" s="190">
        <f t="shared" si="206"/>
        <v>3214</v>
      </c>
      <c r="G3219" s="190">
        <f t="shared" si="204"/>
        <v>0.35194918966272448</v>
      </c>
      <c r="H3219" s="190">
        <f t="shared" si="205"/>
        <v>128.56</v>
      </c>
    </row>
    <row r="3220" spans="1:8">
      <c r="A3220" s="185">
        <v>39283</v>
      </c>
      <c r="B3220" s="184">
        <v>47.7</v>
      </c>
      <c r="C3220" s="184">
        <f t="shared" si="203"/>
        <v>2007</v>
      </c>
      <c r="E3220" s="190">
        <v>128</v>
      </c>
      <c r="F3220" s="190">
        <f t="shared" si="206"/>
        <v>3215</v>
      </c>
      <c r="G3220" s="190">
        <f t="shared" si="204"/>
        <v>0.35205869469995621</v>
      </c>
      <c r="H3220" s="190">
        <f t="shared" si="205"/>
        <v>128.6</v>
      </c>
    </row>
    <row r="3221" spans="1:8">
      <c r="A3221" s="185">
        <v>39284</v>
      </c>
      <c r="B3221" s="184">
        <v>43.1</v>
      </c>
      <c r="C3221" s="184">
        <f t="shared" si="203"/>
        <v>2007</v>
      </c>
      <c r="E3221" s="190">
        <v>128</v>
      </c>
      <c r="F3221" s="190">
        <f t="shared" si="206"/>
        <v>3216</v>
      </c>
      <c r="G3221" s="190">
        <f t="shared" si="204"/>
        <v>0.35216819973718794</v>
      </c>
      <c r="H3221" s="190">
        <f t="shared" si="205"/>
        <v>128.64000000000001</v>
      </c>
    </row>
    <row r="3222" spans="1:8">
      <c r="A3222" s="185">
        <v>39285</v>
      </c>
      <c r="B3222" s="184">
        <v>44.9</v>
      </c>
      <c r="C3222" s="184">
        <f t="shared" si="203"/>
        <v>2007</v>
      </c>
      <c r="E3222" s="190">
        <v>128</v>
      </c>
      <c r="F3222" s="190">
        <f t="shared" si="206"/>
        <v>3217</v>
      </c>
      <c r="G3222" s="190">
        <f t="shared" si="204"/>
        <v>0.35227770477441961</v>
      </c>
      <c r="H3222" s="190">
        <f t="shared" si="205"/>
        <v>128.68</v>
      </c>
    </row>
    <row r="3223" spans="1:8">
      <c r="A3223" s="185">
        <v>39286</v>
      </c>
      <c r="B3223" s="184">
        <v>46.9</v>
      </c>
      <c r="C3223" s="184">
        <f t="shared" si="203"/>
        <v>2007</v>
      </c>
      <c r="E3223" s="190">
        <v>128</v>
      </c>
      <c r="F3223" s="190">
        <f t="shared" si="206"/>
        <v>3218</v>
      </c>
      <c r="G3223" s="190">
        <f t="shared" si="204"/>
        <v>0.35238720981165134</v>
      </c>
      <c r="H3223" s="190">
        <f t="shared" si="205"/>
        <v>128.72</v>
      </c>
    </row>
    <row r="3224" spans="1:8">
      <c r="A3224" s="185">
        <v>39287</v>
      </c>
      <c r="B3224" s="184">
        <v>50.9</v>
      </c>
      <c r="C3224" s="184">
        <f t="shared" si="203"/>
        <v>2007</v>
      </c>
      <c r="E3224" s="190">
        <v>127</v>
      </c>
      <c r="F3224" s="190">
        <f t="shared" si="206"/>
        <v>3219</v>
      </c>
      <c r="G3224" s="190">
        <f t="shared" si="204"/>
        <v>0.35249671484888306</v>
      </c>
      <c r="H3224" s="190">
        <f t="shared" si="205"/>
        <v>128.76</v>
      </c>
    </row>
    <row r="3225" spans="1:8">
      <c r="A3225" s="185">
        <v>39288</v>
      </c>
      <c r="B3225" s="184">
        <v>56.4</v>
      </c>
      <c r="C3225" s="184">
        <f t="shared" si="203"/>
        <v>2007</v>
      </c>
      <c r="E3225" s="190">
        <v>127</v>
      </c>
      <c r="F3225" s="190">
        <f t="shared" si="206"/>
        <v>3220</v>
      </c>
      <c r="G3225" s="190">
        <f t="shared" si="204"/>
        <v>0.35260621988611474</v>
      </c>
      <c r="H3225" s="190">
        <f t="shared" si="205"/>
        <v>128.79999999999998</v>
      </c>
    </row>
    <row r="3226" spans="1:8">
      <c r="A3226" s="185">
        <v>39289</v>
      </c>
      <c r="B3226" s="184">
        <v>54.7</v>
      </c>
      <c r="C3226" s="184">
        <f t="shared" si="203"/>
        <v>2007</v>
      </c>
      <c r="E3226" s="190">
        <v>127</v>
      </c>
      <c r="F3226" s="190">
        <f t="shared" si="206"/>
        <v>3221</v>
      </c>
      <c r="G3226" s="190">
        <f t="shared" si="204"/>
        <v>0.35271572492334646</v>
      </c>
      <c r="H3226" s="190">
        <f t="shared" si="205"/>
        <v>128.84</v>
      </c>
    </row>
    <row r="3227" spans="1:8">
      <c r="A3227" s="185">
        <v>39290</v>
      </c>
      <c r="B3227" s="184">
        <v>44.3</v>
      </c>
      <c r="C3227" s="184">
        <f t="shared" si="203"/>
        <v>2007</v>
      </c>
      <c r="E3227" s="190">
        <v>127</v>
      </c>
      <c r="F3227" s="190">
        <f t="shared" si="206"/>
        <v>3222</v>
      </c>
      <c r="G3227" s="190">
        <f t="shared" si="204"/>
        <v>0.35282522996057819</v>
      </c>
      <c r="H3227" s="190">
        <f t="shared" si="205"/>
        <v>128.88</v>
      </c>
    </row>
    <row r="3228" spans="1:8">
      <c r="A3228" s="185">
        <v>39291</v>
      </c>
      <c r="B3228" s="184">
        <v>40.5</v>
      </c>
      <c r="C3228" s="184">
        <f t="shared" si="203"/>
        <v>2007</v>
      </c>
      <c r="E3228" s="190">
        <v>127</v>
      </c>
      <c r="F3228" s="190">
        <f t="shared" si="206"/>
        <v>3223</v>
      </c>
      <c r="G3228" s="190">
        <f t="shared" si="204"/>
        <v>0.35293473499780992</v>
      </c>
      <c r="H3228" s="190">
        <f t="shared" si="205"/>
        <v>128.91999999999999</v>
      </c>
    </row>
    <row r="3229" spans="1:8">
      <c r="A3229" s="185">
        <v>39292</v>
      </c>
      <c r="B3229" s="184">
        <v>38</v>
      </c>
      <c r="C3229" s="184">
        <f t="shared" si="203"/>
        <v>2007</v>
      </c>
      <c r="E3229" s="190">
        <v>127</v>
      </c>
      <c r="F3229" s="190">
        <f t="shared" si="206"/>
        <v>3224</v>
      </c>
      <c r="G3229" s="190">
        <f t="shared" si="204"/>
        <v>0.35304424003504159</v>
      </c>
      <c r="H3229" s="190">
        <f t="shared" si="205"/>
        <v>128.96</v>
      </c>
    </row>
    <row r="3230" spans="1:8">
      <c r="A3230" s="185">
        <v>39293</v>
      </c>
      <c r="B3230" s="184">
        <v>41.7</v>
      </c>
      <c r="C3230" s="184">
        <f t="shared" si="203"/>
        <v>2007</v>
      </c>
      <c r="E3230" s="190">
        <v>127</v>
      </c>
      <c r="F3230" s="190">
        <f t="shared" si="206"/>
        <v>3225</v>
      </c>
      <c r="G3230" s="190">
        <f t="shared" si="204"/>
        <v>0.35315374507227332</v>
      </c>
      <c r="H3230" s="190">
        <f t="shared" si="205"/>
        <v>129</v>
      </c>
    </row>
    <row r="3231" spans="1:8">
      <c r="A3231" s="185">
        <v>39294</v>
      </c>
      <c r="B3231" s="184">
        <v>37.200000000000003</v>
      </c>
      <c r="C3231" s="184">
        <f t="shared" si="203"/>
        <v>2007</v>
      </c>
      <c r="E3231" s="190">
        <v>127</v>
      </c>
      <c r="F3231" s="190">
        <f t="shared" si="206"/>
        <v>3226</v>
      </c>
      <c r="G3231" s="190">
        <f t="shared" si="204"/>
        <v>0.35326325010950504</v>
      </c>
      <c r="H3231" s="190">
        <f t="shared" si="205"/>
        <v>129.04</v>
      </c>
    </row>
    <row r="3232" spans="1:8">
      <c r="A3232" s="185">
        <v>39295</v>
      </c>
      <c r="B3232" s="184">
        <v>34.5</v>
      </c>
      <c r="C3232" s="184">
        <f t="shared" si="203"/>
        <v>2007</v>
      </c>
      <c r="E3232" s="190">
        <v>127</v>
      </c>
      <c r="F3232" s="190">
        <f t="shared" si="206"/>
        <v>3227</v>
      </c>
      <c r="G3232" s="190">
        <f t="shared" si="204"/>
        <v>0.35337275514673677</v>
      </c>
      <c r="H3232" s="190">
        <f t="shared" si="205"/>
        <v>129.08000000000001</v>
      </c>
    </row>
    <row r="3233" spans="1:8">
      <c r="A3233" s="185">
        <v>39296</v>
      </c>
      <c r="B3233" s="184">
        <v>38.6</v>
      </c>
      <c r="C3233" s="184">
        <f t="shared" si="203"/>
        <v>2007</v>
      </c>
      <c r="E3233" s="190">
        <v>127</v>
      </c>
      <c r="F3233" s="190">
        <f t="shared" si="206"/>
        <v>3228</v>
      </c>
      <c r="G3233" s="190">
        <f t="shared" si="204"/>
        <v>0.35348226018396844</v>
      </c>
      <c r="H3233" s="190">
        <f t="shared" si="205"/>
        <v>129.12</v>
      </c>
    </row>
    <row r="3234" spans="1:8">
      <c r="A3234" s="185">
        <v>39297</v>
      </c>
      <c r="B3234" s="184">
        <v>40.200000000000003</v>
      </c>
      <c r="C3234" s="184">
        <f t="shared" si="203"/>
        <v>2007</v>
      </c>
      <c r="E3234" s="190">
        <v>127</v>
      </c>
      <c r="F3234" s="190">
        <f t="shared" si="206"/>
        <v>3229</v>
      </c>
      <c r="G3234" s="190">
        <f t="shared" si="204"/>
        <v>0.35359176522120017</v>
      </c>
      <c r="H3234" s="190">
        <f t="shared" si="205"/>
        <v>129.16</v>
      </c>
    </row>
    <row r="3235" spans="1:8">
      <c r="A3235" s="185">
        <v>39298</v>
      </c>
      <c r="B3235" s="184">
        <v>39.200000000000003</v>
      </c>
      <c r="C3235" s="184">
        <f t="shared" si="203"/>
        <v>2007</v>
      </c>
      <c r="E3235" s="190">
        <v>127</v>
      </c>
      <c r="F3235" s="190">
        <f t="shared" si="206"/>
        <v>3230</v>
      </c>
      <c r="G3235" s="190">
        <f t="shared" si="204"/>
        <v>0.3537012702584319</v>
      </c>
      <c r="H3235" s="190">
        <f t="shared" si="205"/>
        <v>129.19999999999999</v>
      </c>
    </row>
    <row r="3236" spans="1:8">
      <c r="A3236" s="185">
        <v>39299</v>
      </c>
      <c r="B3236" s="184">
        <v>36.799999999999997</v>
      </c>
      <c r="C3236" s="184">
        <f t="shared" si="203"/>
        <v>2007</v>
      </c>
      <c r="E3236" s="190">
        <v>127</v>
      </c>
      <c r="F3236" s="190">
        <f t="shared" si="206"/>
        <v>3231</v>
      </c>
      <c r="G3236" s="190">
        <f t="shared" si="204"/>
        <v>0.35381077529566363</v>
      </c>
      <c r="H3236" s="190">
        <f t="shared" si="205"/>
        <v>129.24</v>
      </c>
    </row>
    <row r="3237" spans="1:8">
      <c r="A3237" s="185">
        <v>39300</v>
      </c>
      <c r="B3237" s="184">
        <v>34.9</v>
      </c>
      <c r="C3237" s="184">
        <f t="shared" si="203"/>
        <v>2007</v>
      </c>
      <c r="E3237" s="190">
        <v>127</v>
      </c>
      <c r="F3237" s="190">
        <f t="shared" si="206"/>
        <v>3232</v>
      </c>
      <c r="G3237" s="190">
        <f t="shared" si="204"/>
        <v>0.3539202803328953</v>
      </c>
      <c r="H3237" s="190">
        <f t="shared" si="205"/>
        <v>129.28</v>
      </c>
    </row>
    <row r="3238" spans="1:8">
      <c r="A3238" s="185">
        <v>39301</v>
      </c>
      <c r="B3238" s="184">
        <v>33.4</v>
      </c>
      <c r="C3238" s="184">
        <f t="shared" si="203"/>
        <v>2007</v>
      </c>
      <c r="E3238" s="190">
        <v>127</v>
      </c>
      <c r="F3238" s="190">
        <f t="shared" si="206"/>
        <v>3233</v>
      </c>
      <c r="G3238" s="190">
        <f t="shared" si="204"/>
        <v>0.35402978537012703</v>
      </c>
      <c r="H3238" s="190">
        <f t="shared" si="205"/>
        <v>129.32</v>
      </c>
    </row>
    <row r="3239" spans="1:8">
      <c r="A3239" s="185">
        <v>39302</v>
      </c>
      <c r="B3239" s="184">
        <v>32.799999999999997</v>
      </c>
      <c r="C3239" s="184">
        <f t="shared" si="203"/>
        <v>2007</v>
      </c>
      <c r="E3239" s="190">
        <v>127</v>
      </c>
      <c r="F3239" s="190">
        <f t="shared" si="206"/>
        <v>3234</v>
      </c>
      <c r="G3239" s="190">
        <f t="shared" si="204"/>
        <v>0.35413929040735875</v>
      </c>
      <c r="H3239" s="190">
        <f t="shared" si="205"/>
        <v>129.36000000000001</v>
      </c>
    </row>
    <row r="3240" spans="1:8">
      <c r="A3240" s="185">
        <v>39303</v>
      </c>
      <c r="B3240" s="184">
        <v>37.9</v>
      </c>
      <c r="C3240" s="184">
        <f t="shared" si="203"/>
        <v>2007</v>
      </c>
      <c r="E3240" s="190">
        <v>127</v>
      </c>
      <c r="F3240" s="190">
        <f t="shared" si="206"/>
        <v>3235</v>
      </c>
      <c r="G3240" s="190">
        <f t="shared" si="204"/>
        <v>0.35424879544459043</v>
      </c>
      <c r="H3240" s="190">
        <f t="shared" si="205"/>
        <v>129.39999999999998</v>
      </c>
    </row>
    <row r="3241" spans="1:8">
      <c r="A3241" s="185">
        <v>39304</v>
      </c>
      <c r="B3241" s="184">
        <v>35</v>
      </c>
      <c r="C3241" s="184">
        <f t="shared" si="203"/>
        <v>2007</v>
      </c>
      <c r="E3241" s="190">
        <v>127</v>
      </c>
      <c r="F3241" s="190">
        <f t="shared" si="206"/>
        <v>3236</v>
      </c>
      <c r="G3241" s="190">
        <f t="shared" si="204"/>
        <v>0.35435830048182215</v>
      </c>
      <c r="H3241" s="190">
        <f t="shared" si="205"/>
        <v>129.44</v>
      </c>
    </row>
    <row r="3242" spans="1:8">
      <c r="A3242" s="185">
        <v>39305</v>
      </c>
      <c r="B3242" s="184">
        <v>34.799999999999997</v>
      </c>
      <c r="C3242" s="184">
        <f t="shared" si="203"/>
        <v>2007</v>
      </c>
      <c r="E3242" s="190">
        <v>127</v>
      </c>
      <c r="F3242" s="190">
        <f t="shared" si="206"/>
        <v>3237</v>
      </c>
      <c r="G3242" s="190">
        <f t="shared" si="204"/>
        <v>0.35446780551905388</v>
      </c>
      <c r="H3242" s="190">
        <f t="shared" si="205"/>
        <v>129.47999999999999</v>
      </c>
    </row>
    <row r="3243" spans="1:8">
      <c r="A3243" s="185">
        <v>39306</v>
      </c>
      <c r="B3243" s="184">
        <v>34.1</v>
      </c>
      <c r="C3243" s="184">
        <f t="shared" si="203"/>
        <v>2007</v>
      </c>
      <c r="E3243" s="190">
        <v>127</v>
      </c>
      <c r="F3243" s="190">
        <f t="shared" si="206"/>
        <v>3238</v>
      </c>
      <c r="G3243" s="190">
        <f t="shared" si="204"/>
        <v>0.35457731055628561</v>
      </c>
      <c r="H3243" s="190">
        <f t="shared" si="205"/>
        <v>129.52000000000001</v>
      </c>
    </row>
    <row r="3244" spans="1:8">
      <c r="A3244" s="185">
        <v>39307</v>
      </c>
      <c r="B3244" s="184">
        <v>32.799999999999997</v>
      </c>
      <c r="C3244" s="184">
        <f t="shared" si="203"/>
        <v>2007</v>
      </c>
      <c r="E3244" s="190">
        <v>127</v>
      </c>
      <c r="F3244" s="190">
        <f t="shared" si="206"/>
        <v>3239</v>
      </c>
      <c r="G3244" s="190">
        <f t="shared" si="204"/>
        <v>0.35468681559351728</v>
      </c>
      <c r="H3244" s="190">
        <f t="shared" si="205"/>
        <v>129.56</v>
      </c>
    </row>
    <row r="3245" spans="1:8">
      <c r="A3245" s="185">
        <v>39308</v>
      </c>
      <c r="B3245" s="184">
        <v>33.1</v>
      </c>
      <c r="C3245" s="184">
        <f t="shared" si="203"/>
        <v>2007</v>
      </c>
      <c r="E3245" s="190">
        <v>127</v>
      </c>
      <c r="F3245" s="190">
        <f t="shared" si="206"/>
        <v>3240</v>
      </c>
      <c r="G3245" s="190">
        <f t="shared" si="204"/>
        <v>0.35479632063074901</v>
      </c>
      <c r="H3245" s="190">
        <f t="shared" si="205"/>
        <v>129.6</v>
      </c>
    </row>
    <row r="3246" spans="1:8">
      <c r="A3246" s="185">
        <v>39309</v>
      </c>
      <c r="B3246" s="184">
        <v>34.200000000000003</v>
      </c>
      <c r="C3246" s="184">
        <f t="shared" si="203"/>
        <v>2007</v>
      </c>
      <c r="E3246" s="190">
        <v>127</v>
      </c>
      <c r="F3246" s="190">
        <f t="shared" si="206"/>
        <v>3241</v>
      </c>
      <c r="G3246" s="190">
        <f t="shared" si="204"/>
        <v>0.35490582566798073</v>
      </c>
      <c r="H3246" s="190">
        <f t="shared" si="205"/>
        <v>129.63999999999999</v>
      </c>
    </row>
    <row r="3247" spans="1:8">
      <c r="A3247" s="185">
        <v>39310</v>
      </c>
      <c r="B3247" s="184">
        <v>32.9</v>
      </c>
      <c r="C3247" s="184">
        <f t="shared" si="203"/>
        <v>2007</v>
      </c>
      <c r="E3247" s="190">
        <v>127</v>
      </c>
      <c r="F3247" s="190">
        <f t="shared" si="206"/>
        <v>3242</v>
      </c>
      <c r="G3247" s="190">
        <f t="shared" si="204"/>
        <v>0.35501533070521246</v>
      </c>
      <c r="H3247" s="190">
        <f t="shared" si="205"/>
        <v>129.68</v>
      </c>
    </row>
    <row r="3248" spans="1:8">
      <c r="A3248" s="185">
        <v>39311</v>
      </c>
      <c r="B3248" s="184">
        <v>36.299999999999997</v>
      </c>
      <c r="C3248" s="184">
        <f t="shared" si="203"/>
        <v>2007</v>
      </c>
      <c r="E3248" s="190">
        <v>127</v>
      </c>
      <c r="F3248" s="190">
        <f t="shared" si="206"/>
        <v>3243</v>
      </c>
      <c r="G3248" s="190">
        <f t="shared" si="204"/>
        <v>0.35512483574244413</v>
      </c>
      <c r="H3248" s="190">
        <f t="shared" si="205"/>
        <v>129.72</v>
      </c>
    </row>
    <row r="3249" spans="1:8">
      <c r="A3249" s="185">
        <v>39312</v>
      </c>
      <c r="B3249" s="184">
        <v>49</v>
      </c>
      <c r="C3249" s="184">
        <f t="shared" si="203"/>
        <v>2007</v>
      </c>
      <c r="E3249" s="190">
        <v>127</v>
      </c>
      <c r="F3249" s="190">
        <f t="shared" si="206"/>
        <v>3244</v>
      </c>
      <c r="G3249" s="190">
        <f t="shared" si="204"/>
        <v>0.35523434077967586</v>
      </c>
      <c r="H3249" s="190">
        <f t="shared" si="205"/>
        <v>129.76</v>
      </c>
    </row>
    <row r="3250" spans="1:8">
      <c r="A3250" s="185">
        <v>39313</v>
      </c>
      <c r="B3250" s="184">
        <v>45.5</v>
      </c>
      <c r="C3250" s="184">
        <f t="shared" si="203"/>
        <v>2007</v>
      </c>
      <c r="E3250" s="190">
        <v>127</v>
      </c>
      <c r="F3250" s="190">
        <f t="shared" si="206"/>
        <v>3245</v>
      </c>
      <c r="G3250" s="190">
        <f t="shared" si="204"/>
        <v>0.35534384581690759</v>
      </c>
      <c r="H3250" s="190">
        <f t="shared" si="205"/>
        <v>129.80000000000001</v>
      </c>
    </row>
    <row r="3251" spans="1:8">
      <c r="A3251" s="185">
        <v>39314</v>
      </c>
      <c r="B3251" s="184">
        <v>46.1</v>
      </c>
      <c r="C3251" s="184">
        <f t="shared" si="203"/>
        <v>2007</v>
      </c>
      <c r="E3251" s="190">
        <v>127</v>
      </c>
      <c r="F3251" s="190">
        <f t="shared" si="206"/>
        <v>3246</v>
      </c>
      <c r="G3251" s="190">
        <f t="shared" si="204"/>
        <v>0.35545335085413932</v>
      </c>
      <c r="H3251" s="190">
        <f t="shared" si="205"/>
        <v>129.84000000000003</v>
      </c>
    </row>
    <row r="3252" spans="1:8">
      <c r="A3252" s="185">
        <v>39315</v>
      </c>
      <c r="B3252" s="184">
        <v>41.5</v>
      </c>
      <c r="C3252" s="184">
        <f t="shared" si="203"/>
        <v>2007</v>
      </c>
      <c r="E3252" s="190">
        <v>127</v>
      </c>
      <c r="F3252" s="190">
        <f t="shared" si="206"/>
        <v>3247</v>
      </c>
      <c r="G3252" s="190">
        <f t="shared" si="204"/>
        <v>0.35556285589137099</v>
      </c>
      <c r="H3252" s="190">
        <f t="shared" si="205"/>
        <v>129.88</v>
      </c>
    </row>
    <row r="3253" spans="1:8">
      <c r="A3253" s="185">
        <v>39316</v>
      </c>
      <c r="B3253" s="184">
        <v>43.9</v>
      </c>
      <c r="C3253" s="184">
        <f t="shared" si="203"/>
        <v>2007</v>
      </c>
      <c r="E3253" s="190">
        <v>127</v>
      </c>
      <c r="F3253" s="190">
        <f t="shared" si="206"/>
        <v>3248</v>
      </c>
      <c r="G3253" s="190">
        <f t="shared" si="204"/>
        <v>0.35567236092860272</v>
      </c>
      <c r="H3253" s="190">
        <f t="shared" si="205"/>
        <v>129.91999999999999</v>
      </c>
    </row>
    <row r="3254" spans="1:8">
      <c r="A3254" s="185">
        <v>39317</v>
      </c>
      <c r="B3254" s="184">
        <v>37.200000000000003</v>
      </c>
      <c r="C3254" s="184">
        <f t="shared" si="203"/>
        <v>2007</v>
      </c>
      <c r="E3254" s="190">
        <v>127</v>
      </c>
      <c r="F3254" s="190">
        <f t="shared" si="206"/>
        <v>3249</v>
      </c>
      <c r="G3254" s="190">
        <f t="shared" si="204"/>
        <v>0.35578186596583444</v>
      </c>
      <c r="H3254" s="190">
        <f t="shared" si="205"/>
        <v>129.96</v>
      </c>
    </row>
    <row r="3255" spans="1:8">
      <c r="A3255" s="185">
        <v>39318</v>
      </c>
      <c r="B3255" s="184">
        <v>33.700000000000003</v>
      </c>
      <c r="C3255" s="184">
        <f t="shared" si="203"/>
        <v>2007</v>
      </c>
      <c r="E3255" s="190">
        <v>127</v>
      </c>
      <c r="F3255" s="190">
        <f t="shared" si="206"/>
        <v>3250</v>
      </c>
      <c r="G3255" s="190">
        <f t="shared" si="204"/>
        <v>0.35589137100306611</v>
      </c>
      <c r="H3255" s="190">
        <f t="shared" si="205"/>
        <v>129.99999999999997</v>
      </c>
    </row>
    <row r="3256" spans="1:8">
      <c r="A3256" s="185">
        <v>39319</v>
      </c>
      <c r="B3256" s="184">
        <v>36.1</v>
      </c>
      <c r="C3256" s="184">
        <f t="shared" si="203"/>
        <v>2007</v>
      </c>
      <c r="E3256" s="190">
        <v>127</v>
      </c>
      <c r="F3256" s="190">
        <f t="shared" si="206"/>
        <v>3251</v>
      </c>
      <c r="G3256" s="190">
        <f t="shared" si="204"/>
        <v>0.35600087604029784</v>
      </c>
      <c r="H3256" s="190">
        <f t="shared" si="205"/>
        <v>130.04</v>
      </c>
    </row>
    <row r="3257" spans="1:8">
      <c r="A3257" s="185">
        <v>39320</v>
      </c>
      <c r="B3257" s="184">
        <v>39.1</v>
      </c>
      <c r="C3257" s="184">
        <f t="shared" si="203"/>
        <v>2007</v>
      </c>
      <c r="E3257" s="190">
        <v>127</v>
      </c>
      <c r="F3257" s="190">
        <f t="shared" si="206"/>
        <v>3252</v>
      </c>
      <c r="G3257" s="190">
        <f t="shared" si="204"/>
        <v>0.35611038107752957</v>
      </c>
      <c r="H3257" s="190">
        <f t="shared" si="205"/>
        <v>130.08000000000001</v>
      </c>
    </row>
    <row r="3258" spans="1:8">
      <c r="A3258" s="185">
        <v>39321</v>
      </c>
      <c r="B3258" s="184">
        <v>43.2</v>
      </c>
      <c r="C3258" s="184">
        <f t="shared" si="203"/>
        <v>2007</v>
      </c>
      <c r="E3258" s="190">
        <v>127</v>
      </c>
      <c r="F3258" s="190">
        <f t="shared" si="206"/>
        <v>3253</v>
      </c>
      <c r="G3258" s="190">
        <f t="shared" si="204"/>
        <v>0.3562198861147613</v>
      </c>
      <c r="H3258" s="190">
        <f t="shared" si="205"/>
        <v>130.12</v>
      </c>
    </row>
    <row r="3259" spans="1:8">
      <c r="A3259" s="185">
        <v>39322</v>
      </c>
      <c r="B3259" s="184">
        <v>57.5</v>
      </c>
      <c r="C3259" s="184">
        <f t="shared" si="203"/>
        <v>2007</v>
      </c>
      <c r="E3259" s="190">
        <v>127</v>
      </c>
      <c r="F3259" s="190">
        <f t="shared" si="206"/>
        <v>3254</v>
      </c>
      <c r="G3259" s="190">
        <f t="shared" si="204"/>
        <v>0.35632939115199297</v>
      </c>
      <c r="H3259" s="190">
        <f t="shared" si="205"/>
        <v>130.16</v>
      </c>
    </row>
    <row r="3260" spans="1:8">
      <c r="A3260" s="185">
        <v>39323</v>
      </c>
      <c r="B3260" s="184">
        <v>47.4</v>
      </c>
      <c r="C3260" s="184">
        <f t="shared" si="203"/>
        <v>2007</v>
      </c>
      <c r="E3260" s="190">
        <v>127</v>
      </c>
      <c r="F3260" s="190">
        <f t="shared" si="206"/>
        <v>3255</v>
      </c>
      <c r="G3260" s="190">
        <f t="shared" si="204"/>
        <v>0.3564388961892247</v>
      </c>
      <c r="H3260" s="190">
        <f t="shared" si="205"/>
        <v>130.19999999999999</v>
      </c>
    </row>
    <row r="3261" spans="1:8">
      <c r="A3261" s="185">
        <v>39324</v>
      </c>
      <c r="B3261" s="184">
        <v>44.2</v>
      </c>
      <c r="C3261" s="184">
        <f t="shared" si="203"/>
        <v>2007</v>
      </c>
      <c r="E3261" s="190">
        <v>127</v>
      </c>
      <c r="F3261" s="190">
        <f t="shared" si="206"/>
        <v>3256</v>
      </c>
      <c r="G3261" s="190">
        <f t="shared" si="204"/>
        <v>0.35654840122645642</v>
      </c>
      <c r="H3261" s="190">
        <f t="shared" si="205"/>
        <v>130.24</v>
      </c>
    </row>
    <row r="3262" spans="1:8">
      <c r="A3262" s="185">
        <v>39325</v>
      </c>
      <c r="B3262" s="184">
        <v>38.200000000000003</v>
      </c>
      <c r="C3262" s="184">
        <f t="shared" si="203"/>
        <v>2007</v>
      </c>
      <c r="E3262" s="190">
        <v>127</v>
      </c>
      <c r="F3262" s="190">
        <f t="shared" si="206"/>
        <v>3257</v>
      </c>
      <c r="G3262" s="190">
        <f t="shared" si="204"/>
        <v>0.35665790626368815</v>
      </c>
      <c r="H3262" s="190">
        <f t="shared" si="205"/>
        <v>130.28</v>
      </c>
    </row>
    <row r="3263" spans="1:8">
      <c r="A3263" s="185">
        <v>39326</v>
      </c>
      <c r="B3263" s="184">
        <v>35.9</v>
      </c>
      <c r="C3263" s="184">
        <f t="shared" si="203"/>
        <v>2007</v>
      </c>
      <c r="E3263" s="190">
        <v>127</v>
      </c>
      <c r="F3263" s="190">
        <f t="shared" si="206"/>
        <v>3258</v>
      </c>
      <c r="G3263" s="190">
        <f t="shared" si="204"/>
        <v>0.35676741130091982</v>
      </c>
      <c r="H3263" s="190">
        <f t="shared" si="205"/>
        <v>130.32</v>
      </c>
    </row>
    <row r="3264" spans="1:8">
      <c r="A3264" s="185">
        <v>39327</v>
      </c>
      <c r="B3264" s="184">
        <v>36.299999999999997</v>
      </c>
      <c r="C3264" s="184">
        <f t="shared" si="203"/>
        <v>2007</v>
      </c>
      <c r="E3264" s="190">
        <v>126</v>
      </c>
      <c r="F3264" s="190">
        <f t="shared" si="206"/>
        <v>3259</v>
      </c>
      <c r="G3264" s="190">
        <f t="shared" si="204"/>
        <v>0.35687691633815155</v>
      </c>
      <c r="H3264" s="190">
        <f t="shared" si="205"/>
        <v>130.36000000000001</v>
      </c>
    </row>
    <row r="3265" spans="1:8">
      <c r="A3265" s="185">
        <v>39328</v>
      </c>
      <c r="B3265" s="184">
        <v>45.2</v>
      </c>
      <c r="C3265" s="184">
        <f t="shared" si="203"/>
        <v>2007</v>
      </c>
      <c r="E3265" s="190">
        <v>126</v>
      </c>
      <c r="F3265" s="190">
        <f t="shared" si="206"/>
        <v>3260</v>
      </c>
      <c r="G3265" s="190">
        <f t="shared" si="204"/>
        <v>0.35698642137538328</v>
      </c>
      <c r="H3265" s="190">
        <f t="shared" si="205"/>
        <v>130.4</v>
      </c>
    </row>
    <row r="3266" spans="1:8">
      <c r="A3266" s="185">
        <v>39329</v>
      </c>
      <c r="B3266" s="184">
        <v>47.6</v>
      </c>
      <c r="C3266" s="184">
        <f t="shared" si="203"/>
        <v>2007</v>
      </c>
      <c r="E3266" s="190">
        <v>126</v>
      </c>
      <c r="F3266" s="190">
        <f t="shared" si="206"/>
        <v>3261</v>
      </c>
      <c r="G3266" s="190">
        <f t="shared" si="204"/>
        <v>0.35709592641261501</v>
      </c>
      <c r="H3266" s="190">
        <f t="shared" si="205"/>
        <v>130.44000000000003</v>
      </c>
    </row>
    <row r="3267" spans="1:8">
      <c r="A3267" s="185">
        <v>39330</v>
      </c>
      <c r="B3267" s="184">
        <v>70.5</v>
      </c>
      <c r="C3267" s="184">
        <f t="shared" si="203"/>
        <v>2007</v>
      </c>
      <c r="E3267" s="190">
        <v>126</v>
      </c>
      <c r="F3267" s="190">
        <f t="shared" si="206"/>
        <v>3262</v>
      </c>
      <c r="G3267" s="190">
        <f t="shared" si="204"/>
        <v>0.35720543144984668</v>
      </c>
      <c r="H3267" s="190">
        <f t="shared" si="205"/>
        <v>130.47999999999999</v>
      </c>
    </row>
    <row r="3268" spans="1:8">
      <c r="A3268" s="185">
        <v>39331</v>
      </c>
      <c r="B3268" s="184">
        <v>65.2</v>
      </c>
      <c r="C3268" s="184">
        <f t="shared" si="203"/>
        <v>2007</v>
      </c>
      <c r="E3268" s="190">
        <v>126</v>
      </c>
      <c r="F3268" s="190">
        <f t="shared" si="206"/>
        <v>3263</v>
      </c>
      <c r="G3268" s="190">
        <f t="shared" si="204"/>
        <v>0.35731493648707841</v>
      </c>
      <c r="H3268" s="190">
        <f t="shared" si="205"/>
        <v>130.52000000000001</v>
      </c>
    </row>
    <row r="3269" spans="1:8">
      <c r="A3269" s="185">
        <v>39332</v>
      </c>
      <c r="B3269" s="184">
        <v>57.3</v>
      </c>
      <c r="C3269" s="184">
        <f t="shared" si="203"/>
        <v>2007</v>
      </c>
      <c r="E3269" s="190">
        <v>126</v>
      </c>
      <c r="F3269" s="190">
        <f t="shared" si="206"/>
        <v>3264</v>
      </c>
      <c r="G3269" s="190">
        <f t="shared" si="204"/>
        <v>0.35742444152431013</v>
      </c>
      <c r="H3269" s="190">
        <f t="shared" si="205"/>
        <v>130.56</v>
      </c>
    </row>
    <row r="3270" spans="1:8">
      <c r="A3270" s="185">
        <v>39333</v>
      </c>
      <c r="B3270" s="184">
        <v>51.3</v>
      </c>
      <c r="C3270" s="184">
        <f t="shared" ref="C3270:C3333" si="207">YEAR(A3270)</f>
        <v>2007</v>
      </c>
      <c r="E3270" s="190">
        <v>126</v>
      </c>
      <c r="F3270" s="190">
        <f t="shared" si="206"/>
        <v>3265</v>
      </c>
      <c r="G3270" s="190">
        <f t="shared" ref="G3270:G3333" si="208">F3270/9132</f>
        <v>0.3575339465615418</v>
      </c>
      <c r="H3270" s="190">
        <f t="shared" ref="H3270:H3333" si="209">G3270*9132/25</f>
        <v>130.6</v>
      </c>
    </row>
    <row r="3271" spans="1:8">
      <c r="A3271" s="185">
        <v>39334</v>
      </c>
      <c r="B3271" s="184">
        <v>51.4</v>
      </c>
      <c r="C3271" s="184">
        <f t="shared" si="207"/>
        <v>2007</v>
      </c>
      <c r="E3271" s="190">
        <v>126</v>
      </c>
      <c r="F3271" s="190">
        <f t="shared" ref="F3271:F3334" si="210">F3270+1</f>
        <v>3266</v>
      </c>
      <c r="G3271" s="190">
        <f t="shared" si="208"/>
        <v>0.35764345159877353</v>
      </c>
      <c r="H3271" s="190">
        <f t="shared" si="209"/>
        <v>130.63999999999999</v>
      </c>
    </row>
    <row r="3272" spans="1:8">
      <c r="A3272" s="185">
        <v>39335</v>
      </c>
      <c r="B3272" s="184">
        <v>53</v>
      </c>
      <c r="C3272" s="184">
        <f t="shared" si="207"/>
        <v>2007</v>
      </c>
      <c r="E3272" s="190">
        <v>126</v>
      </c>
      <c r="F3272" s="190">
        <f t="shared" si="210"/>
        <v>3267</v>
      </c>
      <c r="G3272" s="190">
        <f t="shared" si="208"/>
        <v>0.35775295663600526</v>
      </c>
      <c r="H3272" s="190">
        <f t="shared" si="209"/>
        <v>130.68</v>
      </c>
    </row>
    <row r="3273" spans="1:8">
      <c r="A3273" s="185">
        <v>39336</v>
      </c>
      <c r="B3273" s="184">
        <v>46</v>
      </c>
      <c r="C3273" s="184">
        <f t="shared" si="207"/>
        <v>2007</v>
      </c>
      <c r="E3273" s="190">
        <v>126</v>
      </c>
      <c r="F3273" s="190">
        <f t="shared" si="210"/>
        <v>3268</v>
      </c>
      <c r="G3273" s="190">
        <f t="shared" si="208"/>
        <v>0.35786246167323699</v>
      </c>
      <c r="H3273" s="190">
        <f t="shared" si="209"/>
        <v>130.72</v>
      </c>
    </row>
    <row r="3274" spans="1:8">
      <c r="A3274" s="185">
        <v>39337</v>
      </c>
      <c r="B3274" s="184">
        <v>46.5</v>
      </c>
      <c r="C3274" s="184">
        <f t="shared" si="207"/>
        <v>2007</v>
      </c>
      <c r="E3274" s="190">
        <v>126</v>
      </c>
      <c r="F3274" s="190">
        <f t="shared" si="210"/>
        <v>3269</v>
      </c>
      <c r="G3274" s="190">
        <f t="shared" si="208"/>
        <v>0.35797196671046866</v>
      </c>
      <c r="H3274" s="190">
        <f t="shared" si="209"/>
        <v>130.76</v>
      </c>
    </row>
    <row r="3275" spans="1:8">
      <c r="A3275" s="185">
        <v>39338</v>
      </c>
      <c r="B3275" s="184">
        <v>41.6</v>
      </c>
      <c r="C3275" s="184">
        <f t="shared" si="207"/>
        <v>2007</v>
      </c>
      <c r="E3275" s="190">
        <v>126</v>
      </c>
      <c r="F3275" s="190">
        <f t="shared" si="210"/>
        <v>3270</v>
      </c>
      <c r="G3275" s="190">
        <f t="shared" si="208"/>
        <v>0.35808147174770039</v>
      </c>
      <c r="H3275" s="190">
        <f t="shared" si="209"/>
        <v>130.80000000000001</v>
      </c>
    </row>
    <row r="3276" spans="1:8">
      <c r="A3276" s="185">
        <v>39339</v>
      </c>
      <c r="B3276" s="184">
        <v>45.3</v>
      </c>
      <c r="C3276" s="184">
        <f t="shared" si="207"/>
        <v>2007</v>
      </c>
      <c r="E3276" s="190">
        <v>126</v>
      </c>
      <c r="F3276" s="190">
        <f t="shared" si="210"/>
        <v>3271</v>
      </c>
      <c r="G3276" s="190">
        <f t="shared" si="208"/>
        <v>0.35819097678493211</v>
      </c>
      <c r="H3276" s="190">
        <f t="shared" si="209"/>
        <v>130.84</v>
      </c>
    </row>
    <row r="3277" spans="1:8">
      <c r="A3277" s="185">
        <v>39340</v>
      </c>
      <c r="B3277" s="184">
        <v>48.8</v>
      </c>
      <c r="C3277" s="184">
        <f t="shared" si="207"/>
        <v>2007</v>
      </c>
      <c r="E3277" s="190">
        <v>126</v>
      </c>
      <c r="F3277" s="190">
        <f t="shared" si="210"/>
        <v>3272</v>
      </c>
      <c r="G3277" s="190">
        <f t="shared" si="208"/>
        <v>0.35830048182216384</v>
      </c>
      <c r="H3277" s="190">
        <f t="shared" si="209"/>
        <v>130.88</v>
      </c>
    </row>
    <row r="3278" spans="1:8">
      <c r="A3278" s="185">
        <v>39341</v>
      </c>
      <c r="B3278" s="184">
        <v>49.5</v>
      </c>
      <c r="C3278" s="184">
        <f t="shared" si="207"/>
        <v>2007</v>
      </c>
      <c r="E3278" s="190">
        <v>126</v>
      </c>
      <c r="F3278" s="190">
        <f t="shared" si="210"/>
        <v>3273</v>
      </c>
      <c r="G3278" s="190">
        <f t="shared" si="208"/>
        <v>0.35840998685939551</v>
      </c>
      <c r="H3278" s="190">
        <f t="shared" si="209"/>
        <v>130.91999999999999</v>
      </c>
    </row>
    <row r="3279" spans="1:8">
      <c r="A3279" s="185">
        <v>39342</v>
      </c>
      <c r="B3279" s="184">
        <v>47</v>
      </c>
      <c r="C3279" s="184">
        <f t="shared" si="207"/>
        <v>2007</v>
      </c>
      <c r="E3279" s="190">
        <v>126</v>
      </c>
      <c r="F3279" s="190">
        <f t="shared" si="210"/>
        <v>3274</v>
      </c>
      <c r="G3279" s="190">
        <f t="shared" si="208"/>
        <v>0.35851949189662724</v>
      </c>
      <c r="H3279" s="190">
        <f t="shared" si="209"/>
        <v>130.96</v>
      </c>
    </row>
    <row r="3280" spans="1:8">
      <c r="A3280" s="185">
        <v>39343</v>
      </c>
      <c r="B3280" s="184">
        <v>30.4</v>
      </c>
      <c r="C3280" s="184">
        <f t="shared" si="207"/>
        <v>2007</v>
      </c>
      <c r="E3280" s="190">
        <v>126</v>
      </c>
      <c r="F3280" s="190">
        <f t="shared" si="210"/>
        <v>3275</v>
      </c>
      <c r="G3280" s="190">
        <f t="shared" si="208"/>
        <v>0.35862899693385897</v>
      </c>
      <c r="H3280" s="190">
        <f t="shared" si="209"/>
        <v>131</v>
      </c>
    </row>
    <row r="3281" spans="1:8">
      <c r="A3281" s="185">
        <v>39344</v>
      </c>
      <c r="B3281" s="184">
        <v>27</v>
      </c>
      <c r="C3281" s="184">
        <f t="shared" si="207"/>
        <v>2007</v>
      </c>
      <c r="E3281" s="190">
        <v>126</v>
      </c>
      <c r="F3281" s="190">
        <f t="shared" si="210"/>
        <v>3276</v>
      </c>
      <c r="G3281" s="190">
        <f t="shared" si="208"/>
        <v>0.3587385019710907</v>
      </c>
      <c r="H3281" s="190">
        <f t="shared" si="209"/>
        <v>131.04000000000002</v>
      </c>
    </row>
    <row r="3282" spans="1:8">
      <c r="A3282" s="185">
        <v>39345</v>
      </c>
      <c r="B3282" s="184">
        <v>19.8</v>
      </c>
      <c r="C3282" s="184">
        <f t="shared" si="207"/>
        <v>2007</v>
      </c>
      <c r="E3282" s="190">
        <v>126</v>
      </c>
      <c r="F3282" s="190">
        <f t="shared" si="210"/>
        <v>3277</v>
      </c>
      <c r="G3282" s="190">
        <f t="shared" si="208"/>
        <v>0.35884800700832237</v>
      </c>
      <c r="H3282" s="190">
        <f t="shared" si="209"/>
        <v>131.08000000000001</v>
      </c>
    </row>
    <row r="3283" spans="1:8">
      <c r="A3283" s="185">
        <v>39346</v>
      </c>
      <c r="B3283" s="184">
        <v>22.2</v>
      </c>
      <c r="C3283" s="184">
        <f t="shared" si="207"/>
        <v>2007</v>
      </c>
      <c r="E3283" s="190">
        <v>126</v>
      </c>
      <c r="F3283" s="190">
        <f t="shared" si="210"/>
        <v>3278</v>
      </c>
      <c r="G3283" s="190">
        <f t="shared" si="208"/>
        <v>0.35895751204555409</v>
      </c>
      <c r="H3283" s="190">
        <f t="shared" si="209"/>
        <v>131.12</v>
      </c>
    </row>
    <row r="3284" spans="1:8">
      <c r="A3284" s="185">
        <v>39347</v>
      </c>
      <c r="B3284" s="184">
        <v>45.3</v>
      </c>
      <c r="C3284" s="184">
        <f t="shared" si="207"/>
        <v>2007</v>
      </c>
      <c r="E3284" s="190">
        <v>126</v>
      </c>
      <c r="F3284" s="190">
        <f t="shared" si="210"/>
        <v>3279</v>
      </c>
      <c r="G3284" s="190">
        <f t="shared" si="208"/>
        <v>0.35906701708278582</v>
      </c>
      <c r="H3284" s="190">
        <f t="shared" si="209"/>
        <v>131.16</v>
      </c>
    </row>
    <row r="3285" spans="1:8">
      <c r="A3285" s="185">
        <v>39348</v>
      </c>
      <c r="B3285" s="184">
        <v>45.6</v>
      </c>
      <c r="C3285" s="184">
        <f t="shared" si="207"/>
        <v>2007</v>
      </c>
      <c r="E3285" s="190">
        <v>126</v>
      </c>
      <c r="F3285" s="190">
        <f t="shared" si="210"/>
        <v>3280</v>
      </c>
      <c r="G3285" s="190">
        <f t="shared" si="208"/>
        <v>0.35917652212001749</v>
      </c>
      <c r="H3285" s="190">
        <f t="shared" si="209"/>
        <v>131.19999999999999</v>
      </c>
    </row>
    <row r="3286" spans="1:8">
      <c r="A3286" s="185">
        <v>39349</v>
      </c>
      <c r="B3286" s="184">
        <v>51.4</v>
      </c>
      <c r="C3286" s="184">
        <f t="shared" si="207"/>
        <v>2007</v>
      </c>
      <c r="E3286" s="190">
        <v>126</v>
      </c>
      <c r="F3286" s="190">
        <f t="shared" si="210"/>
        <v>3281</v>
      </c>
      <c r="G3286" s="190">
        <f t="shared" si="208"/>
        <v>0.35928602715724922</v>
      </c>
      <c r="H3286" s="190">
        <f t="shared" si="209"/>
        <v>131.24</v>
      </c>
    </row>
    <row r="3287" spans="1:8">
      <c r="A3287" s="185">
        <v>39350</v>
      </c>
      <c r="B3287" s="184">
        <v>36</v>
      </c>
      <c r="C3287" s="184">
        <f t="shared" si="207"/>
        <v>2007</v>
      </c>
      <c r="E3287" s="190">
        <v>126</v>
      </c>
      <c r="F3287" s="190">
        <f t="shared" si="210"/>
        <v>3282</v>
      </c>
      <c r="G3287" s="190">
        <f t="shared" si="208"/>
        <v>0.35939553219448095</v>
      </c>
      <c r="H3287" s="190">
        <f t="shared" si="209"/>
        <v>131.28</v>
      </c>
    </row>
    <row r="3288" spans="1:8">
      <c r="A3288" s="185">
        <v>39351</v>
      </c>
      <c r="B3288" s="184">
        <v>37</v>
      </c>
      <c r="C3288" s="184">
        <f t="shared" si="207"/>
        <v>2007</v>
      </c>
      <c r="E3288" s="190">
        <v>126</v>
      </c>
      <c r="F3288" s="190">
        <f t="shared" si="210"/>
        <v>3283</v>
      </c>
      <c r="G3288" s="190">
        <f t="shared" si="208"/>
        <v>0.35950503723171268</v>
      </c>
      <c r="H3288" s="190">
        <f t="shared" si="209"/>
        <v>131.32</v>
      </c>
    </row>
    <row r="3289" spans="1:8">
      <c r="A3289" s="185">
        <v>39352</v>
      </c>
      <c r="B3289" s="184">
        <v>38</v>
      </c>
      <c r="C3289" s="184">
        <f t="shared" si="207"/>
        <v>2007</v>
      </c>
      <c r="E3289" s="190">
        <v>126</v>
      </c>
      <c r="F3289" s="190">
        <f t="shared" si="210"/>
        <v>3284</v>
      </c>
      <c r="G3289" s="190">
        <f t="shared" si="208"/>
        <v>0.35961454226894435</v>
      </c>
      <c r="H3289" s="190">
        <f t="shared" si="209"/>
        <v>131.36000000000001</v>
      </c>
    </row>
    <row r="3290" spans="1:8">
      <c r="A3290" s="185">
        <v>39353</v>
      </c>
      <c r="B3290" s="184">
        <v>36</v>
      </c>
      <c r="C3290" s="184">
        <f t="shared" si="207"/>
        <v>2007</v>
      </c>
      <c r="E3290" s="190">
        <v>126</v>
      </c>
      <c r="F3290" s="190">
        <f t="shared" si="210"/>
        <v>3285</v>
      </c>
      <c r="G3290" s="190">
        <f t="shared" si="208"/>
        <v>0.35972404730617608</v>
      </c>
      <c r="H3290" s="190">
        <f t="shared" si="209"/>
        <v>131.4</v>
      </c>
    </row>
    <row r="3291" spans="1:8">
      <c r="A3291" s="185">
        <v>39354</v>
      </c>
      <c r="B3291" s="184">
        <v>37</v>
      </c>
      <c r="C3291" s="184">
        <f t="shared" si="207"/>
        <v>2007</v>
      </c>
      <c r="E3291" s="190">
        <v>126</v>
      </c>
      <c r="F3291" s="190">
        <f t="shared" si="210"/>
        <v>3286</v>
      </c>
      <c r="G3291" s="190">
        <f t="shared" si="208"/>
        <v>0.3598335523434078</v>
      </c>
      <c r="H3291" s="190">
        <f t="shared" si="209"/>
        <v>131.44</v>
      </c>
    </row>
    <row r="3292" spans="1:8">
      <c r="A3292" s="185">
        <v>39355</v>
      </c>
      <c r="B3292" s="184">
        <v>38</v>
      </c>
      <c r="C3292" s="184">
        <f t="shared" si="207"/>
        <v>2007</v>
      </c>
      <c r="E3292" s="190">
        <v>126</v>
      </c>
      <c r="F3292" s="190">
        <f t="shared" si="210"/>
        <v>3287</v>
      </c>
      <c r="G3292" s="190">
        <f t="shared" si="208"/>
        <v>0.35994305738063953</v>
      </c>
      <c r="H3292" s="190">
        <f t="shared" si="209"/>
        <v>131.47999999999999</v>
      </c>
    </row>
    <row r="3293" spans="1:8">
      <c r="A3293" s="185">
        <v>39356</v>
      </c>
      <c r="B3293" s="184">
        <v>36</v>
      </c>
      <c r="C3293" s="184">
        <f t="shared" si="207"/>
        <v>2007</v>
      </c>
      <c r="E3293" s="190">
        <v>126</v>
      </c>
      <c r="F3293" s="190">
        <f t="shared" si="210"/>
        <v>3288</v>
      </c>
      <c r="G3293" s="190">
        <f t="shared" si="208"/>
        <v>0.3600525624178712</v>
      </c>
      <c r="H3293" s="190">
        <f t="shared" si="209"/>
        <v>131.52000000000001</v>
      </c>
    </row>
    <row r="3294" spans="1:8">
      <c r="A3294" s="185">
        <v>39357</v>
      </c>
      <c r="B3294" s="184">
        <v>36</v>
      </c>
      <c r="C3294" s="184">
        <f t="shared" si="207"/>
        <v>2007</v>
      </c>
      <c r="E3294" s="190">
        <v>126</v>
      </c>
      <c r="F3294" s="190">
        <f t="shared" si="210"/>
        <v>3289</v>
      </c>
      <c r="G3294" s="190">
        <f t="shared" si="208"/>
        <v>0.36016206745510293</v>
      </c>
      <c r="H3294" s="190">
        <f t="shared" si="209"/>
        <v>131.56</v>
      </c>
    </row>
    <row r="3295" spans="1:8">
      <c r="A3295" s="185">
        <v>39358</v>
      </c>
      <c r="B3295" s="184">
        <v>39</v>
      </c>
      <c r="C3295" s="184">
        <f t="shared" si="207"/>
        <v>2007</v>
      </c>
      <c r="E3295" s="190">
        <v>126</v>
      </c>
      <c r="F3295" s="190">
        <f t="shared" si="210"/>
        <v>3290</v>
      </c>
      <c r="G3295" s="190">
        <f t="shared" si="208"/>
        <v>0.36027157249233466</v>
      </c>
      <c r="H3295" s="190">
        <f t="shared" si="209"/>
        <v>131.6</v>
      </c>
    </row>
    <row r="3296" spans="1:8">
      <c r="A3296" s="185">
        <v>39359</v>
      </c>
      <c r="B3296" s="184">
        <v>39</v>
      </c>
      <c r="C3296" s="184">
        <f t="shared" si="207"/>
        <v>2007</v>
      </c>
      <c r="E3296" s="190">
        <v>126</v>
      </c>
      <c r="F3296" s="190">
        <f t="shared" si="210"/>
        <v>3291</v>
      </c>
      <c r="G3296" s="190">
        <f t="shared" si="208"/>
        <v>0.36038107752956638</v>
      </c>
      <c r="H3296" s="190">
        <f t="shared" si="209"/>
        <v>131.63999999999999</v>
      </c>
    </row>
    <row r="3297" spans="1:8">
      <c r="A3297" s="185">
        <v>39360</v>
      </c>
      <c r="B3297" s="184">
        <v>48</v>
      </c>
      <c r="C3297" s="184">
        <f t="shared" si="207"/>
        <v>2007</v>
      </c>
      <c r="E3297" s="190">
        <v>126</v>
      </c>
      <c r="F3297" s="190">
        <f t="shared" si="210"/>
        <v>3292</v>
      </c>
      <c r="G3297" s="190">
        <f t="shared" si="208"/>
        <v>0.36049058256679806</v>
      </c>
      <c r="H3297" s="190">
        <f t="shared" si="209"/>
        <v>131.68</v>
      </c>
    </row>
    <row r="3298" spans="1:8">
      <c r="A3298" s="185">
        <v>39361</v>
      </c>
      <c r="B3298" s="184">
        <v>67</v>
      </c>
      <c r="C3298" s="184">
        <f t="shared" si="207"/>
        <v>2007</v>
      </c>
      <c r="E3298" s="190">
        <v>126</v>
      </c>
      <c r="F3298" s="190">
        <f t="shared" si="210"/>
        <v>3293</v>
      </c>
      <c r="G3298" s="190">
        <f t="shared" si="208"/>
        <v>0.36060008760402978</v>
      </c>
      <c r="H3298" s="190">
        <f t="shared" si="209"/>
        <v>131.72</v>
      </c>
    </row>
    <row r="3299" spans="1:8">
      <c r="A3299" s="185">
        <v>39362</v>
      </c>
      <c r="B3299" s="184">
        <v>61</v>
      </c>
      <c r="C3299" s="184">
        <f t="shared" si="207"/>
        <v>2007</v>
      </c>
      <c r="E3299" s="190">
        <v>126</v>
      </c>
      <c r="F3299" s="190">
        <f t="shared" si="210"/>
        <v>3294</v>
      </c>
      <c r="G3299" s="190">
        <f t="shared" si="208"/>
        <v>0.36070959264126151</v>
      </c>
      <c r="H3299" s="190">
        <f t="shared" si="209"/>
        <v>131.76</v>
      </c>
    </row>
    <row r="3300" spans="1:8">
      <c r="A3300" s="185">
        <v>39363</v>
      </c>
      <c r="B3300" s="184">
        <v>57</v>
      </c>
      <c r="C3300" s="184">
        <f t="shared" si="207"/>
        <v>2007</v>
      </c>
      <c r="E3300" s="190">
        <v>126</v>
      </c>
      <c r="F3300" s="190">
        <f t="shared" si="210"/>
        <v>3295</v>
      </c>
      <c r="G3300" s="190">
        <f t="shared" si="208"/>
        <v>0.36081909767849318</v>
      </c>
      <c r="H3300" s="190">
        <f t="shared" si="209"/>
        <v>131.79999999999998</v>
      </c>
    </row>
    <row r="3301" spans="1:8">
      <c r="A3301" s="185">
        <v>39364</v>
      </c>
      <c r="B3301" s="184">
        <v>56</v>
      </c>
      <c r="C3301" s="184">
        <f t="shared" si="207"/>
        <v>2007</v>
      </c>
      <c r="E3301" s="190">
        <v>125</v>
      </c>
      <c r="F3301" s="190">
        <f t="shared" si="210"/>
        <v>3296</v>
      </c>
      <c r="G3301" s="190">
        <f t="shared" si="208"/>
        <v>0.36092860271572491</v>
      </c>
      <c r="H3301" s="190">
        <f t="shared" si="209"/>
        <v>131.84</v>
      </c>
    </row>
    <row r="3302" spans="1:8">
      <c r="A3302" s="185">
        <v>39365</v>
      </c>
      <c r="B3302" s="184">
        <v>53</v>
      </c>
      <c r="C3302" s="184">
        <f t="shared" si="207"/>
        <v>2007</v>
      </c>
      <c r="E3302" s="190">
        <v>125</v>
      </c>
      <c r="F3302" s="190">
        <f t="shared" si="210"/>
        <v>3297</v>
      </c>
      <c r="G3302" s="190">
        <f t="shared" si="208"/>
        <v>0.36103810775295664</v>
      </c>
      <c r="H3302" s="190">
        <f t="shared" si="209"/>
        <v>131.88</v>
      </c>
    </row>
    <row r="3303" spans="1:8">
      <c r="A3303" s="185">
        <v>39366</v>
      </c>
      <c r="B3303" s="184">
        <v>52</v>
      </c>
      <c r="C3303" s="184">
        <f t="shared" si="207"/>
        <v>2007</v>
      </c>
      <c r="E3303" s="190">
        <v>125</v>
      </c>
      <c r="F3303" s="190">
        <f t="shared" si="210"/>
        <v>3298</v>
      </c>
      <c r="G3303" s="190">
        <f t="shared" si="208"/>
        <v>0.36114761279018837</v>
      </c>
      <c r="H3303" s="190">
        <f t="shared" si="209"/>
        <v>131.91999999999999</v>
      </c>
    </row>
    <row r="3304" spans="1:8">
      <c r="A3304" s="185">
        <v>39367</v>
      </c>
      <c r="B3304" s="184">
        <v>52</v>
      </c>
      <c r="C3304" s="184">
        <f t="shared" si="207"/>
        <v>2007</v>
      </c>
      <c r="E3304" s="190">
        <v>125</v>
      </c>
      <c r="F3304" s="190">
        <f t="shared" si="210"/>
        <v>3299</v>
      </c>
      <c r="G3304" s="190">
        <f t="shared" si="208"/>
        <v>0.36125711782742004</v>
      </c>
      <c r="H3304" s="190">
        <f t="shared" si="209"/>
        <v>131.96</v>
      </c>
    </row>
    <row r="3305" spans="1:8">
      <c r="A3305" s="185">
        <v>39368</v>
      </c>
      <c r="B3305" s="184">
        <v>54</v>
      </c>
      <c r="C3305" s="184">
        <f t="shared" si="207"/>
        <v>2007</v>
      </c>
      <c r="E3305" s="190">
        <v>125</v>
      </c>
      <c r="F3305" s="190">
        <f t="shared" si="210"/>
        <v>3300</v>
      </c>
      <c r="G3305" s="190">
        <f t="shared" si="208"/>
        <v>0.36136662286465177</v>
      </c>
      <c r="H3305" s="190">
        <f t="shared" si="209"/>
        <v>132</v>
      </c>
    </row>
    <row r="3306" spans="1:8">
      <c r="A3306" s="185">
        <v>39369</v>
      </c>
      <c r="B3306" s="184">
        <v>53</v>
      </c>
      <c r="C3306" s="184">
        <f t="shared" si="207"/>
        <v>2007</v>
      </c>
      <c r="E3306" s="190">
        <v>125</v>
      </c>
      <c r="F3306" s="190">
        <f t="shared" si="210"/>
        <v>3301</v>
      </c>
      <c r="G3306" s="190">
        <f t="shared" si="208"/>
        <v>0.36147612790188349</v>
      </c>
      <c r="H3306" s="190">
        <f t="shared" si="209"/>
        <v>132.04</v>
      </c>
    </row>
    <row r="3307" spans="1:8">
      <c r="A3307" s="185">
        <v>39370</v>
      </c>
      <c r="B3307" s="184">
        <v>53</v>
      </c>
      <c r="C3307" s="184">
        <f t="shared" si="207"/>
        <v>2007</v>
      </c>
      <c r="E3307" s="190">
        <v>125</v>
      </c>
      <c r="F3307" s="190">
        <f t="shared" si="210"/>
        <v>3302</v>
      </c>
      <c r="G3307" s="190">
        <f t="shared" si="208"/>
        <v>0.36158563293911522</v>
      </c>
      <c r="H3307" s="190">
        <f t="shared" si="209"/>
        <v>132.08000000000001</v>
      </c>
    </row>
    <row r="3308" spans="1:8">
      <c r="A3308" s="185">
        <v>39371</v>
      </c>
      <c r="B3308" s="184">
        <v>67</v>
      </c>
      <c r="C3308" s="184">
        <f t="shared" si="207"/>
        <v>2007</v>
      </c>
      <c r="E3308" s="190">
        <v>125</v>
      </c>
      <c r="F3308" s="190">
        <f t="shared" si="210"/>
        <v>3303</v>
      </c>
      <c r="G3308" s="190">
        <f t="shared" si="208"/>
        <v>0.36169513797634689</v>
      </c>
      <c r="H3308" s="190">
        <f t="shared" si="209"/>
        <v>132.12</v>
      </c>
    </row>
    <row r="3309" spans="1:8">
      <c r="A3309" s="185">
        <v>39372</v>
      </c>
      <c r="B3309" s="184">
        <v>75</v>
      </c>
      <c r="C3309" s="184">
        <f t="shared" si="207"/>
        <v>2007</v>
      </c>
      <c r="E3309" s="190">
        <v>125</v>
      </c>
      <c r="F3309" s="190">
        <f t="shared" si="210"/>
        <v>3304</v>
      </c>
      <c r="G3309" s="190">
        <f t="shared" si="208"/>
        <v>0.36180464301357862</v>
      </c>
      <c r="H3309" s="190">
        <f t="shared" si="209"/>
        <v>132.16</v>
      </c>
    </row>
    <row r="3310" spans="1:8">
      <c r="A3310" s="185">
        <v>39373</v>
      </c>
      <c r="B3310" s="184">
        <v>73</v>
      </c>
      <c r="C3310" s="184">
        <f t="shared" si="207"/>
        <v>2007</v>
      </c>
      <c r="E3310" s="190">
        <v>125</v>
      </c>
      <c r="F3310" s="190">
        <f t="shared" si="210"/>
        <v>3305</v>
      </c>
      <c r="G3310" s="190">
        <f t="shared" si="208"/>
        <v>0.36191414805081035</v>
      </c>
      <c r="H3310" s="190">
        <f t="shared" si="209"/>
        <v>132.19999999999999</v>
      </c>
    </row>
    <row r="3311" spans="1:8">
      <c r="A3311" s="185">
        <v>39374</v>
      </c>
      <c r="B3311" s="184">
        <v>68</v>
      </c>
      <c r="C3311" s="184">
        <f t="shared" si="207"/>
        <v>2007</v>
      </c>
      <c r="E3311" s="190">
        <v>125</v>
      </c>
      <c r="F3311" s="190">
        <f t="shared" si="210"/>
        <v>3306</v>
      </c>
      <c r="G3311" s="190">
        <f t="shared" si="208"/>
        <v>0.36202365308804207</v>
      </c>
      <c r="H3311" s="190">
        <f t="shared" si="209"/>
        <v>132.24</v>
      </c>
    </row>
    <row r="3312" spans="1:8">
      <c r="A3312" s="185">
        <v>39375</v>
      </c>
      <c r="B3312" s="184">
        <v>73</v>
      </c>
      <c r="C3312" s="184">
        <f t="shared" si="207"/>
        <v>2007</v>
      </c>
      <c r="E3312" s="190">
        <v>125</v>
      </c>
      <c r="F3312" s="190">
        <f t="shared" si="210"/>
        <v>3307</v>
      </c>
      <c r="G3312" s="190">
        <f t="shared" si="208"/>
        <v>0.36213315812527375</v>
      </c>
      <c r="H3312" s="190">
        <f t="shared" si="209"/>
        <v>132.28</v>
      </c>
    </row>
    <row r="3313" spans="1:8">
      <c r="A3313" s="185">
        <v>39376</v>
      </c>
      <c r="B3313" s="184">
        <v>76</v>
      </c>
      <c r="C3313" s="184">
        <f t="shared" si="207"/>
        <v>2007</v>
      </c>
      <c r="E3313" s="190">
        <v>125</v>
      </c>
      <c r="F3313" s="190">
        <f t="shared" si="210"/>
        <v>3308</v>
      </c>
      <c r="G3313" s="190">
        <f t="shared" si="208"/>
        <v>0.36224266316250547</v>
      </c>
      <c r="H3313" s="190">
        <f t="shared" si="209"/>
        <v>132.32</v>
      </c>
    </row>
    <row r="3314" spans="1:8">
      <c r="A3314" s="185">
        <v>39377</v>
      </c>
      <c r="B3314" s="184">
        <v>75</v>
      </c>
      <c r="C3314" s="184">
        <f t="shared" si="207"/>
        <v>2007</v>
      </c>
      <c r="E3314" s="190">
        <v>125</v>
      </c>
      <c r="F3314" s="190">
        <f t="shared" si="210"/>
        <v>3309</v>
      </c>
      <c r="G3314" s="190">
        <f t="shared" si="208"/>
        <v>0.3623521681997372</v>
      </c>
      <c r="H3314" s="190">
        <f t="shared" si="209"/>
        <v>132.36000000000001</v>
      </c>
    </row>
    <row r="3315" spans="1:8">
      <c r="A3315" s="185">
        <v>39378</v>
      </c>
      <c r="B3315" s="184">
        <v>75</v>
      </c>
      <c r="C3315" s="184">
        <f t="shared" si="207"/>
        <v>2007</v>
      </c>
      <c r="E3315" s="190">
        <v>125</v>
      </c>
      <c r="F3315" s="190">
        <f t="shared" si="210"/>
        <v>3310</v>
      </c>
      <c r="G3315" s="190">
        <f t="shared" si="208"/>
        <v>0.36246167323696887</v>
      </c>
      <c r="H3315" s="190">
        <f t="shared" si="209"/>
        <v>132.39999999999998</v>
      </c>
    </row>
    <row r="3316" spans="1:8">
      <c r="A3316" s="185">
        <v>39379</v>
      </c>
      <c r="B3316" s="184">
        <v>73</v>
      </c>
      <c r="C3316" s="184">
        <f t="shared" si="207"/>
        <v>2007</v>
      </c>
      <c r="E3316" s="190">
        <v>125</v>
      </c>
      <c r="F3316" s="190">
        <f t="shared" si="210"/>
        <v>3311</v>
      </c>
      <c r="G3316" s="190">
        <f t="shared" si="208"/>
        <v>0.3625711782742006</v>
      </c>
      <c r="H3316" s="190">
        <f t="shared" si="209"/>
        <v>132.44</v>
      </c>
    </row>
    <row r="3317" spans="1:8">
      <c r="A3317" s="185">
        <v>39380</v>
      </c>
      <c r="B3317" s="184">
        <v>70</v>
      </c>
      <c r="C3317" s="184">
        <f t="shared" si="207"/>
        <v>2007</v>
      </c>
      <c r="E3317" s="190">
        <v>125</v>
      </c>
      <c r="F3317" s="190">
        <f t="shared" si="210"/>
        <v>3312</v>
      </c>
      <c r="G3317" s="190">
        <f t="shared" si="208"/>
        <v>0.36268068331143233</v>
      </c>
      <c r="H3317" s="190">
        <f t="shared" si="209"/>
        <v>132.47999999999999</v>
      </c>
    </row>
    <row r="3318" spans="1:8">
      <c r="A3318" s="185">
        <v>39381</v>
      </c>
      <c r="B3318" s="184">
        <v>68</v>
      </c>
      <c r="C3318" s="184">
        <f t="shared" si="207"/>
        <v>2007</v>
      </c>
      <c r="E3318" s="190">
        <v>125</v>
      </c>
      <c r="F3318" s="190">
        <f t="shared" si="210"/>
        <v>3313</v>
      </c>
      <c r="G3318" s="190">
        <f t="shared" si="208"/>
        <v>0.36279018834866406</v>
      </c>
      <c r="H3318" s="190">
        <f t="shared" si="209"/>
        <v>132.52000000000001</v>
      </c>
    </row>
    <row r="3319" spans="1:8">
      <c r="A3319" s="185">
        <v>39382</v>
      </c>
      <c r="B3319" s="184">
        <v>62</v>
      </c>
      <c r="C3319" s="184">
        <f t="shared" si="207"/>
        <v>2007</v>
      </c>
      <c r="E3319" s="190">
        <v>125</v>
      </c>
      <c r="F3319" s="190">
        <f t="shared" si="210"/>
        <v>3314</v>
      </c>
      <c r="G3319" s="190">
        <f t="shared" si="208"/>
        <v>0.36289969338589573</v>
      </c>
      <c r="H3319" s="190">
        <f t="shared" si="209"/>
        <v>132.56</v>
      </c>
    </row>
    <row r="3320" spans="1:8">
      <c r="A3320" s="185">
        <v>39383</v>
      </c>
      <c r="B3320" s="184">
        <v>60</v>
      </c>
      <c r="C3320" s="184">
        <f t="shared" si="207"/>
        <v>2007</v>
      </c>
      <c r="E3320" s="190">
        <v>125</v>
      </c>
      <c r="F3320" s="190">
        <f t="shared" si="210"/>
        <v>3315</v>
      </c>
      <c r="G3320" s="190">
        <f t="shared" si="208"/>
        <v>0.36300919842312745</v>
      </c>
      <c r="H3320" s="190">
        <f t="shared" si="209"/>
        <v>132.6</v>
      </c>
    </row>
    <row r="3321" spans="1:8">
      <c r="A3321" s="185">
        <v>39384</v>
      </c>
      <c r="B3321" s="184">
        <v>65</v>
      </c>
      <c r="C3321" s="184">
        <f t="shared" si="207"/>
        <v>2007</v>
      </c>
      <c r="E3321" s="190">
        <v>125</v>
      </c>
      <c r="F3321" s="190">
        <f t="shared" si="210"/>
        <v>3316</v>
      </c>
      <c r="G3321" s="190">
        <f t="shared" si="208"/>
        <v>0.36311870346035918</v>
      </c>
      <c r="H3321" s="190">
        <f t="shared" si="209"/>
        <v>132.63999999999999</v>
      </c>
    </row>
    <row r="3322" spans="1:8">
      <c r="A3322" s="185">
        <v>39385</v>
      </c>
      <c r="B3322" s="184">
        <v>67</v>
      </c>
      <c r="C3322" s="184">
        <f t="shared" si="207"/>
        <v>2007</v>
      </c>
      <c r="E3322" s="190">
        <v>125</v>
      </c>
      <c r="F3322" s="190">
        <f t="shared" si="210"/>
        <v>3317</v>
      </c>
      <c r="G3322" s="190">
        <f t="shared" si="208"/>
        <v>0.36322820849759091</v>
      </c>
      <c r="H3322" s="190">
        <f t="shared" si="209"/>
        <v>132.68</v>
      </c>
    </row>
    <row r="3323" spans="1:8">
      <c r="A3323" s="185">
        <v>39386</v>
      </c>
      <c r="B3323" s="184">
        <v>67</v>
      </c>
      <c r="C3323" s="184">
        <f t="shared" si="207"/>
        <v>2007</v>
      </c>
      <c r="E3323" s="190">
        <v>125</v>
      </c>
      <c r="F3323" s="190">
        <f t="shared" si="210"/>
        <v>3318</v>
      </c>
      <c r="G3323" s="190">
        <f t="shared" si="208"/>
        <v>0.36333771353482258</v>
      </c>
      <c r="H3323" s="190">
        <f t="shared" si="209"/>
        <v>132.72</v>
      </c>
    </row>
    <row r="3324" spans="1:8">
      <c r="A3324" s="185">
        <v>39387</v>
      </c>
      <c r="B3324" s="184">
        <v>68</v>
      </c>
      <c r="C3324" s="184">
        <f t="shared" si="207"/>
        <v>2007</v>
      </c>
      <c r="E3324" s="190">
        <v>124</v>
      </c>
      <c r="F3324" s="190">
        <f t="shared" si="210"/>
        <v>3319</v>
      </c>
      <c r="G3324" s="190">
        <f t="shared" si="208"/>
        <v>0.36344721857205431</v>
      </c>
      <c r="H3324" s="190">
        <f t="shared" si="209"/>
        <v>132.76</v>
      </c>
    </row>
    <row r="3325" spans="1:8">
      <c r="A3325" s="185">
        <v>39388</v>
      </c>
      <c r="B3325" s="184">
        <v>70</v>
      </c>
      <c r="C3325" s="184">
        <f t="shared" si="207"/>
        <v>2007</v>
      </c>
      <c r="E3325" s="190">
        <v>124</v>
      </c>
      <c r="F3325" s="190">
        <f t="shared" si="210"/>
        <v>3320</v>
      </c>
      <c r="G3325" s="190">
        <f t="shared" si="208"/>
        <v>0.36355672360928604</v>
      </c>
      <c r="H3325" s="190">
        <f t="shared" si="209"/>
        <v>132.80000000000001</v>
      </c>
    </row>
    <row r="3326" spans="1:8">
      <c r="A3326" s="185">
        <v>39389</v>
      </c>
      <c r="B3326" s="184">
        <v>70</v>
      </c>
      <c r="C3326" s="184">
        <f t="shared" si="207"/>
        <v>2007</v>
      </c>
      <c r="E3326" s="190">
        <v>124</v>
      </c>
      <c r="F3326" s="190">
        <f t="shared" si="210"/>
        <v>3321</v>
      </c>
      <c r="G3326" s="190">
        <f t="shared" si="208"/>
        <v>0.36366622864651776</v>
      </c>
      <c r="H3326" s="190">
        <f t="shared" si="209"/>
        <v>132.84</v>
      </c>
    </row>
    <row r="3327" spans="1:8">
      <c r="A3327" s="185">
        <v>39390</v>
      </c>
      <c r="B3327" s="184">
        <v>66</v>
      </c>
      <c r="C3327" s="184">
        <f t="shared" si="207"/>
        <v>2007</v>
      </c>
      <c r="E3327" s="190">
        <v>124</v>
      </c>
      <c r="F3327" s="190">
        <f t="shared" si="210"/>
        <v>3322</v>
      </c>
      <c r="G3327" s="190">
        <f t="shared" si="208"/>
        <v>0.36377573368374944</v>
      </c>
      <c r="H3327" s="190">
        <f t="shared" si="209"/>
        <v>132.88</v>
      </c>
    </row>
    <row r="3328" spans="1:8">
      <c r="A3328" s="185">
        <v>39391</v>
      </c>
      <c r="B3328" s="184">
        <v>65</v>
      </c>
      <c r="C3328" s="184">
        <f t="shared" si="207"/>
        <v>2007</v>
      </c>
      <c r="E3328" s="190">
        <v>124</v>
      </c>
      <c r="F3328" s="190">
        <f t="shared" si="210"/>
        <v>3323</v>
      </c>
      <c r="G3328" s="190">
        <f t="shared" si="208"/>
        <v>0.36388523872098116</v>
      </c>
      <c r="H3328" s="190">
        <f t="shared" si="209"/>
        <v>132.91999999999999</v>
      </c>
    </row>
    <row r="3329" spans="1:8">
      <c r="A3329" s="185">
        <v>39392</v>
      </c>
      <c r="B3329" s="184">
        <v>76</v>
      </c>
      <c r="C3329" s="184">
        <f t="shared" si="207"/>
        <v>2007</v>
      </c>
      <c r="E3329" s="190">
        <v>124</v>
      </c>
      <c r="F3329" s="190">
        <f t="shared" si="210"/>
        <v>3324</v>
      </c>
      <c r="G3329" s="190">
        <f t="shared" si="208"/>
        <v>0.36399474375821289</v>
      </c>
      <c r="H3329" s="190">
        <f t="shared" si="209"/>
        <v>132.96</v>
      </c>
    </row>
    <row r="3330" spans="1:8">
      <c r="A3330" s="185">
        <v>39393</v>
      </c>
      <c r="B3330" s="184">
        <v>68</v>
      </c>
      <c r="C3330" s="184">
        <f t="shared" si="207"/>
        <v>2007</v>
      </c>
      <c r="E3330" s="190">
        <v>124</v>
      </c>
      <c r="F3330" s="190">
        <f t="shared" si="210"/>
        <v>3325</v>
      </c>
      <c r="G3330" s="190">
        <f t="shared" si="208"/>
        <v>0.36410424879544456</v>
      </c>
      <c r="H3330" s="190">
        <f t="shared" si="209"/>
        <v>132.99999999999997</v>
      </c>
    </row>
    <row r="3331" spans="1:8">
      <c r="A3331" s="185">
        <v>39394</v>
      </c>
      <c r="B3331" s="184">
        <v>73</v>
      </c>
      <c r="C3331" s="184">
        <f t="shared" si="207"/>
        <v>2007</v>
      </c>
      <c r="E3331" s="190">
        <v>124</v>
      </c>
      <c r="F3331" s="190">
        <f t="shared" si="210"/>
        <v>3326</v>
      </c>
      <c r="G3331" s="190">
        <f t="shared" si="208"/>
        <v>0.36421375383267629</v>
      </c>
      <c r="H3331" s="190">
        <f t="shared" si="209"/>
        <v>133.04</v>
      </c>
    </row>
    <row r="3332" spans="1:8">
      <c r="A3332" s="185">
        <v>39395</v>
      </c>
      <c r="B3332" s="184">
        <v>73</v>
      </c>
      <c r="C3332" s="184">
        <f t="shared" si="207"/>
        <v>2007</v>
      </c>
      <c r="E3332" s="190">
        <v>124</v>
      </c>
      <c r="F3332" s="190">
        <f t="shared" si="210"/>
        <v>3327</v>
      </c>
      <c r="G3332" s="190">
        <f t="shared" si="208"/>
        <v>0.36432325886990802</v>
      </c>
      <c r="H3332" s="190">
        <f t="shared" si="209"/>
        <v>133.08000000000001</v>
      </c>
    </row>
    <row r="3333" spans="1:8">
      <c r="A3333" s="185">
        <v>39396</v>
      </c>
      <c r="B3333" s="184">
        <v>73</v>
      </c>
      <c r="C3333" s="184">
        <f t="shared" si="207"/>
        <v>2007</v>
      </c>
      <c r="E3333" s="190">
        <v>124</v>
      </c>
      <c r="F3333" s="190">
        <f t="shared" si="210"/>
        <v>3328</v>
      </c>
      <c r="G3333" s="190">
        <f t="shared" si="208"/>
        <v>0.36443276390713975</v>
      </c>
      <c r="H3333" s="190">
        <f t="shared" si="209"/>
        <v>133.12</v>
      </c>
    </row>
    <row r="3334" spans="1:8">
      <c r="A3334" s="185">
        <v>39397</v>
      </c>
      <c r="B3334" s="184">
        <v>75</v>
      </c>
      <c r="C3334" s="184">
        <f t="shared" ref="C3334:C3397" si="211">YEAR(A3334)</f>
        <v>2007</v>
      </c>
      <c r="E3334" s="190">
        <v>124</v>
      </c>
      <c r="F3334" s="190">
        <f t="shared" si="210"/>
        <v>3329</v>
      </c>
      <c r="G3334" s="190">
        <f t="shared" ref="G3334:G3397" si="212">F3334/9132</f>
        <v>0.36454226894437142</v>
      </c>
      <c r="H3334" s="190">
        <f t="shared" ref="H3334:H3397" si="213">G3334*9132/25</f>
        <v>133.16</v>
      </c>
    </row>
    <row r="3335" spans="1:8">
      <c r="A3335" s="185">
        <v>39398</v>
      </c>
      <c r="B3335" s="184">
        <v>75</v>
      </c>
      <c r="C3335" s="184">
        <f t="shared" si="211"/>
        <v>2007</v>
      </c>
      <c r="E3335" s="190">
        <v>124</v>
      </c>
      <c r="F3335" s="190">
        <f t="shared" ref="F3335:F3398" si="214">F3334+1</f>
        <v>3330</v>
      </c>
      <c r="G3335" s="190">
        <f t="shared" si="212"/>
        <v>0.36465177398160314</v>
      </c>
      <c r="H3335" s="190">
        <f t="shared" si="213"/>
        <v>133.19999999999999</v>
      </c>
    </row>
    <row r="3336" spans="1:8">
      <c r="A3336" s="185">
        <v>39399</v>
      </c>
      <c r="B3336" s="184">
        <v>78</v>
      </c>
      <c r="C3336" s="184">
        <f t="shared" si="211"/>
        <v>2007</v>
      </c>
      <c r="E3336" s="190">
        <v>124</v>
      </c>
      <c r="F3336" s="190">
        <f t="shared" si="214"/>
        <v>3331</v>
      </c>
      <c r="G3336" s="190">
        <f t="shared" si="212"/>
        <v>0.36476127901883487</v>
      </c>
      <c r="H3336" s="190">
        <f t="shared" si="213"/>
        <v>133.24</v>
      </c>
    </row>
    <row r="3337" spans="1:8">
      <c r="A3337" s="185">
        <v>39400</v>
      </c>
      <c r="B3337" s="184">
        <v>79.400000000000006</v>
      </c>
      <c r="C3337" s="184">
        <f t="shared" si="211"/>
        <v>2007</v>
      </c>
      <c r="E3337" s="190">
        <v>124</v>
      </c>
      <c r="F3337" s="190">
        <f t="shared" si="214"/>
        <v>3332</v>
      </c>
      <c r="G3337" s="190">
        <f t="shared" si="212"/>
        <v>0.3648707840560666</v>
      </c>
      <c r="H3337" s="190">
        <f t="shared" si="213"/>
        <v>133.28</v>
      </c>
    </row>
    <row r="3338" spans="1:8">
      <c r="A3338" s="185">
        <v>39401</v>
      </c>
      <c r="B3338" s="184">
        <v>76</v>
      </c>
      <c r="C3338" s="184">
        <f t="shared" si="211"/>
        <v>2007</v>
      </c>
      <c r="E3338" s="190">
        <v>124</v>
      </c>
      <c r="F3338" s="190">
        <f t="shared" si="214"/>
        <v>3333</v>
      </c>
      <c r="G3338" s="190">
        <f t="shared" si="212"/>
        <v>0.36498028909329827</v>
      </c>
      <c r="H3338" s="190">
        <f t="shared" si="213"/>
        <v>133.32</v>
      </c>
    </row>
    <row r="3339" spans="1:8">
      <c r="A3339" s="185">
        <v>39402</v>
      </c>
      <c r="B3339" s="184">
        <v>71</v>
      </c>
      <c r="C3339" s="184">
        <f t="shared" si="211"/>
        <v>2007</v>
      </c>
      <c r="E3339" s="190">
        <v>124</v>
      </c>
      <c r="F3339" s="190">
        <f t="shared" si="214"/>
        <v>3334</v>
      </c>
      <c r="G3339" s="190">
        <f t="shared" si="212"/>
        <v>0.36508979413053</v>
      </c>
      <c r="H3339" s="190">
        <f t="shared" si="213"/>
        <v>133.36000000000001</v>
      </c>
    </row>
    <row r="3340" spans="1:8">
      <c r="A3340" s="185">
        <v>39403</v>
      </c>
      <c r="B3340" s="184">
        <v>68.5</v>
      </c>
      <c r="C3340" s="184">
        <f t="shared" si="211"/>
        <v>2007</v>
      </c>
      <c r="E3340" s="190">
        <v>124</v>
      </c>
      <c r="F3340" s="190">
        <f t="shared" si="214"/>
        <v>3335</v>
      </c>
      <c r="G3340" s="190">
        <f t="shared" si="212"/>
        <v>0.36519929916776173</v>
      </c>
      <c r="H3340" s="190">
        <f t="shared" si="213"/>
        <v>133.4</v>
      </c>
    </row>
    <row r="3341" spans="1:8">
      <c r="A3341" s="185">
        <v>39404</v>
      </c>
      <c r="B3341" s="184">
        <v>67.900000000000006</v>
      </c>
      <c r="C3341" s="184">
        <f t="shared" si="211"/>
        <v>2007</v>
      </c>
      <c r="E3341" s="190">
        <v>124</v>
      </c>
      <c r="F3341" s="190">
        <f t="shared" si="214"/>
        <v>3336</v>
      </c>
      <c r="G3341" s="190">
        <f t="shared" si="212"/>
        <v>0.36530880420499345</v>
      </c>
      <c r="H3341" s="190">
        <f t="shared" si="213"/>
        <v>133.44</v>
      </c>
    </row>
    <row r="3342" spans="1:8">
      <c r="A3342" s="185">
        <v>39405</v>
      </c>
      <c r="B3342" s="184">
        <v>68.099999999999994</v>
      </c>
      <c r="C3342" s="184">
        <f t="shared" si="211"/>
        <v>2007</v>
      </c>
      <c r="E3342" s="190">
        <v>124</v>
      </c>
      <c r="F3342" s="190">
        <f t="shared" si="214"/>
        <v>3337</v>
      </c>
      <c r="G3342" s="190">
        <f t="shared" si="212"/>
        <v>0.36541830924222513</v>
      </c>
      <c r="H3342" s="190">
        <f t="shared" si="213"/>
        <v>133.47999999999999</v>
      </c>
    </row>
    <row r="3343" spans="1:8">
      <c r="A3343" s="185">
        <v>39406</v>
      </c>
      <c r="B3343" s="184">
        <v>67.099999999999994</v>
      </c>
      <c r="C3343" s="184">
        <f t="shared" si="211"/>
        <v>2007</v>
      </c>
      <c r="E3343" s="190">
        <v>124</v>
      </c>
      <c r="F3343" s="190">
        <f t="shared" si="214"/>
        <v>3338</v>
      </c>
      <c r="G3343" s="190">
        <f t="shared" si="212"/>
        <v>0.36552781427945685</v>
      </c>
      <c r="H3343" s="190">
        <f t="shared" si="213"/>
        <v>133.52000000000001</v>
      </c>
    </row>
    <row r="3344" spans="1:8">
      <c r="A3344" s="185">
        <v>39407</v>
      </c>
      <c r="B3344" s="184">
        <v>67.400000000000006</v>
      </c>
      <c r="C3344" s="184">
        <f t="shared" si="211"/>
        <v>2007</v>
      </c>
      <c r="E3344" s="190">
        <v>124</v>
      </c>
      <c r="F3344" s="190">
        <f t="shared" si="214"/>
        <v>3339</v>
      </c>
      <c r="G3344" s="190">
        <f t="shared" si="212"/>
        <v>0.36563731931668858</v>
      </c>
      <c r="H3344" s="190">
        <f t="shared" si="213"/>
        <v>133.56</v>
      </c>
    </row>
    <row r="3345" spans="1:8">
      <c r="A3345" s="185">
        <v>39408</v>
      </c>
      <c r="B3345" s="184">
        <v>69.400000000000006</v>
      </c>
      <c r="C3345" s="184">
        <f t="shared" si="211"/>
        <v>2007</v>
      </c>
      <c r="E3345" s="190">
        <v>124</v>
      </c>
      <c r="F3345" s="190">
        <f t="shared" si="214"/>
        <v>3340</v>
      </c>
      <c r="G3345" s="190">
        <f t="shared" si="212"/>
        <v>0.36574682435392031</v>
      </c>
      <c r="H3345" s="190">
        <f t="shared" si="213"/>
        <v>133.60000000000002</v>
      </c>
    </row>
    <row r="3346" spans="1:8">
      <c r="A3346" s="185">
        <v>39409</v>
      </c>
      <c r="B3346" s="184">
        <v>73.2</v>
      </c>
      <c r="C3346" s="184">
        <f t="shared" si="211"/>
        <v>2007</v>
      </c>
      <c r="E3346" s="190">
        <v>124</v>
      </c>
      <c r="F3346" s="190">
        <f t="shared" si="214"/>
        <v>3341</v>
      </c>
      <c r="G3346" s="190">
        <f t="shared" si="212"/>
        <v>0.36585632939115198</v>
      </c>
      <c r="H3346" s="190">
        <f t="shared" si="213"/>
        <v>133.63999999999999</v>
      </c>
    </row>
    <row r="3347" spans="1:8">
      <c r="A3347" s="185">
        <v>39410</v>
      </c>
      <c r="B3347" s="184">
        <v>72.099999999999994</v>
      </c>
      <c r="C3347" s="184">
        <f t="shared" si="211"/>
        <v>2007</v>
      </c>
      <c r="E3347" s="190">
        <v>124</v>
      </c>
      <c r="F3347" s="190">
        <f t="shared" si="214"/>
        <v>3342</v>
      </c>
      <c r="G3347" s="190">
        <f t="shared" si="212"/>
        <v>0.36596583442838371</v>
      </c>
      <c r="H3347" s="190">
        <f t="shared" si="213"/>
        <v>133.68</v>
      </c>
    </row>
    <row r="3348" spans="1:8">
      <c r="A3348" s="185">
        <v>39411</v>
      </c>
      <c r="B3348" s="184">
        <v>69.8</v>
      </c>
      <c r="C3348" s="184">
        <f t="shared" si="211"/>
        <v>2007</v>
      </c>
      <c r="E3348" s="190">
        <v>124</v>
      </c>
      <c r="F3348" s="190">
        <f t="shared" si="214"/>
        <v>3343</v>
      </c>
      <c r="G3348" s="190">
        <f t="shared" si="212"/>
        <v>0.36607533946561543</v>
      </c>
      <c r="H3348" s="190">
        <f t="shared" si="213"/>
        <v>133.72</v>
      </c>
    </row>
    <row r="3349" spans="1:8">
      <c r="A3349" s="185">
        <v>39412</v>
      </c>
      <c r="B3349" s="184">
        <v>70.2</v>
      </c>
      <c r="C3349" s="184">
        <f t="shared" si="211"/>
        <v>2007</v>
      </c>
      <c r="E3349" s="190">
        <v>124</v>
      </c>
      <c r="F3349" s="190">
        <f t="shared" si="214"/>
        <v>3344</v>
      </c>
      <c r="G3349" s="190">
        <f t="shared" si="212"/>
        <v>0.36618484450284711</v>
      </c>
      <c r="H3349" s="190">
        <f t="shared" si="213"/>
        <v>133.76</v>
      </c>
    </row>
    <row r="3350" spans="1:8">
      <c r="A3350" s="185">
        <v>39413</v>
      </c>
      <c r="B3350" s="184">
        <v>73</v>
      </c>
      <c r="C3350" s="184">
        <f t="shared" si="211"/>
        <v>2007</v>
      </c>
      <c r="E3350" s="190">
        <v>124</v>
      </c>
      <c r="F3350" s="190">
        <f t="shared" si="214"/>
        <v>3345</v>
      </c>
      <c r="G3350" s="190">
        <f t="shared" si="212"/>
        <v>0.36629434954007883</v>
      </c>
      <c r="H3350" s="190">
        <f t="shared" si="213"/>
        <v>133.80000000000001</v>
      </c>
    </row>
    <row r="3351" spans="1:8">
      <c r="A3351" s="185">
        <v>39414</v>
      </c>
      <c r="B3351" s="184">
        <v>73.3</v>
      </c>
      <c r="C3351" s="184">
        <f t="shared" si="211"/>
        <v>2007</v>
      </c>
      <c r="E3351" s="190">
        <v>124</v>
      </c>
      <c r="F3351" s="190">
        <f t="shared" si="214"/>
        <v>3346</v>
      </c>
      <c r="G3351" s="190">
        <f t="shared" si="212"/>
        <v>0.36640385457731056</v>
      </c>
      <c r="H3351" s="190">
        <f t="shared" si="213"/>
        <v>133.84</v>
      </c>
    </row>
    <row r="3352" spans="1:8">
      <c r="A3352" s="185">
        <v>39415</v>
      </c>
      <c r="B3352" s="184">
        <v>73.599999999999994</v>
      </c>
      <c r="C3352" s="184">
        <f t="shared" si="211"/>
        <v>2007</v>
      </c>
      <c r="E3352" s="190">
        <v>124</v>
      </c>
      <c r="F3352" s="190">
        <f t="shared" si="214"/>
        <v>3347</v>
      </c>
      <c r="G3352" s="190">
        <f t="shared" si="212"/>
        <v>0.36651335961454229</v>
      </c>
      <c r="H3352" s="190">
        <f t="shared" si="213"/>
        <v>133.88</v>
      </c>
    </row>
    <row r="3353" spans="1:8">
      <c r="A3353" s="185">
        <v>39416</v>
      </c>
      <c r="B3353" s="184">
        <v>75</v>
      </c>
      <c r="C3353" s="184">
        <f t="shared" si="211"/>
        <v>2007</v>
      </c>
      <c r="E3353" s="190">
        <v>124</v>
      </c>
      <c r="F3353" s="190">
        <f t="shared" si="214"/>
        <v>3348</v>
      </c>
      <c r="G3353" s="190">
        <f t="shared" si="212"/>
        <v>0.36662286465177396</v>
      </c>
      <c r="H3353" s="190">
        <f t="shared" si="213"/>
        <v>133.91999999999999</v>
      </c>
    </row>
    <row r="3354" spans="1:8">
      <c r="A3354" s="185">
        <v>39417</v>
      </c>
      <c r="B3354" s="184">
        <v>62</v>
      </c>
      <c r="C3354" s="184">
        <f t="shared" si="211"/>
        <v>2007</v>
      </c>
      <c r="E3354" s="190">
        <v>124</v>
      </c>
      <c r="F3354" s="190">
        <f t="shared" si="214"/>
        <v>3349</v>
      </c>
      <c r="G3354" s="190">
        <f t="shared" si="212"/>
        <v>0.36673236968900569</v>
      </c>
      <c r="H3354" s="190">
        <f t="shared" si="213"/>
        <v>133.96</v>
      </c>
    </row>
    <row r="3355" spans="1:8">
      <c r="A3355" s="185">
        <v>39418</v>
      </c>
      <c r="B3355" s="184">
        <v>51.7</v>
      </c>
      <c r="C3355" s="184">
        <f t="shared" si="211"/>
        <v>2007</v>
      </c>
      <c r="E3355" s="190">
        <v>124</v>
      </c>
      <c r="F3355" s="190">
        <f t="shared" si="214"/>
        <v>3350</v>
      </c>
      <c r="G3355" s="190">
        <f t="shared" si="212"/>
        <v>0.36684187472623742</v>
      </c>
      <c r="H3355" s="190">
        <f t="shared" si="213"/>
        <v>134</v>
      </c>
    </row>
    <row r="3356" spans="1:8">
      <c r="A3356" s="185">
        <v>39419</v>
      </c>
      <c r="B3356" s="184">
        <v>50.2</v>
      </c>
      <c r="C3356" s="184">
        <f t="shared" si="211"/>
        <v>2007</v>
      </c>
      <c r="E3356" s="190">
        <v>124</v>
      </c>
      <c r="F3356" s="190">
        <f t="shared" si="214"/>
        <v>3351</v>
      </c>
      <c r="G3356" s="190">
        <f t="shared" si="212"/>
        <v>0.36695137976346914</v>
      </c>
      <c r="H3356" s="190">
        <f t="shared" si="213"/>
        <v>134.04</v>
      </c>
    </row>
    <row r="3357" spans="1:8">
      <c r="A3357" s="185">
        <v>39420</v>
      </c>
      <c r="B3357" s="184">
        <v>50.3</v>
      </c>
      <c r="C3357" s="184">
        <f t="shared" si="211"/>
        <v>2007</v>
      </c>
      <c r="E3357" s="190">
        <v>124</v>
      </c>
      <c r="F3357" s="190">
        <f t="shared" si="214"/>
        <v>3352</v>
      </c>
      <c r="G3357" s="190">
        <f t="shared" si="212"/>
        <v>0.36706088480070082</v>
      </c>
      <c r="H3357" s="190">
        <f t="shared" si="213"/>
        <v>134.08000000000001</v>
      </c>
    </row>
    <row r="3358" spans="1:8">
      <c r="A3358" s="185">
        <v>39421</v>
      </c>
      <c r="B3358" s="184">
        <v>48</v>
      </c>
      <c r="C3358" s="184">
        <f t="shared" si="211"/>
        <v>2007</v>
      </c>
      <c r="E3358" s="190">
        <v>124</v>
      </c>
      <c r="F3358" s="190">
        <f t="shared" si="214"/>
        <v>3353</v>
      </c>
      <c r="G3358" s="190">
        <f t="shared" si="212"/>
        <v>0.36717038983793254</v>
      </c>
      <c r="H3358" s="190">
        <f t="shared" si="213"/>
        <v>134.12</v>
      </c>
    </row>
    <row r="3359" spans="1:8">
      <c r="A3359" s="185">
        <v>39422</v>
      </c>
      <c r="B3359" s="184">
        <v>41.4</v>
      </c>
      <c r="C3359" s="184">
        <f t="shared" si="211"/>
        <v>2007</v>
      </c>
      <c r="E3359" s="190">
        <v>124</v>
      </c>
      <c r="F3359" s="190">
        <f t="shared" si="214"/>
        <v>3354</v>
      </c>
      <c r="G3359" s="190">
        <f t="shared" si="212"/>
        <v>0.36727989487516427</v>
      </c>
      <c r="H3359" s="190">
        <f t="shared" si="213"/>
        <v>134.16</v>
      </c>
    </row>
    <row r="3360" spans="1:8">
      <c r="A3360" s="185">
        <v>39423</v>
      </c>
      <c r="B3360" s="184">
        <v>100</v>
      </c>
      <c r="C3360" s="184">
        <f t="shared" si="211"/>
        <v>2007</v>
      </c>
      <c r="E3360" s="190">
        <v>124</v>
      </c>
      <c r="F3360" s="190">
        <f t="shared" si="214"/>
        <v>3355</v>
      </c>
      <c r="G3360" s="190">
        <f t="shared" si="212"/>
        <v>0.367389399912396</v>
      </c>
      <c r="H3360" s="190">
        <f t="shared" si="213"/>
        <v>134.20000000000002</v>
      </c>
    </row>
    <row r="3361" spans="1:8">
      <c r="A3361" s="185">
        <v>39424</v>
      </c>
      <c r="B3361" s="184">
        <v>72.5</v>
      </c>
      <c r="C3361" s="184">
        <f t="shared" si="211"/>
        <v>2007</v>
      </c>
      <c r="E3361" s="190">
        <v>124</v>
      </c>
      <c r="F3361" s="190">
        <f t="shared" si="214"/>
        <v>3356</v>
      </c>
      <c r="G3361" s="190">
        <f t="shared" si="212"/>
        <v>0.36749890494962767</v>
      </c>
      <c r="H3361" s="190">
        <f t="shared" si="213"/>
        <v>134.24</v>
      </c>
    </row>
    <row r="3362" spans="1:8">
      <c r="A3362" s="185">
        <v>39425</v>
      </c>
      <c r="B3362" s="184">
        <v>55.2</v>
      </c>
      <c r="C3362" s="184">
        <f t="shared" si="211"/>
        <v>2007</v>
      </c>
      <c r="E3362" s="190">
        <v>124</v>
      </c>
      <c r="F3362" s="190">
        <f t="shared" si="214"/>
        <v>3357</v>
      </c>
      <c r="G3362" s="190">
        <f t="shared" si="212"/>
        <v>0.3676084099868594</v>
      </c>
      <c r="H3362" s="190">
        <f t="shared" si="213"/>
        <v>134.28</v>
      </c>
    </row>
    <row r="3363" spans="1:8">
      <c r="A3363" s="185">
        <v>39426</v>
      </c>
      <c r="B3363" s="184">
        <v>48.9</v>
      </c>
      <c r="C3363" s="184">
        <f t="shared" si="211"/>
        <v>2007</v>
      </c>
      <c r="E3363" s="190">
        <v>123</v>
      </c>
      <c r="F3363" s="190">
        <f t="shared" si="214"/>
        <v>3358</v>
      </c>
      <c r="G3363" s="190">
        <f t="shared" si="212"/>
        <v>0.36771791502409112</v>
      </c>
      <c r="H3363" s="190">
        <f t="shared" si="213"/>
        <v>134.32</v>
      </c>
    </row>
    <row r="3364" spans="1:8">
      <c r="A3364" s="185">
        <v>39427</v>
      </c>
      <c r="B3364" s="184">
        <v>44.5</v>
      </c>
      <c r="C3364" s="184">
        <f t="shared" si="211"/>
        <v>2007</v>
      </c>
      <c r="E3364" s="190">
        <v>123</v>
      </c>
      <c r="F3364" s="190">
        <f t="shared" si="214"/>
        <v>3359</v>
      </c>
      <c r="G3364" s="190">
        <f t="shared" si="212"/>
        <v>0.3678274200613228</v>
      </c>
      <c r="H3364" s="190">
        <f t="shared" si="213"/>
        <v>134.36000000000001</v>
      </c>
    </row>
    <row r="3365" spans="1:8">
      <c r="A3365" s="185">
        <v>39428</v>
      </c>
      <c r="B3365" s="184">
        <v>43.8</v>
      </c>
      <c r="C3365" s="184">
        <f t="shared" si="211"/>
        <v>2007</v>
      </c>
      <c r="E3365" s="190">
        <v>123</v>
      </c>
      <c r="F3365" s="190">
        <f t="shared" si="214"/>
        <v>3360</v>
      </c>
      <c r="G3365" s="190">
        <f t="shared" si="212"/>
        <v>0.36793692509855452</v>
      </c>
      <c r="H3365" s="190">
        <f t="shared" si="213"/>
        <v>134.4</v>
      </c>
    </row>
    <row r="3366" spans="1:8">
      <c r="A3366" s="185">
        <v>39429</v>
      </c>
      <c r="B3366" s="184">
        <v>43.9</v>
      </c>
      <c r="C3366" s="184">
        <f t="shared" si="211"/>
        <v>2007</v>
      </c>
      <c r="E3366" s="190">
        <v>123</v>
      </c>
      <c r="F3366" s="190">
        <f t="shared" si="214"/>
        <v>3361</v>
      </c>
      <c r="G3366" s="190">
        <f t="shared" si="212"/>
        <v>0.36804643013578625</v>
      </c>
      <c r="H3366" s="190">
        <f t="shared" si="213"/>
        <v>134.44</v>
      </c>
    </row>
    <row r="3367" spans="1:8">
      <c r="A3367" s="185">
        <v>39430</v>
      </c>
      <c r="B3367" s="184">
        <v>51.2</v>
      </c>
      <c r="C3367" s="184">
        <f t="shared" si="211"/>
        <v>2007</v>
      </c>
      <c r="E3367" s="190">
        <v>123</v>
      </c>
      <c r="F3367" s="190">
        <f t="shared" si="214"/>
        <v>3362</v>
      </c>
      <c r="G3367" s="190">
        <f t="shared" si="212"/>
        <v>0.36815593517301798</v>
      </c>
      <c r="H3367" s="190">
        <f t="shared" si="213"/>
        <v>134.47999999999999</v>
      </c>
    </row>
    <row r="3368" spans="1:8">
      <c r="A3368" s="185">
        <v>39431</v>
      </c>
      <c r="B3368" s="184">
        <v>50.7</v>
      </c>
      <c r="C3368" s="184">
        <f t="shared" si="211"/>
        <v>2007</v>
      </c>
      <c r="E3368" s="190">
        <v>123</v>
      </c>
      <c r="F3368" s="190">
        <f t="shared" si="214"/>
        <v>3363</v>
      </c>
      <c r="G3368" s="190">
        <f t="shared" si="212"/>
        <v>0.36826544021024965</v>
      </c>
      <c r="H3368" s="190">
        <f t="shared" si="213"/>
        <v>134.52000000000001</v>
      </c>
    </row>
    <row r="3369" spans="1:8">
      <c r="A3369" s="185">
        <v>39432</v>
      </c>
      <c r="B3369" s="184">
        <v>51.3</v>
      </c>
      <c r="C3369" s="184">
        <f t="shared" si="211"/>
        <v>2007</v>
      </c>
      <c r="E3369" s="190">
        <v>123</v>
      </c>
      <c r="F3369" s="190">
        <f t="shared" si="214"/>
        <v>3364</v>
      </c>
      <c r="G3369" s="190">
        <f t="shared" si="212"/>
        <v>0.36837494524748138</v>
      </c>
      <c r="H3369" s="190">
        <f t="shared" si="213"/>
        <v>134.56</v>
      </c>
    </row>
    <row r="3370" spans="1:8">
      <c r="A3370" s="185">
        <v>39433</v>
      </c>
      <c r="B3370" s="184">
        <v>51.8</v>
      </c>
      <c r="C3370" s="184">
        <f t="shared" si="211"/>
        <v>2007</v>
      </c>
      <c r="E3370" s="190">
        <v>123</v>
      </c>
      <c r="F3370" s="190">
        <f t="shared" si="214"/>
        <v>3365</v>
      </c>
      <c r="G3370" s="190">
        <f t="shared" si="212"/>
        <v>0.36848445028471311</v>
      </c>
      <c r="H3370" s="190">
        <f t="shared" si="213"/>
        <v>134.6</v>
      </c>
    </row>
    <row r="3371" spans="1:8">
      <c r="A3371" s="185">
        <v>39434</v>
      </c>
      <c r="B3371" s="184">
        <v>48.9</v>
      </c>
      <c r="C3371" s="184">
        <f t="shared" si="211"/>
        <v>2007</v>
      </c>
      <c r="E3371" s="190">
        <v>123</v>
      </c>
      <c r="F3371" s="190">
        <f t="shared" si="214"/>
        <v>3366</v>
      </c>
      <c r="G3371" s="190">
        <f t="shared" si="212"/>
        <v>0.36859395532194483</v>
      </c>
      <c r="H3371" s="190">
        <f t="shared" si="213"/>
        <v>134.63999999999999</v>
      </c>
    </row>
    <row r="3372" spans="1:8">
      <c r="A3372" s="185">
        <v>39435</v>
      </c>
      <c r="B3372" s="184">
        <v>62.4</v>
      </c>
      <c r="C3372" s="184">
        <f t="shared" si="211"/>
        <v>2007</v>
      </c>
      <c r="E3372" s="190">
        <v>123</v>
      </c>
      <c r="F3372" s="190">
        <f t="shared" si="214"/>
        <v>3367</v>
      </c>
      <c r="G3372" s="190">
        <f t="shared" si="212"/>
        <v>0.3687034603591765</v>
      </c>
      <c r="H3372" s="190">
        <f t="shared" si="213"/>
        <v>134.68</v>
      </c>
    </row>
    <row r="3373" spans="1:8">
      <c r="A3373" s="185">
        <v>39436</v>
      </c>
      <c r="B3373" s="184">
        <v>53.5</v>
      </c>
      <c r="C3373" s="184">
        <f t="shared" si="211"/>
        <v>2007</v>
      </c>
      <c r="E3373" s="190">
        <v>123</v>
      </c>
      <c r="F3373" s="190">
        <f t="shared" si="214"/>
        <v>3368</v>
      </c>
      <c r="G3373" s="190">
        <f t="shared" si="212"/>
        <v>0.36881296539640823</v>
      </c>
      <c r="H3373" s="190">
        <f t="shared" si="213"/>
        <v>134.72</v>
      </c>
    </row>
    <row r="3374" spans="1:8">
      <c r="A3374" s="185">
        <v>39437</v>
      </c>
      <c r="B3374" s="184">
        <v>53.2</v>
      </c>
      <c r="C3374" s="184">
        <f t="shared" si="211"/>
        <v>2007</v>
      </c>
      <c r="E3374" s="190">
        <v>123</v>
      </c>
      <c r="F3374" s="190">
        <f t="shared" si="214"/>
        <v>3369</v>
      </c>
      <c r="G3374" s="190">
        <f t="shared" si="212"/>
        <v>0.36892247043363996</v>
      </c>
      <c r="H3374" s="190">
        <f t="shared" si="213"/>
        <v>134.76</v>
      </c>
    </row>
    <row r="3375" spans="1:8">
      <c r="A3375" s="185">
        <v>39438</v>
      </c>
      <c r="B3375" s="184">
        <v>48.6</v>
      </c>
      <c r="C3375" s="184">
        <f t="shared" si="211"/>
        <v>2007</v>
      </c>
      <c r="E3375" s="190">
        <v>123</v>
      </c>
      <c r="F3375" s="190">
        <f t="shared" si="214"/>
        <v>3370</v>
      </c>
      <c r="G3375" s="190">
        <f t="shared" si="212"/>
        <v>0.36903197547087169</v>
      </c>
      <c r="H3375" s="190">
        <f t="shared" si="213"/>
        <v>134.80000000000001</v>
      </c>
    </row>
    <row r="3376" spans="1:8">
      <c r="A3376" s="185">
        <v>39439</v>
      </c>
      <c r="B3376" s="184">
        <v>50</v>
      </c>
      <c r="C3376" s="184">
        <f t="shared" si="211"/>
        <v>2007</v>
      </c>
      <c r="E3376" s="190">
        <v>123</v>
      </c>
      <c r="F3376" s="190">
        <f t="shared" si="214"/>
        <v>3371</v>
      </c>
      <c r="G3376" s="190">
        <f t="shared" si="212"/>
        <v>0.36914148050810336</v>
      </c>
      <c r="H3376" s="190">
        <f t="shared" si="213"/>
        <v>134.84</v>
      </c>
    </row>
    <row r="3377" spans="1:8">
      <c r="A3377" s="185">
        <v>39440</v>
      </c>
      <c r="B3377" s="184">
        <v>49.3</v>
      </c>
      <c r="C3377" s="184">
        <f t="shared" si="211"/>
        <v>2007</v>
      </c>
      <c r="E3377" s="190">
        <v>123</v>
      </c>
      <c r="F3377" s="190">
        <f t="shared" si="214"/>
        <v>3372</v>
      </c>
      <c r="G3377" s="190">
        <f t="shared" si="212"/>
        <v>0.36925098554533509</v>
      </c>
      <c r="H3377" s="190">
        <f t="shared" si="213"/>
        <v>134.88</v>
      </c>
    </row>
    <row r="3378" spans="1:8">
      <c r="A3378" s="185">
        <v>39441</v>
      </c>
      <c r="B3378" s="184">
        <v>47.3</v>
      </c>
      <c r="C3378" s="184">
        <f t="shared" si="211"/>
        <v>2007</v>
      </c>
      <c r="E3378" s="190">
        <v>123</v>
      </c>
      <c r="F3378" s="190">
        <f t="shared" si="214"/>
        <v>3373</v>
      </c>
      <c r="G3378" s="190">
        <f t="shared" si="212"/>
        <v>0.36936049058256681</v>
      </c>
      <c r="H3378" s="190">
        <f t="shared" si="213"/>
        <v>134.91999999999999</v>
      </c>
    </row>
    <row r="3379" spans="1:8">
      <c r="A3379" s="185">
        <v>39442</v>
      </c>
      <c r="B3379" s="184">
        <v>45.5</v>
      </c>
      <c r="C3379" s="184">
        <f t="shared" si="211"/>
        <v>2007</v>
      </c>
      <c r="E3379" s="190">
        <v>123</v>
      </c>
      <c r="F3379" s="190">
        <f t="shared" si="214"/>
        <v>3374</v>
      </c>
      <c r="G3379" s="190">
        <f t="shared" si="212"/>
        <v>0.36946999561979849</v>
      </c>
      <c r="H3379" s="190">
        <f t="shared" si="213"/>
        <v>134.95999999999998</v>
      </c>
    </row>
    <row r="3380" spans="1:8">
      <c r="A3380" s="185">
        <v>39443</v>
      </c>
      <c r="B3380" s="184">
        <v>44.8</v>
      </c>
      <c r="C3380" s="184">
        <f t="shared" si="211"/>
        <v>2007</v>
      </c>
      <c r="E3380" s="190">
        <v>123</v>
      </c>
      <c r="F3380" s="190">
        <f t="shared" si="214"/>
        <v>3375</v>
      </c>
      <c r="G3380" s="190">
        <f t="shared" si="212"/>
        <v>0.36957950065703021</v>
      </c>
      <c r="H3380" s="190">
        <f t="shared" si="213"/>
        <v>135</v>
      </c>
    </row>
    <row r="3381" spans="1:8">
      <c r="A3381" s="185">
        <v>39444</v>
      </c>
      <c r="B3381" s="184">
        <v>48.1</v>
      </c>
      <c r="C3381" s="184">
        <f t="shared" si="211"/>
        <v>2007</v>
      </c>
      <c r="E3381" s="190">
        <v>123</v>
      </c>
      <c r="F3381" s="190">
        <f t="shared" si="214"/>
        <v>3376</v>
      </c>
      <c r="G3381" s="190">
        <f t="shared" si="212"/>
        <v>0.36968900569426194</v>
      </c>
      <c r="H3381" s="190">
        <f t="shared" si="213"/>
        <v>135.04</v>
      </c>
    </row>
    <row r="3382" spans="1:8">
      <c r="A3382" s="185">
        <v>39445</v>
      </c>
      <c r="B3382" s="184">
        <v>45.7</v>
      </c>
      <c r="C3382" s="184">
        <f t="shared" si="211"/>
        <v>2007</v>
      </c>
      <c r="E3382" s="190">
        <v>123</v>
      </c>
      <c r="F3382" s="190">
        <f t="shared" si="214"/>
        <v>3377</v>
      </c>
      <c r="G3382" s="190">
        <f t="shared" si="212"/>
        <v>0.36979851073149367</v>
      </c>
      <c r="H3382" s="190">
        <f t="shared" si="213"/>
        <v>135.08000000000001</v>
      </c>
    </row>
    <row r="3383" spans="1:8">
      <c r="A3383" s="185">
        <v>39446</v>
      </c>
      <c r="B3383" s="184">
        <v>46.1</v>
      </c>
      <c r="C3383" s="184">
        <f t="shared" si="211"/>
        <v>2007</v>
      </c>
      <c r="E3383" s="190">
        <v>123</v>
      </c>
      <c r="F3383" s="190">
        <f t="shared" si="214"/>
        <v>3378</v>
      </c>
      <c r="G3383" s="190">
        <f t="shared" si="212"/>
        <v>0.36990801576872534</v>
      </c>
      <c r="H3383" s="190">
        <f t="shared" si="213"/>
        <v>135.12</v>
      </c>
    </row>
    <row r="3384" spans="1:8">
      <c r="A3384" s="185">
        <v>39447</v>
      </c>
      <c r="B3384" s="184">
        <v>45</v>
      </c>
      <c r="C3384" s="184">
        <f t="shared" si="211"/>
        <v>2007</v>
      </c>
      <c r="E3384" s="190">
        <v>123</v>
      </c>
      <c r="F3384" s="190">
        <f t="shared" si="214"/>
        <v>3379</v>
      </c>
      <c r="G3384" s="190">
        <f t="shared" si="212"/>
        <v>0.37001752080595707</v>
      </c>
      <c r="H3384" s="190">
        <f t="shared" si="213"/>
        <v>135.16</v>
      </c>
    </row>
    <row r="3385" spans="1:8">
      <c r="A3385" s="185">
        <v>39448</v>
      </c>
      <c r="B3385" s="184">
        <v>62.8</v>
      </c>
      <c r="C3385" s="184">
        <f t="shared" si="211"/>
        <v>2008</v>
      </c>
      <c r="E3385" s="190">
        <v>123</v>
      </c>
      <c r="F3385" s="190">
        <f t="shared" si="214"/>
        <v>3380</v>
      </c>
      <c r="G3385" s="190">
        <f t="shared" si="212"/>
        <v>0.37012702584318879</v>
      </c>
      <c r="H3385" s="190">
        <f t="shared" si="213"/>
        <v>135.19999999999999</v>
      </c>
    </row>
    <row r="3386" spans="1:8">
      <c r="A3386" s="185">
        <v>39449</v>
      </c>
      <c r="B3386" s="184">
        <v>71.099999999999994</v>
      </c>
      <c r="C3386" s="184">
        <f t="shared" si="211"/>
        <v>2008</v>
      </c>
      <c r="E3386" s="190">
        <v>123</v>
      </c>
      <c r="F3386" s="190">
        <f t="shared" si="214"/>
        <v>3381</v>
      </c>
      <c r="G3386" s="190">
        <f t="shared" si="212"/>
        <v>0.37023653088042052</v>
      </c>
      <c r="H3386" s="190">
        <f t="shared" si="213"/>
        <v>135.24</v>
      </c>
    </row>
    <row r="3387" spans="1:8">
      <c r="A3387" s="185">
        <v>39450</v>
      </c>
      <c r="B3387" s="184">
        <v>53.7</v>
      </c>
      <c r="C3387" s="184">
        <f t="shared" si="211"/>
        <v>2008</v>
      </c>
      <c r="E3387" s="190">
        <v>123</v>
      </c>
      <c r="F3387" s="190">
        <f t="shared" si="214"/>
        <v>3382</v>
      </c>
      <c r="G3387" s="190">
        <f t="shared" si="212"/>
        <v>0.37034603591765219</v>
      </c>
      <c r="H3387" s="190">
        <f t="shared" si="213"/>
        <v>135.28</v>
      </c>
    </row>
    <row r="3388" spans="1:8">
      <c r="A3388" s="185">
        <v>39451</v>
      </c>
      <c r="B3388" s="184">
        <v>49.6</v>
      </c>
      <c r="C3388" s="184">
        <f t="shared" si="211"/>
        <v>2008</v>
      </c>
      <c r="E3388" s="190">
        <v>123</v>
      </c>
      <c r="F3388" s="190">
        <f t="shared" si="214"/>
        <v>3383</v>
      </c>
      <c r="G3388" s="190">
        <f t="shared" si="212"/>
        <v>0.37045554095488392</v>
      </c>
      <c r="H3388" s="190">
        <f t="shared" si="213"/>
        <v>135.32</v>
      </c>
    </row>
    <row r="3389" spans="1:8">
      <c r="A3389" s="185">
        <v>39452</v>
      </c>
      <c r="B3389" s="184">
        <v>60.4</v>
      </c>
      <c r="C3389" s="184">
        <f t="shared" si="211"/>
        <v>2008</v>
      </c>
      <c r="E3389" s="190">
        <v>123</v>
      </c>
      <c r="F3389" s="190">
        <f t="shared" si="214"/>
        <v>3384</v>
      </c>
      <c r="G3389" s="190">
        <f t="shared" si="212"/>
        <v>0.37056504599211565</v>
      </c>
      <c r="H3389" s="190">
        <f t="shared" si="213"/>
        <v>135.36000000000001</v>
      </c>
    </row>
    <row r="3390" spans="1:8">
      <c r="A3390" s="185">
        <v>39453</v>
      </c>
      <c r="B3390" s="184">
        <v>53.4</v>
      </c>
      <c r="C3390" s="184">
        <f t="shared" si="211"/>
        <v>2008</v>
      </c>
      <c r="E3390" s="190">
        <v>123</v>
      </c>
      <c r="F3390" s="190">
        <f t="shared" si="214"/>
        <v>3385</v>
      </c>
      <c r="G3390" s="190">
        <f t="shared" si="212"/>
        <v>0.37067455102934738</v>
      </c>
      <c r="H3390" s="190">
        <f t="shared" si="213"/>
        <v>135.4</v>
      </c>
    </row>
    <row r="3391" spans="1:8">
      <c r="A3391" s="185">
        <v>39454</v>
      </c>
      <c r="B3391" s="184">
        <v>48.6</v>
      </c>
      <c r="C3391" s="184">
        <f t="shared" si="211"/>
        <v>2008</v>
      </c>
      <c r="E3391" s="190">
        <v>123</v>
      </c>
      <c r="F3391" s="190">
        <f t="shared" si="214"/>
        <v>3386</v>
      </c>
      <c r="G3391" s="190">
        <f t="shared" si="212"/>
        <v>0.37078405606657905</v>
      </c>
      <c r="H3391" s="190">
        <f t="shared" si="213"/>
        <v>135.44</v>
      </c>
    </row>
    <row r="3392" spans="1:8">
      <c r="A3392" s="185">
        <v>39455</v>
      </c>
      <c r="B3392" s="184">
        <v>48.9</v>
      </c>
      <c r="C3392" s="184">
        <f t="shared" si="211"/>
        <v>2008</v>
      </c>
      <c r="E3392" s="190">
        <v>123</v>
      </c>
      <c r="F3392" s="190">
        <f t="shared" si="214"/>
        <v>3387</v>
      </c>
      <c r="G3392" s="190">
        <f t="shared" si="212"/>
        <v>0.37089356110381078</v>
      </c>
      <c r="H3392" s="190">
        <f t="shared" si="213"/>
        <v>135.47999999999999</v>
      </c>
    </row>
    <row r="3393" spans="1:8">
      <c r="A3393" s="185">
        <v>39456</v>
      </c>
      <c r="B3393" s="184">
        <v>51.6</v>
      </c>
      <c r="C3393" s="184">
        <f t="shared" si="211"/>
        <v>2008</v>
      </c>
      <c r="E3393" s="190">
        <v>123</v>
      </c>
      <c r="F3393" s="190">
        <f t="shared" si="214"/>
        <v>3388</v>
      </c>
      <c r="G3393" s="190">
        <f t="shared" si="212"/>
        <v>0.3710030661410425</v>
      </c>
      <c r="H3393" s="190">
        <f t="shared" si="213"/>
        <v>135.52000000000001</v>
      </c>
    </row>
    <row r="3394" spans="1:8">
      <c r="A3394" s="185">
        <v>39457</v>
      </c>
      <c r="B3394" s="184">
        <v>48.9</v>
      </c>
      <c r="C3394" s="184">
        <f t="shared" si="211"/>
        <v>2008</v>
      </c>
      <c r="E3394" s="190">
        <v>123</v>
      </c>
      <c r="F3394" s="190">
        <f t="shared" si="214"/>
        <v>3389</v>
      </c>
      <c r="G3394" s="190">
        <f t="shared" si="212"/>
        <v>0.37111257117827418</v>
      </c>
      <c r="H3394" s="190">
        <f t="shared" si="213"/>
        <v>135.55999999999997</v>
      </c>
    </row>
    <row r="3395" spans="1:8">
      <c r="A3395" s="185">
        <v>39458</v>
      </c>
      <c r="B3395" s="184">
        <v>48.4</v>
      </c>
      <c r="C3395" s="184">
        <f t="shared" si="211"/>
        <v>2008</v>
      </c>
      <c r="E3395" s="190">
        <v>123</v>
      </c>
      <c r="F3395" s="190">
        <f t="shared" si="214"/>
        <v>3390</v>
      </c>
      <c r="G3395" s="190">
        <f t="shared" si="212"/>
        <v>0.3712220762155059</v>
      </c>
      <c r="H3395" s="190">
        <f t="shared" si="213"/>
        <v>135.6</v>
      </c>
    </row>
    <row r="3396" spans="1:8">
      <c r="A3396" s="185">
        <v>39459</v>
      </c>
      <c r="B3396" s="184">
        <v>45.6</v>
      </c>
      <c r="C3396" s="184">
        <f t="shared" si="211"/>
        <v>2008</v>
      </c>
      <c r="E3396" s="190">
        <v>123</v>
      </c>
      <c r="F3396" s="190">
        <f t="shared" si="214"/>
        <v>3391</v>
      </c>
      <c r="G3396" s="190">
        <f t="shared" si="212"/>
        <v>0.37133158125273763</v>
      </c>
      <c r="H3396" s="190">
        <f t="shared" si="213"/>
        <v>135.63999999999999</v>
      </c>
    </row>
    <row r="3397" spans="1:8">
      <c r="A3397" s="185">
        <v>39460</v>
      </c>
      <c r="B3397" s="184">
        <v>46.6</v>
      </c>
      <c r="C3397" s="184">
        <f t="shared" si="211"/>
        <v>2008</v>
      </c>
      <c r="E3397" s="190">
        <v>123</v>
      </c>
      <c r="F3397" s="190">
        <f t="shared" si="214"/>
        <v>3392</v>
      </c>
      <c r="G3397" s="190">
        <f t="shared" si="212"/>
        <v>0.37144108628996936</v>
      </c>
      <c r="H3397" s="190">
        <f t="shared" si="213"/>
        <v>135.68</v>
      </c>
    </row>
    <row r="3398" spans="1:8">
      <c r="A3398" s="185">
        <v>39461</v>
      </c>
      <c r="B3398" s="184">
        <v>47.8</v>
      </c>
      <c r="C3398" s="184">
        <f t="shared" ref="C3398:C3461" si="215">YEAR(A3398)</f>
        <v>2008</v>
      </c>
      <c r="E3398" s="190">
        <v>123</v>
      </c>
      <c r="F3398" s="190">
        <f t="shared" si="214"/>
        <v>3393</v>
      </c>
      <c r="G3398" s="190">
        <f t="shared" ref="G3398:G3461" si="216">F3398/9132</f>
        <v>0.37155059132720103</v>
      </c>
      <c r="H3398" s="190">
        <f t="shared" ref="H3398:H3461" si="217">G3398*9132/25</f>
        <v>135.72</v>
      </c>
    </row>
    <row r="3399" spans="1:8">
      <c r="A3399" s="185">
        <v>39462</v>
      </c>
      <c r="B3399" s="184">
        <v>47.5</v>
      </c>
      <c r="C3399" s="184">
        <f t="shared" si="215"/>
        <v>2008</v>
      </c>
      <c r="E3399" s="190">
        <v>123</v>
      </c>
      <c r="F3399" s="190">
        <f t="shared" ref="F3399:F3462" si="218">F3398+1</f>
        <v>3394</v>
      </c>
      <c r="G3399" s="190">
        <f t="shared" si="216"/>
        <v>0.37166009636443276</v>
      </c>
      <c r="H3399" s="190">
        <f t="shared" si="217"/>
        <v>135.76</v>
      </c>
    </row>
    <row r="3400" spans="1:8">
      <c r="A3400" s="185">
        <v>39463</v>
      </c>
      <c r="B3400" s="184">
        <v>53.5</v>
      </c>
      <c r="C3400" s="184">
        <f t="shared" si="215"/>
        <v>2008</v>
      </c>
      <c r="E3400" s="190">
        <v>123</v>
      </c>
      <c r="F3400" s="190">
        <f t="shared" si="218"/>
        <v>3395</v>
      </c>
      <c r="G3400" s="190">
        <f t="shared" si="216"/>
        <v>0.37176960140166448</v>
      </c>
      <c r="H3400" s="190">
        <f t="shared" si="217"/>
        <v>135.80000000000001</v>
      </c>
    </row>
    <row r="3401" spans="1:8">
      <c r="A3401" s="185">
        <v>39464</v>
      </c>
      <c r="B3401" s="184">
        <v>62.5</v>
      </c>
      <c r="C3401" s="184">
        <f t="shared" si="215"/>
        <v>2008</v>
      </c>
      <c r="E3401" s="190">
        <v>123</v>
      </c>
      <c r="F3401" s="190">
        <f t="shared" si="218"/>
        <v>3396</v>
      </c>
      <c r="G3401" s="190">
        <f t="shared" si="216"/>
        <v>0.37187910643889621</v>
      </c>
      <c r="H3401" s="190">
        <f t="shared" si="217"/>
        <v>135.84</v>
      </c>
    </row>
    <row r="3402" spans="1:8">
      <c r="A3402" s="185">
        <v>39465</v>
      </c>
      <c r="B3402" s="184">
        <v>47.5</v>
      </c>
      <c r="C3402" s="184">
        <f t="shared" si="215"/>
        <v>2008</v>
      </c>
      <c r="E3402" s="190">
        <v>123</v>
      </c>
      <c r="F3402" s="190">
        <f t="shared" si="218"/>
        <v>3397</v>
      </c>
      <c r="G3402" s="190">
        <f t="shared" si="216"/>
        <v>0.37198861147612788</v>
      </c>
      <c r="H3402" s="190">
        <f t="shared" si="217"/>
        <v>135.88</v>
      </c>
    </row>
    <row r="3403" spans="1:8">
      <c r="A3403" s="185">
        <v>39466</v>
      </c>
      <c r="B3403" s="184">
        <v>45</v>
      </c>
      <c r="C3403" s="184">
        <f t="shared" si="215"/>
        <v>2008</v>
      </c>
      <c r="E3403" s="190">
        <v>123</v>
      </c>
      <c r="F3403" s="190">
        <f t="shared" si="218"/>
        <v>3398</v>
      </c>
      <c r="G3403" s="190">
        <f t="shared" si="216"/>
        <v>0.37209811651335961</v>
      </c>
      <c r="H3403" s="190">
        <f t="shared" si="217"/>
        <v>135.91999999999999</v>
      </c>
    </row>
    <row r="3404" spans="1:8">
      <c r="A3404" s="185">
        <v>39467</v>
      </c>
      <c r="B3404" s="184">
        <v>44.2</v>
      </c>
      <c r="C3404" s="184">
        <f t="shared" si="215"/>
        <v>2008</v>
      </c>
      <c r="E3404" s="190">
        <v>123</v>
      </c>
      <c r="F3404" s="190">
        <f t="shared" si="218"/>
        <v>3399</v>
      </c>
      <c r="G3404" s="190">
        <f t="shared" si="216"/>
        <v>0.37220762155059134</v>
      </c>
      <c r="H3404" s="190">
        <f t="shared" si="217"/>
        <v>135.96</v>
      </c>
    </row>
    <row r="3405" spans="1:8">
      <c r="A3405" s="185">
        <v>39468</v>
      </c>
      <c r="B3405" s="184">
        <v>47</v>
      </c>
      <c r="C3405" s="184">
        <f t="shared" si="215"/>
        <v>2008</v>
      </c>
      <c r="E3405" s="190">
        <v>123</v>
      </c>
      <c r="F3405" s="190">
        <f t="shared" si="218"/>
        <v>3400</v>
      </c>
      <c r="G3405" s="190">
        <f t="shared" si="216"/>
        <v>0.37231712658782307</v>
      </c>
      <c r="H3405" s="190">
        <f t="shared" si="217"/>
        <v>136.00000000000003</v>
      </c>
    </row>
    <row r="3406" spans="1:8">
      <c r="A3406" s="185">
        <v>39469</v>
      </c>
      <c r="B3406" s="184">
        <v>44</v>
      </c>
      <c r="C3406" s="184">
        <f t="shared" si="215"/>
        <v>2008</v>
      </c>
      <c r="E3406" s="190">
        <v>123</v>
      </c>
      <c r="F3406" s="190">
        <f t="shared" si="218"/>
        <v>3401</v>
      </c>
      <c r="G3406" s="190">
        <f t="shared" si="216"/>
        <v>0.37242663162505474</v>
      </c>
      <c r="H3406" s="190">
        <f t="shared" si="217"/>
        <v>136.04</v>
      </c>
    </row>
    <row r="3407" spans="1:8">
      <c r="A3407" s="185">
        <v>39470</v>
      </c>
      <c r="B3407" s="184">
        <v>48.1</v>
      </c>
      <c r="C3407" s="184">
        <f t="shared" si="215"/>
        <v>2008</v>
      </c>
      <c r="E3407" s="190">
        <v>123</v>
      </c>
      <c r="F3407" s="190">
        <f t="shared" si="218"/>
        <v>3402</v>
      </c>
      <c r="G3407" s="190">
        <f t="shared" si="216"/>
        <v>0.37253613666228647</v>
      </c>
      <c r="H3407" s="190">
        <f t="shared" si="217"/>
        <v>136.08000000000001</v>
      </c>
    </row>
    <row r="3408" spans="1:8">
      <c r="A3408" s="185">
        <v>39471</v>
      </c>
      <c r="B3408" s="184">
        <v>53.9</v>
      </c>
      <c r="C3408" s="184">
        <f t="shared" si="215"/>
        <v>2008</v>
      </c>
      <c r="E3408" s="190">
        <v>123</v>
      </c>
      <c r="F3408" s="190">
        <f t="shared" si="218"/>
        <v>3403</v>
      </c>
      <c r="G3408" s="190">
        <f t="shared" si="216"/>
        <v>0.37264564169951819</v>
      </c>
      <c r="H3408" s="190">
        <f t="shared" si="217"/>
        <v>136.12</v>
      </c>
    </row>
    <row r="3409" spans="1:8">
      <c r="A3409" s="185">
        <v>39472</v>
      </c>
      <c r="B3409" s="184">
        <v>78.3</v>
      </c>
      <c r="C3409" s="184">
        <f t="shared" si="215"/>
        <v>2008</v>
      </c>
      <c r="E3409" s="190">
        <v>123</v>
      </c>
      <c r="F3409" s="190">
        <f t="shared" si="218"/>
        <v>3404</v>
      </c>
      <c r="G3409" s="190">
        <f t="shared" si="216"/>
        <v>0.37275514673674986</v>
      </c>
      <c r="H3409" s="190">
        <f t="shared" si="217"/>
        <v>136.15999999999997</v>
      </c>
    </row>
    <row r="3410" spans="1:8">
      <c r="A3410" s="185">
        <v>39473</v>
      </c>
      <c r="B3410" s="184">
        <v>88</v>
      </c>
      <c r="C3410" s="184">
        <f t="shared" si="215"/>
        <v>2008</v>
      </c>
      <c r="E3410" s="190">
        <v>123</v>
      </c>
      <c r="F3410" s="190">
        <f t="shared" si="218"/>
        <v>3405</v>
      </c>
      <c r="G3410" s="190">
        <f t="shared" si="216"/>
        <v>0.37286465177398159</v>
      </c>
      <c r="H3410" s="190">
        <f t="shared" si="217"/>
        <v>136.19999999999999</v>
      </c>
    </row>
    <row r="3411" spans="1:8">
      <c r="A3411" s="185">
        <v>39474</v>
      </c>
      <c r="B3411" s="184">
        <v>87.3</v>
      </c>
      <c r="C3411" s="184">
        <f t="shared" si="215"/>
        <v>2008</v>
      </c>
      <c r="E3411" s="190">
        <v>123</v>
      </c>
      <c r="F3411" s="190">
        <f t="shared" si="218"/>
        <v>3406</v>
      </c>
      <c r="G3411" s="190">
        <f t="shared" si="216"/>
        <v>0.37297415681121332</v>
      </c>
      <c r="H3411" s="190">
        <f t="shared" si="217"/>
        <v>136.24</v>
      </c>
    </row>
    <row r="3412" spans="1:8">
      <c r="A3412" s="185">
        <v>39475</v>
      </c>
      <c r="B3412" s="184">
        <v>87.6</v>
      </c>
      <c r="C3412" s="184">
        <f t="shared" si="215"/>
        <v>2008</v>
      </c>
      <c r="E3412" s="190">
        <v>123</v>
      </c>
      <c r="F3412" s="190">
        <f t="shared" si="218"/>
        <v>3407</v>
      </c>
      <c r="G3412" s="190">
        <f t="shared" si="216"/>
        <v>0.37308366184844505</v>
      </c>
      <c r="H3412" s="190">
        <f t="shared" si="217"/>
        <v>136.28</v>
      </c>
    </row>
    <row r="3413" spans="1:8">
      <c r="A3413" s="185">
        <v>39476</v>
      </c>
      <c r="B3413" s="184">
        <v>85.6</v>
      </c>
      <c r="C3413" s="184">
        <f t="shared" si="215"/>
        <v>2008</v>
      </c>
      <c r="E3413" s="190">
        <v>123</v>
      </c>
      <c r="F3413" s="190">
        <f t="shared" si="218"/>
        <v>3408</v>
      </c>
      <c r="G3413" s="190">
        <f t="shared" si="216"/>
        <v>0.37319316688567672</v>
      </c>
      <c r="H3413" s="190">
        <f t="shared" si="217"/>
        <v>136.32</v>
      </c>
    </row>
    <row r="3414" spans="1:8">
      <c r="A3414" s="185">
        <v>39477</v>
      </c>
      <c r="B3414" s="184">
        <v>80.2</v>
      </c>
      <c r="C3414" s="184">
        <f t="shared" si="215"/>
        <v>2008</v>
      </c>
      <c r="E3414" s="190">
        <v>123</v>
      </c>
      <c r="F3414" s="190">
        <f t="shared" si="218"/>
        <v>3409</v>
      </c>
      <c r="G3414" s="190">
        <f t="shared" si="216"/>
        <v>0.37330267192290845</v>
      </c>
      <c r="H3414" s="190">
        <f t="shared" si="217"/>
        <v>136.36000000000001</v>
      </c>
    </row>
    <row r="3415" spans="1:8">
      <c r="A3415" s="185">
        <v>39478</v>
      </c>
      <c r="B3415" s="184">
        <v>75.7</v>
      </c>
      <c r="C3415" s="184">
        <f t="shared" si="215"/>
        <v>2008</v>
      </c>
      <c r="E3415" s="190">
        <v>122</v>
      </c>
      <c r="F3415" s="190">
        <f t="shared" si="218"/>
        <v>3410</v>
      </c>
      <c r="G3415" s="190">
        <f t="shared" si="216"/>
        <v>0.37341217696014017</v>
      </c>
      <c r="H3415" s="190">
        <f t="shared" si="217"/>
        <v>136.4</v>
      </c>
    </row>
    <row r="3416" spans="1:8">
      <c r="A3416" s="185">
        <v>39479</v>
      </c>
      <c r="B3416" s="184">
        <v>115</v>
      </c>
      <c r="C3416" s="184">
        <f t="shared" si="215"/>
        <v>2008</v>
      </c>
      <c r="E3416" s="190">
        <v>122</v>
      </c>
      <c r="F3416" s="190">
        <f t="shared" si="218"/>
        <v>3411</v>
      </c>
      <c r="G3416" s="190">
        <f t="shared" si="216"/>
        <v>0.3735216819973719</v>
      </c>
      <c r="H3416" s="190">
        <f t="shared" si="217"/>
        <v>136.44</v>
      </c>
    </row>
    <row r="3417" spans="1:8">
      <c r="A3417" s="185">
        <v>39480</v>
      </c>
      <c r="B3417" s="184">
        <v>158</v>
      </c>
      <c r="C3417" s="184">
        <f t="shared" si="215"/>
        <v>2008</v>
      </c>
      <c r="E3417" s="190">
        <v>122</v>
      </c>
      <c r="F3417" s="190">
        <f t="shared" si="218"/>
        <v>3412</v>
      </c>
      <c r="G3417" s="190">
        <f t="shared" si="216"/>
        <v>0.37363118703460357</v>
      </c>
      <c r="H3417" s="190">
        <f t="shared" si="217"/>
        <v>136.47999999999999</v>
      </c>
    </row>
    <row r="3418" spans="1:8">
      <c r="A3418" s="185">
        <v>39481</v>
      </c>
      <c r="B3418" s="184">
        <v>162</v>
      </c>
      <c r="C3418" s="184">
        <f t="shared" si="215"/>
        <v>2008</v>
      </c>
      <c r="E3418" s="190">
        <v>122</v>
      </c>
      <c r="F3418" s="190">
        <f t="shared" si="218"/>
        <v>3413</v>
      </c>
      <c r="G3418" s="190">
        <f t="shared" si="216"/>
        <v>0.3737406920718353</v>
      </c>
      <c r="H3418" s="190">
        <f t="shared" si="217"/>
        <v>136.52000000000001</v>
      </c>
    </row>
    <row r="3419" spans="1:8">
      <c r="A3419" s="185">
        <v>39482</v>
      </c>
      <c r="B3419" s="184">
        <v>159</v>
      </c>
      <c r="C3419" s="184">
        <f t="shared" si="215"/>
        <v>2008</v>
      </c>
      <c r="E3419" s="190">
        <v>122</v>
      </c>
      <c r="F3419" s="190">
        <f t="shared" si="218"/>
        <v>3414</v>
      </c>
      <c r="G3419" s="190">
        <f t="shared" si="216"/>
        <v>0.37385019710906703</v>
      </c>
      <c r="H3419" s="190">
        <f t="shared" si="217"/>
        <v>136.56</v>
      </c>
    </row>
    <row r="3420" spans="1:8">
      <c r="A3420" s="185">
        <v>39483</v>
      </c>
      <c r="B3420" s="184">
        <v>163</v>
      </c>
      <c r="C3420" s="184">
        <f t="shared" si="215"/>
        <v>2008</v>
      </c>
      <c r="E3420" s="190">
        <v>122</v>
      </c>
      <c r="F3420" s="190">
        <f t="shared" si="218"/>
        <v>3415</v>
      </c>
      <c r="G3420" s="190">
        <f t="shared" si="216"/>
        <v>0.37395970214629876</v>
      </c>
      <c r="H3420" s="190">
        <f t="shared" si="217"/>
        <v>136.60000000000002</v>
      </c>
    </row>
    <row r="3421" spans="1:8">
      <c r="A3421" s="185">
        <v>39484</v>
      </c>
      <c r="B3421" s="184">
        <v>166</v>
      </c>
      <c r="C3421" s="184">
        <f t="shared" si="215"/>
        <v>2008</v>
      </c>
      <c r="E3421" s="190">
        <v>122</v>
      </c>
      <c r="F3421" s="190">
        <f t="shared" si="218"/>
        <v>3416</v>
      </c>
      <c r="G3421" s="190">
        <f t="shared" si="216"/>
        <v>0.37406920718353043</v>
      </c>
      <c r="H3421" s="190">
        <f t="shared" si="217"/>
        <v>136.63999999999999</v>
      </c>
    </row>
    <row r="3422" spans="1:8">
      <c r="A3422" s="185">
        <v>39485</v>
      </c>
      <c r="B3422" s="184">
        <v>166</v>
      </c>
      <c r="C3422" s="184">
        <f t="shared" si="215"/>
        <v>2008</v>
      </c>
      <c r="E3422" s="190">
        <v>122</v>
      </c>
      <c r="F3422" s="190">
        <f t="shared" si="218"/>
        <v>3417</v>
      </c>
      <c r="G3422" s="190">
        <f t="shared" si="216"/>
        <v>0.37417871222076216</v>
      </c>
      <c r="H3422" s="190">
        <f t="shared" si="217"/>
        <v>136.68</v>
      </c>
    </row>
    <row r="3423" spans="1:8">
      <c r="A3423" s="185">
        <v>39486</v>
      </c>
      <c r="B3423" s="184">
        <v>165</v>
      </c>
      <c r="C3423" s="184">
        <f t="shared" si="215"/>
        <v>2008</v>
      </c>
      <c r="E3423" s="190">
        <v>122</v>
      </c>
      <c r="F3423" s="190">
        <f t="shared" si="218"/>
        <v>3418</v>
      </c>
      <c r="G3423" s="190">
        <f t="shared" si="216"/>
        <v>0.37428821725799388</v>
      </c>
      <c r="H3423" s="190">
        <f t="shared" si="217"/>
        <v>136.72</v>
      </c>
    </row>
    <row r="3424" spans="1:8">
      <c r="A3424" s="185">
        <v>39487</v>
      </c>
      <c r="B3424" s="184">
        <v>166</v>
      </c>
      <c r="C3424" s="184">
        <f t="shared" si="215"/>
        <v>2008</v>
      </c>
      <c r="E3424" s="190">
        <v>122</v>
      </c>
      <c r="F3424" s="190">
        <f t="shared" si="218"/>
        <v>3419</v>
      </c>
      <c r="G3424" s="190">
        <f t="shared" si="216"/>
        <v>0.37439772229522555</v>
      </c>
      <c r="H3424" s="190">
        <f t="shared" si="217"/>
        <v>136.76</v>
      </c>
    </row>
    <row r="3425" spans="1:8">
      <c r="A3425" s="185">
        <v>39488</v>
      </c>
      <c r="B3425" s="184">
        <v>167</v>
      </c>
      <c r="C3425" s="184">
        <f t="shared" si="215"/>
        <v>2008</v>
      </c>
      <c r="E3425" s="190">
        <v>122</v>
      </c>
      <c r="F3425" s="190">
        <f t="shared" si="218"/>
        <v>3420</v>
      </c>
      <c r="G3425" s="190">
        <f t="shared" si="216"/>
        <v>0.37450722733245728</v>
      </c>
      <c r="H3425" s="190">
        <f t="shared" si="217"/>
        <v>136.80000000000001</v>
      </c>
    </row>
    <row r="3426" spans="1:8">
      <c r="A3426" s="185">
        <v>39489</v>
      </c>
      <c r="B3426" s="184">
        <v>168</v>
      </c>
      <c r="C3426" s="184">
        <f t="shared" si="215"/>
        <v>2008</v>
      </c>
      <c r="E3426" s="190">
        <v>122</v>
      </c>
      <c r="F3426" s="190">
        <f t="shared" si="218"/>
        <v>3421</v>
      </c>
      <c r="G3426" s="190">
        <f t="shared" si="216"/>
        <v>0.37461673236968901</v>
      </c>
      <c r="H3426" s="190">
        <f t="shared" si="217"/>
        <v>136.84</v>
      </c>
    </row>
    <row r="3427" spans="1:8">
      <c r="A3427" s="185">
        <v>39490</v>
      </c>
      <c r="B3427" s="184">
        <v>166</v>
      </c>
      <c r="C3427" s="184">
        <f t="shared" si="215"/>
        <v>2008</v>
      </c>
      <c r="E3427" s="190">
        <v>122</v>
      </c>
      <c r="F3427" s="190">
        <f t="shared" si="218"/>
        <v>3422</v>
      </c>
      <c r="G3427" s="190">
        <f t="shared" si="216"/>
        <v>0.37472623740692074</v>
      </c>
      <c r="H3427" s="190">
        <f t="shared" si="217"/>
        <v>136.88</v>
      </c>
    </row>
    <row r="3428" spans="1:8">
      <c r="A3428" s="185">
        <v>39491</v>
      </c>
      <c r="B3428" s="184">
        <v>167</v>
      </c>
      <c r="C3428" s="184">
        <f t="shared" si="215"/>
        <v>2008</v>
      </c>
      <c r="E3428" s="190">
        <v>122</v>
      </c>
      <c r="F3428" s="190">
        <f t="shared" si="218"/>
        <v>3423</v>
      </c>
      <c r="G3428" s="190">
        <f t="shared" si="216"/>
        <v>0.37483574244415241</v>
      </c>
      <c r="H3428" s="190">
        <f t="shared" si="217"/>
        <v>136.91999999999999</v>
      </c>
    </row>
    <row r="3429" spans="1:8">
      <c r="A3429" s="185">
        <v>39492</v>
      </c>
      <c r="B3429" s="184">
        <v>169</v>
      </c>
      <c r="C3429" s="184">
        <f t="shared" si="215"/>
        <v>2008</v>
      </c>
      <c r="E3429" s="190">
        <v>122</v>
      </c>
      <c r="F3429" s="190">
        <f t="shared" si="218"/>
        <v>3424</v>
      </c>
      <c r="G3429" s="190">
        <f t="shared" si="216"/>
        <v>0.37494524748138414</v>
      </c>
      <c r="H3429" s="190">
        <f t="shared" si="217"/>
        <v>136.96</v>
      </c>
    </row>
    <row r="3430" spans="1:8">
      <c r="A3430" s="185">
        <v>39493</v>
      </c>
      <c r="B3430" s="184">
        <v>166</v>
      </c>
      <c r="C3430" s="184">
        <f t="shared" si="215"/>
        <v>2008</v>
      </c>
      <c r="E3430" s="190">
        <v>122</v>
      </c>
      <c r="F3430" s="190">
        <f t="shared" si="218"/>
        <v>3425</v>
      </c>
      <c r="G3430" s="190">
        <f t="shared" si="216"/>
        <v>0.37505475251861586</v>
      </c>
      <c r="H3430" s="190">
        <f t="shared" si="217"/>
        <v>137</v>
      </c>
    </row>
    <row r="3431" spans="1:8">
      <c r="A3431" s="185">
        <v>39494</v>
      </c>
      <c r="B3431" s="184">
        <v>166</v>
      </c>
      <c r="C3431" s="184">
        <f t="shared" si="215"/>
        <v>2008</v>
      </c>
      <c r="E3431" s="190">
        <v>122</v>
      </c>
      <c r="F3431" s="190">
        <f t="shared" si="218"/>
        <v>3426</v>
      </c>
      <c r="G3431" s="190">
        <f t="shared" si="216"/>
        <v>0.37516425755584759</v>
      </c>
      <c r="H3431" s="190">
        <f t="shared" si="217"/>
        <v>137.04</v>
      </c>
    </row>
    <row r="3432" spans="1:8">
      <c r="A3432" s="185">
        <v>39495</v>
      </c>
      <c r="B3432" s="184">
        <v>168</v>
      </c>
      <c r="C3432" s="184">
        <f t="shared" si="215"/>
        <v>2008</v>
      </c>
      <c r="E3432" s="190">
        <v>122</v>
      </c>
      <c r="F3432" s="190">
        <f t="shared" si="218"/>
        <v>3427</v>
      </c>
      <c r="G3432" s="190">
        <f t="shared" si="216"/>
        <v>0.37527376259307926</v>
      </c>
      <c r="H3432" s="190">
        <f t="shared" si="217"/>
        <v>137.08000000000001</v>
      </c>
    </row>
    <row r="3433" spans="1:8">
      <c r="A3433" s="185">
        <v>39496</v>
      </c>
      <c r="B3433" s="184">
        <v>169</v>
      </c>
      <c r="C3433" s="184">
        <f t="shared" si="215"/>
        <v>2008</v>
      </c>
      <c r="E3433" s="190">
        <v>122</v>
      </c>
      <c r="F3433" s="190">
        <f t="shared" si="218"/>
        <v>3428</v>
      </c>
      <c r="G3433" s="190">
        <f t="shared" si="216"/>
        <v>0.37538326763031099</v>
      </c>
      <c r="H3433" s="190">
        <f t="shared" si="217"/>
        <v>137.12</v>
      </c>
    </row>
    <row r="3434" spans="1:8">
      <c r="A3434" s="185">
        <v>39497</v>
      </c>
      <c r="B3434" s="184">
        <v>168</v>
      </c>
      <c r="C3434" s="184">
        <f t="shared" si="215"/>
        <v>2008</v>
      </c>
      <c r="E3434" s="190">
        <v>122</v>
      </c>
      <c r="F3434" s="190">
        <f t="shared" si="218"/>
        <v>3429</v>
      </c>
      <c r="G3434" s="190">
        <f t="shared" si="216"/>
        <v>0.37549277266754272</v>
      </c>
      <c r="H3434" s="190">
        <f t="shared" si="217"/>
        <v>137.16</v>
      </c>
    </row>
    <row r="3435" spans="1:8">
      <c r="A3435" s="185">
        <v>39498</v>
      </c>
      <c r="B3435" s="184">
        <v>169</v>
      </c>
      <c r="C3435" s="184">
        <f t="shared" si="215"/>
        <v>2008</v>
      </c>
      <c r="E3435" s="190">
        <v>122</v>
      </c>
      <c r="F3435" s="190">
        <f t="shared" si="218"/>
        <v>3430</v>
      </c>
      <c r="G3435" s="190">
        <f t="shared" si="216"/>
        <v>0.37560227770477445</v>
      </c>
      <c r="H3435" s="190">
        <f t="shared" si="217"/>
        <v>137.20000000000002</v>
      </c>
    </row>
    <row r="3436" spans="1:8">
      <c r="A3436" s="185">
        <v>39499</v>
      </c>
      <c r="B3436" s="184">
        <v>171</v>
      </c>
      <c r="C3436" s="184">
        <f t="shared" si="215"/>
        <v>2008</v>
      </c>
      <c r="E3436" s="190">
        <v>122</v>
      </c>
      <c r="F3436" s="190">
        <f t="shared" si="218"/>
        <v>3431</v>
      </c>
      <c r="G3436" s="190">
        <f t="shared" si="216"/>
        <v>0.37571178274200612</v>
      </c>
      <c r="H3436" s="190">
        <f t="shared" si="217"/>
        <v>137.24</v>
      </c>
    </row>
    <row r="3437" spans="1:8">
      <c r="A3437" s="185">
        <v>39500</v>
      </c>
      <c r="B3437" s="184">
        <v>175</v>
      </c>
      <c r="C3437" s="184">
        <f t="shared" si="215"/>
        <v>2008</v>
      </c>
      <c r="E3437" s="190">
        <v>122</v>
      </c>
      <c r="F3437" s="190">
        <f t="shared" si="218"/>
        <v>3432</v>
      </c>
      <c r="G3437" s="190">
        <f t="shared" si="216"/>
        <v>0.37582128777923784</v>
      </c>
      <c r="H3437" s="190">
        <f t="shared" si="217"/>
        <v>137.28</v>
      </c>
    </row>
    <row r="3438" spans="1:8">
      <c r="A3438" s="185">
        <v>39501</v>
      </c>
      <c r="B3438" s="184">
        <v>174</v>
      </c>
      <c r="C3438" s="184">
        <f t="shared" si="215"/>
        <v>2008</v>
      </c>
      <c r="E3438" s="190">
        <v>122</v>
      </c>
      <c r="F3438" s="190">
        <f t="shared" si="218"/>
        <v>3433</v>
      </c>
      <c r="G3438" s="190">
        <f t="shared" si="216"/>
        <v>0.37593079281646957</v>
      </c>
      <c r="H3438" s="190">
        <f t="shared" si="217"/>
        <v>137.32</v>
      </c>
    </row>
    <row r="3439" spans="1:8">
      <c r="A3439" s="185">
        <v>39502</v>
      </c>
      <c r="B3439" s="184">
        <v>187</v>
      </c>
      <c r="C3439" s="184">
        <f t="shared" si="215"/>
        <v>2008</v>
      </c>
      <c r="E3439" s="190">
        <v>122</v>
      </c>
      <c r="F3439" s="190">
        <f t="shared" si="218"/>
        <v>3434</v>
      </c>
      <c r="G3439" s="190">
        <f t="shared" si="216"/>
        <v>0.37604029785370124</v>
      </c>
      <c r="H3439" s="190">
        <f t="shared" si="217"/>
        <v>137.35999999999999</v>
      </c>
    </row>
    <row r="3440" spans="1:8">
      <c r="A3440" s="185">
        <v>39503</v>
      </c>
      <c r="B3440" s="184">
        <v>179</v>
      </c>
      <c r="C3440" s="184">
        <f t="shared" si="215"/>
        <v>2008</v>
      </c>
      <c r="E3440" s="190">
        <v>122</v>
      </c>
      <c r="F3440" s="190">
        <f t="shared" si="218"/>
        <v>3435</v>
      </c>
      <c r="G3440" s="190">
        <f t="shared" si="216"/>
        <v>0.37614980289093297</v>
      </c>
      <c r="H3440" s="190">
        <f t="shared" si="217"/>
        <v>137.4</v>
      </c>
    </row>
    <row r="3441" spans="1:8">
      <c r="A3441" s="185">
        <v>39504</v>
      </c>
      <c r="B3441" s="184">
        <v>176</v>
      </c>
      <c r="C3441" s="184">
        <f t="shared" si="215"/>
        <v>2008</v>
      </c>
      <c r="E3441" s="190">
        <v>122</v>
      </c>
      <c r="F3441" s="190">
        <f t="shared" si="218"/>
        <v>3436</v>
      </c>
      <c r="G3441" s="190">
        <f t="shared" si="216"/>
        <v>0.3762593079281647</v>
      </c>
      <c r="H3441" s="190">
        <f t="shared" si="217"/>
        <v>137.44</v>
      </c>
    </row>
    <row r="3442" spans="1:8">
      <c r="A3442" s="185">
        <v>39505</v>
      </c>
      <c r="B3442" s="184">
        <v>173</v>
      </c>
      <c r="C3442" s="184">
        <f t="shared" si="215"/>
        <v>2008</v>
      </c>
      <c r="E3442" s="190">
        <v>122</v>
      </c>
      <c r="F3442" s="190">
        <f t="shared" si="218"/>
        <v>3437</v>
      </c>
      <c r="G3442" s="190">
        <f t="shared" si="216"/>
        <v>0.37636881296539643</v>
      </c>
      <c r="H3442" s="190">
        <f t="shared" si="217"/>
        <v>137.47999999999999</v>
      </c>
    </row>
    <row r="3443" spans="1:8">
      <c r="A3443" s="185">
        <v>39506</v>
      </c>
      <c r="B3443" s="184">
        <v>173</v>
      </c>
      <c r="C3443" s="184">
        <f t="shared" si="215"/>
        <v>2008</v>
      </c>
      <c r="E3443" s="190">
        <v>122</v>
      </c>
      <c r="F3443" s="190">
        <f t="shared" si="218"/>
        <v>3438</v>
      </c>
      <c r="G3443" s="190">
        <f t="shared" si="216"/>
        <v>0.3764783180026281</v>
      </c>
      <c r="H3443" s="190">
        <f t="shared" si="217"/>
        <v>137.52000000000001</v>
      </c>
    </row>
    <row r="3444" spans="1:8">
      <c r="A3444" s="185">
        <v>39507</v>
      </c>
      <c r="B3444" s="184">
        <v>174</v>
      </c>
      <c r="C3444" s="184">
        <f t="shared" si="215"/>
        <v>2008</v>
      </c>
      <c r="E3444" s="190">
        <v>122</v>
      </c>
      <c r="F3444" s="190">
        <f t="shared" si="218"/>
        <v>3439</v>
      </c>
      <c r="G3444" s="190">
        <f t="shared" si="216"/>
        <v>0.37658782303985983</v>
      </c>
      <c r="H3444" s="190">
        <f t="shared" si="217"/>
        <v>137.56</v>
      </c>
    </row>
    <row r="3445" spans="1:8">
      <c r="A3445" s="185">
        <v>39508</v>
      </c>
      <c r="B3445" s="184">
        <v>174</v>
      </c>
      <c r="C3445" s="184">
        <f t="shared" si="215"/>
        <v>2008</v>
      </c>
      <c r="E3445" s="190">
        <v>122</v>
      </c>
      <c r="F3445" s="190">
        <f t="shared" si="218"/>
        <v>3440</v>
      </c>
      <c r="G3445" s="190">
        <f t="shared" si="216"/>
        <v>0.37669732807709155</v>
      </c>
      <c r="H3445" s="190">
        <f t="shared" si="217"/>
        <v>137.6</v>
      </c>
    </row>
    <row r="3446" spans="1:8">
      <c r="A3446" s="185">
        <v>39509</v>
      </c>
      <c r="B3446" s="184">
        <v>173</v>
      </c>
      <c r="C3446" s="184">
        <f t="shared" si="215"/>
        <v>2008</v>
      </c>
      <c r="E3446" s="190">
        <v>122</v>
      </c>
      <c r="F3446" s="190">
        <f t="shared" si="218"/>
        <v>3441</v>
      </c>
      <c r="G3446" s="190">
        <f t="shared" si="216"/>
        <v>0.37680683311432328</v>
      </c>
      <c r="H3446" s="190">
        <f t="shared" si="217"/>
        <v>137.63999999999999</v>
      </c>
    </row>
    <row r="3447" spans="1:8">
      <c r="A3447" s="185">
        <v>39510</v>
      </c>
      <c r="B3447" s="184">
        <v>152</v>
      </c>
      <c r="C3447" s="184">
        <f t="shared" si="215"/>
        <v>2008</v>
      </c>
      <c r="E3447" s="190">
        <v>122</v>
      </c>
      <c r="F3447" s="190">
        <f t="shared" si="218"/>
        <v>3442</v>
      </c>
      <c r="G3447" s="190">
        <f t="shared" si="216"/>
        <v>0.37691633815155495</v>
      </c>
      <c r="H3447" s="190">
        <f t="shared" si="217"/>
        <v>137.68</v>
      </c>
    </row>
    <row r="3448" spans="1:8">
      <c r="A3448" s="185">
        <v>39511</v>
      </c>
      <c r="B3448" s="184">
        <v>126</v>
      </c>
      <c r="C3448" s="184">
        <f t="shared" si="215"/>
        <v>2008</v>
      </c>
      <c r="E3448" s="190">
        <v>122</v>
      </c>
      <c r="F3448" s="190">
        <f t="shared" si="218"/>
        <v>3443</v>
      </c>
      <c r="G3448" s="190">
        <f t="shared" si="216"/>
        <v>0.37702584318878668</v>
      </c>
      <c r="H3448" s="190">
        <f t="shared" si="217"/>
        <v>137.72</v>
      </c>
    </row>
    <row r="3449" spans="1:8">
      <c r="A3449" s="185">
        <v>39512</v>
      </c>
      <c r="B3449" s="184">
        <v>131</v>
      </c>
      <c r="C3449" s="184">
        <f t="shared" si="215"/>
        <v>2008</v>
      </c>
      <c r="E3449" s="190">
        <v>122</v>
      </c>
      <c r="F3449" s="190">
        <f t="shared" si="218"/>
        <v>3444</v>
      </c>
      <c r="G3449" s="190">
        <f t="shared" si="216"/>
        <v>0.37713534822601841</v>
      </c>
      <c r="H3449" s="190">
        <f t="shared" si="217"/>
        <v>137.76</v>
      </c>
    </row>
    <row r="3450" spans="1:8">
      <c r="A3450" s="185">
        <v>39513</v>
      </c>
      <c r="B3450" s="184">
        <v>143</v>
      </c>
      <c r="C3450" s="184">
        <f t="shared" si="215"/>
        <v>2008</v>
      </c>
      <c r="E3450" s="190">
        <v>122</v>
      </c>
      <c r="F3450" s="190">
        <f t="shared" si="218"/>
        <v>3445</v>
      </c>
      <c r="G3450" s="190">
        <f t="shared" si="216"/>
        <v>0.37724485326325014</v>
      </c>
      <c r="H3450" s="190">
        <f t="shared" si="217"/>
        <v>137.80000000000001</v>
      </c>
    </row>
    <row r="3451" spans="1:8">
      <c r="A3451" s="185">
        <v>39514</v>
      </c>
      <c r="B3451" s="184">
        <v>146</v>
      </c>
      <c r="C3451" s="184">
        <f t="shared" si="215"/>
        <v>2008</v>
      </c>
      <c r="E3451" s="190">
        <v>122</v>
      </c>
      <c r="F3451" s="190">
        <f t="shared" si="218"/>
        <v>3446</v>
      </c>
      <c r="G3451" s="190">
        <f t="shared" si="216"/>
        <v>0.37735435830048181</v>
      </c>
      <c r="H3451" s="190">
        <f t="shared" si="217"/>
        <v>137.84</v>
      </c>
    </row>
    <row r="3452" spans="1:8">
      <c r="A3452" s="185">
        <v>39515</v>
      </c>
      <c r="B3452" s="184">
        <v>143</v>
      </c>
      <c r="C3452" s="184">
        <f t="shared" si="215"/>
        <v>2008</v>
      </c>
      <c r="E3452" s="190">
        <v>122</v>
      </c>
      <c r="F3452" s="190">
        <f t="shared" si="218"/>
        <v>3447</v>
      </c>
      <c r="G3452" s="190">
        <f t="shared" si="216"/>
        <v>0.37746386333771353</v>
      </c>
      <c r="H3452" s="190">
        <f t="shared" si="217"/>
        <v>137.88</v>
      </c>
    </row>
    <row r="3453" spans="1:8">
      <c r="A3453" s="185">
        <v>39516</v>
      </c>
      <c r="B3453" s="184">
        <v>141</v>
      </c>
      <c r="C3453" s="184">
        <f t="shared" si="215"/>
        <v>2008</v>
      </c>
      <c r="E3453" s="190">
        <v>122</v>
      </c>
      <c r="F3453" s="190">
        <f t="shared" si="218"/>
        <v>3448</v>
      </c>
      <c r="G3453" s="190">
        <f t="shared" si="216"/>
        <v>0.37757336837494526</v>
      </c>
      <c r="H3453" s="190">
        <f t="shared" si="217"/>
        <v>137.91999999999999</v>
      </c>
    </row>
    <row r="3454" spans="1:8">
      <c r="A3454" s="185">
        <v>39517</v>
      </c>
      <c r="B3454" s="184">
        <v>136</v>
      </c>
      <c r="C3454" s="184">
        <f t="shared" si="215"/>
        <v>2008</v>
      </c>
      <c r="E3454" s="190">
        <v>122</v>
      </c>
      <c r="F3454" s="190">
        <f t="shared" si="218"/>
        <v>3449</v>
      </c>
      <c r="G3454" s="190">
        <f t="shared" si="216"/>
        <v>0.37768287341217693</v>
      </c>
      <c r="H3454" s="190">
        <f t="shared" si="217"/>
        <v>137.95999999999998</v>
      </c>
    </row>
    <row r="3455" spans="1:8">
      <c r="A3455" s="185">
        <v>39518</v>
      </c>
      <c r="B3455" s="184">
        <v>115</v>
      </c>
      <c r="C3455" s="184">
        <f t="shared" si="215"/>
        <v>2008</v>
      </c>
      <c r="E3455" s="190">
        <v>122</v>
      </c>
      <c r="F3455" s="190">
        <f t="shared" si="218"/>
        <v>3450</v>
      </c>
      <c r="G3455" s="190">
        <f t="shared" si="216"/>
        <v>0.37779237844940866</v>
      </c>
      <c r="H3455" s="190">
        <f t="shared" si="217"/>
        <v>138</v>
      </c>
    </row>
    <row r="3456" spans="1:8">
      <c r="A3456" s="185">
        <v>39519</v>
      </c>
      <c r="B3456" s="184">
        <v>116</v>
      </c>
      <c r="C3456" s="184">
        <f t="shared" si="215"/>
        <v>2008</v>
      </c>
      <c r="E3456" s="190">
        <v>122</v>
      </c>
      <c r="F3456" s="190">
        <f t="shared" si="218"/>
        <v>3451</v>
      </c>
      <c r="G3456" s="190">
        <f t="shared" si="216"/>
        <v>0.37790188348664039</v>
      </c>
      <c r="H3456" s="190">
        <f t="shared" si="217"/>
        <v>138.04</v>
      </c>
    </row>
    <row r="3457" spans="1:8">
      <c r="A3457" s="185">
        <v>39520</v>
      </c>
      <c r="B3457" s="184">
        <v>121</v>
      </c>
      <c r="C3457" s="184">
        <f t="shared" si="215"/>
        <v>2008</v>
      </c>
      <c r="E3457" s="190">
        <v>122</v>
      </c>
      <c r="F3457" s="190">
        <f t="shared" si="218"/>
        <v>3452</v>
      </c>
      <c r="G3457" s="190">
        <f t="shared" si="216"/>
        <v>0.37801138852387212</v>
      </c>
      <c r="H3457" s="190">
        <f t="shared" si="217"/>
        <v>138.08000000000001</v>
      </c>
    </row>
    <row r="3458" spans="1:8">
      <c r="A3458" s="185">
        <v>39521</v>
      </c>
      <c r="B3458" s="184">
        <v>132</v>
      </c>
      <c r="C3458" s="184">
        <f t="shared" si="215"/>
        <v>2008</v>
      </c>
      <c r="E3458" s="190">
        <v>122</v>
      </c>
      <c r="F3458" s="190">
        <f t="shared" si="218"/>
        <v>3453</v>
      </c>
      <c r="G3458" s="190">
        <f t="shared" si="216"/>
        <v>0.37812089356110379</v>
      </c>
      <c r="H3458" s="190">
        <f t="shared" si="217"/>
        <v>138.12</v>
      </c>
    </row>
    <row r="3459" spans="1:8">
      <c r="A3459" s="185">
        <v>39522</v>
      </c>
      <c r="B3459" s="184">
        <v>143</v>
      </c>
      <c r="C3459" s="184">
        <f t="shared" si="215"/>
        <v>2008</v>
      </c>
      <c r="E3459" s="190">
        <v>122</v>
      </c>
      <c r="F3459" s="190">
        <f t="shared" si="218"/>
        <v>3454</v>
      </c>
      <c r="G3459" s="190">
        <f t="shared" si="216"/>
        <v>0.37823039859833552</v>
      </c>
      <c r="H3459" s="190">
        <f t="shared" si="217"/>
        <v>138.16</v>
      </c>
    </row>
    <row r="3460" spans="1:8">
      <c r="A3460" s="185">
        <v>39523</v>
      </c>
      <c r="B3460" s="184">
        <v>143</v>
      </c>
      <c r="C3460" s="184">
        <f t="shared" si="215"/>
        <v>2008</v>
      </c>
      <c r="E3460" s="190">
        <v>121</v>
      </c>
      <c r="F3460" s="190">
        <f t="shared" si="218"/>
        <v>3455</v>
      </c>
      <c r="G3460" s="190">
        <f t="shared" si="216"/>
        <v>0.37833990363556724</v>
      </c>
      <c r="H3460" s="190">
        <f t="shared" si="217"/>
        <v>138.19999999999999</v>
      </c>
    </row>
    <row r="3461" spans="1:8">
      <c r="A3461" s="185">
        <v>39524</v>
      </c>
      <c r="B3461" s="184">
        <v>138</v>
      </c>
      <c r="C3461" s="184">
        <f t="shared" si="215"/>
        <v>2008</v>
      </c>
      <c r="E3461" s="190">
        <v>121</v>
      </c>
      <c r="F3461" s="190">
        <f t="shared" si="218"/>
        <v>3456</v>
      </c>
      <c r="G3461" s="190">
        <f t="shared" si="216"/>
        <v>0.37844940867279897</v>
      </c>
      <c r="H3461" s="190">
        <f t="shared" si="217"/>
        <v>138.24</v>
      </c>
    </row>
    <row r="3462" spans="1:8">
      <c r="A3462" s="185">
        <v>39525</v>
      </c>
      <c r="B3462" s="184">
        <v>126</v>
      </c>
      <c r="C3462" s="184">
        <f t="shared" ref="C3462:C3525" si="219">YEAR(A3462)</f>
        <v>2008</v>
      </c>
      <c r="E3462" s="190">
        <v>121</v>
      </c>
      <c r="F3462" s="190">
        <f t="shared" si="218"/>
        <v>3457</v>
      </c>
      <c r="G3462" s="190">
        <f t="shared" ref="G3462:G3525" si="220">F3462/9132</f>
        <v>0.37855891371003064</v>
      </c>
      <c r="H3462" s="190">
        <f t="shared" ref="H3462:H3525" si="221">G3462*9132/25</f>
        <v>138.28</v>
      </c>
    </row>
    <row r="3463" spans="1:8">
      <c r="A3463" s="185">
        <v>39526</v>
      </c>
      <c r="B3463" s="184">
        <v>128</v>
      </c>
      <c r="C3463" s="184">
        <f t="shared" si="219"/>
        <v>2008</v>
      </c>
      <c r="E3463" s="190">
        <v>121</v>
      </c>
      <c r="F3463" s="190">
        <f t="shared" ref="F3463:F3526" si="222">F3462+1</f>
        <v>3458</v>
      </c>
      <c r="G3463" s="190">
        <f t="shared" si="220"/>
        <v>0.37866841874726237</v>
      </c>
      <c r="H3463" s="190">
        <f t="shared" si="221"/>
        <v>138.32</v>
      </c>
    </row>
    <row r="3464" spans="1:8">
      <c r="A3464" s="185">
        <v>39527</v>
      </c>
      <c r="B3464" s="184">
        <v>193</v>
      </c>
      <c r="C3464" s="184">
        <f t="shared" si="219"/>
        <v>2008</v>
      </c>
      <c r="E3464" s="190">
        <v>121</v>
      </c>
      <c r="F3464" s="190">
        <f t="shared" si="222"/>
        <v>3459</v>
      </c>
      <c r="G3464" s="190">
        <f t="shared" si="220"/>
        <v>0.3787779237844941</v>
      </c>
      <c r="H3464" s="190">
        <f t="shared" si="221"/>
        <v>138.36000000000001</v>
      </c>
    </row>
    <row r="3465" spans="1:8">
      <c r="A3465" s="185">
        <v>39528</v>
      </c>
      <c r="B3465" s="184">
        <v>292</v>
      </c>
      <c r="C3465" s="184">
        <f t="shared" si="219"/>
        <v>2008</v>
      </c>
      <c r="E3465" s="190">
        <v>121</v>
      </c>
      <c r="F3465" s="190">
        <f t="shared" si="222"/>
        <v>3460</v>
      </c>
      <c r="G3465" s="190">
        <f t="shared" si="220"/>
        <v>0.37888742882172582</v>
      </c>
      <c r="H3465" s="190">
        <f t="shared" si="221"/>
        <v>138.4</v>
      </c>
    </row>
    <row r="3466" spans="1:8">
      <c r="A3466" s="185">
        <v>39529</v>
      </c>
      <c r="B3466" s="184">
        <v>323</v>
      </c>
      <c r="C3466" s="184">
        <f t="shared" si="219"/>
        <v>2008</v>
      </c>
      <c r="E3466" s="190">
        <v>121</v>
      </c>
      <c r="F3466" s="190">
        <f t="shared" si="222"/>
        <v>3461</v>
      </c>
      <c r="G3466" s="190">
        <f t="shared" si="220"/>
        <v>0.3789969338589575</v>
      </c>
      <c r="H3466" s="190">
        <f t="shared" si="221"/>
        <v>138.44</v>
      </c>
    </row>
    <row r="3467" spans="1:8">
      <c r="A3467" s="185">
        <v>39530</v>
      </c>
      <c r="B3467" s="184">
        <v>320</v>
      </c>
      <c r="C3467" s="184">
        <f t="shared" si="219"/>
        <v>2008</v>
      </c>
      <c r="E3467" s="190">
        <v>121</v>
      </c>
      <c r="F3467" s="190">
        <f t="shared" si="222"/>
        <v>3462</v>
      </c>
      <c r="G3467" s="190">
        <f t="shared" si="220"/>
        <v>0.37910643889618922</v>
      </c>
      <c r="H3467" s="190">
        <f t="shared" si="221"/>
        <v>138.47999999999999</v>
      </c>
    </row>
    <row r="3468" spans="1:8">
      <c r="A3468" s="185">
        <v>39531</v>
      </c>
      <c r="B3468" s="184">
        <v>334</v>
      </c>
      <c r="C3468" s="184">
        <f t="shared" si="219"/>
        <v>2008</v>
      </c>
      <c r="E3468" s="190">
        <v>121</v>
      </c>
      <c r="F3468" s="190">
        <f t="shared" si="222"/>
        <v>3463</v>
      </c>
      <c r="G3468" s="190">
        <f t="shared" si="220"/>
        <v>0.37921594393342095</v>
      </c>
      <c r="H3468" s="190">
        <f t="shared" si="221"/>
        <v>138.52000000000001</v>
      </c>
    </row>
    <row r="3469" spans="1:8">
      <c r="A3469" s="185">
        <v>39532</v>
      </c>
      <c r="B3469" s="184">
        <v>356</v>
      </c>
      <c r="C3469" s="184">
        <f t="shared" si="219"/>
        <v>2008</v>
      </c>
      <c r="E3469" s="190">
        <v>121</v>
      </c>
      <c r="F3469" s="190">
        <f t="shared" si="222"/>
        <v>3464</v>
      </c>
      <c r="G3469" s="190">
        <f t="shared" si="220"/>
        <v>0.37932544897065262</v>
      </c>
      <c r="H3469" s="190">
        <f t="shared" si="221"/>
        <v>138.55999999999997</v>
      </c>
    </row>
    <row r="3470" spans="1:8">
      <c r="A3470" s="185">
        <v>39533</v>
      </c>
      <c r="B3470" s="184">
        <v>381</v>
      </c>
      <c r="C3470" s="184">
        <f t="shared" si="219"/>
        <v>2008</v>
      </c>
      <c r="E3470" s="190">
        <v>121</v>
      </c>
      <c r="F3470" s="190">
        <f t="shared" si="222"/>
        <v>3465</v>
      </c>
      <c r="G3470" s="190">
        <f t="shared" si="220"/>
        <v>0.37943495400788435</v>
      </c>
      <c r="H3470" s="190">
        <f t="shared" si="221"/>
        <v>138.6</v>
      </c>
    </row>
    <row r="3471" spans="1:8">
      <c r="A3471" s="185">
        <v>39534</v>
      </c>
      <c r="B3471" s="184">
        <v>396</v>
      </c>
      <c r="C3471" s="184">
        <f t="shared" si="219"/>
        <v>2008</v>
      </c>
      <c r="E3471" s="190">
        <v>121</v>
      </c>
      <c r="F3471" s="190">
        <f t="shared" si="222"/>
        <v>3466</v>
      </c>
      <c r="G3471" s="190">
        <f t="shared" si="220"/>
        <v>0.37954445904511608</v>
      </c>
      <c r="H3471" s="190">
        <f t="shared" si="221"/>
        <v>138.63999999999999</v>
      </c>
    </row>
    <row r="3472" spans="1:8">
      <c r="A3472" s="185">
        <v>39535</v>
      </c>
      <c r="B3472" s="184">
        <v>392</v>
      </c>
      <c r="C3472" s="184">
        <f t="shared" si="219"/>
        <v>2008</v>
      </c>
      <c r="E3472" s="190">
        <v>121</v>
      </c>
      <c r="F3472" s="190">
        <f t="shared" si="222"/>
        <v>3467</v>
      </c>
      <c r="G3472" s="190">
        <f t="shared" si="220"/>
        <v>0.37965396408234781</v>
      </c>
      <c r="H3472" s="190">
        <f t="shared" si="221"/>
        <v>138.68</v>
      </c>
    </row>
    <row r="3473" spans="1:8">
      <c r="A3473" s="185">
        <v>39536</v>
      </c>
      <c r="B3473" s="184">
        <v>393</v>
      </c>
      <c r="C3473" s="184">
        <f t="shared" si="219"/>
        <v>2008</v>
      </c>
      <c r="E3473" s="190">
        <v>121</v>
      </c>
      <c r="F3473" s="190">
        <f t="shared" si="222"/>
        <v>3468</v>
      </c>
      <c r="G3473" s="190">
        <f t="shared" si="220"/>
        <v>0.37976346911957948</v>
      </c>
      <c r="H3473" s="190">
        <f t="shared" si="221"/>
        <v>138.72</v>
      </c>
    </row>
    <row r="3474" spans="1:8">
      <c r="A3474" s="185">
        <v>39537</v>
      </c>
      <c r="B3474" s="184">
        <v>406</v>
      </c>
      <c r="C3474" s="184">
        <f t="shared" si="219"/>
        <v>2008</v>
      </c>
      <c r="E3474" s="190">
        <v>121</v>
      </c>
      <c r="F3474" s="190">
        <f t="shared" si="222"/>
        <v>3469</v>
      </c>
      <c r="G3474" s="190">
        <f t="shared" si="220"/>
        <v>0.37987297415681121</v>
      </c>
      <c r="H3474" s="190">
        <f t="shared" si="221"/>
        <v>138.76</v>
      </c>
    </row>
    <row r="3475" spans="1:8">
      <c r="A3475" s="185">
        <v>39538</v>
      </c>
      <c r="B3475" s="184">
        <v>402</v>
      </c>
      <c r="C3475" s="184">
        <f t="shared" si="219"/>
        <v>2008</v>
      </c>
      <c r="E3475" s="190">
        <v>121</v>
      </c>
      <c r="F3475" s="190">
        <f t="shared" si="222"/>
        <v>3470</v>
      </c>
      <c r="G3475" s="190">
        <f t="shared" si="220"/>
        <v>0.37998247919404293</v>
      </c>
      <c r="H3475" s="190">
        <f t="shared" si="221"/>
        <v>138.80000000000001</v>
      </c>
    </row>
    <row r="3476" spans="1:8">
      <c r="A3476" s="185">
        <v>39539</v>
      </c>
      <c r="B3476" s="184">
        <v>382</v>
      </c>
      <c r="C3476" s="184">
        <f t="shared" si="219"/>
        <v>2008</v>
      </c>
      <c r="E3476" s="190">
        <v>121</v>
      </c>
      <c r="F3476" s="190">
        <f t="shared" si="222"/>
        <v>3471</v>
      </c>
      <c r="G3476" s="190">
        <f t="shared" si="220"/>
        <v>0.38009198423127466</v>
      </c>
      <c r="H3476" s="190">
        <f t="shared" si="221"/>
        <v>138.84</v>
      </c>
    </row>
    <row r="3477" spans="1:8">
      <c r="A3477" s="185">
        <v>39540</v>
      </c>
      <c r="B3477" s="184">
        <v>371</v>
      </c>
      <c r="C3477" s="184">
        <f t="shared" si="219"/>
        <v>2008</v>
      </c>
      <c r="E3477" s="190">
        <v>121</v>
      </c>
      <c r="F3477" s="190">
        <f t="shared" si="222"/>
        <v>3472</v>
      </c>
      <c r="G3477" s="190">
        <f t="shared" si="220"/>
        <v>0.38020148926850633</v>
      </c>
      <c r="H3477" s="190">
        <f t="shared" si="221"/>
        <v>138.88</v>
      </c>
    </row>
    <row r="3478" spans="1:8">
      <c r="A3478" s="185">
        <v>39541</v>
      </c>
      <c r="B3478" s="184">
        <v>370</v>
      </c>
      <c r="C3478" s="184">
        <f t="shared" si="219"/>
        <v>2008</v>
      </c>
      <c r="E3478" s="190">
        <v>121</v>
      </c>
      <c r="F3478" s="190">
        <f t="shared" si="222"/>
        <v>3473</v>
      </c>
      <c r="G3478" s="190">
        <f t="shared" si="220"/>
        <v>0.38031099430573806</v>
      </c>
      <c r="H3478" s="190">
        <f t="shared" si="221"/>
        <v>138.91999999999999</v>
      </c>
    </row>
    <row r="3479" spans="1:8">
      <c r="A3479" s="185">
        <v>39542</v>
      </c>
      <c r="B3479" s="184">
        <v>369</v>
      </c>
      <c r="C3479" s="184">
        <f t="shared" si="219"/>
        <v>2008</v>
      </c>
      <c r="E3479" s="190">
        <v>121</v>
      </c>
      <c r="F3479" s="190">
        <f t="shared" si="222"/>
        <v>3474</v>
      </c>
      <c r="G3479" s="190">
        <f t="shared" si="220"/>
        <v>0.38042049934296979</v>
      </c>
      <c r="H3479" s="190">
        <f t="shared" si="221"/>
        <v>138.96</v>
      </c>
    </row>
    <row r="3480" spans="1:8">
      <c r="A3480" s="185">
        <v>39543</v>
      </c>
      <c r="B3480" s="184">
        <v>374</v>
      </c>
      <c r="C3480" s="184">
        <f t="shared" si="219"/>
        <v>2008</v>
      </c>
      <c r="E3480" s="190">
        <v>121</v>
      </c>
      <c r="F3480" s="190">
        <f t="shared" si="222"/>
        <v>3475</v>
      </c>
      <c r="G3480" s="190">
        <f t="shared" si="220"/>
        <v>0.38053000438020151</v>
      </c>
      <c r="H3480" s="190">
        <f t="shared" si="221"/>
        <v>139.00000000000003</v>
      </c>
    </row>
    <row r="3481" spans="1:8">
      <c r="A3481" s="185">
        <v>39544</v>
      </c>
      <c r="B3481" s="184">
        <v>382</v>
      </c>
      <c r="C3481" s="184">
        <f t="shared" si="219"/>
        <v>2008</v>
      </c>
      <c r="E3481" s="190">
        <v>121</v>
      </c>
      <c r="F3481" s="190">
        <f t="shared" si="222"/>
        <v>3476</v>
      </c>
      <c r="G3481" s="190">
        <f t="shared" si="220"/>
        <v>0.38063950941743319</v>
      </c>
      <c r="H3481" s="190">
        <f t="shared" si="221"/>
        <v>139.04</v>
      </c>
    </row>
    <row r="3482" spans="1:8">
      <c r="A3482" s="185">
        <v>39545</v>
      </c>
      <c r="B3482" s="184">
        <v>404</v>
      </c>
      <c r="C3482" s="184">
        <f t="shared" si="219"/>
        <v>2008</v>
      </c>
      <c r="E3482" s="190">
        <v>121</v>
      </c>
      <c r="F3482" s="190">
        <f t="shared" si="222"/>
        <v>3477</v>
      </c>
      <c r="G3482" s="190">
        <f t="shared" si="220"/>
        <v>0.38074901445466491</v>
      </c>
      <c r="H3482" s="190">
        <f t="shared" si="221"/>
        <v>139.08000000000001</v>
      </c>
    </row>
    <row r="3483" spans="1:8">
      <c r="A3483" s="185">
        <v>39546</v>
      </c>
      <c r="B3483" s="184">
        <v>385</v>
      </c>
      <c r="C3483" s="184">
        <f t="shared" si="219"/>
        <v>2008</v>
      </c>
      <c r="E3483" s="190">
        <v>121</v>
      </c>
      <c r="F3483" s="190">
        <f t="shared" si="222"/>
        <v>3478</v>
      </c>
      <c r="G3483" s="190">
        <f t="shared" si="220"/>
        <v>0.38085851949189664</v>
      </c>
      <c r="H3483" s="190">
        <f t="shared" si="221"/>
        <v>139.12</v>
      </c>
    </row>
    <row r="3484" spans="1:8">
      <c r="A3484" s="185">
        <v>39547</v>
      </c>
      <c r="B3484" s="184">
        <v>373</v>
      </c>
      <c r="C3484" s="184">
        <f t="shared" si="219"/>
        <v>2008</v>
      </c>
      <c r="E3484" s="190">
        <v>121</v>
      </c>
      <c r="F3484" s="190">
        <f t="shared" si="222"/>
        <v>3479</v>
      </c>
      <c r="G3484" s="190">
        <f t="shared" si="220"/>
        <v>0.38096802452912831</v>
      </c>
      <c r="H3484" s="190">
        <f t="shared" si="221"/>
        <v>139.15999999999997</v>
      </c>
    </row>
    <row r="3485" spans="1:8">
      <c r="A3485" s="185">
        <v>39548</v>
      </c>
      <c r="B3485" s="184">
        <v>362</v>
      </c>
      <c r="C3485" s="184">
        <f t="shared" si="219"/>
        <v>2008</v>
      </c>
      <c r="E3485" s="190">
        <v>121</v>
      </c>
      <c r="F3485" s="190">
        <f t="shared" si="222"/>
        <v>3480</v>
      </c>
      <c r="G3485" s="190">
        <f t="shared" si="220"/>
        <v>0.38107752956636004</v>
      </c>
      <c r="H3485" s="190">
        <f t="shared" si="221"/>
        <v>139.19999999999999</v>
      </c>
    </row>
    <row r="3486" spans="1:8">
      <c r="A3486" s="185">
        <v>39549</v>
      </c>
      <c r="B3486" s="184">
        <v>358</v>
      </c>
      <c r="C3486" s="184">
        <f t="shared" si="219"/>
        <v>2008</v>
      </c>
      <c r="E3486" s="190">
        <v>121</v>
      </c>
      <c r="F3486" s="190">
        <f t="shared" si="222"/>
        <v>3481</v>
      </c>
      <c r="G3486" s="190">
        <f t="shared" si="220"/>
        <v>0.38118703460359177</v>
      </c>
      <c r="H3486" s="190">
        <f t="shared" si="221"/>
        <v>139.24</v>
      </c>
    </row>
    <row r="3487" spans="1:8">
      <c r="A3487" s="185">
        <v>39550</v>
      </c>
      <c r="B3487" s="184">
        <v>358</v>
      </c>
      <c r="C3487" s="184">
        <f t="shared" si="219"/>
        <v>2008</v>
      </c>
      <c r="E3487" s="190">
        <v>121</v>
      </c>
      <c r="F3487" s="190">
        <f t="shared" si="222"/>
        <v>3482</v>
      </c>
      <c r="G3487" s="190">
        <f t="shared" si="220"/>
        <v>0.3812965396408235</v>
      </c>
      <c r="H3487" s="190">
        <f t="shared" si="221"/>
        <v>139.28</v>
      </c>
    </row>
    <row r="3488" spans="1:8">
      <c r="A3488" s="185">
        <v>39551</v>
      </c>
      <c r="B3488" s="184">
        <v>362</v>
      </c>
      <c r="C3488" s="184">
        <f t="shared" si="219"/>
        <v>2008</v>
      </c>
      <c r="E3488" s="190">
        <v>121</v>
      </c>
      <c r="F3488" s="190">
        <f t="shared" si="222"/>
        <v>3483</v>
      </c>
      <c r="G3488" s="190">
        <f t="shared" si="220"/>
        <v>0.38140604467805517</v>
      </c>
      <c r="H3488" s="190">
        <f t="shared" si="221"/>
        <v>139.32</v>
      </c>
    </row>
    <row r="3489" spans="1:8">
      <c r="A3489" s="185">
        <v>39552</v>
      </c>
      <c r="B3489" s="184">
        <v>353</v>
      </c>
      <c r="C3489" s="184">
        <f t="shared" si="219"/>
        <v>2008</v>
      </c>
      <c r="E3489" s="190">
        <v>121</v>
      </c>
      <c r="F3489" s="190">
        <f t="shared" si="222"/>
        <v>3484</v>
      </c>
      <c r="G3489" s="190">
        <f t="shared" si="220"/>
        <v>0.38151554971528689</v>
      </c>
      <c r="H3489" s="190">
        <f t="shared" si="221"/>
        <v>139.36000000000001</v>
      </c>
    </row>
    <row r="3490" spans="1:8">
      <c r="A3490" s="185">
        <v>39553</v>
      </c>
      <c r="B3490" s="184">
        <v>337</v>
      </c>
      <c r="C3490" s="184">
        <f t="shared" si="219"/>
        <v>2008</v>
      </c>
      <c r="E3490" s="190">
        <v>121</v>
      </c>
      <c r="F3490" s="190">
        <f t="shared" si="222"/>
        <v>3485</v>
      </c>
      <c r="G3490" s="190">
        <f t="shared" si="220"/>
        <v>0.38162505475251862</v>
      </c>
      <c r="H3490" s="190">
        <f t="shared" si="221"/>
        <v>139.4</v>
      </c>
    </row>
    <row r="3491" spans="1:8">
      <c r="A3491" s="185">
        <v>39554</v>
      </c>
      <c r="B3491" s="184">
        <v>318</v>
      </c>
      <c r="C3491" s="184">
        <f t="shared" si="219"/>
        <v>2008</v>
      </c>
      <c r="E3491" s="190">
        <v>121</v>
      </c>
      <c r="F3491" s="190">
        <f t="shared" si="222"/>
        <v>3486</v>
      </c>
      <c r="G3491" s="190">
        <f t="shared" si="220"/>
        <v>0.38173455978975035</v>
      </c>
      <c r="H3491" s="190">
        <f t="shared" si="221"/>
        <v>139.44</v>
      </c>
    </row>
    <row r="3492" spans="1:8">
      <c r="A3492" s="185">
        <v>39555</v>
      </c>
      <c r="B3492" s="184">
        <v>304</v>
      </c>
      <c r="C3492" s="184">
        <f t="shared" si="219"/>
        <v>2008</v>
      </c>
      <c r="E3492" s="190">
        <v>121</v>
      </c>
      <c r="F3492" s="190">
        <f t="shared" si="222"/>
        <v>3487</v>
      </c>
      <c r="G3492" s="190">
        <f t="shared" si="220"/>
        <v>0.38184406482698202</v>
      </c>
      <c r="H3492" s="190">
        <f t="shared" si="221"/>
        <v>139.47999999999999</v>
      </c>
    </row>
    <row r="3493" spans="1:8">
      <c r="A3493" s="185">
        <v>39556</v>
      </c>
      <c r="B3493" s="184">
        <v>293</v>
      </c>
      <c r="C3493" s="184">
        <f t="shared" si="219"/>
        <v>2008</v>
      </c>
      <c r="E3493" s="190">
        <v>121</v>
      </c>
      <c r="F3493" s="190">
        <f t="shared" si="222"/>
        <v>3488</v>
      </c>
      <c r="G3493" s="190">
        <f t="shared" si="220"/>
        <v>0.38195356986421375</v>
      </c>
      <c r="H3493" s="190">
        <f t="shared" si="221"/>
        <v>139.52000000000001</v>
      </c>
    </row>
    <row r="3494" spans="1:8">
      <c r="A3494" s="185">
        <v>39557</v>
      </c>
      <c r="B3494" s="184">
        <v>290</v>
      </c>
      <c r="C3494" s="184">
        <f t="shared" si="219"/>
        <v>2008</v>
      </c>
      <c r="E3494" s="190">
        <v>121</v>
      </c>
      <c r="F3494" s="190">
        <f t="shared" si="222"/>
        <v>3489</v>
      </c>
      <c r="G3494" s="190">
        <f t="shared" si="220"/>
        <v>0.38206307490144548</v>
      </c>
      <c r="H3494" s="190">
        <f t="shared" si="221"/>
        <v>139.56</v>
      </c>
    </row>
    <row r="3495" spans="1:8">
      <c r="A3495" s="185">
        <v>39558</v>
      </c>
      <c r="B3495" s="184">
        <v>295</v>
      </c>
      <c r="C3495" s="184">
        <f t="shared" si="219"/>
        <v>2008</v>
      </c>
      <c r="E3495" s="190">
        <v>121</v>
      </c>
      <c r="F3495" s="190">
        <f t="shared" si="222"/>
        <v>3490</v>
      </c>
      <c r="G3495" s="190">
        <f t="shared" si="220"/>
        <v>0.3821725799386772</v>
      </c>
      <c r="H3495" s="190">
        <f t="shared" si="221"/>
        <v>139.6</v>
      </c>
    </row>
    <row r="3496" spans="1:8">
      <c r="A3496" s="185">
        <v>39559</v>
      </c>
      <c r="B3496" s="184">
        <v>296</v>
      </c>
      <c r="C3496" s="184">
        <f t="shared" si="219"/>
        <v>2008</v>
      </c>
      <c r="E3496" s="190">
        <v>121</v>
      </c>
      <c r="F3496" s="190">
        <f t="shared" si="222"/>
        <v>3491</v>
      </c>
      <c r="G3496" s="190">
        <f t="shared" si="220"/>
        <v>0.38228208497590888</v>
      </c>
      <c r="H3496" s="190">
        <f t="shared" si="221"/>
        <v>139.63999999999999</v>
      </c>
    </row>
    <row r="3497" spans="1:8">
      <c r="A3497" s="185">
        <v>39560</v>
      </c>
      <c r="B3497" s="184">
        <v>305</v>
      </c>
      <c r="C3497" s="184">
        <f t="shared" si="219"/>
        <v>2008</v>
      </c>
      <c r="E3497" s="190">
        <v>121</v>
      </c>
      <c r="F3497" s="190">
        <f t="shared" si="222"/>
        <v>3492</v>
      </c>
      <c r="G3497" s="190">
        <f t="shared" si="220"/>
        <v>0.3823915900131406</v>
      </c>
      <c r="H3497" s="190">
        <f t="shared" si="221"/>
        <v>139.68</v>
      </c>
    </row>
    <row r="3498" spans="1:8">
      <c r="A3498" s="185">
        <v>39561</v>
      </c>
      <c r="B3498" s="184">
        <v>307</v>
      </c>
      <c r="C3498" s="184">
        <f t="shared" si="219"/>
        <v>2008</v>
      </c>
      <c r="E3498" s="190">
        <v>121</v>
      </c>
      <c r="F3498" s="190">
        <f t="shared" si="222"/>
        <v>3493</v>
      </c>
      <c r="G3498" s="190">
        <f t="shared" si="220"/>
        <v>0.38250109505037233</v>
      </c>
      <c r="H3498" s="190">
        <f t="shared" si="221"/>
        <v>139.72</v>
      </c>
    </row>
    <row r="3499" spans="1:8">
      <c r="A3499" s="185">
        <v>39562</v>
      </c>
      <c r="B3499" s="184">
        <v>304</v>
      </c>
      <c r="C3499" s="184">
        <f t="shared" si="219"/>
        <v>2008</v>
      </c>
      <c r="E3499" s="190">
        <v>121</v>
      </c>
      <c r="F3499" s="190">
        <f t="shared" si="222"/>
        <v>3494</v>
      </c>
      <c r="G3499" s="190">
        <f t="shared" si="220"/>
        <v>0.382610600087604</v>
      </c>
      <c r="H3499" s="190">
        <f t="shared" si="221"/>
        <v>139.76</v>
      </c>
    </row>
    <row r="3500" spans="1:8">
      <c r="A3500" s="185">
        <v>39563</v>
      </c>
      <c r="B3500" s="184">
        <v>286</v>
      </c>
      <c r="C3500" s="184">
        <f t="shared" si="219"/>
        <v>2008</v>
      </c>
      <c r="E3500" s="190">
        <v>120</v>
      </c>
      <c r="F3500" s="190">
        <f t="shared" si="222"/>
        <v>3495</v>
      </c>
      <c r="G3500" s="190">
        <f t="shared" si="220"/>
        <v>0.38272010512483573</v>
      </c>
      <c r="H3500" s="190">
        <f t="shared" si="221"/>
        <v>139.80000000000001</v>
      </c>
    </row>
    <row r="3501" spans="1:8">
      <c r="A3501" s="185">
        <v>39564</v>
      </c>
      <c r="B3501" s="184">
        <v>291</v>
      </c>
      <c r="C3501" s="184">
        <f t="shared" si="219"/>
        <v>2008</v>
      </c>
      <c r="E3501" s="190">
        <v>120</v>
      </c>
      <c r="F3501" s="190">
        <f t="shared" si="222"/>
        <v>3496</v>
      </c>
      <c r="G3501" s="190">
        <f t="shared" si="220"/>
        <v>0.38282961016206746</v>
      </c>
      <c r="H3501" s="190">
        <f t="shared" si="221"/>
        <v>139.84</v>
      </c>
    </row>
    <row r="3502" spans="1:8">
      <c r="A3502" s="185">
        <v>39565</v>
      </c>
      <c r="B3502" s="184">
        <v>293</v>
      </c>
      <c r="C3502" s="184">
        <f t="shared" si="219"/>
        <v>2008</v>
      </c>
      <c r="E3502" s="190">
        <v>120</v>
      </c>
      <c r="F3502" s="190">
        <f t="shared" si="222"/>
        <v>3497</v>
      </c>
      <c r="G3502" s="190">
        <f t="shared" si="220"/>
        <v>0.38293911519929918</v>
      </c>
      <c r="H3502" s="190">
        <f t="shared" si="221"/>
        <v>139.88</v>
      </c>
    </row>
    <row r="3503" spans="1:8">
      <c r="A3503" s="185">
        <v>39566</v>
      </c>
      <c r="B3503" s="184">
        <v>293</v>
      </c>
      <c r="C3503" s="184">
        <f t="shared" si="219"/>
        <v>2008</v>
      </c>
      <c r="E3503" s="190">
        <v>120</v>
      </c>
      <c r="F3503" s="190">
        <f t="shared" si="222"/>
        <v>3498</v>
      </c>
      <c r="G3503" s="190">
        <f t="shared" si="220"/>
        <v>0.38304862023653086</v>
      </c>
      <c r="H3503" s="190">
        <f t="shared" si="221"/>
        <v>139.91999999999999</v>
      </c>
    </row>
    <row r="3504" spans="1:8">
      <c r="A3504" s="185">
        <v>39567</v>
      </c>
      <c r="B3504" s="184">
        <v>290</v>
      </c>
      <c r="C3504" s="184">
        <f t="shared" si="219"/>
        <v>2008</v>
      </c>
      <c r="E3504" s="190">
        <v>120</v>
      </c>
      <c r="F3504" s="190">
        <f t="shared" si="222"/>
        <v>3499</v>
      </c>
      <c r="G3504" s="190">
        <f t="shared" si="220"/>
        <v>0.38315812527376258</v>
      </c>
      <c r="H3504" s="190">
        <f t="shared" si="221"/>
        <v>139.96</v>
      </c>
    </row>
    <row r="3505" spans="1:8">
      <c r="A3505" s="185">
        <v>39568</v>
      </c>
      <c r="B3505" s="184">
        <v>289</v>
      </c>
      <c r="C3505" s="184">
        <f t="shared" si="219"/>
        <v>2008</v>
      </c>
      <c r="E3505" s="190">
        <v>120</v>
      </c>
      <c r="F3505" s="190">
        <f t="shared" si="222"/>
        <v>3500</v>
      </c>
      <c r="G3505" s="190">
        <f t="shared" si="220"/>
        <v>0.38326763031099431</v>
      </c>
      <c r="H3505" s="190">
        <f t="shared" si="221"/>
        <v>140</v>
      </c>
    </row>
    <row r="3506" spans="1:8">
      <c r="A3506" s="185">
        <v>39569</v>
      </c>
      <c r="B3506" s="184">
        <v>283</v>
      </c>
      <c r="C3506" s="184">
        <f t="shared" si="219"/>
        <v>2008</v>
      </c>
      <c r="E3506" s="190">
        <v>120</v>
      </c>
      <c r="F3506" s="190">
        <f t="shared" si="222"/>
        <v>3501</v>
      </c>
      <c r="G3506" s="190">
        <f t="shared" si="220"/>
        <v>0.38337713534822604</v>
      </c>
      <c r="H3506" s="190">
        <f t="shared" si="221"/>
        <v>140.04</v>
      </c>
    </row>
    <row r="3507" spans="1:8">
      <c r="A3507" s="185">
        <v>39570</v>
      </c>
      <c r="B3507" s="184">
        <v>304</v>
      </c>
      <c r="C3507" s="184">
        <f t="shared" si="219"/>
        <v>2008</v>
      </c>
      <c r="E3507" s="190">
        <v>120</v>
      </c>
      <c r="F3507" s="190">
        <f t="shared" si="222"/>
        <v>3502</v>
      </c>
      <c r="G3507" s="190">
        <f t="shared" si="220"/>
        <v>0.38348664038545771</v>
      </c>
      <c r="H3507" s="190">
        <f t="shared" si="221"/>
        <v>140.08000000000001</v>
      </c>
    </row>
    <row r="3508" spans="1:8">
      <c r="A3508" s="185">
        <v>39571</v>
      </c>
      <c r="B3508" s="184">
        <v>289</v>
      </c>
      <c r="C3508" s="184">
        <f t="shared" si="219"/>
        <v>2008</v>
      </c>
      <c r="E3508" s="190">
        <v>120</v>
      </c>
      <c r="F3508" s="190">
        <f t="shared" si="222"/>
        <v>3503</v>
      </c>
      <c r="G3508" s="190">
        <f t="shared" si="220"/>
        <v>0.38359614542268944</v>
      </c>
      <c r="H3508" s="190">
        <f t="shared" si="221"/>
        <v>140.12</v>
      </c>
    </row>
    <row r="3509" spans="1:8">
      <c r="A3509" s="185">
        <v>39572</v>
      </c>
      <c r="B3509" s="184">
        <v>282</v>
      </c>
      <c r="C3509" s="184">
        <f t="shared" si="219"/>
        <v>2008</v>
      </c>
      <c r="E3509" s="190">
        <v>120</v>
      </c>
      <c r="F3509" s="190">
        <f t="shared" si="222"/>
        <v>3504</v>
      </c>
      <c r="G3509" s="190">
        <f t="shared" si="220"/>
        <v>0.38370565045992117</v>
      </c>
      <c r="H3509" s="190">
        <f t="shared" si="221"/>
        <v>140.16</v>
      </c>
    </row>
    <row r="3510" spans="1:8">
      <c r="A3510" s="185">
        <v>39573</v>
      </c>
      <c r="B3510" s="184">
        <v>291</v>
      </c>
      <c r="C3510" s="184">
        <f t="shared" si="219"/>
        <v>2008</v>
      </c>
      <c r="E3510" s="190">
        <v>120</v>
      </c>
      <c r="F3510" s="190">
        <f t="shared" si="222"/>
        <v>3505</v>
      </c>
      <c r="G3510" s="190">
        <f t="shared" si="220"/>
        <v>0.38381515549715289</v>
      </c>
      <c r="H3510" s="190">
        <f t="shared" si="221"/>
        <v>140.19999999999999</v>
      </c>
    </row>
    <row r="3511" spans="1:8">
      <c r="A3511" s="185">
        <v>39574</v>
      </c>
      <c r="B3511" s="184">
        <v>285</v>
      </c>
      <c r="C3511" s="184">
        <f t="shared" si="219"/>
        <v>2008</v>
      </c>
      <c r="E3511" s="190">
        <v>120</v>
      </c>
      <c r="F3511" s="190">
        <f t="shared" si="222"/>
        <v>3506</v>
      </c>
      <c r="G3511" s="190">
        <f t="shared" si="220"/>
        <v>0.38392466053438457</v>
      </c>
      <c r="H3511" s="190">
        <f t="shared" si="221"/>
        <v>140.24</v>
      </c>
    </row>
    <row r="3512" spans="1:8">
      <c r="A3512" s="185">
        <v>39575</v>
      </c>
      <c r="B3512" s="184">
        <v>307</v>
      </c>
      <c r="C3512" s="184">
        <f t="shared" si="219"/>
        <v>2008</v>
      </c>
      <c r="E3512" s="190">
        <v>120</v>
      </c>
      <c r="F3512" s="190">
        <f t="shared" si="222"/>
        <v>3507</v>
      </c>
      <c r="G3512" s="190">
        <f t="shared" si="220"/>
        <v>0.38403416557161629</v>
      </c>
      <c r="H3512" s="190">
        <f t="shared" si="221"/>
        <v>140.28</v>
      </c>
    </row>
    <row r="3513" spans="1:8">
      <c r="A3513" s="185">
        <v>39576</v>
      </c>
      <c r="B3513" s="184">
        <v>313</v>
      </c>
      <c r="C3513" s="184">
        <f t="shared" si="219"/>
        <v>2008</v>
      </c>
      <c r="E3513" s="190">
        <v>120</v>
      </c>
      <c r="F3513" s="190">
        <f t="shared" si="222"/>
        <v>3508</v>
      </c>
      <c r="G3513" s="190">
        <f t="shared" si="220"/>
        <v>0.38414367060884802</v>
      </c>
      <c r="H3513" s="190">
        <f t="shared" si="221"/>
        <v>140.32</v>
      </c>
    </row>
    <row r="3514" spans="1:8">
      <c r="A3514" s="185">
        <v>39577</v>
      </c>
      <c r="B3514" s="184">
        <v>310</v>
      </c>
      <c r="C3514" s="184">
        <f t="shared" si="219"/>
        <v>2008</v>
      </c>
      <c r="E3514" s="190">
        <v>120</v>
      </c>
      <c r="F3514" s="190">
        <f t="shared" si="222"/>
        <v>3509</v>
      </c>
      <c r="G3514" s="190">
        <f t="shared" si="220"/>
        <v>0.38425317564607969</v>
      </c>
      <c r="H3514" s="190">
        <f t="shared" si="221"/>
        <v>140.35999999999999</v>
      </c>
    </row>
    <row r="3515" spans="1:8">
      <c r="A3515" s="185">
        <v>39578</v>
      </c>
      <c r="B3515" s="184">
        <v>296</v>
      </c>
      <c r="C3515" s="184">
        <f t="shared" si="219"/>
        <v>2008</v>
      </c>
      <c r="E3515" s="190">
        <v>120</v>
      </c>
      <c r="F3515" s="190">
        <f t="shared" si="222"/>
        <v>3510</v>
      </c>
      <c r="G3515" s="190">
        <f t="shared" si="220"/>
        <v>0.38436268068331142</v>
      </c>
      <c r="H3515" s="190">
        <f t="shared" si="221"/>
        <v>140.4</v>
      </c>
    </row>
    <row r="3516" spans="1:8">
      <c r="A3516" s="185">
        <v>39579</v>
      </c>
      <c r="B3516" s="184">
        <v>289</v>
      </c>
      <c r="C3516" s="184">
        <f t="shared" si="219"/>
        <v>2008</v>
      </c>
      <c r="E3516" s="190">
        <v>120</v>
      </c>
      <c r="F3516" s="190">
        <f t="shared" si="222"/>
        <v>3511</v>
      </c>
      <c r="G3516" s="190">
        <f t="shared" si="220"/>
        <v>0.38447218572054315</v>
      </c>
      <c r="H3516" s="190">
        <f t="shared" si="221"/>
        <v>140.44</v>
      </c>
    </row>
    <row r="3517" spans="1:8">
      <c r="A3517" s="185">
        <v>39580</v>
      </c>
      <c r="B3517" s="184">
        <v>389</v>
      </c>
      <c r="C3517" s="184">
        <f t="shared" si="219"/>
        <v>2008</v>
      </c>
      <c r="E3517" s="190">
        <v>120</v>
      </c>
      <c r="F3517" s="190">
        <f t="shared" si="222"/>
        <v>3512</v>
      </c>
      <c r="G3517" s="190">
        <f t="shared" si="220"/>
        <v>0.38458169075777487</v>
      </c>
      <c r="H3517" s="190">
        <f t="shared" si="221"/>
        <v>140.47999999999999</v>
      </c>
    </row>
    <row r="3518" spans="1:8">
      <c r="A3518" s="185">
        <v>39581</v>
      </c>
      <c r="B3518" s="184">
        <v>638</v>
      </c>
      <c r="C3518" s="184">
        <f t="shared" si="219"/>
        <v>2008</v>
      </c>
      <c r="E3518" s="190">
        <v>120</v>
      </c>
      <c r="F3518" s="190">
        <f t="shared" si="222"/>
        <v>3513</v>
      </c>
      <c r="G3518" s="190">
        <f t="shared" si="220"/>
        <v>0.38469119579500655</v>
      </c>
      <c r="H3518" s="190">
        <f t="shared" si="221"/>
        <v>140.52000000000001</v>
      </c>
    </row>
    <row r="3519" spans="1:8">
      <c r="A3519" s="185">
        <v>39582</v>
      </c>
      <c r="B3519" s="184">
        <v>774</v>
      </c>
      <c r="C3519" s="184">
        <f t="shared" si="219"/>
        <v>2008</v>
      </c>
      <c r="E3519" s="190">
        <v>120</v>
      </c>
      <c r="F3519" s="190">
        <f t="shared" si="222"/>
        <v>3514</v>
      </c>
      <c r="G3519" s="190">
        <f t="shared" si="220"/>
        <v>0.38480070083223827</v>
      </c>
      <c r="H3519" s="190">
        <f t="shared" si="221"/>
        <v>140.56</v>
      </c>
    </row>
    <row r="3520" spans="1:8">
      <c r="A3520" s="185">
        <v>39583</v>
      </c>
      <c r="B3520" s="184">
        <v>777</v>
      </c>
      <c r="C3520" s="184">
        <f t="shared" si="219"/>
        <v>2008</v>
      </c>
      <c r="E3520" s="190">
        <v>120</v>
      </c>
      <c r="F3520" s="190">
        <f t="shared" si="222"/>
        <v>3515</v>
      </c>
      <c r="G3520" s="190">
        <f t="shared" si="220"/>
        <v>0.38491020586947</v>
      </c>
      <c r="H3520" s="190">
        <f t="shared" si="221"/>
        <v>140.6</v>
      </c>
    </row>
    <row r="3521" spans="1:8">
      <c r="A3521" s="185">
        <v>39584</v>
      </c>
      <c r="B3521" s="184">
        <v>543</v>
      </c>
      <c r="C3521" s="184">
        <f t="shared" si="219"/>
        <v>2008</v>
      </c>
      <c r="E3521" s="190">
        <v>120</v>
      </c>
      <c r="F3521" s="190">
        <f t="shared" si="222"/>
        <v>3516</v>
      </c>
      <c r="G3521" s="190">
        <f t="shared" si="220"/>
        <v>0.38501971090670173</v>
      </c>
      <c r="H3521" s="190">
        <f t="shared" si="221"/>
        <v>140.63999999999999</v>
      </c>
    </row>
    <row r="3522" spans="1:8">
      <c r="A3522" s="185">
        <v>39585</v>
      </c>
      <c r="B3522" s="184">
        <v>233</v>
      </c>
      <c r="C3522" s="184">
        <f t="shared" si="219"/>
        <v>2008</v>
      </c>
      <c r="E3522" s="190">
        <v>120</v>
      </c>
      <c r="F3522" s="190">
        <f t="shared" si="222"/>
        <v>3517</v>
      </c>
      <c r="G3522" s="190">
        <f t="shared" si="220"/>
        <v>0.3851292159439334</v>
      </c>
      <c r="H3522" s="190">
        <f t="shared" si="221"/>
        <v>140.68</v>
      </c>
    </row>
    <row r="3523" spans="1:8">
      <c r="A3523" s="185">
        <v>39586</v>
      </c>
      <c r="B3523" s="184">
        <v>138</v>
      </c>
      <c r="C3523" s="184">
        <f t="shared" si="219"/>
        <v>2008</v>
      </c>
      <c r="E3523" s="190">
        <v>120</v>
      </c>
      <c r="F3523" s="190">
        <f t="shared" si="222"/>
        <v>3518</v>
      </c>
      <c r="G3523" s="190">
        <f t="shared" si="220"/>
        <v>0.38523872098116513</v>
      </c>
      <c r="H3523" s="190">
        <f t="shared" si="221"/>
        <v>140.72</v>
      </c>
    </row>
    <row r="3524" spans="1:8">
      <c r="A3524" s="185">
        <v>39587</v>
      </c>
      <c r="B3524" s="184">
        <v>91.2</v>
      </c>
      <c r="C3524" s="184">
        <f t="shared" si="219"/>
        <v>2008</v>
      </c>
      <c r="E3524" s="190">
        <v>120</v>
      </c>
      <c r="F3524" s="190">
        <f t="shared" si="222"/>
        <v>3519</v>
      </c>
      <c r="G3524" s="190">
        <f t="shared" si="220"/>
        <v>0.38534822601839686</v>
      </c>
      <c r="H3524" s="190">
        <f t="shared" si="221"/>
        <v>140.76</v>
      </c>
    </row>
    <row r="3525" spans="1:8">
      <c r="A3525" s="185">
        <v>39588</v>
      </c>
      <c r="B3525" s="184">
        <v>84.1</v>
      </c>
      <c r="C3525" s="184">
        <f t="shared" si="219"/>
        <v>2008</v>
      </c>
      <c r="E3525" s="190">
        <v>120</v>
      </c>
      <c r="F3525" s="190">
        <f t="shared" si="222"/>
        <v>3520</v>
      </c>
      <c r="G3525" s="190">
        <f t="shared" si="220"/>
        <v>0.38545773105562858</v>
      </c>
      <c r="H3525" s="190">
        <f t="shared" si="221"/>
        <v>140.80000000000001</v>
      </c>
    </row>
    <row r="3526" spans="1:8">
      <c r="A3526" s="185">
        <v>39589</v>
      </c>
      <c r="B3526" s="184">
        <v>108</v>
      </c>
      <c r="C3526" s="184">
        <f t="shared" ref="C3526:C3589" si="223">YEAR(A3526)</f>
        <v>2008</v>
      </c>
      <c r="E3526" s="190">
        <v>120</v>
      </c>
      <c r="F3526" s="190">
        <f t="shared" si="222"/>
        <v>3521</v>
      </c>
      <c r="G3526" s="190">
        <f t="shared" ref="G3526:G3589" si="224">F3526/9132</f>
        <v>0.38556723609286025</v>
      </c>
      <c r="H3526" s="190">
        <f t="shared" ref="H3526:H3589" si="225">G3526*9132/25</f>
        <v>140.84</v>
      </c>
    </row>
    <row r="3527" spans="1:8">
      <c r="A3527" s="185">
        <v>39590</v>
      </c>
      <c r="B3527" s="184">
        <v>107</v>
      </c>
      <c r="C3527" s="184">
        <f t="shared" si="223"/>
        <v>2008</v>
      </c>
      <c r="E3527" s="190">
        <v>120</v>
      </c>
      <c r="F3527" s="190">
        <f t="shared" ref="F3527:F3590" si="226">F3526+1</f>
        <v>3522</v>
      </c>
      <c r="G3527" s="190">
        <f t="shared" si="224"/>
        <v>0.38567674113009198</v>
      </c>
      <c r="H3527" s="190">
        <f t="shared" si="225"/>
        <v>140.88</v>
      </c>
    </row>
    <row r="3528" spans="1:8">
      <c r="A3528" s="185">
        <v>39591</v>
      </c>
      <c r="B3528" s="184">
        <v>90.7</v>
      </c>
      <c r="C3528" s="184">
        <f t="shared" si="223"/>
        <v>2008</v>
      </c>
      <c r="E3528" s="190">
        <v>120</v>
      </c>
      <c r="F3528" s="190">
        <f t="shared" si="226"/>
        <v>3523</v>
      </c>
      <c r="G3528" s="190">
        <f t="shared" si="224"/>
        <v>0.38578624616732371</v>
      </c>
      <c r="H3528" s="190">
        <f t="shared" si="225"/>
        <v>140.91999999999999</v>
      </c>
    </row>
    <row r="3529" spans="1:8">
      <c r="A3529" s="185">
        <v>39592</v>
      </c>
      <c r="B3529" s="184">
        <v>108</v>
      </c>
      <c r="C3529" s="184">
        <f t="shared" si="223"/>
        <v>2008</v>
      </c>
      <c r="E3529" s="190">
        <v>119</v>
      </c>
      <c r="F3529" s="190">
        <f t="shared" si="226"/>
        <v>3524</v>
      </c>
      <c r="G3529" s="190">
        <f t="shared" si="224"/>
        <v>0.38589575120455544</v>
      </c>
      <c r="H3529" s="190">
        <f t="shared" si="225"/>
        <v>140.96</v>
      </c>
    </row>
    <row r="3530" spans="1:8">
      <c r="A3530" s="185">
        <v>39593</v>
      </c>
      <c r="B3530" s="184">
        <v>92.6</v>
      </c>
      <c r="C3530" s="184">
        <f t="shared" si="223"/>
        <v>2008</v>
      </c>
      <c r="E3530" s="190">
        <v>119</v>
      </c>
      <c r="F3530" s="190">
        <f t="shared" si="226"/>
        <v>3525</v>
      </c>
      <c r="G3530" s="190">
        <f t="shared" si="224"/>
        <v>0.38600525624178711</v>
      </c>
      <c r="H3530" s="190">
        <f t="shared" si="225"/>
        <v>141</v>
      </c>
    </row>
    <row r="3531" spans="1:8">
      <c r="A3531" s="185">
        <v>39594</v>
      </c>
      <c r="B3531" s="184">
        <v>106</v>
      </c>
      <c r="C3531" s="184">
        <f t="shared" si="223"/>
        <v>2008</v>
      </c>
      <c r="E3531" s="190">
        <v>119</v>
      </c>
      <c r="F3531" s="190">
        <f t="shared" si="226"/>
        <v>3526</v>
      </c>
      <c r="G3531" s="190">
        <f t="shared" si="224"/>
        <v>0.38611476127901884</v>
      </c>
      <c r="H3531" s="190">
        <f t="shared" si="225"/>
        <v>141.04</v>
      </c>
    </row>
    <row r="3532" spans="1:8">
      <c r="A3532" s="185">
        <v>39595</v>
      </c>
      <c r="B3532" s="184">
        <v>96.4</v>
      </c>
      <c r="C3532" s="184">
        <f t="shared" si="223"/>
        <v>2008</v>
      </c>
      <c r="E3532" s="190">
        <v>119</v>
      </c>
      <c r="F3532" s="190">
        <f t="shared" si="226"/>
        <v>3527</v>
      </c>
      <c r="G3532" s="190">
        <f t="shared" si="224"/>
        <v>0.38622426631625056</v>
      </c>
      <c r="H3532" s="190">
        <f t="shared" si="225"/>
        <v>141.08000000000001</v>
      </c>
    </row>
    <row r="3533" spans="1:8">
      <c r="A3533" s="185">
        <v>39596</v>
      </c>
      <c r="B3533" s="184">
        <v>96.6</v>
      </c>
      <c r="C3533" s="184">
        <f t="shared" si="223"/>
        <v>2008</v>
      </c>
      <c r="E3533" s="190">
        <v>119</v>
      </c>
      <c r="F3533" s="190">
        <f t="shared" si="226"/>
        <v>3528</v>
      </c>
      <c r="G3533" s="190">
        <f t="shared" si="224"/>
        <v>0.38633377135348224</v>
      </c>
      <c r="H3533" s="190">
        <f t="shared" si="225"/>
        <v>141.12</v>
      </c>
    </row>
    <row r="3534" spans="1:8">
      <c r="A3534" s="185">
        <v>39597</v>
      </c>
      <c r="B3534" s="184">
        <v>83.4</v>
      </c>
      <c r="C3534" s="184">
        <f t="shared" si="223"/>
        <v>2008</v>
      </c>
      <c r="E3534" s="190">
        <v>119</v>
      </c>
      <c r="F3534" s="190">
        <f t="shared" si="226"/>
        <v>3529</v>
      </c>
      <c r="G3534" s="190">
        <f t="shared" si="224"/>
        <v>0.38644327639071396</v>
      </c>
      <c r="H3534" s="190">
        <f t="shared" si="225"/>
        <v>141.16</v>
      </c>
    </row>
    <row r="3535" spans="1:8">
      <c r="A3535" s="185">
        <v>39598</v>
      </c>
      <c r="B3535" s="184">
        <v>81.099999999999994</v>
      </c>
      <c r="C3535" s="184">
        <f t="shared" si="223"/>
        <v>2008</v>
      </c>
      <c r="E3535" s="190">
        <v>119</v>
      </c>
      <c r="F3535" s="190">
        <f t="shared" si="226"/>
        <v>3530</v>
      </c>
      <c r="G3535" s="190">
        <f t="shared" si="224"/>
        <v>0.38655278142794569</v>
      </c>
      <c r="H3535" s="190">
        <f t="shared" si="225"/>
        <v>141.19999999999999</v>
      </c>
    </row>
    <row r="3536" spans="1:8">
      <c r="A3536" s="185">
        <v>39599</v>
      </c>
      <c r="B3536" s="184">
        <v>76.599999999999994</v>
      </c>
      <c r="C3536" s="184">
        <f t="shared" si="223"/>
        <v>2008</v>
      </c>
      <c r="E3536" s="190">
        <v>119</v>
      </c>
      <c r="F3536" s="190">
        <f t="shared" si="226"/>
        <v>3531</v>
      </c>
      <c r="G3536" s="190">
        <f t="shared" si="224"/>
        <v>0.38666228646517742</v>
      </c>
      <c r="H3536" s="190">
        <f t="shared" si="225"/>
        <v>141.24</v>
      </c>
    </row>
    <row r="3537" spans="1:8">
      <c r="A3537" s="185">
        <v>39600</v>
      </c>
      <c r="B3537" s="184">
        <v>75.5</v>
      </c>
      <c r="C3537" s="184">
        <f t="shared" si="223"/>
        <v>2008</v>
      </c>
      <c r="E3537" s="190">
        <v>119</v>
      </c>
      <c r="F3537" s="190">
        <f t="shared" si="226"/>
        <v>3532</v>
      </c>
      <c r="G3537" s="190">
        <f t="shared" si="224"/>
        <v>0.38677179150240909</v>
      </c>
      <c r="H3537" s="190">
        <f t="shared" si="225"/>
        <v>141.28</v>
      </c>
    </row>
    <row r="3538" spans="1:8">
      <c r="A3538" s="185">
        <v>39601</v>
      </c>
      <c r="B3538" s="184">
        <v>83.2</v>
      </c>
      <c r="C3538" s="184">
        <f t="shared" si="223"/>
        <v>2008</v>
      </c>
      <c r="E3538" s="190">
        <v>119</v>
      </c>
      <c r="F3538" s="190">
        <f t="shared" si="226"/>
        <v>3533</v>
      </c>
      <c r="G3538" s="190">
        <f t="shared" si="224"/>
        <v>0.38688129653964082</v>
      </c>
      <c r="H3538" s="190">
        <f t="shared" si="225"/>
        <v>141.32</v>
      </c>
    </row>
    <row r="3539" spans="1:8">
      <c r="A3539" s="185">
        <v>39602</v>
      </c>
      <c r="B3539" s="184">
        <v>85.8</v>
      </c>
      <c r="C3539" s="184">
        <f t="shared" si="223"/>
        <v>2008</v>
      </c>
      <c r="E3539" s="190">
        <v>119</v>
      </c>
      <c r="F3539" s="190">
        <f t="shared" si="226"/>
        <v>3534</v>
      </c>
      <c r="G3539" s="190">
        <f t="shared" si="224"/>
        <v>0.38699080157687255</v>
      </c>
      <c r="H3539" s="190">
        <f t="shared" si="225"/>
        <v>141.36000000000001</v>
      </c>
    </row>
    <row r="3540" spans="1:8">
      <c r="A3540" s="185">
        <v>39603</v>
      </c>
      <c r="B3540" s="184">
        <v>104</v>
      </c>
      <c r="C3540" s="184">
        <f t="shared" si="223"/>
        <v>2008</v>
      </c>
      <c r="E3540" s="190">
        <v>119</v>
      </c>
      <c r="F3540" s="190">
        <f t="shared" si="226"/>
        <v>3535</v>
      </c>
      <c r="G3540" s="190">
        <f t="shared" si="224"/>
        <v>0.38710030661410427</v>
      </c>
      <c r="H3540" s="190">
        <f t="shared" si="225"/>
        <v>141.4</v>
      </c>
    </row>
    <row r="3541" spans="1:8">
      <c r="A3541" s="185">
        <v>39604</v>
      </c>
      <c r="B3541" s="184">
        <v>108</v>
      </c>
      <c r="C3541" s="184">
        <f t="shared" si="223"/>
        <v>2008</v>
      </c>
      <c r="E3541" s="190">
        <v>119</v>
      </c>
      <c r="F3541" s="190">
        <f t="shared" si="226"/>
        <v>3536</v>
      </c>
      <c r="G3541" s="190">
        <f t="shared" si="224"/>
        <v>0.38720981165133594</v>
      </c>
      <c r="H3541" s="190">
        <f t="shared" si="225"/>
        <v>141.44</v>
      </c>
    </row>
    <row r="3542" spans="1:8">
      <c r="A3542" s="185">
        <v>39605</v>
      </c>
      <c r="B3542" s="184">
        <v>106</v>
      </c>
      <c r="C3542" s="184">
        <f t="shared" si="223"/>
        <v>2008</v>
      </c>
      <c r="E3542" s="190">
        <v>119</v>
      </c>
      <c r="F3542" s="190">
        <f t="shared" si="226"/>
        <v>3537</v>
      </c>
      <c r="G3542" s="190">
        <f t="shared" si="224"/>
        <v>0.38731931668856767</v>
      </c>
      <c r="H3542" s="190">
        <f t="shared" si="225"/>
        <v>141.47999999999999</v>
      </c>
    </row>
    <row r="3543" spans="1:8">
      <c r="A3543" s="185">
        <v>39606</v>
      </c>
      <c r="B3543" s="184">
        <v>99.2</v>
      </c>
      <c r="C3543" s="184">
        <f t="shared" si="223"/>
        <v>2008</v>
      </c>
      <c r="E3543" s="190">
        <v>119</v>
      </c>
      <c r="F3543" s="190">
        <f t="shared" si="226"/>
        <v>3538</v>
      </c>
      <c r="G3543" s="190">
        <f t="shared" si="224"/>
        <v>0.3874288217257994</v>
      </c>
      <c r="H3543" s="190">
        <f t="shared" si="225"/>
        <v>141.52000000000001</v>
      </c>
    </row>
    <row r="3544" spans="1:8">
      <c r="A3544" s="185">
        <v>39607</v>
      </c>
      <c r="B3544" s="184">
        <v>98.6</v>
      </c>
      <c r="C3544" s="184">
        <f t="shared" si="223"/>
        <v>2008</v>
      </c>
      <c r="E3544" s="190">
        <v>119</v>
      </c>
      <c r="F3544" s="190">
        <f t="shared" si="226"/>
        <v>3539</v>
      </c>
      <c r="G3544" s="190">
        <f t="shared" si="224"/>
        <v>0.38753832676303113</v>
      </c>
      <c r="H3544" s="190">
        <f t="shared" si="225"/>
        <v>141.56000000000003</v>
      </c>
    </row>
    <row r="3545" spans="1:8">
      <c r="A3545" s="185">
        <v>39608</v>
      </c>
      <c r="B3545" s="184">
        <v>202</v>
      </c>
      <c r="C3545" s="184">
        <f t="shared" si="223"/>
        <v>2008</v>
      </c>
      <c r="E3545" s="190">
        <v>119</v>
      </c>
      <c r="F3545" s="190">
        <f t="shared" si="226"/>
        <v>3540</v>
      </c>
      <c r="G3545" s="190">
        <f t="shared" si="224"/>
        <v>0.3876478318002628</v>
      </c>
      <c r="H3545" s="190">
        <f t="shared" si="225"/>
        <v>141.6</v>
      </c>
    </row>
    <row r="3546" spans="1:8">
      <c r="A3546" s="185">
        <v>39609</v>
      </c>
      <c r="B3546" s="184">
        <v>309</v>
      </c>
      <c r="C3546" s="184">
        <f t="shared" si="223"/>
        <v>2008</v>
      </c>
      <c r="E3546" s="190">
        <v>119</v>
      </c>
      <c r="F3546" s="190">
        <f t="shared" si="226"/>
        <v>3541</v>
      </c>
      <c r="G3546" s="190">
        <f t="shared" si="224"/>
        <v>0.38775733683749453</v>
      </c>
      <c r="H3546" s="190">
        <f t="shared" si="225"/>
        <v>141.63999999999999</v>
      </c>
    </row>
    <row r="3547" spans="1:8">
      <c r="A3547" s="185">
        <v>39610</v>
      </c>
      <c r="B3547" s="184">
        <v>393</v>
      </c>
      <c r="C3547" s="184">
        <f t="shared" si="223"/>
        <v>2008</v>
      </c>
      <c r="E3547" s="190">
        <v>119</v>
      </c>
      <c r="F3547" s="190">
        <f t="shared" si="226"/>
        <v>3542</v>
      </c>
      <c r="G3547" s="190">
        <f t="shared" si="224"/>
        <v>0.38786684187472625</v>
      </c>
      <c r="H3547" s="190">
        <f t="shared" si="225"/>
        <v>141.68</v>
      </c>
    </row>
    <row r="3548" spans="1:8">
      <c r="A3548" s="185">
        <v>39611</v>
      </c>
      <c r="B3548" s="184">
        <v>404</v>
      </c>
      <c r="C3548" s="184">
        <f t="shared" si="223"/>
        <v>2008</v>
      </c>
      <c r="E3548" s="190">
        <v>119</v>
      </c>
      <c r="F3548" s="190">
        <f t="shared" si="226"/>
        <v>3543</v>
      </c>
      <c r="G3548" s="190">
        <f t="shared" si="224"/>
        <v>0.38797634691195793</v>
      </c>
      <c r="H3548" s="190">
        <f t="shared" si="225"/>
        <v>141.72</v>
      </c>
    </row>
    <row r="3549" spans="1:8">
      <c r="A3549" s="185">
        <v>39612</v>
      </c>
      <c r="B3549" s="184">
        <v>407</v>
      </c>
      <c r="C3549" s="184">
        <f t="shared" si="223"/>
        <v>2008</v>
      </c>
      <c r="E3549" s="190">
        <v>119</v>
      </c>
      <c r="F3549" s="190">
        <f t="shared" si="226"/>
        <v>3544</v>
      </c>
      <c r="G3549" s="190">
        <f t="shared" si="224"/>
        <v>0.38808585194918965</v>
      </c>
      <c r="H3549" s="190">
        <f t="shared" si="225"/>
        <v>141.76</v>
      </c>
    </row>
    <row r="3550" spans="1:8">
      <c r="A3550" s="185">
        <v>39613</v>
      </c>
      <c r="B3550" s="184">
        <v>407</v>
      </c>
      <c r="C3550" s="184">
        <f t="shared" si="223"/>
        <v>2008</v>
      </c>
      <c r="E3550" s="190">
        <v>119</v>
      </c>
      <c r="F3550" s="190">
        <f t="shared" si="226"/>
        <v>3545</v>
      </c>
      <c r="G3550" s="190">
        <f t="shared" si="224"/>
        <v>0.38819535698642138</v>
      </c>
      <c r="H3550" s="190">
        <f t="shared" si="225"/>
        <v>141.80000000000001</v>
      </c>
    </row>
    <row r="3551" spans="1:8">
      <c r="A3551" s="185">
        <v>39614</v>
      </c>
      <c r="B3551" s="184">
        <v>403</v>
      </c>
      <c r="C3551" s="184">
        <f t="shared" si="223"/>
        <v>2008</v>
      </c>
      <c r="E3551" s="190">
        <v>119</v>
      </c>
      <c r="F3551" s="190">
        <f t="shared" si="226"/>
        <v>3546</v>
      </c>
      <c r="G3551" s="190">
        <f t="shared" si="224"/>
        <v>0.38830486202365311</v>
      </c>
      <c r="H3551" s="190">
        <f t="shared" si="225"/>
        <v>141.84</v>
      </c>
    </row>
    <row r="3552" spans="1:8">
      <c r="A3552" s="185">
        <v>39615</v>
      </c>
      <c r="B3552" s="184">
        <v>417</v>
      </c>
      <c r="C3552" s="184">
        <f t="shared" si="223"/>
        <v>2008</v>
      </c>
      <c r="E3552" s="190">
        <v>119</v>
      </c>
      <c r="F3552" s="190">
        <f t="shared" si="226"/>
        <v>3547</v>
      </c>
      <c r="G3552" s="190">
        <f t="shared" si="224"/>
        <v>0.38841436706088478</v>
      </c>
      <c r="H3552" s="190">
        <f t="shared" si="225"/>
        <v>141.88</v>
      </c>
    </row>
    <row r="3553" spans="1:8">
      <c r="A3553" s="185">
        <v>39616</v>
      </c>
      <c r="B3553" s="184">
        <v>421</v>
      </c>
      <c r="C3553" s="184">
        <f t="shared" si="223"/>
        <v>2008</v>
      </c>
      <c r="E3553" s="190">
        <v>119</v>
      </c>
      <c r="F3553" s="190">
        <f t="shared" si="226"/>
        <v>3548</v>
      </c>
      <c r="G3553" s="190">
        <f t="shared" si="224"/>
        <v>0.38852387209811651</v>
      </c>
      <c r="H3553" s="190">
        <f t="shared" si="225"/>
        <v>141.91999999999999</v>
      </c>
    </row>
    <row r="3554" spans="1:8">
      <c r="A3554" s="185">
        <v>39617</v>
      </c>
      <c r="B3554" s="184">
        <v>444</v>
      </c>
      <c r="C3554" s="184">
        <f t="shared" si="223"/>
        <v>2008</v>
      </c>
      <c r="E3554" s="190">
        <v>119</v>
      </c>
      <c r="F3554" s="190">
        <f t="shared" si="226"/>
        <v>3549</v>
      </c>
      <c r="G3554" s="190">
        <f t="shared" si="224"/>
        <v>0.38863337713534823</v>
      </c>
      <c r="H3554" s="190">
        <f t="shared" si="225"/>
        <v>141.96</v>
      </c>
    </row>
    <row r="3555" spans="1:8">
      <c r="A3555" s="185">
        <v>39618</v>
      </c>
      <c r="B3555" s="184">
        <v>421</v>
      </c>
      <c r="C3555" s="184">
        <f t="shared" si="223"/>
        <v>2008</v>
      </c>
      <c r="E3555" s="190">
        <v>119</v>
      </c>
      <c r="F3555" s="190">
        <f t="shared" si="226"/>
        <v>3550</v>
      </c>
      <c r="G3555" s="190">
        <f t="shared" si="224"/>
        <v>0.38874288217257996</v>
      </c>
      <c r="H3555" s="190">
        <f t="shared" si="225"/>
        <v>142</v>
      </c>
    </row>
    <row r="3556" spans="1:8">
      <c r="A3556" s="185">
        <v>39619</v>
      </c>
      <c r="B3556" s="184">
        <v>454</v>
      </c>
      <c r="C3556" s="184">
        <f t="shared" si="223"/>
        <v>2008</v>
      </c>
      <c r="E3556" s="190">
        <v>119</v>
      </c>
      <c r="F3556" s="190">
        <f t="shared" si="226"/>
        <v>3551</v>
      </c>
      <c r="G3556" s="190">
        <f t="shared" si="224"/>
        <v>0.38885238720981163</v>
      </c>
      <c r="H3556" s="190">
        <f t="shared" si="225"/>
        <v>142.04</v>
      </c>
    </row>
    <row r="3557" spans="1:8">
      <c r="A3557" s="185">
        <v>39620</v>
      </c>
      <c r="B3557" s="184">
        <v>438</v>
      </c>
      <c r="C3557" s="184">
        <f t="shared" si="223"/>
        <v>2008</v>
      </c>
      <c r="E3557" s="190">
        <v>119</v>
      </c>
      <c r="F3557" s="190">
        <f t="shared" si="226"/>
        <v>3552</v>
      </c>
      <c r="G3557" s="190">
        <f t="shared" si="224"/>
        <v>0.38896189224704336</v>
      </c>
      <c r="H3557" s="190">
        <f t="shared" si="225"/>
        <v>142.08000000000001</v>
      </c>
    </row>
    <row r="3558" spans="1:8">
      <c r="A3558" s="185">
        <v>39621</v>
      </c>
      <c r="B3558" s="184">
        <v>429</v>
      </c>
      <c r="C3558" s="184">
        <f t="shared" si="223"/>
        <v>2008</v>
      </c>
      <c r="E3558" s="190">
        <v>119</v>
      </c>
      <c r="F3558" s="190">
        <f t="shared" si="226"/>
        <v>3553</v>
      </c>
      <c r="G3558" s="190">
        <f t="shared" si="224"/>
        <v>0.38907139728427509</v>
      </c>
      <c r="H3558" s="190">
        <f t="shared" si="225"/>
        <v>142.12</v>
      </c>
    </row>
    <row r="3559" spans="1:8">
      <c r="A3559" s="185">
        <v>39622</v>
      </c>
      <c r="B3559" s="184">
        <v>417</v>
      </c>
      <c r="C3559" s="184">
        <f t="shared" si="223"/>
        <v>2008</v>
      </c>
      <c r="E3559" s="190">
        <v>119</v>
      </c>
      <c r="F3559" s="190">
        <f t="shared" si="226"/>
        <v>3554</v>
      </c>
      <c r="G3559" s="190">
        <f t="shared" si="224"/>
        <v>0.38918090232150682</v>
      </c>
      <c r="H3559" s="190">
        <f t="shared" si="225"/>
        <v>142.16000000000003</v>
      </c>
    </row>
    <row r="3560" spans="1:8">
      <c r="A3560" s="185">
        <v>39623</v>
      </c>
      <c r="B3560" s="184">
        <v>408</v>
      </c>
      <c r="C3560" s="184">
        <f t="shared" si="223"/>
        <v>2008</v>
      </c>
      <c r="E3560" s="190">
        <v>119</v>
      </c>
      <c r="F3560" s="190">
        <f t="shared" si="226"/>
        <v>3555</v>
      </c>
      <c r="G3560" s="190">
        <f t="shared" si="224"/>
        <v>0.38929040735873849</v>
      </c>
      <c r="H3560" s="190">
        <f t="shared" si="225"/>
        <v>142.19999999999999</v>
      </c>
    </row>
    <row r="3561" spans="1:8">
      <c r="A3561" s="185">
        <v>39624</v>
      </c>
      <c r="B3561" s="184">
        <v>462</v>
      </c>
      <c r="C3561" s="184">
        <f t="shared" si="223"/>
        <v>2008</v>
      </c>
      <c r="E3561" s="190">
        <v>119</v>
      </c>
      <c r="F3561" s="190">
        <f t="shared" si="226"/>
        <v>3556</v>
      </c>
      <c r="G3561" s="190">
        <f t="shared" si="224"/>
        <v>0.38939991239597022</v>
      </c>
      <c r="H3561" s="190">
        <f t="shared" si="225"/>
        <v>142.24</v>
      </c>
    </row>
    <row r="3562" spans="1:8">
      <c r="A3562" s="185">
        <v>39625</v>
      </c>
      <c r="B3562" s="184">
        <v>411</v>
      </c>
      <c r="C3562" s="184">
        <f t="shared" si="223"/>
        <v>2008</v>
      </c>
      <c r="E3562" s="190">
        <v>118</v>
      </c>
      <c r="F3562" s="190">
        <f t="shared" si="226"/>
        <v>3557</v>
      </c>
      <c r="G3562" s="190">
        <f t="shared" si="224"/>
        <v>0.38950941743320194</v>
      </c>
      <c r="H3562" s="190">
        <f t="shared" si="225"/>
        <v>142.28</v>
      </c>
    </row>
    <row r="3563" spans="1:8">
      <c r="A3563" s="185">
        <v>39626</v>
      </c>
      <c r="B3563" s="184">
        <v>315</v>
      </c>
      <c r="C3563" s="184">
        <f t="shared" si="223"/>
        <v>2008</v>
      </c>
      <c r="E3563" s="190">
        <v>118</v>
      </c>
      <c r="F3563" s="190">
        <f t="shared" si="226"/>
        <v>3558</v>
      </c>
      <c r="G3563" s="190">
        <f t="shared" si="224"/>
        <v>0.38961892247043362</v>
      </c>
      <c r="H3563" s="190">
        <f t="shared" si="225"/>
        <v>142.32</v>
      </c>
    </row>
    <row r="3564" spans="1:8">
      <c r="A3564" s="185">
        <v>39627</v>
      </c>
      <c r="B3564" s="184">
        <v>280</v>
      </c>
      <c r="C3564" s="184">
        <f t="shared" si="223"/>
        <v>2008</v>
      </c>
      <c r="E3564" s="190">
        <v>118</v>
      </c>
      <c r="F3564" s="190">
        <f t="shared" si="226"/>
        <v>3559</v>
      </c>
      <c r="G3564" s="190">
        <f t="shared" si="224"/>
        <v>0.38972842750766534</v>
      </c>
      <c r="H3564" s="190">
        <f t="shared" si="225"/>
        <v>142.36000000000001</v>
      </c>
    </row>
    <row r="3565" spans="1:8">
      <c r="A3565" s="185">
        <v>39628</v>
      </c>
      <c r="B3565" s="184">
        <v>281</v>
      </c>
      <c r="C3565" s="184">
        <f t="shared" si="223"/>
        <v>2008</v>
      </c>
      <c r="E3565" s="190">
        <v>118</v>
      </c>
      <c r="F3565" s="190">
        <f t="shared" si="226"/>
        <v>3560</v>
      </c>
      <c r="G3565" s="190">
        <f t="shared" si="224"/>
        <v>0.38983793254489707</v>
      </c>
      <c r="H3565" s="190">
        <f t="shared" si="225"/>
        <v>142.4</v>
      </c>
    </row>
    <row r="3566" spans="1:8">
      <c r="A3566" s="185">
        <v>39629</v>
      </c>
      <c r="B3566" s="184">
        <v>246</v>
      </c>
      <c r="C3566" s="184">
        <f t="shared" si="223"/>
        <v>2008</v>
      </c>
      <c r="E3566" s="190">
        <v>118</v>
      </c>
      <c r="F3566" s="190">
        <f t="shared" si="226"/>
        <v>3561</v>
      </c>
      <c r="G3566" s="190">
        <f t="shared" si="224"/>
        <v>0.3899474375821288</v>
      </c>
      <c r="H3566" s="190">
        <f t="shared" si="225"/>
        <v>142.44</v>
      </c>
    </row>
    <row r="3567" spans="1:8">
      <c r="A3567" s="185">
        <v>39630</v>
      </c>
      <c r="B3567" s="184">
        <v>185</v>
      </c>
      <c r="C3567" s="184">
        <f t="shared" si="223"/>
        <v>2008</v>
      </c>
      <c r="E3567" s="190">
        <v>118</v>
      </c>
      <c r="F3567" s="190">
        <f t="shared" si="226"/>
        <v>3562</v>
      </c>
      <c r="G3567" s="190">
        <f t="shared" si="224"/>
        <v>0.39005694261936047</v>
      </c>
      <c r="H3567" s="190">
        <f t="shared" si="225"/>
        <v>142.47999999999999</v>
      </c>
    </row>
    <row r="3568" spans="1:8">
      <c r="A3568" s="185">
        <v>39631</v>
      </c>
      <c r="B3568" s="184">
        <v>124</v>
      </c>
      <c r="C3568" s="184">
        <f t="shared" si="223"/>
        <v>2008</v>
      </c>
      <c r="E3568" s="190">
        <v>118</v>
      </c>
      <c r="F3568" s="190">
        <f t="shared" si="226"/>
        <v>3563</v>
      </c>
      <c r="G3568" s="190">
        <f t="shared" si="224"/>
        <v>0.3901664476565922</v>
      </c>
      <c r="H3568" s="190">
        <f t="shared" si="225"/>
        <v>142.52000000000001</v>
      </c>
    </row>
    <row r="3569" spans="1:8">
      <c r="A3569" s="185">
        <v>39632</v>
      </c>
      <c r="B3569" s="184">
        <v>71.2</v>
      </c>
      <c r="C3569" s="184">
        <f t="shared" si="223"/>
        <v>2008</v>
      </c>
      <c r="E3569" s="190">
        <v>118</v>
      </c>
      <c r="F3569" s="190">
        <f t="shared" si="226"/>
        <v>3564</v>
      </c>
      <c r="G3569" s="190">
        <f t="shared" si="224"/>
        <v>0.39027595269382392</v>
      </c>
      <c r="H3569" s="190">
        <f t="shared" si="225"/>
        <v>142.56</v>
      </c>
    </row>
    <row r="3570" spans="1:8">
      <c r="A3570" s="185">
        <v>39633</v>
      </c>
      <c r="B3570" s="184">
        <v>53.4</v>
      </c>
      <c r="C3570" s="184">
        <f t="shared" si="223"/>
        <v>2008</v>
      </c>
      <c r="E3570" s="190">
        <v>118</v>
      </c>
      <c r="F3570" s="190">
        <f t="shared" si="226"/>
        <v>3565</v>
      </c>
      <c r="G3570" s="190">
        <f t="shared" si="224"/>
        <v>0.39038545773105565</v>
      </c>
      <c r="H3570" s="190">
        <f t="shared" si="225"/>
        <v>142.6</v>
      </c>
    </row>
    <row r="3571" spans="1:8">
      <c r="A3571" s="185">
        <v>39634</v>
      </c>
      <c r="B3571" s="184">
        <v>48.3</v>
      </c>
      <c r="C3571" s="184">
        <f t="shared" si="223"/>
        <v>2008</v>
      </c>
      <c r="E3571" s="190">
        <v>118</v>
      </c>
      <c r="F3571" s="190">
        <f t="shared" si="226"/>
        <v>3566</v>
      </c>
      <c r="G3571" s="190">
        <f t="shared" si="224"/>
        <v>0.39049496276828732</v>
      </c>
      <c r="H3571" s="190">
        <f t="shared" si="225"/>
        <v>142.63999999999999</v>
      </c>
    </row>
    <row r="3572" spans="1:8">
      <c r="A3572" s="185">
        <v>39635</v>
      </c>
      <c r="B3572" s="184">
        <v>49.3</v>
      </c>
      <c r="C3572" s="184">
        <f t="shared" si="223"/>
        <v>2008</v>
      </c>
      <c r="E3572" s="190">
        <v>118</v>
      </c>
      <c r="F3572" s="190">
        <f t="shared" si="226"/>
        <v>3567</v>
      </c>
      <c r="G3572" s="190">
        <f t="shared" si="224"/>
        <v>0.39060446780551905</v>
      </c>
      <c r="H3572" s="190">
        <f t="shared" si="225"/>
        <v>142.68</v>
      </c>
    </row>
    <row r="3573" spans="1:8">
      <c r="A3573" s="185">
        <v>39636</v>
      </c>
      <c r="B3573" s="184">
        <v>41.8</v>
      </c>
      <c r="C3573" s="184">
        <f t="shared" si="223"/>
        <v>2008</v>
      </c>
      <c r="E3573" s="190">
        <v>118</v>
      </c>
      <c r="F3573" s="190">
        <f t="shared" si="226"/>
        <v>3568</v>
      </c>
      <c r="G3573" s="190">
        <f t="shared" si="224"/>
        <v>0.39071397284275078</v>
      </c>
      <c r="H3573" s="190">
        <f t="shared" si="225"/>
        <v>142.72</v>
      </c>
    </row>
    <row r="3574" spans="1:8">
      <c r="A3574" s="185">
        <v>39637</v>
      </c>
      <c r="B3574" s="184">
        <v>39.5</v>
      </c>
      <c r="C3574" s="184">
        <f t="shared" si="223"/>
        <v>2008</v>
      </c>
      <c r="E3574" s="190">
        <v>118</v>
      </c>
      <c r="F3574" s="190">
        <f t="shared" si="226"/>
        <v>3569</v>
      </c>
      <c r="G3574" s="190">
        <f t="shared" si="224"/>
        <v>0.39082347787998251</v>
      </c>
      <c r="H3574" s="190">
        <f t="shared" si="225"/>
        <v>142.76000000000002</v>
      </c>
    </row>
    <row r="3575" spans="1:8">
      <c r="A3575" s="185">
        <v>39638</v>
      </c>
      <c r="B3575" s="184">
        <v>40.799999999999997</v>
      </c>
      <c r="C3575" s="184">
        <f t="shared" si="223"/>
        <v>2008</v>
      </c>
      <c r="E3575" s="190">
        <v>118</v>
      </c>
      <c r="F3575" s="190">
        <f t="shared" si="226"/>
        <v>3570</v>
      </c>
      <c r="G3575" s="190">
        <f t="shared" si="224"/>
        <v>0.39093298291721418</v>
      </c>
      <c r="H3575" s="190">
        <f t="shared" si="225"/>
        <v>142.80000000000001</v>
      </c>
    </row>
    <row r="3576" spans="1:8">
      <c r="A3576" s="185">
        <v>39639</v>
      </c>
      <c r="B3576" s="184">
        <v>34.299999999999997</v>
      </c>
      <c r="C3576" s="184">
        <f t="shared" si="223"/>
        <v>2008</v>
      </c>
      <c r="E3576" s="190">
        <v>118</v>
      </c>
      <c r="F3576" s="190">
        <f t="shared" si="226"/>
        <v>3571</v>
      </c>
      <c r="G3576" s="190">
        <f t="shared" si="224"/>
        <v>0.39104248795444591</v>
      </c>
      <c r="H3576" s="190">
        <f t="shared" si="225"/>
        <v>142.84</v>
      </c>
    </row>
    <row r="3577" spans="1:8">
      <c r="A3577" s="185">
        <v>39640</v>
      </c>
      <c r="B3577" s="184">
        <v>37.200000000000003</v>
      </c>
      <c r="C3577" s="184">
        <f t="shared" si="223"/>
        <v>2008</v>
      </c>
      <c r="E3577" s="190">
        <v>118</v>
      </c>
      <c r="F3577" s="190">
        <f t="shared" si="226"/>
        <v>3572</v>
      </c>
      <c r="G3577" s="190">
        <f t="shared" si="224"/>
        <v>0.39115199299167763</v>
      </c>
      <c r="H3577" s="190">
        <f t="shared" si="225"/>
        <v>142.88</v>
      </c>
    </row>
    <row r="3578" spans="1:8">
      <c r="A3578" s="185">
        <v>39641</v>
      </c>
      <c r="B3578" s="184">
        <v>41.9</v>
      </c>
      <c r="C3578" s="184">
        <f t="shared" si="223"/>
        <v>2008</v>
      </c>
      <c r="E3578" s="190">
        <v>118</v>
      </c>
      <c r="F3578" s="190">
        <f t="shared" si="226"/>
        <v>3573</v>
      </c>
      <c r="G3578" s="190">
        <f t="shared" si="224"/>
        <v>0.3912614980289093</v>
      </c>
      <c r="H3578" s="190">
        <f t="shared" si="225"/>
        <v>142.91999999999999</v>
      </c>
    </row>
    <row r="3579" spans="1:8">
      <c r="A3579" s="185">
        <v>39642</v>
      </c>
      <c r="B3579" s="184">
        <v>41.6</v>
      </c>
      <c r="C3579" s="184">
        <f t="shared" si="223"/>
        <v>2008</v>
      </c>
      <c r="E3579" s="190">
        <v>118</v>
      </c>
      <c r="F3579" s="190">
        <f t="shared" si="226"/>
        <v>3574</v>
      </c>
      <c r="G3579" s="190">
        <f t="shared" si="224"/>
        <v>0.39137100306614103</v>
      </c>
      <c r="H3579" s="190">
        <f t="shared" si="225"/>
        <v>142.96</v>
      </c>
    </row>
    <row r="3580" spans="1:8">
      <c r="A3580" s="185">
        <v>39643</v>
      </c>
      <c r="B3580" s="184">
        <v>39.799999999999997</v>
      </c>
      <c r="C3580" s="184">
        <f t="shared" si="223"/>
        <v>2008</v>
      </c>
      <c r="E3580" s="190">
        <v>118</v>
      </c>
      <c r="F3580" s="190">
        <f t="shared" si="226"/>
        <v>3575</v>
      </c>
      <c r="G3580" s="190">
        <f t="shared" si="224"/>
        <v>0.39148050810337276</v>
      </c>
      <c r="H3580" s="190">
        <f t="shared" si="225"/>
        <v>143</v>
      </c>
    </row>
    <row r="3581" spans="1:8">
      <c r="A3581" s="185">
        <v>39644</v>
      </c>
      <c r="B3581" s="184">
        <v>35.200000000000003</v>
      </c>
      <c r="C3581" s="184">
        <f t="shared" si="223"/>
        <v>2008</v>
      </c>
      <c r="E3581" s="190">
        <v>118</v>
      </c>
      <c r="F3581" s="190">
        <f t="shared" si="226"/>
        <v>3576</v>
      </c>
      <c r="G3581" s="190">
        <f t="shared" si="224"/>
        <v>0.39159001314060449</v>
      </c>
      <c r="H3581" s="190">
        <f t="shared" si="225"/>
        <v>143.04</v>
      </c>
    </row>
    <row r="3582" spans="1:8">
      <c r="A3582" s="185">
        <v>39645</v>
      </c>
      <c r="B3582" s="184">
        <v>33.5</v>
      </c>
      <c r="C3582" s="184">
        <f t="shared" si="223"/>
        <v>2008</v>
      </c>
      <c r="E3582" s="190">
        <v>118</v>
      </c>
      <c r="F3582" s="190">
        <f t="shared" si="226"/>
        <v>3577</v>
      </c>
      <c r="G3582" s="190">
        <f t="shared" si="224"/>
        <v>0.39169951817783616</v>
      </c>
      <c r="H3582" s="190">
        <f t="shared" si="225"/>
        <v>143.08000000000001</v>
      </c>
    </row>
    <row r="3583" spans="1:8">
      <c r="A3583" s="185">
        <v>39646</v>
      </c>
      <c r="B3583" s="184">
        <v>33.5</v>
      </c>
      <c r="C3583" s="184">
        <f t="shared" si="223"/>
        <v>2008</v>
      </c>
      <c r="E3583" s="190">
        <v>118</v>
      </c>
      <c r="F3583" s="190">
        <f t="shared" si="226"/>
        <v>3578</v>
      </c>
      <c r="G3583" s="190">
        <f t="shared" si="224"/>
        <v>0.39180902321506789</v>
      </c>
      <c r="H3583" s="190">
        <f t="shared" si="225"/>
        <v>143.12</v>
      </c>
    </row>
    <row r="3584" spans="1:8">
      <c r="A3584" s="185">
        <v>39647</v>
      </c>
      <c r="B3584" s="184">
        <v>36.1</v>
      </c>
      <c r="C3584" s="184">
        <f t="shared" si="223"/>
        <v>2008</v>
      </c>
      <c r="E3584" s="190">
        <v>118</v>
      </c>
      <c r="F3584" s="190">
        <f t="shared" si="226"/>
        <v>3579</v>
      </c>
      <c r="G3584" s="190">
        <f t="shared" si="224"/>
        <v>0.39191852825229961</v>
      </c>
      <c r="H3584" s="190">
        <f t="shared" si="225"/>
        <v>143.16</v>
      </c>
    </row>
    <row r="3585" spans="1:8">
      <c r="A3585" s="185">
        <v>39648</v>
      </c>
      <c r="B3585" s="184">
        <v>34.799999999999997</v>
      </c>
      <c r="C3585" s="184">
        <f t="shared" si="223"/>
        <v>2008</v>
      </c>
      <c r="E3585" s="190">
        <v>118</v>
      </c>
      <c r="F3585" s="190">
        <f t="shared" si="226"/>
        <v>3580</v>
      </c>
      <c r="G3585" s="190">
        <f t="shared" si="224"/>
        <v>0.39202803328953134</v>
      </c>
      <c r="H3585" s="190">
        <f t="shared" si="225"/>
        <v>143.19999999999999</v>
      </c>
    </row>
    <row r="3586" spans="1:8">
      <c r="A3586" s="185">
        <v>39649</v>
      </c>
      <c r="B3586" s="184">
        <v>40.700000000000003</v>
      </c>
      <c r="C3586" s="184">
        <f t="shared" si="223"/>
        <v>2008</v>
      </c>
      <c r="E3586" s="190">
        <v>118</v>
      </c>
      <c r="F3586" s="190">
        <f t="shared" si="226"/>
        <v>3581</v>
      </c>
      <c r="G3586" s="190">
        <f t="shared" si="224"/>
        <v>0.39213753832676301</v>
      </c>
      <c r="H3586" s="190">
        <f t="shared" si="225"/>
        <v>143.24</v>
      </c>
    </row>
    <row r="3587" spans="1:8">
      <c r="A3587" s="185">
        <v>39650</v>
      </c>
      <c r="B3587" s="184">
        <v>42</v>
      </c>
      <c r="C3587" s="184">
        <f t="shared" si="223"/>
        <v>2008</v>
      </c>
      <c r="E3587" s="190">
        <v>118</v>
      </c>
      <c r="F3587" s="190">
        <f t="shared" si="226"/>
        <v>3582</v>
      </c>
      <c r="G3587" s="190">
        <f t="shared" si="224"/>
        <v>0.39224704336399474</v>
      </c>
      <c r="H3587" s="190">
        <f t="shared" si="225"/>
        <v>143.28</v>
      </c>
    </row>
    <row r="3588" spans="1:8">
      <c r="A3588" s="185">
        <v>39651</v>
      </c>
      <c r="B3588" s="184">
        <v>43.2</v>
      </c>
      <c r="C3588" s="184">
        <f t="shared" si="223"/>
        <v>2008</v>
      </c>
      <c r="E3588" s="190">
        <v>118</v>
      </c>
      <c r="F3588" s="190">
        <f t="shared" si="226"/>
        <v>3583</v>
      </c>
      <c r="G3588" s="190">
        <f t="shared" si="224"/>
        <v>0.39235654840122647</v>
      </c>
      <c r="H3588" s="190">
        <f t="shared" si="225"/>
        <v>143.32</v>
      </c>
    </row>
    <row r="3589" spans="1:8">
      <c r="A3589" s="185">
        <v>39652</v>
      </c>
      <c r="B3589" s="184">
        <v>37.6</v>
      </c>
      <c r="C3589" s="184">
        <f t="shared" si="223"/>
        <v>2008</v>
      </c>
      <c r="E3589" s="190">
        <v>118</v>
      </c>
      <c r="F3589" s="190">
        <f t="shared" si="226"/>
        <v>3584</v>
      </c>
      <c r="G3589" s="190">
        <f t="shared" si="224"/>
        <v>0.3924660534384582</v>
      </c>
      <c r="H3589" s="190">
        <f t="shared" si="225"/>
        <v>143.36000000000001</v>
      </c>
    </row>
    <row r="3590" spans="1:8">
      <c r="A3590" s="185">
        <v>39653</v>
      </c>
      <c r="B3590" s="184">
        <v>39.1</v>
      </c>
      <c r="C3590" s="184">
        <f t="shared" ref="C3590:C3653" si="227">YEAR(A3590)</f>
        <v>2008</v>
      </c>
      <c r="E3590" s="190">
        <v>118</v>
      </c>
      <c r="F3590" s="190">
        <f t="shared" si="226"/>
        <v>3585</v>
      </c>
      <c r="G3590" s="190">
        <f t="shared" ref="G3590:G3653" si="228">F3590/9132</f>
        <v>0.39257555847568987</v>
      </c>
      <c r="H3590" s="190">
        <f t="shared" ref="H3590:H3653" si="229">G3590*9132/25</f>
        <v>143.4</v>
      </c>
    </row>
    <row r="3591" spans="1:8">
      <c r="A3591" s="185">
        <v>39654</v>
      </c>
      <c r="B3591" s="184">
        <v>38.6</v>
      </c>
      <c r="C3591" s="184">
        <f t="shared" si="227"/>
        <v>2008</v>
      </c>
      <c r="E3591" s="190">
        <v>118</v>
      </c>
      <c r="F3591" s="190">
        <f t="shared" ref="F3591:F3654" si="230">F3590+1</f>
        <v>3586</v>
      </c>
      <c r="G3591" s="190">
        <f t="shared" si="228"/>
        <v>0.39268506351292159</v>
      </c>
      <c r="H3591" s="190">
        <f t="shared" si="229"/>
        <v>143.44</v>
      </c>
    </row>
    <row r="3592" spans="1:8">
      <c r="A3592" s="185">
        <v>39655</v>
      </c>
      <c r="B3592" s="184">
        <v>41.5</v>
      </c>
      <c r="C3592" s="184">
        <f t="shared" si="227"/>
        <v>2008</v>
      </c>
      <c r="E3592" s="190">
        <v>118</v>
      </c>
      <c r="F3592" s="190">
        <f t="shared" si="230"/>
        <v>3587</v>
      </c>
      <c r="G3592" s="190">
        <f t="shared" si="228"/>
        <v>0.39279456855015332</v>
      </c>
      <c r="H3592" s="190">
        <f t="shared" si="229"/>
        <v>143.47999999999999</v>
      </c>
    </row>
    <row r="3593" spans="1:8">
      <c r="A3593" s="185">
        <v>39656</v>
      </c>
      <c r="B3593" s="184">
        <v>43.1</v>
      </c>
      <c r="C3593" s="184">
        <f t="shared" si="227"/>
        <v>2008</v>
      </c>
      <c r="E3593" s="190">
        <v>118</v>
      </c>
      <c r="F3593" s="190">
        <f t="shared" si="230"/>
        <v>3588</v>
      </c>
      <c r="G3593" s="190">
        <f t="shared" si="228"/>
        <v>0.39290407358738499</v>
      </c>
      <c r="H3593" s="190">
        <f t="shared" si="229"/>
        <v>143.51999999999998</v>
      </c>
    </row>
    <row r="3594" spans="1:8">
      <c r="A3594" s="185">
        <v>39657</v>
      </c>
      <c r="B3594" s="184">
        <v>43.7</v>
      </c>
      <c r="C3594" s="184">
        <f t="shared" si="227"/>
        <v>2008</v>
      </c>
      <c r="E3594" s="190">
        <v>118</v>
      </c>
      <c r="F3594" s="190">
        <f t="shared" si="230"/>
        <v>3589</v>
      </c>
      <c r="G3594" s="190">
        <f t="shared" si="228"/>
        <v>0.39301357862461672</v>
      </c>
      <c r="H3594" s="190">
        <f t="shared" si="229"/>
        <v>143.56</v>
      </c>
    </row>
    <row r="3595" spans="1:8">
      <c r="A3595" s="185">
        <v>39658</v>
      </c>
      <c r="B3595" s="184">
        <v>38.4</v>
      </c>
      <c r="C3595" s="184">
        <f t="shared" si="227"/>
        <v>2008</v>
      </c>
      <c r="E3595" s="190">
        <v>118</v>
      </c>
      <c r="F3595" s="190">
        <f t="shared" si="230"/>
        <v>3590</v>
      </c>
      <c r="G3595" s="190">
        <f t="shared" si="228"/>
        <v>0.39312308366184845</v>
      </c>
      <c r="H3595" s="190">
        <f t="shared" si="229"/>
        <v>143.6</v>
      </c>
    </row>
    <row r="3596" spans="1:8">
      <c r="A3596" s="185">
        <v>39659</v>
      </c>
      <c r="B3596" s="184">
        <v>34.799999999999997</v>
      </c>
      <c r="C3596" s="184">
        <f t="shared" si="227"/>
        <v>2008</v>
      </c>
      <c r="E3596" s="190">
        <v>117</v>
      </c>
      <c r="F3596" s="190">
        <f t="shared" si="230"/>
        <v>3591</v>
      </c>
      <c r="G3596" s="190">
        <f t="shared" si="228"/>
        <v>0.39323258869908018</v>
      </c>
      <c r="H3596" s="190">
        <f t="shared" si="229"/>
        <v>143.63999999999999</v>
      </c>
    </row>
    <row r="3597" spans="1:8">
      <c r="A3597" s="185">
        <v>39660</v>
      </c>
      <c r="B3597" s="184">
        <v>33.5</v>
      </c>
      <c r="C3597" s="184">
        <f t="shared" si="227"/>
        <v>2008</v>
      </c>
      <c r="E3597" s="190">
        <v>117</v>
      </c>
      <c r="F3597" s="190">
        <f t="shared" si="230"/>
        <v>3592</v>
      </c>
      <c r="G3597" s="190">
        <f t="shared" si="228"/>
        <v>0.39334209373631185</v>
      </c>
      <c r="H3597" s="190">
        <f t="shared" si="229"/>
        <v>143.68</v>
      </c>
    </row>
    <row r="3598" spans="1:8">
      <c r="A3598" s="185">
        <v>39661</v>
      </c>
      <c r="B3598" s="184">
        <v>42.8</v>
      </c>
      <c r="C3598" s="184">
        <f t="shared" si="227"/>
        <v>2008</v>
      </c>
      <c r="E3598" s="190">
        <v>117</v>
      </c>
      <c r="F3598" s="190">
        <f t="shared" si="230"/>
        <v>3593</v>
      </c>
      <c r="G3598" s="190">
        <f t="shared" si="228"/>
        <v>0.39345159877354358</v>
      </c>
      <c r="H3598" s="190">
        <f t="shared" si="229"/>
        <v>143.72</v>
      </c>
    </row>
    <row r="3599" spans="1:8">
      <c r="A3599" s="185">
        <v>39662</v>
      </c>
      <c r="B3599" s="184">
        <v>36.4</v>
      </c>
      <c r="C3599" s="184">
        <f t="shared" si="227"/>
        <v>2008</v>
      </c>
      <c r="E3599" s="190">
        <v>117</v>
      </c>
      <c r="F3599" s="190">
        <f t="shared" si="230"/>
        <v>3594</v>
      </c>
      <c r="G3599" s="190">
        <f t="shared" si="228"/>
        <v>0.3935611038107753</v>
      </c>
      <c r="H3599" s="190">
        <f t="shared" si="229"/>
        <v>143.76</v>
      </c>
    </row>
    <row r="3600" spans="1:8">
      <c r="A3600" s="185">
        <v>39663</v>
      </c>
      <c r="B3600" s="184">
        <v>36.1</v>
      </c>
      <c r="C3600" s="184">
        <f t="shared" si="227"/>
        <v>2008</v>
      </c>
      <c r="E3600" s="190">
        <v>117</v>
      </c>
      <c r="F3600" s="190">
        <f t="shared" si="230"/>
        <v>3595</v>
      </c>
      <c r="G3600" s="190">
        <f t="shared" si="228"/>
        <v>0.39367060884800703</v>
      </c>
      <c r="H3600" s="190">
        <f t="shared" si="229"/>
        <v>143.80000000000001</v>
      </c>
    </row>
    <row r="3601" spans="1:8">
      <c r="A3601" s="185">
        <v>39664</v>
      </c>
      <c r="B3601" s="184">
        <v>37.5</v>
      </c>
      <c r="C3601" s="184">
        <f t="shared" si="227"/>
        <v>2008</v>
      </c>
      <c r="E3601" s="190">
        <v>117</v>
      </c>
      <c r="F3601" s="190">
        <f t="shared" si="230"/>
        <v>3596</v>
      </c>
      <c r="G3601" s="190">
        <f t="shared" si="228"/>
        <v>0.3937801138852387</v>
      </c>
      <c r="H3601" s="190">
        <f t="shared" si="229"/>
        <v>143.84</v>
      </c>
    </row>
    <row r="3602" spans="1:8">
      <c r="A3602" s="185">
        <v>39665</v>
      </c>
      <c r="B3602" s="184">
        <v>38.700000000000003</v>
      </c>
      <c r="C3602" s="184">
        <f t="shared" si="227"/>
        <v>2008</v>
      </c>
      <c r="E3602" s="190">
        <v>117</v>
      </c>
      <c r="F3602" s="190">
        <f t="shared" si="230"/>
        <v>3597</v>
      </c>
      <c r="G3602" s="190">
        <f t="shared" si="228"/>
        <v>0.39388961892247043</v>
      </c>
      <c r="H3602" s="190">
        <f t="shared" si="229"/>
        <v>143.88</v>
      </c>
    </row>
    <row r="3603" spans="1:8">
      <c r="A3603" s="185">
        <v>39666</v>
      </c>
      <c r="B3603" s="184">
        <v>38.1</v>
      </c>
      <c r="C3603" s="184">
        <f t="shared" si="227"/>
        <v>2008</v>
      </c>
      <c r="E3603" s="190">
        <v>117</v>
      </c>
      <c r="F3603" s="190">
        <f t="shared" si="230"/>
        <v>3598</v>
      </c>
      <c r="G3603" s="190">
        <f t="shared" si="228"/>
        <v>0.39399912395970216</v>
      </c>
      <c r="H3603" s="190">
        <f t="shared" si="229"/>
        <v>143.91999999999999</v>
      </c>
    </row>
    <row r="3604" spans="1:8">
      <c r="A3604" s="185">
        <v>39667</v>
      </c>
      <c r="B3604" s="184">
        <v>37.799999999999997</v>
      </c>
      <c r="C3604" s="184">
        <f t="shared" si="227"/>
        <v>2008</v>
      </c>
      <c r="E3604" s="190">
        <v>117</v>
      </c>
      <c r="F3604" s="190">
        <f t="shared" si="230"/>
        <v>3599</v>
      </c>
      <c r="G3604" s="190">
        <f t="shared" si="228"/>
        <v>0.39410862899693389</v>
      </c>
      <c r="H3604" s="190">
        <f t="shared" si="229"/>
        <v>143.96</v>
      </c>
    </row>
    <row r="3605" spans="1:8">
      <c r="A3605" s="185">
        <v>39668</v>
      </c>
      <c r="B3605" s="184">
        <v>41.9</v>
      </c>
      <c r="C3605" s="184">
        <f t="shared" si="227"/>
        <v>2008</v>
      </c>
      <c r="E3605" s="190">
        <v>117</v>
      </c>
      <c r="F3605" s="190">
        <f t="shared" si="230"/>
        <v>3600</v>
      </c>
      <c r="G3605" s="190">
        <f t="shared" si="228"/>
        <v>0.39421813403416556</v>
      </c>
      <c r="H3605" s="190">
        <f t="shared" si="229"/>
        <v>144</v>
      </c>
    </row>
    <row r="3606" spans="1:8">
      <c r="A3606" s="185">
        <v>39669</v>
      </c>
      <c r="B3606" s="184">
        <v>43.7</v>
      </c>
      <c r="C3606" s="184">
        <f t="shared" si="227"/>
        <v>2008</v>
      </c>
      <c r="E3606" s="190">
        <v>117</v>
      </c>
      <c r="F3606" s="190">
        <f t="shared" si="230"/>
        <v>3601</v>
      </c>
      <c r="G3606" s="190">
        <f t="shared" si="228"/>
        <v>0.39432763907139728</v>
      </c>
      <c r="H3606" s="190">
        <f t="shared" si="229"/>
        <v>144.04</v>
      </c>
    </row>
    <row r="3607" spans="1:8">
      <c r="A3607" s="185">
        <v>39670</v>
      </c>
      <c r="B3607" s="184">
        <v>40.6</v>
      </c>
      <c r="C3607" s="184">
        <f t="shared" si="227"/>
        <v>2008</v>
      </c>
      <c r="E3607" s="190">
        <v>117</v>
      </c>
      <c r="F3607" s="190">
        <f t="shared" si="230"/>
        <v>3602</v>
      </c>
      <c r="G3607" s="190">
        <f t="shared" si="228"/>
        <v>0.39443714410862901</v>
      </c>
      <c r="H3607" s="190">
        <f t="shared" si="229"/>
        <v>144.08000000000001</v>
      </c>
    </row>
    <row r="3608" spans="1:8">
      <c r="A3608" s="185">
        <v>39671</v>
      </c>
      <c r="B3608" s="184">
        <v>38</v>
      </c>
      <c r="C3608" s="184">
        <f t="shared" si="227"/>
        <v>2008</v>
      </c>
      <c r="E3608" s="190">
        <v>117</v>
      </c>
      <c r="F3608" s="190">
        <f t="shared" si="230"/>
        <v>3603</v>
      </c>
      <c r="G3608" s="190">
        <f t="shared" si="228"/>
        <v>0.39454664914586068</v>
      </c>
      <c r="H3608" s="190">
        <f t="shared" si="229"/>
        <v>144.11999999999998</v>
      </c>
    </row>
    <row r="3609" spans="1:8">
      <c r="A3609" s="185">
        <v>39672</v>
      </c>
      <c r="B3609" s="184">
        <v>46.7</v>
      </c>
      <c r="C3609" s="184">
        <f t="shared" si="227"/>
        <v>2008</v>
      </c>
      <c r="E3609" s="190">
        <v>117</v>
      </c>
      <c r="F3609" s="190">
        <f t="shared" si="230"/>
        <v>3604</v>
      </c>
      <c r="G3609" s="190">
        <f t="shared" si="228"/>
        <v>0.39465615418309241</v>
      </c>
      <c r="H3609" s="190">
        <f t="shared" si="229"/>
        <v>144.16</v>
      </c>
    </row>
    <row r="3610" spans="1:8">
      <c r="A3610" s="185">
        <v>39673</v>
      </c>
      <c r="B3610" s="184">
        <v>58.2</v>
      </c>
      <c r="C3610" s="184">
        <f t="shared" si="227"/>
        <v>2008</v>
      </c>
      <c r="E3610" s="190">
        <v>117</v>
      </c>
      <c r="F3610" s="190">
        <f t="shared" si="230"/>
        <v>3605</v>
      </c>
      <c r="G3610" s="190">
        <f t="shared" si="228"/>
        <v>0.39476565922032414</v>
      </c>
      <c r="H3610" s="190">
        <f t="shared" si="229"/>
        <v>144.19999999999999</v>
      </c>
    </row>
    <row r="3611" spans="1:8">
      <c r="A3611" s="185">
        <v>39674</v>
      </c>
      <c r="B3611" s="184">
        <v>54.2</v>
      </c>
      <c r="C3611" s="184">
        <f t="shared" si="227"/>
        <v>2008</v>
      </c>
      <c r="E3611" s="190">
        <v>117</v>
      </c>
      <c r="F3611" s="190">
        <f t="shared" si="230"/>
        <v>3606</v>
      </c>
      <c r="G3611" s="190">
        <f t="shared" si="228"/>
        <v>0.39487516425755587</v>
      </c>
      <c r="H3611" s="190">
        <f t="shared" si="229"/>
        <v>144.24</v>
      </c>
    </row>
    <row r="3612" spans="1:8">
      <c r="A3612" s="185">
        <v>39675</v>
      </c>
      <c r="B3612" s="184">
        <v>55.5</v>
      </c>
      <c r="C3612" s="184">
        <f t="shared" si="227"/>
        <v>2008</v>
      </c>
      <c r="E3612" s="190">
        <v>117</v>
      </c>
      <c r="F3612" s="190">
        <f t="shared" si="230"/>
        <v>3607</v>
      </c>
      <c r="G3612" s="190">
        <f t="shared" si="228"/>
        <v>0.39498466929478754</v>
      </c>
      <c r="H3612" s="190">
        <f t="shared" si="229"/>
        <v>144.28</v>
      </c>
    </row>
    <row r="3613" spans="1:8">
      <c r="A3613" s="185">
        <v>39676</v>
      </c>
      <c r="B3613" s="184">
        <v>42.6</v>
      </c>
      <c r="C3613" s="184">
        <f t="shared" si="227"/>
        <v>2008</v>
      </c>
      <c r="E3613" s="190">
        <v>117</v>
      </c>
      <c r="F3613" s="190">
        <f t="shared" si="230"/>
        <v>3608</v>
      </c>
      <c r="G3613" s="190">
        <f t="shared" si="228"/>
        <v>0.39509417433201927</v>
      </c>
      <c r="H3613" s="190">
        <f t="shared" si="229"/>
        <v>144.32</v>
      </c>
    </row>
    <row r="3614" spans="1:8">
      <c r="A3614" s="185">
        <v>39677</v>
      </c>
      <c r="B3614" s="184">
        <v>36.4</v>
      </c>
      <c r="C3614" s="184">
        <f t="shared" si="227"/>
        <v>2008</v>
      </c>
      <c r="E3614" s="190">
        <v>117</v>
      </c>
      <c r="F3614" s="190">
        <f t="shared" si="230"/>
        <v>3609</v>
      </c>
      <c r="G3614" s="190">
        <f t="shared" si="228"/>
        <v>0.39520367936925099</v>
      </c>
      <c r="H3614" s="190">
        <f t="shared" si="229"/>
        <v>144.36000000000001</v>
      </c>
    </row>
    <row r="3615" spans="1:8">
      <c r="A3615" s="185">
        <v>39678</v>
      </c>
      <c r="B3615" s="184">
        <v>38.5</v>
      </c>
      <c r="C3615" s="184">
        <f t="shared" si="227"/>
        <v>2008</v>
      </c>
      <c r="E3615" s="190">
        <v>117</v>
      </c>
      <c r="F3615" s="190">
        <f t="shared" si="230"/>
        <v>3610</v>
      </c>
      <c r="G3615" s="190">
        <f t="shared" si="228"/>
        <v>0.39531318440648272</v>
      </c>
      <c r="H3615" s="190">
        <f t="shared" si="229"/>
        <v>144.4</v>
      </c>
    </row>
    <row r="3616" spans="1:8">
      <c r="A3616" s="185">
        <v>39679</v>
      </c>
      <c r="B3616" s="184">
        <v>36.6</v>
      </c>
      <c r="C3616" s="184">
        <f t="shared" si="227"/>
        <v>2008</v>
      </c>
      <c r="E3616" s="190">
        <v>117</v>
      </c>
      <c r="F3616" s="190">
        <f t="shared" si="230"/>
        <v>3611</v>
      </c>
      <c r="G3616" s="190">
        <f t="shared" si="228"/>
        <v>0.39542268944371439</v>
      </c>
      <c r="H3616" s="190">
        <f t="shared" si="229"/>
        <v>144.44</v>
      </c>
    </row>
    <row r="3617" spans="1:8">
      <c r="A3617" s="185">
        <v>39680</v>
      </c>
      <c r="B3617" s="184">
        <v>27.8</v>
      </c>
      <c r="C3617" s="184">
        <f t="shared" si="227"/>
        <v>2008</v>
      </c>
      <c r="E3617" s="190">
        <v>117</v>
      </c>
      <c r="F3617" s="190">
        <f t="shared" si="230"/>
        <v>3612</v>
      </c>
      <c r="G3617" s="190">
        <f t="shared" si="228"/>
        <v>0.39553219448094612</v>
      </c>
      <c r="H3617" s="190">
        <f t="shared" si="229"/>
        <v>144.47999999999999</v>
      </c>
    </row>
    <row r="3618" spans="1:8">
      <c r="A3618" s="185">
        <v>39681</v>
      </c>
      <c r="B3618" s="184">
        <v>28.5</v>
      </c>
      <c r="C3618" s="184">
        <f t="shared" si="227"/>
        <v>2008</v>
      </c>
      <c r="E3618" s="190">
        <v>117</v>
      </c>
      <c r="F3618" s="190">
        <f t="shared" si="230"/>
        <v>3613</v>
      </c>
      <c r="G3618" s="190">
        <f t="shared" si="228"/>
        <v>0.39564169951817785</v>
      </c>
      <c r="H3618" s="190">
        <f t="shared" si="229"/>
        <v>144.52000000000001</v>
      </c>
    </row>
    <row r="3619" spans="1:8">
      <c r="A3619" s="185">
        <v>39682</v>
      </c>
      <c r="B3619" s="184">
        <v>29.8</v>
      </c>
      <c r="C3619" s="184">
        <f t="shared" si="227"/>
        <v>2008</v>
      </c>
      <c r="E3619" s="190">
        <v>117</v>
      </c>
      <c r="F3619" s="190">
        <f t="shared" si="230"/>
        <v>3614</v>
      </c>
      <c r="G3619" s="190">
        <f t="shared" si="228"/>
        <v>0.39575120455540957</v>
      </c>
      <c r="H3619" s="190">
        <f t="shared" si="229"/>
        <v>144.56000000000003</v>
      </c>
    </row>
    <row r="3620" spans="1:8">
      <c r="A3620" s="185">
        <v>39683</v>
      </c>
      <c r="B3620" s="184">
        <v>31.5</v>
      </c>
      <c r="C3620" s="184">
        <f t="shared" si="227"/>
        <v>2008</v>
      </c>
      <c r="E3620" s="190">
        <v>117</v>
      </c>
      <c r="F3620" s="190">
        <f t="shared" si="230"/>
        <v>3615</v>
      </c>
      <c r="G3620" s="190">
        <f t="shared" si="228"/>
        <v>0.39586070959264125</v>
      </c>
      <c r="H3620" s="190">
        <f t="shared" si="229"/>
        <v>144.6</v>
      </c>
    </row>
    <row r="3621" spans="1:8">
      <c r="A3621" s="185">
        <v>39684</v>
      </c>
      <c r="B3621" s="184">
        <v>30</v>
      </c>
      <c r="C3621" s="184">
        <f t="shared" si="227"/>
        <v>2008</v>
      </c>
      <c r="E3621" s="190">
        <v>117</v>
      </c>
      <c r="F3621" s="190">
        <f t="shared" si="230"/>
        <v>3616</v>
      </c>
      <c r="G3621" s="190">
        <f t="shared" si="228"/>
        <v>0.39597021462987297</v>
      </c>
      <c r="H3621" s="190">
        <f t="shared" si="229"/>
        <v>144.63999999999999</v>
      </c>
    </row>
    <row r="3622" spans="1:8">
      <c r="A3622" s="185">
        <v>39685</v>
      </c>
      <c r="B3622" s="184">
        <v>29.7</v>
      </c>
      <c r="C3622" s="184">
        <f t="shared" si="227"/>
        <v>2008</v>
      </c>
      <c r="E3622" s="190">
        <v>117</v>
      </c>
      <c r="F3622" s="190">
        <f t="shared" si="230"/>
        <v>3617</v>
      </c>
      <c r="G3622" s="190">
        <f t="shared" si="228"/>
        <v>0.3960797196671047</v>
      </c>
      <c r="H3622" s="190">
        <f t="shared" si="229"/>
        <v>144.68</v>
      </c>
    </row>
    <row r="3623" spans="1:8">
      <c r="A3623" s="185">
        <v>39686</v>
      </c>
      <c r="B3623" s="184">
        <v>27.9</v>
      </c>
      <c r="C3623" s="184">
        <f t="shared" si="227"/>
        <v>2008</v>
      </c>
      <c r="E3623" s="190">
        <v>117</v>
      </c>
      <c r="F3623" s="190">
        <f t="shared" si="230"/>
        <v>3618</v>
      </c>
      <c r="G3623" s="190">
        <f t="shared" si="228"/>
        <v>0.39618922470433637</v>
      </c>
      <c r="H3623" s="190">
        <f t="shared" si="229"/>
        <v>144.71999999999997</v>
      </c>
    </row>
    <row r="3624" spans="1:8">
      <c r="A3624" s="185">
        <v>39687</v>
      </c>
      <c r="B3624" s="184">
        <v>28.5</v>
      </c>
      <c r="C3624" s="184">
        <f t="shared" si="227"/>
        <v>2008</v>
      </c>
      <c r="E3624" s="190">
        <v>117</v>
      </c>
      <c r="F3624" s="190">
        <f t="shared" si="230"/>
        <v>3619</v>
      </c>
      <c r="G3624" s="190">
        <f t="shared" si="228"/>
        <v>0.3962987297415681</v>
      </c>
      <c r="H3624" s="190">
        <f t="shared" si="229"/>
        <v>144.76</v>
      </c>
    </row>
    <row r="3625" spans="1:8">
      <c r="A3625" s="185">
        <v>39688</v>
      </c>
      <c r="B3625" s="184">
        <v>26.6</v>
      </c>
      <c r="C3625" s="184">
        <f t="shared" si="227"/>
        <v>2008</v>
      </c>
      <c r="E3625" s="190">
        <v>117</v>
      </c>
      <c r="F3625" s="190">
        <f t="shared" si="230"/>
        <v>3620</v>
      </c>
      <c r="G3625" s="190">
        <f t="shared" si="228"/>
        <v>0.39640823477879983</v>
      </c>
      <c r="H3625" s="190">
        <f t="shared" si="229"/>
        <v>144.80000000000001</v>
      </c>
    </row>
    <row r="3626" spans="1:8">
      <c r="A3626" s="185">
        <v>39689</v>
      </c>
      <c r="B3626" s="184">
        <v>27.1</v>
      </c>
      <c r="C3626" s="184">
        <f t="shared" si="227"/>
        <v>2008</v>
      </c>
      <c r="E3626" s="190">
        <v>117</v>
      </c>
      <c r="F3626" s="190">
        <f t="shared" si="230"/>
        <v>3621</v>
      </c>
      <c r="G3626" s="190">
        <f t="shared" si="228"/>
        <v>0.39651773981603156</v>
      </c>
      <c r="H3626" s="190">
        <f t="shared" si="229"/>
        <v>144.84</v>
      </c>
    </row>
    <row r="3627" spans="1:8">
      <c r="A3627" s="185">
        <v>39690</v>
      </c>
      <c r="B3627" s="184">
        <v>26.8</v>
      </c>
      <c r="C3627" s="184">
        <f t="shared" si="227"/>
        <v>2008</v>
      </c>
      <c r="E3627" s="190">
        <v>117</v>
      </c>
      <c r="F3627" s="190">
        <f t="shared" si="230"/>
        <v>3622</v>
      </c>
      <c r="G3627" s="190">
        <f t="shared" si="228"/>
        <v>0.39662724485326323</v>
      </c>
      <c r="H3627" s="190">
        <f t="shared" si="229"/>
        <v>144.88</v>
      </c>
    </row>
    <row r="3628" spans="1:8">
      <c r="A3628" s="185">
        <v>39691</v>
      </c>
      <c r="B3628" s="184">
        <v>30.2</v>
      </c>
      <c r="C3628" s="184">
        <f t="shared" si="227"/>
        <v>2008</v>
      </c>
      <c r="E3628" s="190">
        <v>117</v>
      </c>
      <c r="F3628" s="190">
        <f t="shared" si="230"/>
        <v>3623</v>
      </c>
      <c r="G3628" s="190">
        <f t="shared" si="228"/>
        <v>0.39673674989049496</v>
      </c>
      <c r="H3628" s="190">
        <f t="shared" si="229"/>
        <v>144.91999999999999</v>
      </c>
    </row>
    <row r="3629" spans="1:8">
      <c r="A3629" s="185">
        <v>39692</v>
      </c>
      <c r="B3629" s="184">
        <v>92.2</v>
      </c>
      <c r="C3629" s="184">
        <f t="shared" si="227"/>
        <v>2008</v>
      </c>
      <c r="E3629" s="190">
        <v>117</v>
      </c>
      <c r="F3629" s="190">
        <f t="shared" si="230"/>
        <v>3624</v>
      </c>
      <c r="G3629" s="190">
        <f t="shared" si="228"/>
        <v>0.39684625492772668</v>
      </c>
      <c r="H3629" s="190">
        <f t="shared" si="229"/>
        <v>144.96</v>
      </c>
    </row>
    <row r="3630" spans="1:8">
      <c r="A3630" s="185">
        <v>39693</v>
      </c>
      <c r="B3630" s="184">
        <v>55.8</v>
      </c>
      <c r="C3630" s="184">
        <f t="shared" si="227"/>
        <v>2008</v>
      </c>
      <c r="E3630" s="190">
        <v>117</v>
      </c>
      <c r="F3630" s="190">
        <f t="shared" si="230"/>
        <v>3625</v>
      </c>
      <c r="G3630" s="190">
        <f t="shared" si="228"/>
        <v>0.39695575996495841</v>
      </c>
      <c r="H3630" s="190">
        <f t="shared" si="229"/>
        <v>145</v>
      </c>
    </row>
    <row r="3631" spans="1:8">
      <c r="A3631" s="185">
        <v>39694</v>
      </c>
      <c r="B3631" s="184">
        <v>50.2</v>
      </c>
      <c r="C3631" s="184">
        <f t="shared" si="227"/>
        <v>2008</v>
      </c>
      <c r="E3631" s="190">
        <v>117</v>
      </c>
      <c r="F3631" s="190">
        <f t="shared" si="230"/>
        <v>3626</v>
      </c>
      <c r="G3631" s="190">
        <f t="shared" si="228"/>
        <v>0.39706526500219008</v>
      </c>
      <c r="H3631" s="190">
        <f t="shared" si="229"/>
        <v>145.04</v>
      </c>
    </row>
    <row r="3632" spans="1:8">
      <c r="A3632" s="185">
        <v>39695</v>
      </c>
      <c r="B3632" s="184">
        <v>46.8</v>
      </c>
      <c r="C3632" s="184">
        <f t="shared" si="227"/>
        <v>2008</v>
      </c>
      <c r="E3632" s="190">
        <v>117</v>
      </c>
      <c r="F3632" s="190">
        <f t="shared" si="230"/>
        <v>3627</v>
      </c>
      <c r="G3632" s="190">
        <f t="shared" si="228"/>
        <v>0.39717477003942181</v>
      </c>
      <c r="H3632" s="190">
        <f t="shared" si="229"/>
        <v>145.08000000000001</v>
      </c>
    </row>
    <row r="3633" spans="1:8">
      <c r="A3633" s="185">
        <v>39696</v>
      </c>
      <c r="B3633" s="184">
        <v>36.6</v>
      </c>
      <c r="C3633" s="184">
        <f t="shared" si="227"/>
        <v>2008</v>
      </c>
      <c r="E3633" s="190">
        <v>117</v>
      </c>
      <c r="F3633" s="190">
        <f t="shared" si="230"/>
        <v>3628</v>
      </c>
      <c r="G3633" s="190">
        <f t="shared" si="228"/>
        <v>0.39728427507665354</v>
      </c>
      <c r="H3633" s="190">
        <f t="shared" si="229"/>
        <v>145.12</v>
      </c>
    </row>
    <row r="3634" spans="1:8">
      <c r="A3634" s="185">
        <v>39697</v>
      </c>
      <c r="B3634" s="184">
        <v>27.7</v>
      </c>
      <c r="C3634" s="184">
        <f t="shared" si="227"/>
        <v>2008</v>
      </c>
      <c r="E3634" s="190">
        <v>117</v>
      </c>
      <c r="F3634" s="190">
        <f t="shared" si="230"/>
        <v>3629</v>
      </c>
      <c r="G3634" s="190">
        <f t="shared" si="228"/>
        <v>0.39739378011388526</v>
      </c>
      <c r="H3634" s="190">
        <f t="shared" si="229"/>
        <v>145.16000000000003</v>
      </c>
    </row>
    <row r="3635" spans="1:8">
      <c r="A3635" s="185">
        <v>39698</v>
      </c>
      <c r="B3635" s="184">
        <v>31.3</v>
      </c>
      <c r="C3635" s="184">
        <f t="shared" si="227"/>
        <v>2008</v>
      </c>
      <c r="E3635" s="190">
        <v>117</v>
      </c>
      <c r="F3635" s="190">
        <f t="shared" si="230"/>
        <v>3630</v>
      </c>
      <c r="G3635" s="190">
        <f t="shared" si="228"/>
        <v>0.39750328515111694</v>
      </c>
      <c r="H3635" s="190">
        <f t="shared" si="229"/>
        <v>145.19999999999999</v>
      </c>
    </row>
    <row r="3636" spans="1:8">
      <c r="A3636" s="185">
        <v>39699</v>
      </c>
      <c r="B3636" s="184">
        <v>31.1</v>
      </c>
      <c r="C3636" s="184">
        <f t="shared" si="227"/>
        <v>2008</v>
      </c>
      <c r="E3636" s="190">
        <v>117</v>
      </c>
      <c r="F3636" s="190">
        <f t="shared" si="230"/>
        <v>3631</v>
      </c>
      <c r="G3636" s="190">
        <f t="shared" si="228"/>
        <v>0.39761279018834866</v>
      </c>
      <c r="H3636" s="190">
        <f t="shared" si="229"/>
        <v>145.24</v>
      </c>
    </row>
    <row r="3637" spans="1:8">
      <c r="A3637" s="185">
        <v>39700</v>
      </c>
      <c r="B3637" s="184">
        <v>30.1</v>
      </c>
      <c r="C3637" s="184">
        <f t="shared" si="227"/>
        <v>2008</v>
      </c>
      <c r="E3637" s="190">
        <v>117</v>
      </c>
      <c r="F3637" s="190">
        <f t="shared" si="230"/>
        <v>3632</v>
      </c>
      <c r="G3637" s="190">
        <f t="shared" si="228"/>
        <v>0.39772229522558039</v>
      </c>
      <c r="H3637" s="190">
        <f t="shared" si="229"/>
        <v>145.28</v>
      </c>
    </row>
    <row r="3638" spans="1:8">
      <c r="A3638" s="185">
        <v>39701</v>
      </c>
      <c r="B3638" s="184">
        <v>36.200000000000003</v>
      </c>
      <c r="C3638" s="184">
        <f t="shared" si="227"/>
        <v>2008</v>
      </c>
      <c r="E3638" s="190">
        <v>117</v>
      </c>
      <c r="F3638" s="190">
        <f t="shared" si="230"/>
        <v>3633</v>
      </c>
      <c r="G3638" s="190">
        <f t="shared" si="228"/>
        <v>0.39783180026281206</v>
      </c>
      <c r="H3638" s="190">
        <f t="shared" si="229"/>
        <v>145.32</v>
      </c>
    </row>
    <row r="3639" spans="1:8">
      <c r="A3639" s="185">
        <v>39702</v>
      </c>
      <c r="B3639" s="184">
        <v>38.799999999999997</v>
      </c>
      <c r="C3639" s="184">
        <f t="shared" si="227"/>
        <v>2008</v>
      </c>
      <c r="E3639" s="190">
        <v>116</v>
      </c>
      <c r="F3639" s="190">
        <f t="shared" si="230"/>
        <v>3634</v>
      </c>
      <c r="G3639" s="190">
        <f t="shared" si="228"/>
        <v>0.39794130530004379</v>
      </c>
      <c r="H3639" s="190">
        <f t="shared" si="229"/>
        <v>145.36000000000001</v>
      </c>
    </row>
    <row r="3640" spans="1:8">
      <c r="A3640" s="185">
        <v>39703</v>
      </c>
      <c r="B3640" s="184">
        <v>37.6</v>
      </c>
      <c r="C3640" s="184">
        <f t="shared" si="227"/>
        <v>2008</v>
      </c>
      <c r="E3640" s="190">
        <v>116</v>
      </c>
      <c r="F3640" s="190">
        <f t="shared" si="230"/>
        <v>3635</v>
      </c>
      <c r="G3640" s="190">
        <f t="shared" si="228"/>
        <v>0.39805081033727552</v>
      </c>
      <c r="H3640" s="190">
        <f t="shared" si="229"/>
        <v>145.4</v>
      </c>
    </row>
    <row r="3641" spans="1:8">
      <c r="A3641" s="185">
        <v>39704</v>
      </c>
      <c r="B3641" s="184">
        <v>24.9</v>
      </c>
      <c r="C3641" s="184">
        <f t="shared" si="227"/>
        <v>2008</v>
      </c>
      <c r="E3641" s="190">
        <v>116</v>
      </c>
      <c r="F3641" s="190">
        <f t="shared" si="230"/>
        <v>3636</v>
      </c>
      <c r="G3641" s="190">
        <f t="shared" si="228"/>
        <v>0.39816031537450725</v>
      </c>
      <c r="H3641" s="190">
        <f t="shared" si="229"/>
        <v>145.44</v>
      </c>
    </row>
    <row r="3642" spans="1:8">
      <c r="A3642" s="185">
        <v>39705</v>
      </c>
      <c r="B3642" s="184">
        <v>19.8</v>
      </c>
      <c r="C3642" s="184">
        <f t="shared" si="227"/>
        <v>2008</v>
      </c>
      <c r="E3642" s="190">
        <v>116</v>
      </c>
      <c r="F3642" s="190">
        <f t="shared" si="230"/>
        <v>3637</v>
      </c>
      <c r="G3642" s="190">
        <f t="shared" si="228"/>
        <v>0.39826982041173892</v>
      </c>
      <c r="H3642" s="190">
        <f t="shared" si="229"/>
        <v>145.47999999999999</v>
      </c>
    </row>
    <row r="3643" spans="1:8">
      <c r="A3643" s="185">
        <v>39706</v>
      </c>
      <c r="B3643" s="184">
        <v>18.399999999999999</v>
      </c>
      <c r="C3643" s="184">
        <f t="shared" si="227"/>
        <v>2008</v>
      </c>
      <c r="E3643" s="190">
        <v>116</v>
      </c>
      <c r="F3643" s="190">
        <f t="shared" si="230"/>
        <v>3638</v>
      </c>
      <c r="G3643" s="190">
        <f t="shared" si="228"/>
        <v>0.39837932544897064</v>
      </c>
      <c r="H3643" s="190">
        <f t="shared" si="229"/>
        <v>145.52000000000001</v>
      </c>
    </row>
    <row r="3644" spans="1:8">
      <c r="A3644" s="185">
        <v>39707</v>
      </c>
      <c r="B3644" s="184">
        <v>18.7</v>
      </c>
      <c r="C3644" s="184">
        <f t="shared" si="227"/>
        <v>2008</v>
      </c>
      <c r="E3644" s="190">
        <v>116</v>
      </c>
      <c r="F3644" s="190">
        <f t="shared" si="230"/>
        <v>3639</v>
      </c>
      <c r="G3644" s="190">
        <f t="shared" si="228"/>
        <v>0.39848883048620237</v>
      </c>
      <c r="H3644" s="190">
        <f t="shared" si="229"/>
        <v>145.56</v>
      </c>
    </row>
    <row r="3645" spans="1:8">
      <c r="A3645" s="185">
        <v>39708</v>
      </c>
      <c r="B3645" s="184">
        <v>22.6</v>
      </c>
      <c r="C3645" s="184">
        <f t="shared" si="227"/>
        <v>2008</v>
      </c>
      <c r="E3645" s="190">
        <v>116</v>
      </c>
      <c r="F3645" s="190">
        <f t="shared" si="230"/>
        <v>3640</v>
      </c>
      <c r="G3645" s="190">
        <f t="shared" si="228"/>
        <v>0.3985983355234341</v>
      </c>
      <c r="H3645" s="190">
        <f t="shared" si="229"/>
        <v>145.6</v>
      </c>
    </row>
    <row r="3646" spans="1:8">
      <c r="A3646" s="185">
        <v>39709</v>
      </c>
      <c r="B3646" s="184">
        <v>14.2</v>
      </c>
      <c r="C3646" s="184">
        <f t="shared" si="227"/>
        <v>2008</v>
      </c>
      <c r="E3646" s="190">
        <v>116</v>
      </c>
      <c r="F3646" s="190">
        <f t="shared" si="230"/>
        <v>3641</v>
      </c>
      <c r="G3646" s="190">
        <f t="shared" si="228"/>
        <v>0.39870784056066577</v>
      </c>
      <c r="H3646" s="190">
        <f t="shared" si="229"/>
        <v>145.63999999999999</v>
      </c>
    </row>
    <row r="3647" spans="1:8">
      <c r="A3647" s="185">
        <v>39710</v>
      </c>
      <c r="B3647" s="184">
        <v>17.600000000000001</v>
      </c>
      <c r="C3647" s="184">
        <f t="shared" si="227"/>
        <v>2008</v>
      </c>
      <c r="E3647" s="190">
        <v>116</v>
      </c>
      <c r="F3647" s="190">
        <f t="shared" si="230"/>
        <v>3642</v>
      </c>
      <c r="G3647" s="190">
        <f t="shared" si="228"/>
        <v>0.3988173455978975</v>
      </c>
      <c r="H3647" s="190">
        <f t="shared" si="229"/>
        <v>145.68</v>
      </c>
    </row>
    <row r="3648" spans="1:8">
      <c r="A3648" s="185">
        <v>39711</v>
      </c>
      <c r="B3648" s="184">
        <v>21.7</v>
      </c>
      <c r="C3648" s="184">
        <f t="shared" si="227"/>
        <v>2008</v>
      </c>
      <c r="E3648" s="190">
        <v>116</v>
      </c>
      <c r="F3648" s="190">
        <f t="shared" si="230"/>
        <v>3643</v>
      </c>
      <c r="G3648" s="190">
        <f t="shared" si="228"/>
        <v>0.39892685063512923</v>
      </c>
      <c r="H3648" s="190">
        <f t="shared" si="229"/>
        <v>145.72</v>
      </c>
    </row>
    <row r="3649" spans="1:8">
      <c r="A3649" s="185">
        <v>39712</v>
      </c>
      <c r="B3649" s="184">
        <v>15.3</v>
      </c>
      <c r="C3649" s="184">
        <f t="shared" si="227"/>
        <v>2008</v>
      </c>
      <c r="E3649" s="190">
        <v>116</v>
      </c>
      <c r="F3649" s="190">
        <f t="shared" si="230"/>
        <v>3644</v>
      </c>
      <c r="G3649" s="190">
        <f t="shared" si="228"/>
        <v>0.39903635567236095</v>
      </c>
      <c r="H3649" s="190">
        <f t="shared" si="229"/>
        <v>145.76000000000002</v>
      </c>
    </row>
    <row r="3650" spans="1:8">
      <c r="A3650" s="185">
        <v>39713</v>
      </c>
      <c r="B3650" s="184">
        <v>17.2</v>
      </c>
      <c r="C3650" s="184">
        <f t="shared" si="227"/>
        <v>2008</v>
      </c>
      <c r="E3650" s="190">
        <v>116</v>
      </c>
      <c r="F3650" s="190">
        <f t="shared" si="230"/>
        <v>3645</v>
      </c>
      <c r="G3650" s="190">
        <f t="shared" si="228"/>
        <v>0.39914586070959263</v>
      </c>
      <c r="H3650" s="190">
        <f t="shared" si="229"/>
        <v>145.80000000000001</v>
      </c>
    </row>
    <row r="3651" spans="1:8">
      <c r="A3651" s="185">
        <v>39714</v>
      </c>
      <c r="B3651" s="184">
        <v>16.600000000000001</v>
      </c>
      <c r="C3651" s="184">
        <f t="shared" si="227"/>
        <v>2008</v>
      </c>
      <c r="E3651" s="190">
        <v>116</v>
      </c>
      <c r="F3651" s="190">
        <f t="shared" si="230"/>
        <v>3646</v>
      </c>
      <c r="G3651" s="190">
        <f t="shared" si="228"/>
        <v>0.39925536574682435</v>
      </c>
      <c r="H3651" s="190">
        <f t="shared" si="229"/>
        <v>145.84</v>
      </c>
    </row>
    <row r="3652" spans="1:8">
      <c r="A3652" s="185">
        <v>39715</v>
      </c>
      <c r="B3652" s="184">
        <v>16.7</v>
      </c>
      <c r="C3652" s="184">
        <f t="shared" si="227"/>
        <v>2008</v>
      </c>
      <c r="E3652" s="190">
        <v>116</v>
      </c>
      <c r="F3652" s="190">
        <f t="shared" si="230"/>
        <v>3647</v>
      </c>
      <c r="G3652" s="190">
        <f t="shared" si="228"/>
        <v>0.39936487078405608</v>
      </c>
      <c r="H3652" s="190">
        <f t="shared" si="229"/>
        <v>145.88</v>
      </c>
    </row>
    <row r="3653" spans="1:8">
      <c r="A3653" s="185">
        <v>39716</v>
      </c>
      <c r="B3653" s="184">
        <v>18.899999999999999</v>
      </c>
      <c r="C3653" s="184">
        <f t="shared" si="227"/>
        <v>2008</v>
      </c>
      <c r="E3653" s="190">
        <v>116</v>
      </c>
      <c r="F3653" s="190">
        <f t="shared" si="230"/>
        <v>3648</v>
      </c>
      <c r="G3653" s="190">
        <f t="shared" si="228"/>
        <v>0.39947437582128775</v>
      </c>
      <c r="H3653" s="190">
        <f t="shared" si="229"/>
        <v>145.91999999999999</v>
      </c>
    </row>
    <row r="3654" spans="1:8">
      <c r="A3654" s="185">
        <v>39717</v>
      </c>
      <c r="B3654" s="184">
        <v>18.399999999999999</v>
      </c>
      <c r="C3654" s="184">
        <f t="shared" ref="C3654:C3717" si="231">YEAR(A3654)</f>
        <v>2008</v>
      </c>
      <c r="E3654" s="190">
        <v>116</v>
      </c>
      <c r="F3654" s="190">
        <f t="shared" si="230"/>
        <v>3649</v>
      </c>
      <c r="G3654" s="190">
        <f t="shared" ref="G3654:G3717" si="232">F3654/9132</f>
        <v>0.39958388085851948</v>
      </c>
      <c r="H3654" s="190">
        <f t="shared" ref="H3654:H3717" si="233">G3654*9132/25</f>
        <v>145.96</v>
      </c>
    </row>
    <row r="3655" spans="1:8">
      <c r="A3655" s="185">
        <v>39718</v>
      </c>
      <c r="B3655" s="184">
        <v>18.600000000000001</v>
      </c>
      <c r="C3655" s="184">
        <f t="shared" si="231"/>
        <v>2008</v>
      </c>
      <c r="E3655" s="190">
        <v>116</v>
      </c>
      <c r="F3655" s="190">
        <f t="shared" ref="F3655:F3718" si="234">F3654+1</f>
        <v>3650</v>
      </c>
      <c r="G3655" s="190">
        <f t="shared" si="232"/>
        <v>0.39969338589575121</v>
      </c>
      <c r="H3655" s="190">
        <f t="shared" si="233"/>
        <v>146</v>
      </c>
    </row>
    <row r="3656" spans="1:8">
      <c r="A3656" s="185">
        <v>39719</v>
      </c>
      <c r="B3656" s="184">
        <v>17.600000000000001</v>
      </c>
      <c r="C3656" s="184">
        <f t="shared" si="231"/>
        <v>2008</v>
      </c>
      <c r="E3656" s="190">
        <v>116</v>
      </c>
      <c r="F3656" s="190">
        <f t="shared" si="234"/>
        <v>3651</v>
      </c>
      <c r="G3656" s="190">
        <f t="shared" si="232"/>
        <v>0.39980289093298294</v>
      </c>
      <c r="H3656" s="190">
        <f t="shared" si="233"/>
        <v>146.04</v>
      </c>
    </row>
    <row r="3657" spans="1:8">
      <c r="A3657" s="185">
        <v>39720</v>
      </c>
      <c r="B3657" s="184">
        <v>17</v>
      </c>
      <c r="C3657" s="184">
        <f t="shared" si="231"/>
        <v>2008</v>
      </c>
      <c r="E3657" s="190">
        <v>116</v>
      </c>
      <c r="F3657" s="190">
        <f t="shared" si="234"/>
        <v>3652</v>
      </c>
      <c r="G3657" s="190">
        <f t="shared" si="232"/>
        <v>0.39991239597021461</v>
      </c>
      <c r="H3657" s="190">
        <f t="shared" si="233"/>
        <v>146.08000000000001</v>
      </c>
    </row>
    <row r="3658" spans="1:8">
      <c r="A3658" s="185">
        <v>39721</v>
      </c>
      <c r="B3658" s="184">
        <v>13.8</v>
      </c>
      <c r="C3658" s="184">
        <f t="shared" si="231"/>
        <v>2008</v>
      </c>
      <c r="E3658" s="190">
        <v>116</v>
      </c>
      <c r="F3658" s="190">
        <f t="shared" si="234"/>
        <v>3653</v>
      </c>
      <c r="G3658" s="190">
        <f t="shared" si="232"/>
        <v>0.40002190100744633</v>
      </c>
      <c r="H3658" s="190">
        <f t="shared" si="233"/>
        <v>146.12</v>
      </c>
    </row>
    <row r="3659" spans="1:8">
      <c r="A3659" s="185">
        <v>39722</v>
      </c>
      <c r="B3659" s="184">
        <v>15.2</v>
      </c>
      <c r="C3659" s="184">
        <f t="shared" si="231"/>
        <v>2008</v>
      </c>
      <c r="E3659" s="190">
        <v>116</v>
      </c>
      <c r="F3659" s="190">
        <f t="shared" si="234"/>
        <v>3654</v>
      </c>
      <c r="G3659" s="190">
        <f t="shared" si="232"/>
        <v>0.40013140604467806</v>
      </c>
      <c r="H3659" s="190">
        <f t="shared" si="233"/>
        <v>146.16</v>
      </c>
    </row>
    <row r="3660" spans="1:8">
      <c r="A3660" s="185">
        <v>39723</v>
      </c>
      <c r="B3660" s="184">
        <v>19</v>
      </c>
      <c r="C3660" s="184">
        <f t="shared" si="231"/>
        <v>2008</v>
      </c>
      <c r="E3660" s="190">
        <v>116</v>
      </c>
      <c r="F3660" s="190">
        <f t="shared" si="234"/>
        <v>3655</v>
      </c>
      <c r="G3660" s="190">
        <f t="shared" si="232"/>
        <v>0.40024091108190979</v>
      </c>
      <c r="H3660" s="190">
        <f t="shared" si="233"/>
        <v>146.19999999999999</v>
      </c>
    </row>
    <row r="3661" spans="1:8">
      <c r="A3661" s="185">
        <v>39724</v>
      </c>
      <c r="B3661" s="184">
        <v>24.3</v>
      </c>
      <c r="C3661" s="184">
        <f t="shared" si="231"/>
        <v>2008</v>
      </c>
      <c r="E3661" s="190">
        <v>116</v>
      </c>
      <c r="F3661" s="190">
        <f t="shared" si="234"/>
        <v>3656</v>
      </c>
      <c r="G3661" s="190">
        <f t="shared" si="232"/>
        <v>0.40035041611914146</v>
      </c>
      <c r="H3661" s="190">
        <f t="shared" si="233"/>
        <v>146.24</v>
      </c>
    </row>
    <row r="3662" spans="1:8">
      <c r="A3662" s="185">
        <v>39725</v>
      </c>
      <c r="B3662" s="184">
        <v>68.099999999999994</v>
      </c>
      <c r="C3662" s="184">
        <f t="shared" si="231"/>
        <v>2008</v>
      </c>
      <c r="E3662" s="190">
        <v>116</v>
      </c>
      <c r="F3662" s="190">
        <f t="shared" si="234"/>
        <v>3657</v>
      </c>
      <c r="G3662" s="190">
        <f t="shared" si="232"/>
        <v>0.40045992115637319</v>
      </c>
      <c r="H3662" s="190">
        <f t="shared" si="233"/>
        <v>146.28</v>
      </c>
    </row>
    <row r="3663" spans="1:8">
      <c r="A3663" s="185">
        <v>39726</v>
      </c>
      <c r="B3663" s="184">
        <v>71.7</v>
      </c>
      <c r="C3663" s="184">
        <f t="shared" si="231"/>
        <v>2008</v>
      </c>
      <c r="E3663" s="190">
        <v>116</v>
      </c>
      <c r="F3663" s="190">
        <f t="shared" si="234"/>
        <v>3658</v>
      </c>
      <c r="G3663" s="190">
        <f t="shared" si="232"/>
        <v>0.40056942619360492</v>
      </c>
      <c r="H3663" s="190">
        <f t="shared" si="233"/>
        <v>146.32</v>
      </c>
    </row>
    <row r="3664" spans="1:8">
      <c r="A3664" s="185">
        <v>39727</v>
      </c>
      <c r="B3664" s="184">
        <v>50.9</v>
      </c>
      <c r="C3664" s="184">
        <f t="shared" si="231"/>
        <v>2008</v>
      </c>
      <c r="E3664" s="190">
        <v>116</v>
      </c>
      <c r="F3664" s="190">
        <f t="shared" si="234"/>
        <v>3659</v>
      </c>
      <c r="G3664" s="190">
        <f t="shared" si="232"/>
        <v>0.40067893123083664</v>
      </c>
      <c r="H3664" s="190">
        <f t="shared" si="233"/>
        <v>146.36000000000001</v>
      </c>
    </row>
    <row r="3665" spans="1:8">
      <c r="A3665" s="185">
        <v>39728</v>
      </c>
      <c r="B3665" s="184">
        <v>51.2</v>
      </c>
      <c r="C3665" s="184">
        <f t="shared" si="231"/>
        <v>2008</v>
      </c>
      <c r="E3665" s="190">
        <v>116</v>
      </c>
      <c r="F3665" s="190">
        <f t="shared" si="234"/>
        <v>3660</v>
      </c>
      <c r="G3665" s="190">
        <f t="shared" si="232"/>
        <v>0.40078843626806832</v>
      </c>
      <c r="H3665" s="190">
        <f t="shared" si="233"/>
        <v>146.4</v>
      </c>
    </row>
    <row r="3666" spans="1:8">
      <c r="A3666" s="185">
        <v>39729</v>
      </c>
      <c r="B3666" s="184">
        <v>55</v>
      </c>
      <c r="C3666" s="184">
        <f t="shared" si="231"/>
        <v>2008</v>
      </c>
      <c r="E3666" s="190">
        <v>116</v>
      </c>
      <c r="F3666" s="190">
        <f t="shared" si="234"/>
        <v>3661</v>
      </c>
      <c r="G3666" s="190">
        <f t="shared" si="232"/>
        <v>0.40089794130530004</v>
      </c>
      <c r="H3666" s="190">
        <f t="shared" si="233"/>
        <v>146.44</v>
      </c>
    </row>
    <row r="3667" spans="1:8">
      <c r="A3667" s="185">
        <v>39730</v>
      </c>
      <c r="B3667" s="184">
        <v>62.8</v>
      </c>
      <c r="C3667" s="184">
        <f t="shared" si="231"/>
        <v>2008</v>
      </c>
      <c r="E3667" s="190">
        <v>116</v>
      </c>
      <c r="F3667" s="190">
        <f t="shared" si="234"/>
        <v>3662</v>
      </c>
      <c r="G3667" s="190">
        <f t="shared" si="232"/>
        <v>0.40100744634253177</v>
      </c>
      <c r="H3667" s="190">
        <f t="shared" si="233"/>
        <v>146.47999999999999</v>
      </c>
    </row>
    <row r="3668" spans="1:8">
      <c r="A3668" s="185">
        <v>39731</v>
      </c>
      <c r="B3668" s="184">
        <v>64.7</v>
      </c>
      <c r="C3668" s="184">
        <f t="shared" si="231"/>
        <v>2008</v>
      </c>
      <c r="E3668" s="190">
        <v>115</v>
      </c>
      <c r="F3668" s="190">
        <f t="shared" si="234"/>
        <v>3663</v>
      </c>
      <c r="G3668" s="190">
        <f t="shared" si="232"/>
        <v>0.40111695137976344</v>
      </c>
      <c r="H3668" s="190">
        <f t="shared" si="233"/>
        <v>146.51999999999998</v>
      </c>
    </row>
    <row r="3669" spans="1:8">
      <c r="A3669" s="185">
        <v>39732</v>
      </c>
      <c r="B3669" s="184">
        <v>66.7</v>
      </c>
      <c r="C3669" s="184">
        <f t="shared" si="231"/>
        <v>2008</v>
      </c>
      <c r="E3669" s="190">
        <v>115</v>
      </c>
      <c r="F3669" s="190">
        <f t="shared" si="234"/>
        <v>3664</v>
      </c>
      <c r="G3669" s="190">
        <f t="shared" si="232"/>
        <v>0.40122645641699517</v>
      </c>
      <c r="H3669" s="190">
        <f t="shared" si="233"/>
        <v>146.56</v>
      </c>
    </row>
    <row r="3670" spans="1:8">
      <c r="A3670" s="185">
        <v>39733</v>
      </c>
      <c r="B3670" s="184">
        <v>69.400000000000006</v>
      </c>
      <c r="C3670" s="184">
        <f t="shared" si="231"/>
        <v>2008</v>
      </c>
      <c r="E3670" s="190">
        <v>115</v>
      </c>
      <c r="F3670" s="190">
        <f t="shared" si="234"/>
        <v>3665</v>
      </c>
      <c r="G3670" s="190">
        <f t="shared" si="232"/>
        <v>0.4013359614542269</v>
      </c>
      <c r="H3670" s="190">
        <f t="shared" si="233"/>
        <v>146.6</v>
      </c>
    </row>
    <row r="3671" spans="1:8">
      <c r="A3671" s="185">
        <v>39734</v>
      </c>
      <c r="B3671" s="184">
        <v>73.599999999999994</v>
      </c>
      <c r="C3671" s="184">
        <f t="shared" si="231"/>
        <v>2008</v>
      </c>
      <c r="E3671" s="190">
        <v>115</v>
      </c>
      <c r="F3671" s="190">
        <f t="shared" si="234"/>
        <v>3666</v>
      </c>
      <c r="G3671" s="190">
        <f t="shared" si="232"/>
        <v>0.40144546649145862</v>
      </c>
      <c r="H3671" s="190">
        <f t="shared" si="233"/>
        <v>146.63999999999999</v>
      </c>
    </row>
    <row r="3672" spans="1:8">
      <c r="A3672" s="185">
        <v>39735</v>
      </c>
      <c r="B3672" s="184">
        <v>56.2</v>
      </c>
      <c r="C3672" s="184">
        <f t="shared" si="231"/>
        <v>2008</v>
      </c>
      <c r="E3672" s="190">
        <v>115</v>
      </c>
      <c r="F3672" s="190">
        <f t="shared" si="234"/>
        <v>3667</v>
      </c>
      <c r="G3672" s="190">
        <f t="shared" si="232"/>
        <v>0.4015549715286903</v>
      </c>
      <c r="H3672" s="190">
        <f t="shared" si="233"/>
        <v>146.68</v>
      </c>
    </row>
    <row r="3673" spans="1:8">
      <c r="A3673" s="185">
        <v>39736</v>
      </c>
      <c r="B3673" s="184">
        <v>33</v>
      </c>
      <c r="C3673" s="184">
        <f t="shared" si="231"/>
        <v>2008</v>
      </c>
      <c r="E3673" s="190">
        <v>115</v>
      </c>
      <c r="F3673" s="190">
        <f t="shared" si="234"/>
        <v>3668</v>
      </c>
      <c r="G3673" s="190">
        <f t="shared" si="232"/>
        <v>0.40166447656592202</v>
      </c>
      <c r="H3673" s="190">
        <f t="shared" si="233"/>
        <v>146.72</v>
      </c>
    </row>
    <row r="3674" spans="1:8">
      <c r="A3674" s="185">
        <v>39737</v>
      </c>
      <c r="B3674" s="184">
        <v>40.6</v>
      </c>
      <c r="C3674" s="184">
        <f t="shared" si="231"/>
        <v>2008</v>
      </c>
      <c r="E3674" s="190">
        <v>115</v>
      </c>
      <c r="F3674" s="190">
        <f t="shared" si="234"/>
        <v>3669</v>
      </c>
      <c r="G3674" s="190">
        <f t="shared" si="232"/>
        <v>0.40177398160315375</v>
      </c>
      <c r="H3674" s="190">
        <f t="shared" si="233"/>
        <v>146.76</v>
      </c>
    </row>
    <row r="3675" spans="1:8">
      <c r="A3675" s="185">
        <v>39738</v>
      </c>
      <c r="B3675" s="184">
        <v>41.6</v>
      </c>
      <c r="C3675" s="184">
        <f t="shared" si="231"/>
        <v>2008</v>
      </c>
      <c r="E3675" s="190">
        <v>115</v>
      </c>
      <c r="F3675" s="190">
        <f t="shared" si="234"/>
        <v>3670</v>
      </c>
      <c r="G3675" s="190">
        <f t="shared" si="232"/>
        <v>0.40188348664038548</v>
      </c>
      <c r="H3675" s="190">
        <f t="shared" si="233"/>
        <v>146.80000000000001</v>
      </c>
    </row>
    <row r="3676" spans="1:8">
      <c r="A3676" s="185">
        <v>39739</v>
      </c>
      <c r="B3676" s="184">
        <v>40.1</v>
      </c>
      <c r="C3676" s="184">
        <f t="shared" si="231"/>
        <v>2008</v>
      </c>
      <c r="E3676" s="190">
        <v>115</v>
      </c>
      <c r="F3676" s="190">
        <f t="shared" si="234"/>
        <v>3671</v>
      </c>
      <c r="G3676" s="190">
        <f t="shared" si="232"/>
        <v>0.40199299167761715</v>
      </c>
      <c r="H3676" s="190">
        <f t="shared" si="233"/>
        <v>146.84</v>
      </c>
    </row>
    <row r="3677" spans="1:8">
      <c r="A3677" s="185">
        <v>39740</v>
      </c>
      <c r="B3677" s="184">
        <v>40</v>
      </c>
      <c r="C3677" s="184">
        <f t="shared" si="231"/>
        <v>2008</v>
      </c>
      <c r="E3677" s="190">
        <v>115</v>
      </c>
      <c r="F3677" s="190">
        <f t="shared" si="234"/>
        <v>3672</v>
      </c>
      <c r="G3677" s="190">
        <f t="shared" si="232"/>
        <v>0.40210249671484888</v>
      </c>
      <c r="H3677" s="190">
        <f t="shared" si="233"/>
        <v>146.88</v>
      </c>
    </row>
    <row r="3678" spans="1:8">
      <c r="A3678" s="185">
        <v>39741</v>
      </c>
      <c r="B3678" s="184">
        <v>37.799999999999997</v>
      </c>
      <c r="C3678" s="184">
        <f t="shared" si="231"/>
        <v>2008</v>
      </c>
      <c r="E3678" s="190">
        <v>115</v>
      </c>
      <c r="F3678" s="190">
        <f t="shared" si="234"/>
        <v>3673</v>
      </c>
      <c r="G3678" s="190">
        <f t="shared" si="232"/>
        <v>0.40221200175208061</v>
      </c>
      <c r="H3678" s="190">
        <f t="shared" si="233"/>
        <v>146.91999999999999</v>
      </c>
    </row>
    <row r="3679" spans="1:8">
      <c r="A3679" s="185">
        <v>39742</v>
      </c>
      <c r="B3679" s="184">
        <v>37.5</v>
      </c>
      <c r="C3679" s="184">
        <f t="shared" si="231"/>
        <v>2008</v>
      </c>
      <c r="E3679" s="190">
        <v>115</v>
      </c>
      <c r="F3679" s="190">
        <f t="shared" si="234"/>
        <v>3674</v>
      </c>
      <c r="G3679" s="190">
        <f t="shared" si="232"/>
        <v>0.40232150678931233</v>
      </c>
      <c r="H3679" s="190">
        <f t="shared" si="233"/>
        <v>146.96</v>
      </c>
    </row>
    <row r="3680" spans="1:8">
      <c r="A3680" s="185">
        <v>39743</v>
      </c>
      <c r="B3680" s="184">
        <v>38.799999999999997</v>
      </c>
      <c r="C3680" s="184">
        <f t="shared" si="231"/>
        <v>2008</v>
      </c>
      <c r="E3680" s="190">
        <v>115</v>
      </c>
      <c r="F3680" s="190">
        <f t="shared" si="234"/>
        <v>3675</v>
      </c>
      <c r="G3680" s="190">
        <f t="shared" si="232"/>
        <v>0.40243101182654401</v>
      </c>
      <c r="H3680" s="190">
        <f t="shared" si="233"/>
        <v>147</v>
      </c>
    </row>
    <row r="3681" spans="1:8">
      <c r="A3681" s="185">
        <v>39744</v>
      </c>
      <c r="B3681" s="184">
        <v>39.6</v>
      </c>
      <c r="C3681" s="184">
        <f t="shared" si="231"/>
        <v>2008</v>
      </c>
      <c r="E3681" s="190">
        <v>115</v>
      </c>
      <c r="F3681" s="190">
        <f t="shared" si="234"/>
        <v>3676</v>
      </c>
      <c r="G3681" s="190">
        <f t="shared" si="232"/>
        <v>0.40254051686377573</v>
      </c>
      <c r="H3681" s="190">
        <f t="shared" si="233"/>
        <v>147.04</v>
      </c>
    </row>
    <row r="3682" spans="1:8">
      <c r="A3682" s="185">
        <v>39745</v>
      </c>
      <c r="B3682" s="184">
        <v>40.200000000000003</v>
      </c>
      <c r="C3682" s="184">
        <f t="shared" si="231"/>
        <v>2008</v>
      </c>
      <c r="E3682" s="190">
        <v>115</v>
      </c>
      <c r="F3682" s="190">
        <f t="shared" si="234"/>
        <v>3677</v>
      </c>
      <c r="G3682" s="190">
        <f t="shared" si="232"/>
        <v>0.40265002190100746</v>
      </c>
      <c r="H3682" s="190">
        <f t="shared" si="233"/>
        <v>147.08000000000001</v>
      </c>
    </row>
    <row r="3683" spans="1:8">
      <c r="A3683" s="185">
        <v>39746</v>
      </c>
      <c r="B3683" s="184">
        <v>40.200000000000003</v>
      </c>
      <c r="C3683" s="184">
        <f t="shared" si="231"/>
        <v>2008</v>
      </c>
      <c r="E3683" s="190">
        <v>115</v>
      </c>
      <c r="F3683" s="190">
        <f t="shared" si="234"/>
        <v>3678</v>
      </c>
      <c r="G3683" s="190">
        <f t="shared" si="232"/>
        <v>0.40275952693823913</v>
      </c>
      <c r="H3683" s="190">
        <f t="shared" si="233"/>
        <v>147.11999999999998</v>
      </c>
    </row>
    <row r="3684" spans="1:8">
      <c r="A3684" s="185">
        <v>39747</v>
      </c>
      <c r="B3684" s="184">
        <v>38.9</v>
      </c>
      <c r="C3684" s="184">
        <f t="shared" si="231"/>
        <v>2008</v>
      </c>
      <c r="E3684" s="190">
        <v>115</v>
      </c>
      <c r="F3684" s="190">
        <f t="shared" si="234"/>
        <v>3679</v>
      </c>
      <c r="G3684" s="190">
        <f t="shared" si="232"/>
        <v>0.40286903197547086</v>
      </c>
      <c r="H3684" s="190">
        <f t="shared" si="233"/>
        <v>147.16</v>
      </c>
    </row>
    <row r="3685" spans="1:8">
      <c r="A3685" s="185">
        <v>39748</v>
      </c>
      <c r="B3685" s="184">
        <v>38.700000000000003</v>
      </c>
      <c r="C3685" s="184">
        <f t="shared" si="231"/>
        <v>2008</v>
      </c>
      <c r="E3685" s="190">
        <v>115</v>
      </c>
      <c r="F3685" s="190">
        <f t="shared" si="234"/>
        <v>3680</v>
      </c>
      <c r="G3685" s="190">
        <f t="shared" si="232"/>
        <v>0.40297853701270259</v>
      </c>
      <c r="H3685" s="190">
        <f t="shared" si="233"/>
        <v>147.19999999999999</v>
      </c>
    </row>
    <row r="3686" spans="1:8">
      <c r="A3686" s="185">
        <v>39749</v>
      </c>
      <c r="B3686" s="184">
        <v>40.1</v>
      </c>
      <c r="C3686" s="184">
        <f t="shared" si="231"/>
        <v>2008</v>
      </c>
      <c r="E3686" s="190">
        <v>115</v>
      </c>
      <c r="F3686" s="190">
        <f t="shared" si="234"/>
        <v>3681</v>
      </c>
      <c r="G3686" s="190">
        <f t="shared" si="232"/>
        <v>0.40308804204993431</v>
      </c>
      <c r="H3686" s="190">
        <f t="shared" si="233"/>
        <v>147.24</v>
      </c>
    </row>
    <row r="3687" spans="1:8">
      <c r="A3687" s="185">
        <v>39750</v>
      </c>
      <c r="B3687" s="184">
        <v>38.1</v>
      </c>
      <c r="C3687" s="184">
        <f t="shared" si="231"/>
        <v>2008</v>
      </c>
      <c r="E3687" s="190">
        <v>115</v>
      </c>
      <c r="F3687" s="190">
        <f t="shared" si="234"/>
        <v>3682</v>
      </c>
      <c r="G3687" s="190">
        <f t="shared" si="232"/>
        <v>0.40319754708716599</v>
      </c>
      <c r="H3687" s="190">
        <f t="shared" si="233"/>
        <v>147.28</v>
      </c>
    </row>
    <row r="3688" spans="1:8">
      <c r="A3688" s="185">
        <v>39751</v>
      </c>
      <c r="B3688" s="184">
        <v>38</v>
      </c>
      <c r="C3688" s="184">
        <f t="shared" si="231"/>
        <v>2008</v>
      </c>
      <c r="E3688" s="190">
        <v>115</v>
      </c>
      <c r="F3688" s="190">
        <f t="shared" si="234"/>
        <v>3683</v>
      </c>
      <c r="G3688" s="190">
        <f t="shared" si="232"/>
        <v>0.40330705212439771</v>
      </c>
      <c r="H3688" s="190">
        <f t="shared" si="233"/>
        <v>147.32</v>
      </c>
    </row>
    <row r="3689" spans="1:8">
      <c r="A3689" s="185">
        <v>39752</v>
      </c>
      <c r="B3689" s="184">
        <v>42.1</v>
      </c>
      <c r="C3689" s="184">
        <f t="shared" si="231"/>
        <v>2008</v>
      </c>
      <c r="E3689" s="190">
        <v>115</v>
      </c>
      <c r="F3689" s="190">
        <f t="shared" si="234"/>
        <v>3684</v>
      </c>
      <c r="G3689" s="190">
        <f t="shared" si="232"/>
        <v>0.40341655716162944</v>
      </c>
      <c r="H3689" s="190">
        <f t="shared" si="233"/>
        <v>147.36000000000001</v>
      </c>
    </row>
    <row r="3690" spans="1:8">
      <c r="A3690" s="185">
        <v>39753</v>
      </c>
      <c r="B3690" s="184">
        <v>49.2</v>
      </c>
      <c r="C3690" s="184">
        <f t="shared" si="231"/>
        <v>2008</v>
      </c>
      <c r="E3690" s="190">
        <v>115</v>
      </c>
      <c r="F3690" s="190">
        <f t="shared" si="234"/>
        <v>3685</v>
      </c>
      <c r="G3690" s="190">
        <f t="shared" si="232"/>
        <v>0.40352606219886117</v>
      </c>
      <c r="H3690" s="190">
        <f t="shared" si="233"/>
        <v>147.4</v>
      </c>
    </row>
    <row r="3691" spans="1:8">
      <c r="A3691" s="185">
        <v>39754</v>
      </c>
      <c r="B3691" s="184">
        <v>90</v>
      </c>
      <c r="C3691" s="184">
        <f t="shared" si="231"/>
        <v>2008</v>
      </c>
      <c r="E3691" s="190">
        <v>115</v>
      </c>
      <c r="F3691" s="190">
        <f t="shared" si="234"/>
        <v>3686</v>
      </c>
      <c r="G3691" s="190">
        <f t="shared" si="232"/>
        <v>0.40363556723609284</v>
      </c>
      <c r="H3691" s="190">
        <f t="shared" si="233"/>
        <v>147.44</v>
      </c>
    </row>
    <row r="3692" spans="1:8">
      <c r="A3692" s="185">
        <v>39755</v>
      </c>
      <c r="B3692" s="184">
        <v>59.2</v>
      </c>
      <c r="C3692" s="184">
        <f t="shared" si="231"/>
        <v>2008</v>
      </c>
      <c r="E3692" s="190">
        <v>114</v>
      </c>
      <c r="F3692" s="190">
        <f t="shared" si="234"/>
        <v>3687</v>
      </c>
      <c r="G3692" s="190">
        <f t="shared" si="232"/>
        <v>0.40374507227332457</v>
      </c>
      <c r="H3692" s="190">
        <f t="shared" si="233"/>
        <v>147.47999999999999</v>
      </c>
    </row>
    <row r="3693" spans="1:8">
      <c r="A3693" s="185">
        <v>39756</v>
      </c>
      <c r="B3693" s="184">
        <v>60</v>
      </c>
      <c r="C3693" s="184">
        <f t="shared" si="231"/>
        <v>2008</v>
      </c>
      <c r="E3693" s="190">
        <v>114</v>
      </c>
      <c r="F3693" s="190">
        <f t="shared" si="234"/>
        <v>3688</v>
      </c>
      <c r="G3693" s="190">
        <f t="shared" si="232"/>
        <v>0.4038545773105563</v>
      </c>
      <c r="H3693" s="190">
        <f t="shared" si="233"/>
        <v>147.52000000000001</v>
      </c>
    </row>
    <row r="3694" spans="1:8">
      <c r="A3694" s="185">
        <v>39757</v>
      </c>
      <c r="B3694" s="184">
        <v>67.099999999999994</v>
      </c>
      <c r="C3694" s="184">
        <f t="shared" si="231"/>
        <v>2008</v>
      </c>
      <c r="E3694" s="190">
        <v>114</v>
      </c>
      <c r="F3694" s="190">
        <f t="shared" si="234"/>
        <v>3689</v>
      </c>
      <c r="G3694" s="190">
        <f t="shared" si="232"/>
        <v>0.40396408234778802</v>
      </c>
      <c r="H3694" s="190">
        <f t="shared" si="233"/>
        <v>147.56</v>
      </c>
    </row>
    <row r="3695" spans="1:8">
      <c r="A3695" s="185">
        <v>39758</v>
      </c>
      <c r="B3695" s="184">
        <v>65.3</v>
      </c>
      <c r="C3695" s="184">
        <f t="shared" si="231"/>
        <v>2008</v>
      </c>
      <c r="E3695" s="190">
        <v>114</v>
      </c>
      <c r="F3695" s="190">
        <f t="shared" si="234"/>
        <v>3690</v>
      </c>
      <c r="G3695" s="190">
        <f t="shared" si="232"/>
        <v>0.40407358738501969</v>
      </c>
      <c r="H3695" s="190">
        <f t="shared" si="233"/>
        <v>147.6</v>
      </c>
    </row>
    <row r="3696" spans="1:8">
      <c r="A3696" s="185">
        <v>39759</v>
      </c>
      <c r="B3696" s="184">
        <v>63.6</v>
      </c>
      <c r="C3696" s="184">
        <f t="shared" si="231"/>
        <v>2008</v>
      </c>
      <c r="E3696" s="190">
        <v>114</v>
      </c>
      <c r="F3696" s="190">
        <f t="shared" si="234"/>
        <v>3691</v>
      </c>
      <c r="G3696" s="190">
        <f t="shared" si="232"/>
        <v>0.40418309242225142</v>
      </c>
      <c r="H3696" s="190">
        <f t="shared" si="233"/>
        <v>147.63999999999999</v>
      </c>
    </row>
    <row r="3697" spans="1:8">
      <c r="A3697" s="185">
        <v>39760</v>
      </c>
      <c r="B3697" s="184">
        <v>63.4</v>
      </c>
      <c r="C3697" s="184">
        <f t="shared" si="231"/>
        <v>2008</v>
      </c>
      <c r="E3697" s="190">
        <v>114</v>
      </c>
      <c r="F3697" s="190">
        <f t="shared" si="234"/>
        <v>3692</v>
      </c>
      <c r="G3697" s="190">
        <f t="shared" si="232"/>
        <v>0.40429259745948315</v>
      </c>
      <c r="H3697" s="190">
        <f t="shared" si="233"/>
        <v>147.68</v>
      </c>
    </row>
    <row r="3698" spans="1:8">
      <c r="A3698" s="185">
        <v>39761</v>
      </c>
      <c r="B3698" s="184">
        <v>62.7</v>
      </c>
      <c r="C3698" s="184">
        <f t="shared" si="231"/>
        <v>2008</v>
      </c>
      <c r="E3698" s="190">
        <v>114</v>
      </c>
      <c r="F3698" s="190">
        <f t="shared" si="234"/>
        <v>3693</v>
      </c>
      <c r="G3698" s="190">
        <f t="shared" si="232"/>
        <v>0.40440210249671482</v>
      </c>
      <c r="H3698" s="190">
        <f t="shared" si="233"/>
        <v>147.71999999999997</v>
      </c>
    </row>
    <row r="3699" spans="1:8">
      <c r="A3699" s="185">
        <v>39762</v>
      </c>
      <c r="B3699" s="184">
        <v>66.3</v>
      </c>
      <c r="C3699" s="184">
        <f t="shared" si="231"/>
        <v>2008</v>
      </c>
      <c r="E3699" s="190">
        <v>114</v>
      </c>
      <c r="F3699" s="190">
        <f t="shared" si="234"/>
        <v>3694</v>
      </c>
      <c r="G3699" s="190">
        <f t="shared" si="232"/>
        <v>0.40451160753394655</v>
      </c>
      <c r="H3699" s="190">
        <f t="shared" si="233"/>
        <v>147.76</v>
      </c>
    </row>
    <row r="3700" spans="1:8">
      <c r="A3700" s="185">
        <v>39763</v>
      </c>
      <c r="B3700" s="184">
        <v>60.9</v>
      </c>
      <c r="C3700" s="184">
        <f t="shared" si="231"/>
        <v>2008</v>
      </c>
      <c r="E3700" s="190">
        <v>114</v>
      </c>
      <c r="F3700" s="190">
        <f t="shared" si="234"/>
        <v>3695</v>
      </c>
      <c r="G3700" s="190">
        <f t="shared" si="232"/>
        <v>0.40462111257117828</v>
      </c>
      <c r="H3700" s="190">
        <f t="shared" si="233"/>
        <v>147.80000000000001</v>
      </c>
    </row>
    <row r="3701" spans="1:8">
      <c r="A3701" s="185">
        <v>39764</v>
      </c>
      <c r="B3701" s="184">
        <v>66.8</v>
      </c>
      <c r="C3701" s="184">
        <f t="shared" si="231"/>
        <v>2008</v>
      </c>
      <c r="E3701" s="190">
        <v>114</v>
      </c>
      <c r="F3701" s="190">
        <f t="shared" si="234"/>
        <v>3696</v>
      </c>
      <c r="G3701" s="190">
        <f t="shared" si="232"/>
        <v>0.40473061760841</v>
      </c>
      <c r="H3701" s="190">
        <f t="shared" si="233"/>
        <v>147.84</v>
      </c>
    </row>
    <row r="3702" spans="1:8">
      <c r="A3702" s="185">
        <v>39765</v>
      </c>
      <c r="B3702" s="184">
        <v>72.3</v>
      </c>
      <c r="C3702" s="184">
        <f t="shared" si="231"/>
        <v>2008</v>
      </c>
      <c r="E3702" s="190">
        <v>114</v>
      </c>
      <c r="F3702" s="190">
        <f t="shared" si="234"/>
        <v>3697</v>
      </c>
      <c r="G3702" s="190">
        <f t="shared" si="232"/>
        <v>0.40484012264564168</v>
      </c>
      <c r="H3702" s="190">
        <f t="shared" si="233"/>
        <v>147.88</v>
      </c>
    </row>
    <row r="3703" spans="1:8">
      <c r="A3703" s="185">
        <v>39766</v>
      </c>
      <c r="B3703" s="184">
        <v>73</v>
      </c>
      <c r="C3703" s="184">
        <f t="shared" si="231"/>
        <v>2008</v>
      </c>
      <c r="E3703" s="190">
        <v>114</v>
      </c>
      <c r="F3703" s="190">
        <f t="shared" si="234"/>
        <v>3698</v>
      </c>
      <c r="G3703" s="190">
        <f t="shared" si="232"/>
        <v>0.4049496276828734</v>
      </c>
      <c r="H3703" s="190">
        <f t="shared" si="233"/>
        <v>147.91999999999999</v>
      </c>
    </row>
    <row r="3704" spans="1:8">
      <c r="A3704" s="185">
        <v>39767</v>
      </c>
      <c r="B3704" s="184">
        <v>75.5</v>
      </c>
      <c r="C3704" s="184">
        <f t="shared" si="231"/>
        <v>2008</v>
      </c>
      <c r="E3704" s="190">
        <v>114</v>
      </c>
      <c r="F3704" s="190">
        <f t="shared" si="234"/>
        <v>3699</v>
      </c>
      <c r="G3704" s="190">
        <f t="shared" si="232"/>
        <v>0.40505913272010513</v>
      </c>
      <c r="H3704" s="190">
        <f t="shared" si="233"/>
        <v>147.96</v>
      </c>
    </row>
    <row r="3705" spans="1:8">
      <c r="A3705" s="185">
        <v>39768</v>
      </c>
      <c r="B3705" s="184">
        <v>59.5</v>
      </c>
      <c r="C3705" s="184">
        <f t="shared" si="231"/>
        <v>2008</v>
      </c>
      <c r="E3705" s="190">
        <v>114</v>
      </c>
      <c r="F3705" s="190">
        <f t="shared" si="234"/>
        <v>3700</v>
      </c>
      <c r="G3705" s="190">
        <f t="shared" si="232"/>
        <v>0.40516863775733686</v>
      </c>
      <c r="H3705" s="190">
        <f t="shared" si="233"/>
        <v>148</v>
      </c>
    </row>
    <row r="3706" spans="1:8">
      <c r="A3706" s="185">
        <v>39769</v>
      </c>
      <c r="B3706" s="184">
        <v>60.2</v>
      </c>
      <c r="C3706" s="184">
        <f t="shared" si="231"/>
        <v>2008</v>
      </c>
      <c r="E3706" s="190">
        <v>114</v>
      </c>
      <c r="F3706" s="190">
        <f t="shared" si="234"/>
        <v>3701</v>
      </c>
      <c r="G3706" s="190">
        <f t="shared" si="232"/>
        <v>0.40527814279456853</v>
      </c>
      <c r="H3706" s="190">
        <f t="shared" si="233"/>
        <v>148.04</v>
      </c>
    </row>
    <row r="3707" spans="1:8">
      <c r="A3707" s="185">
        <v>39770</v>
      </c>
      <c r="B3707" s="184">
        <v>57.9</v>
      </c>
      <c r="C3707" s="184">
        <f t="shared" si="231"/>
        <v>2008</v>
      </c>
      <c r="E3707" s="190">
        <v>114</v>
      </c>
      <c r="F3707" s="190">
        <f t="shared" si="234"/>
        <v>3702</v>
      </c>
      <c r="G3707" s="190">
        <f t="shared" si="232"/>
        <v>0.40538764783180026</v>
      </c>
      <c r="H3707" s="190">
        <f t="shared" si="233"/>
        <v>148.08000000000001</v>
      </c>
    </row>
    <row r="3708" spans="1:8">
      <c r="A3708" s="185">
        <v>39771</v>
      </c>
      <c r="B3708" s="184">
        <v>57.3</v>
      </c>
      <c r="C3708" s="184">
        <f t="shared" si="231"/>
        <v>2008</v>
      </c>
      <c r="E3708" s="190">
        <v>114</v>
      </c>
      <c r="F3708" s="190">
        <f t="shared" si="234"/>
        <v>3703</v>
      </c>
      <c r="G3708" s="190">
        <f t="shared" si="232"/>
        <v>0.40549715286903198</v>
      </c>
      <c r="H3708" s="190">
        <f t="shared" si="233"/>
        <v>148.12</v>
      </c>
    </row>
    <row r="3709" spans="1:8">
      <c r="A3709" s="185">
        <v>39772</v>
      </c>
      <c r="B3709" s="184">
        <v>57.3</v>
      </c>
      <c r="C3709" s="184">
        <f t="shared" si="231"/>
        <v>2008</v>
      </c>
      <c r="E3709" s="190">
        <v>114</v>
      </c>
      <c r="F3709" s="190">
        <f t="shared" si="234"/>
        <v>3704</v>
      </c>
      <c r="G3709" s="190">
        <f t="shared" si="232"/>
        <v>0.40560665790626371</v>
      </c>
      <c r="H3709" s="190">
        <f t="shared" si="233"/>
        <v>148.16</v>
      </c>
    </row>
    <row r="3710" spans="1:8">
      <c r="A3710" s="185">
        <v>39773</v>
      </c>
      <c r="B3710" s="184">
        <v>63.4</v>
      </c>
      <c r="C3710" s="184">
        <f t="shared" si="231"/>
        <v>2008</v>
      </c>
      <c r="E3710" s="190">
        <v>114</v>
      </c>
      <c r="F3710" s="190">
        <f t="shared" si="234"/>
        <v>3705</v>
      </c>
      <c r="G3710" s="190">
        <f t="shared" si="232"/>
        <v>0.40571616294349538</v>
      </c>
      <c r="H3710" s="190">
        <f t="shared" si="233"/>
        <v>148.19999999999999</v>
      </c>
    </row>
    <row r="3711" spans="1:8">
      <c r="A3711" s="185">
        <v>39774</v>
      </c>
      <c r="B3711" s="184">
        <v>74.400000000000006</v>
      </c>
      <c r="C3711" s="184">
        <f t="shared" si="231"/>
        <v>2008</v>
      </c>
      <c r="E3711" s="190">
        <v>114</v>
      </c>
      <c r="F3711" s="190">
        <f t="shared" si="234"/>
        <v>3706</v>
      </c>
      <c r="G3711" s="190">
        <f t="shared" si="232"/>
        <v>0.40582566798072711</v>
      </c>
      <c r="H3711" s="190">
        <f t="shared" si="233"/>
        <v>148.24</v>
      </c>
    </row>
    <row r="3712" spans="1:8">
      <c r="A3712" s="185">
        <v>39775</v>
      </c>
      <c r="B3712" s="184">
        <v>74.900000000000006</v>
      </c>
      <c r="C3712" s="184">
        <f t="shared" si="231"/>
        <v>2008</v>
      </c>
      <c r="E3712" s="190">
        <v>114</v>
      </c>
      <c r="F3712" s="190">
        <f t="shared" si="234"/>
        <v>3707</v>
      </c>
      <c r="G3712" s="190">
        <f t="shared" si="232"/>
        <v>0.40593517301795884</v>
      </c>
      <c r="H3712" s="190">
        <f t="shared" si="233"/>
        <v>148.28</v>
      </c>
    </row>
    <row r="3713" spans="1:8">
      <c r="A3713" s="185">
        <v>39776</v>
      </c>
      <c r="B3713" s="184">
        <v>65.900000000000006</v>
      </c>
      <c r="C3713" s="184">
        <f t="shared" si="231"/>
        <v>2008</v>
      </c>
      <c r="E3713" s="190">
        <v>114</v>
      </c>
      <c r="F3713" s="190">
        <f t="shared" si="234"/>
        <v>3708</v>
      </c>
      <c r="G3713" s="190">
        <f t="shared" si="232"/>
        <v>0.40604467805519051</v>
      </c>
      <c r="H3713" s="190">
        <f t="shared" si="233"/>
        <v>148.32</v>
      </c>
    </row>
    <row r="3714" spans="1:8">
      <c r="A3714" s="185">
        <v>39777</v>
      </c>
      <c r="B3714" s="184">
        <v>41.2</v>
      </c>
      <c r="C3714" s="184">
        <f t="shared" si="231"/>
        <v>2008</v>
      </c>
      <c r="E3714" s="190">
        <v>114</v>
      </c>
      <c r="F3714" s="190">
        <f t="shared" si="234"/>
        <v>3709</v>
      </c>
      <c r="G3714" s="190">
        <f t="shared" si="232"/>
        <v>0.40615418309242224</v>
      </c>
      <c r="H3714" s="190">
        <f t="shared" si="233"/>
        <v>148.36000000000001</v>
      </c>
    </row>
    <row r="3715" spans="1:8">
      <c r="A3715" s="185">
        <v>39778</v>
      </c>
      <c r="B3715" s="184">
        <v>54.6</v>
      </c>
      <c r="C3715" s="184">
        <f t="shared" si="231"/>
        <v>2008</v>
      </c>
      <c r="E3715" s="190">
        <v>114</v>
      </c>
      <c r="F3715" s="190">
        <f t="shared" si="234"/>
        <v>3710</v>
      </c>
      <c r="G3715" s="190">
        <f t="shared" si="232"/>
        <v>0.40626368812965397</v>
      </c>
      <c r="H3715" s="190">
        <f t="shared" si="233"/>
        <v>148.4</v>
      </c>
    </row>
    <row r="3716" spans="1:8">
      <c r="A3716" s="185">
        <v>39779</v>
      </c>
      <c r="B3716" s="184">
        <v>56.1</v>
      </c>
      <c r="C3716" s="184">
        <f t="shared" si="231"/>
        <v>2008</v>
      </c>
      <c r="E3716" s="190">
        <v>114</v>
      </c>
      <c r="F3716" s="190">
        <f t="shared" si="234"/>
        <v>3711</v>
      </c>
      <c r="G3716" s="190">
        <f t="shared" si="232"/>
        <v>0.40637319316688569</v>
      </c>
      <c r="H3716" s="190">
        <f t="shared" si="233"/>
        <v>148.44</v>
      </c>
    </row>
    <row r="3717" spans="1:8">
      <c r="A3717" s="185">
        <v>39780</v>
      </c>
      <c r="B3717" s="184">
        <v>61</v>
      </c>
      <c r="C3717" s="184">
        <f t="shared" si="231"/>
        <v>2008</v>
      </c>
      <c r="E3717" s="190">
        <v>114</v>
      </c>
      <c r="F3717" s="190">
        <f t="shared" si="234"/>
        <v>3712</v>
      </c>
      <c r="G3717" s="190">
        <f t="shared" si="232"/>
        <v>0.40648269820411737</v>
      </c>
      <c r="H3717" s="190">
        <f t="shared" si="233"/>
        <v>148.47999999999999</v>
      </c>
    </row>
    <row r="3718" spans="1:8">
      <c r="A3718" s="185">
        <v>39781</v>
      </c>
      <c r="B3718" s="184">
        <v>72.8</v>
      </c>
      <c r="C3718" s="184">
        <f t="shared" ref="C3718:C3781" si="235">YEAR(A3718)</f>
        <v>2008</v>
      </c>
      <c r="E3718" s="190">
        <v>114</v>
      </c>
      <c r="F3718" s="190">
        <f t="shared" si="234"/>
        <v>3713</v>
      </c>
      <c r="G3718" s="190">
        <f t="shared" ref="G3718:G3781" si="236">F3718/9132</f>
        <v>0.40659220324134909</v>
      </c>
      <c r="H3718" s="190">
        <f t="shared" ref="H3718:H3781" si="237">G3718*9132/25</f>
        <v>148.52000000000001</v>
      </c>
    </row>
    <row r="3719" spans="1:8">
      <c r="A3719" s="185">
        <v>39782</v>
      </c>
      <c r="B3719" s="184">
        <v>73.3</v>
      </c>
      <c r="C3719" s="184">
        <f t="shared" si="235"/>
        <v>2008</v>
      </c>
      <c r="E3719" s="190">
        <v>113</v>
      </c>
      <c r="F3719" s="190">
        <f t="shared" ref="F3719:F3782" si="238">F3718+1</f>
        <v>3714</v>
      </c>
      <c r="G3719" s="190">
        <f t="shared" si="236"/>
        <v>0.40670170827858082</v>
      </c>
      <c r="H3719" s="190">
        <f t="shared" si="237"/>
        <v>148.56</v>
      </c>
    </row>
    <row r="3720" spans="1:8">
      <c r="A3720" s="185">
        <v>39783</v>
      </c>
      <c r="B3720" s="184">
        <v>66.099999999999994</v>
      </c>
      <c r="C3720" s="184">
        <f t="shared" si="235"/>
        <v>2008</v>
      </c>
      <c r="E3720" s="190">
        <v>113</v>
      </c>
      <c r="F3720" s="190">
        <f t="shared" si="238"/>
        <v>3715</v>
      </c>
      <c r="G3720" s="190">
        <f t="shared" si="236"/>
        <v>0.40681121331581255</v>
      </c>
      <c r="H3720" s="190">
        <f t="shared" si="237"/>
        <v>148.6</v>
      </c>
    </row>
    <row r="3721" spans="1:8">
      <c r="A3721" s="185">
        <v>39784</v>
      </c>
      <c r="B3721" s="184">
        <v>57.4</v>
      </c>
      <c r="C3721" s="184">
        <f t="shared" si="235"/>
        <v>2008</v>
      </c>
      <c r="E3721" s="190">
        <v>113</v>
      </c>
      <c r="F3721" s="190">
        <f t="shared" si="238"/>
        <v>3716</v>
      </c>
      <c r="G3721" s="190">
        <f t="shared" si="236"/>
        <v>0.40692071835304422</v>
      </c>
      <c r="H3721" s="190">
        <f t="shared" si="237"/>
        <v>148.63999999999999</v>
      </c>
    </row>
    <row r="3722" spans="1:8">
      <c r="A3722" s="185">
        <v>39785</v>
      </c>
      <c r="B3722" s="184">
        <v>58.1</v>
      </c>
      <c r="C3722" s="184">
        <f t="shared" si="235"/>
        <v>2008</v>
      </c>
      <c r="E3722" s="190">
        <v>113</v>
      </c>
      <c r="F3722" s="190">
        <f t="shared" si="238"/>
        <v>3717</v>
      </c>
      <c r="G3722" s="190">
        <f t="shared" si="236"/>
        <v>0.40703022339027595</v>
      </c>
      <c r="H3722" s="190">
        <f t="shared" si="237"/>
        <v>148.68</v>
      </c>
    </row>
    <row r="3723" spans="1:8">
      <c r="A3723" s="185">
        <v>39786</v>
      </c>
      <c r="B3723" s="184">
        <v>67.099999999999994</v>
      </c>
      <c r="C3723" s="184">
        <f t="shared" si="235"/>
        <v>2008</v>
      </c>
      <c r="E3723" s="190">
        <v>113</v>
      </c>
      <c r="F3723" s="190">
        <f t="shared" si="238"/>
        <v>3718</v>
      </c>
      <c r="G3723" s="190">
        <f t="shared" si="236"/>
        <v>0.40713972842750767</v>
      </c>
      <c r="H3723" s="190">
        <f t="shared" si="237"/>
        <v>148.72</v>
      </c>
    </row>
    <row r="3724" spans="1:8">
      <c r="A3724" s="185">
        <v>39787</v>
      </c>
      <c r="B3724" s="184">
        <v>63</v>
      </c>
      <c r="C3724" s="184">
        <f t="shared" si="235"/>
        <v>2008</v>
      </c>
      <c r="E3724" s="190">
        <v>113</v>
      </c>
      <c r="F3724" s="190">
        <f t="shared" si="238"/>
        <v>3719</v>
      </c>
      <c r="G3724" s="190">
        <f t="shared" si="236"/>
        <v>0.4072492334647394</v>
      </c>
      <c r="H3724" s="190">
        <f t="shared" si="237"/>
        <v>148.76</v>
      </c>
    </row>
    <row r="3725" spans="1:8">
      <c r="A3725" s="185">
        <v>39788</v>
      </c>
      <c r="B3725" s="184">
        <v>74.8</v>
      </c>
      <c r="C3725" s="184">
        <f t="shared" si="235"/>
        <v>2008</v>
      </c>
      <c r="E3725" s="190">
        <v>113</v>
      </c>
      <c r="F3725" s="190">
        <f t="shared" si="238"/>
        <v>3720</v>
      </c>
      <c r="G3725" s="190">
        <f t="shared" si="236"/>
        <v>0.40735873850197107</v>
      </c>
      <c r="H3725" s="190">
        <f t="shared" si="237"/>
        <v>148.80000000000001</v>
      </c>
    </row>
    <row r="3726" spans="1:8">
      <c r="A3726" s="185">
        <v>39789</v>
      </c>
      <c r="B3726" s="184">
        <v>73.3</v>
      </c>
      <c r="C3726" s="184">
        <f t="shared" si="235"/>
        <v>2008</v>
      </c>
      <c r="E3726" s="190">
        <v>113</v>
      </c>
      <c r="F3726" s="190">
        <f t="shared" si="238"/>
        <v>3721</v>
      </c>
      <c r="G3726" s="190">
        <f t="shared" si="236"/>
        <v>0.4074682435392028</v>
      </c>
      <c r="H3726" s="190">
        <f t="shared" si="237"/>
        <v>148.84</v>
      </c>
    </row>
    <row r="3727" spans="1:8">
      <c r="A3727" s="185">
        <v>39790</v>
      </c>
      <c r="B3727" s="184">
        <v>67.7</v>
      </c>
      <c r="C3727" s="184">
        <f t="shared" si="235"/>
        <v>2008</v>
      </c>
      <c r="E3727" s="190">
        <v>113</v>
      </c>
      <c r="F3727" s="190">
        <f t="shared" si="238"/>
        <v>3722</v>
      </c>
      <c r="G3727" s="190">
        <f t="shared" si="236"/>
        <v>0.40757774857643453</v>
      </c>
      <c r="H3727" s="190">
        <f t="shared" si="237"/>
        <v>148.88</v>
      </c>
    </row>
    <row r="3728" spans="1:8">
      <c r="A3728" s="185">
        <v>39791</v>
      </c>
      <c r="B3728" s="184">
        <v>57.7</v>
      </c>
      <c r="C3728" s="184">
        <f t="shared" si="235"/>
        <v>2008</v>
      </c>
      <c r="E3728" s="190">
        <v>113</v>
      </c>
      <c r="F3728" s="190">
        <f t="shared" si="238"/>
        <v>3723</v>
      </c>
      <c r="G3728" s="190">
        <f t="shared" si="236"/>
        <v>0.40768725361366626</v>
      </c>
      <c r="H3728" s="190">
        <f t="shared" si="237"/>
        <v>148.92000000000002</v>
      </c>
    </row>
    <row r="3729" spans="1:8">
      <c r="A3729" s="185">
        <v>39792</v>
      </c>
      <c r="B3729" s="184">
        <v>45.6</v>
      </c>
      <c r="C3729" s="184">
        <f t="shared" si="235"/>
        <v>2008</v>
      </c>
      <c r="E3729" s="190">
        <v>113</v>
      </c>
      <c r="F3729" s="190">
        <f t="shared" si="238"/>
        <v>3724</v>
      </c>
      <c r="G3729" s="190">
        <f t="shared" si="236"/>
        <v>0.40779675865089793</v>
      </c>
      <c r="H3729" s="190">
        <f t="shared" si="237"/>
        <v>148.96</v>
      </c>
    </row>
    <row r="3730" spans="1:8">
      <c r="A3730" s="185">
        <v>39793</v>
      </c>
      <c r="B3730" s="184">
        <v>37.6</v>
      </c>
      <c r="C3730" s="184">
        <f t="shared" si="235"/>
        <v>2008</v>
      </c>
      <c r="E3730" s="190">
        <v>113</v>
      </c>
      <c r="F3730" s="190">
        <f t="shared" si="238"/>
        <v>3725</v>
      </c>
      <c r="G3730" s="190">
        <f t="shared" si="236"/>
        <v>0.40790626368812966</v>
      </c>
      <c r="H3730" s="190">
        <f t="shared" si="237"/>
        <v>149</v>
      </c>
    </row>
    <row r="3731" spans="1:8">
      <c r="A3731" s="185">
        <v>39794</v>
      </c>
      <c r="B3731" s="184">
        <v>37.4</v>
      </c>
      <c r="C3731" s="184">
        <f t="shared" si="235"/>
        <v>2008</v>
      </c>
      <c r="E3731" s="190">
        <v>113</v>
      </c>
      <c r="F3731" s="190">
        <f t="shared" si="238"/>
        <v>3726</v>
      </c>
      <c r="G3731" s="190">
        <f t="shared" si="236"/>
        <v>0.40801576872536138</v>
      </c>
      <c r="H3731" s="190">
        <f t="shared" si="237"/>
        <v>149.04</v>
      </c>
    </row>
    <row r="3732" spans="1:8">
      <c r="A3732" s="185">
        <v>39795</v>
      </c>
      <c r="B3732" s="184">
        <v>37.799999999999997</v>
      </c>
      <c r="C3732" s="184">
        <f t="shared" si="235"/>
        <v>2008</v>
      </c>
      <c r="E3732" s="190">
        <v>113</v>
      </c>
      <c r="F3732" s="190">
        <f t="shared" si="238"/>
        <v>3727</v>
      </c>
      <c r="G3732" s="190">
        <f t="shared" si="236"/>
        <v>0.40812527376259305</v>
      </c>
      <c r="H3732" s="190">
        <f t="shared" si="237"/>
        <v>149.08000000000001</v>
      </c>
    </row>
    <row r="3733" spans="1:8">
      <c r="A3733" s="185">
        <v>39796</v>
      </c>
      <c r="B3733" s="184">
        <v>37</v>
      </c>
      <c r="C3733" s="184">
        <f t="shared" si="235"/>
        <v>2008</v>
      </c>
      <c r="E3733" s="190">
        <v>113</v>
      </c>
      <c r="F3733" s="190">
        <f t="shared" si="238"/>
        <v>3728</v>
      </c>
      <c r="G3733" s="190">
        <f t="shared" si="236"/>
        <v>0.40823477879982478</v>
      </c>
      <c r="H3733" s="190">
        <f t="shared" si="237"/>
        <v>149.12</v>
      </c>
    </row>
    <row r="3734" spans="1:8">
      <c r="A3734" s="185">
        <v>39797</v>
      </c>
      <c r="B3734" s="184">
        <v>36.9</v>
      </c>
      <c r="C3734" s="184">
        <f t="shared" si="235"/>
        <v>2008</v>
      </c>
      <c r="E3734" s="190">
        <v>113</v>
      </c>
      <c r="F3734" s="190">
        <f t="shared" si="238"/>
        <v>3729</v>
      </c>
      <c r="G3734" s="190">
        <f t="shared" si="236"/>
        <v>0.40834428383705651</v>
      </c>
      <c r="H3734" s="190">
        <f t="shared" si="237"/>
        <v>149.16</v>
      </c>
    </row>
    <row r="3735" spans="1:8">
      <c r="A3735" s="185">
        <v>39798</v>
      </c>
      <c r="B3735" s="184">
        <v>39.299999999999997</v>
      </c>
      <c r="C3735" s="184">
        <f t="shared" si="235"/>
        <v>2008</v>
      </c>
      <c r="E3735" s="190">
        <v>113</v>
      </c>
      <c r="F3735" s="190">
        <f t="shared" si="238"/>
        <v>3730</v>
      </c>
      <c r="G3735" s="190">
        <f t="shared" si="236"/>
        <v>0.40845378887428824</v>
      </c>
      <c r="H3735" s="190">
        <f t="shared" si="237"/>
        <v>149.19999999999999</v>
      </c>
    </row>
    <row r="3736" spans="1:8">
      <c r="A3736" s="185">
        <v>39799</v>
      </c>
      <c r="B3736" s="184">
        <v>36.200000000000003</v>
      </c>
      <c r="C3736" s="184">
        <f t="shared" si="235"/>
        <v>2008</v>
      </c>
      <c r="E3736" s="190">
        <v>113</v>
      </c>
      <c r="F3736" s="190">
        <f t="shared" si="238"/>
        <v>3731</v>
      </c>
      <c r="G3736" s="190">
        <f t="shared" si="236"/>
        <v>0.40856329391151991</v>
      </c>
      <c r="H3736" s="190">
        <f t="shared" si="237"/>
        <v>149.24</v>
      </c>
    </row>
    <row r="3737" spans="1:8">
      <c r="A3737" s="185">
        <v>39800</v>
      </c>
      <c r="B3737" s="184">
        <v>36.1</v>
      </c>
      <c r="C3737" s="184">
        <f t="shared" si="235"/>
        <v>2008</v>
      </c>
      <c r="E3737" s="190">
        <v>112</v>
      </c>
      <c r="F3737" s="190">
        <f t="shared" si="238"/>
        <v>3732</v>
      </c>
      <c r="G3737" s="190">
        <f t="shared" si="236"/>
        <v>0.40867279894875164</v>
      </c>
      <c r="H3737" s="190">
        <f t="shared" si="237"/>
        <v>149.28</v>
      </c>
    </row>
    <row r="3738" spans="1:8">
      <c r="A3738" s="185">
        <v>39801</v>
      </c>
      <c r="B3738" s="184">
        <v>35.9</v>
      </c>
      <c r="C3738" s="184">
        <f t="shared" si="235"/>
        <v>2008</v>
      </c>
      <c r="E3738" s="190">
        <v>112</v>
      </c>
      <c r="F3738" s="190">
        <f t="shared" si="238"/>
        <v>3733</v>
      </c>
      <c r="G3738" s="190">
        <f t="shared" si="236"/>
        <v>0.40878230398598336</v>
      </c>
      <c r="H3738" s="190">
        <f t="shared" si="237"/>
        <v>149.32</v>
      </c>
    </row>
    <row r="3739" spans="1:8">
      <c r="A3739" s="185">
        <v>39802</v>
      </c>
      <c r="B3739" s="184">
        <v>35.4</v>
      </c>
      <c r="C3739" s="184">
        <f t="shared" si="235"/>
        <v>2008</v>
      </c>
      <c r="E3739" s="190">
        <v>112</v>
      </c>
      <c r="F3739" s="190">
        <f t="shared" si="238"/>
        <v>3734</v>
      </c>
      <c r="G3739" s="190">
        <f t="shared" si="236"/>
        <v>0.40889180902321509</v>
      </c>
      <c r="H3739" s="190">
        <f t="shared" si="237"/>
        <v>149.36000000000001</v>
      </c>
    </row>
    <row r="3740" spans="1:8">
      <c r="A3740" s="185">
        <v>39803</v>
      </c>
      <c r="B3740" s="184">
        <v>35.1</v>
      </c>
      <c r="C3740" s="184">
        <f t="shared" si="235"/>
        <v>2008</v>
      </c>
      <c r="E3740" s="190">
        <v>112</v>
      </c>
      <c r="F3740" s="190">
        <f t="shared" si="238"/>
        <v>3735</v>
      </c>
      <c r="G3740" s="190">
        <f t="shared" si="236"/>
        <v>0.40900131406044676</v>
      </c>
      <c r="H3740" s="190">
        <f t="shared" si="237"/>
        <v>149.4</v>
      </c>
    </row>
    <row r="3741" spans="1:8">
      <c r="A3741" s="185">
        <v>39804</v>
      </c>
      <c r="B3741" s="184">
        <v>37.4</v>
      </c>
      <c r="C3741" s="184">
        <f t="shared" si="235"/>
        <v>2008</v>
      </c>
      <c r="E3741" s="190">
        <v>112</v>
      </c>
      <c r="F3741" s="190">
        <f t="shared" si="238"/>
        <v>3736</v>
      </c>
      <c r="G3741" s="190">
        <f t="shared" si="236"/>
        <v>0.40911081909767849</v>
      </c>
      <c r="H3741" s="190">
        <f t="shared" si="237"/>
        <v>149.44</v>
      </c>
    </row>
    <row r="3742" spans="1:8">
      <c r="A3742" s="185">
        <v>39805</v>
      </c>
      <c r="B3742" s="184">
        <v>35.4</v>
      </c>
      <c r="C3742" s="184">
        <f t="shared" si="235"/>
        <v>2008</v>
      </c>
      <c r="E3742" s="190">
        <v>112</v>
      </c>
      <c r="F3742" s="190">
        <f t="shared" si="238"/>
        <v>3737</v>
      </c>
      <c r="G3742" s="190">
        <f t="shared" si="236"/>
        <v>0.40922032413491022</v>
      </c>
      <c r="H3742" s="190">
        <f t="shared" si="237"/>
        <v>149.47999999999999</v>
      </c>
    </row>
    <row r="3743" spans="1:8">
      <c r="A3743" s="185">
        <v>39806</v>
      </c>
      <c r="B3743" s="184">
        <v>37.6</v>
      </c>
      <c r="C3743" s="184">
        <f t="shared" si="235"/>
        <v>2008</v>
      </c>
      <c r="E3743" s="190">
        <v>112</v>
      </c>
      <c r="F3743" s="190">
        <f t="shared" si="238"/>
        <v>3738</v>
      </c>
      <c r="G3743" s="190">
        <f t="shared" si="236"/>
        <v>0.40932982917214195</v>
      </c>
      <c r="H3743" s="190">
        <f t="shared" si="237"/>
        <v>149.52000000000001</v>
      </c>
    </row>
    <row r="3744" spans="1:8">
      <c r="A3744" s="185">
        <v>39807</v>
      </c>
      <c r="B3744" s="184">
        <v>35.799999999999997</v>
      </c>
      <c r="C3744" s="184">
        <f t="shared" si="235"/>
        <v>2008</v>
      </c>
      <c r="E3744" s="190">
        <v>112</v>
      </c>
      <c r="F3744" s="190">
        <f t="shared" si="238"/>
        <v>3739</v>
      </c>
      <c r="G3744" s="190">
        <f t="shared" si="236"/>
        <v>0.40943933420937362</v>
      </c>
      <c r="H3744" s="190">
        <f t="shared" si="237"/>
        <v>149.56</v>
      </c>
    </row>
    <row r="3745" spans="1:8">
      <c r="A3745" s="185">
        <v>39808</v>
      </c>
      <c r="B3745" s="184">
        <v>34.6</v>
      </c>
      <c r="C3745" s="184">
        <f t="shared" si="235"/>
        <v>2008</v>
      </c>
      <c r="E3745" s="190">
        <v>112</v>
      </c>
      <c r="F3745" s="190">
        <f t="shared" si="238"/>
        <v>3740</v>
      </c>
      <c r="G3745" s="190">
        <f t="shared" si="236"/>
        <v>0.40954883924660535</v>
      </c>
      <c r="H3745" s="190">
        <f t="shared" si="237"/>
        <v>149.6</v>
      </c>
    </row>
    <row r="3746" spans="1:8">
      <c r="A3746" s="185">
        <v>39809</v>
      </c>
      <c r="B3746" s="184">
        <v>35.799999999999997</v>
      </c>
      <c r="C3746" s="184">
        <f t="shared" si="235"/>
        <v>2008</v>
      </c>
      <c r="E3746" s="190">
        <v>112</v>
      </c>
      <c r="F3746" s="190">
        <f t="shared" si="238"/>
        <v>3741</v>
      </c>
      <c r="G3746" s="190">
        <f t="shared" si="236"/>
        <v>0.40965834428383707</v>
      </c>
      <c r="H3746" s="190">
        <f t="shared" si="237"/>
        <v>149.63999999999999</v>
      </c>
    </row>
    <row r="3747" spans="1:8">
      <c r="A3747" s="185">
        <v>39810</v>
      </c>
      <c r="B3747" s="184">
        <v>34.200000000000003</v>
      </c>
      <c r="C3747" s="184">
        <f t="shared" si="235"/>
        <v>2008</v>
      </c>
      <c r="E3747" s="190">
        <v>112</v>
      </c>
      <c r="F3747" s="190">
        <f t="shared" si="238"/>
        <v>3742</v>
      </c>
      <c r="G3747" s="190">
        <f t="shared" si="236"/>
        <v>0.40976784932106874</v>
      </c>
      <c r="H3747" s="190">
        <f t="shared" si="237"/>
        <v>149.68</v>
      </c>
    </row>
    <row r="3748" spans="1:8">
      <c r="A3748" s="185">
        <v>39811</v>
      </c>
      <c r="B3748" s="184">
        <v>34.799999999999997</v>
      </c>
      <c r="C3748" s="184">
        <f t="shared" si="235"/>
        <v>2008</v>
      </c>
      <c r="E3748" s="190">
        <v>112</v>
      </c>
      <c r="F3748" s="190">
        <f t="shared" si="238"/>
        <v>3743</v>
      </c>
      <c r="G3748" s="190">
        <f t="shared" si="236"/>
        <v>0.40987735435830047</v>
      </c>
      <c r="H3748" s="190">
        <f t="shared" si="237"/>
        <v>149.72</v>
      </c>
    </row>
    <row r="3749" spans="1:8">
      <c r="A3749" s="185">
        <v>39812</v>
      </c>
      <c r="B3749" s="184">
        <v>35.4</v>
      </c>
      <c r="C3749" s="184">
        <f t="shared" si="235"/>
        <v>2008</v>
      </c>
      <c r="E3749" s="190">
        <v>112</v>
      </c>
      <c r="F3749" s="190">
        <f t="shared" si="238"/>
        <v>3744</v>
      </c>
      <c r="G3749" s="190">
        <f t="shared" si="236"/>
        <v>0.4099868593955322</v>
      </c>
      <c r="H3749" s="190">
        <f t="shared" si="237"/>
        <v>149.76</v>
      </c>
    </row>
    <row r="3750" spans="1:8">
      <c r="A3750" s="185">
        <v>39813</v>
      </c>
      <c r="B3750" s="184">
        <v>35.700000000000003</v>
      </c>
      <c r="C3750" s="184">
        <f t="shared" si="235"/>
        <v>2008</v>
      </c>
      <c r="E3750" s="190">
        <v>112</v>
      </c>
      <c r="F3750" s="190">
        <f t="shared" si="238"/>
        <v>3745</v>
      </c>
      <c r="G3750" s="190">
        <f t="shared" si="236"/>
        <v>0.41009636443276393</v>
      </c>
      <c r="H3750" s="190">
        <f t="shared" si="237"/>
        <v>149.80000000000001</v>
      </c>
    </row>
    <row r="3751" spans="1:8">
      <c r="A3751" s="185">
        <v>39814</v>
      </c>
      <c r="B3751" s="184">
        <v>41</v>
      </c>
      <c r="C3751" s="184">
        <f t="shared" si="235"/>
        <v>2009</v>
      </c>
      <c r="E3751" s="190">
        <v>111</v>
      </c>
      <c r="F3751" s="190">
        <f t="shared" si="238"/>
        <v>3746</v>
      </c>
      <c r="G3751" s="190">
        <f t="shared" si="236"/>
        <v>0.4102058694699956</v>
      </c>
      <c r="H3751" s="190">
        <f t="shared" si="237"/>
        <v>149.84</v>
      </c>
    </row>
    <row r="3752" spans="1:8">
      <c r="A3752" s="185">
        <v>39815</v>
      </c>
      <c r="B3752" s="184">
        <v>44.6</v>
      </c>
      <c r="C3752" s="184">
        <f t="shared" si="235"/>
        <v>2009</v>
      </c>
      <c r="E3752" s="190">
        <v>111</v>
      </c>
      <c r="F3752" s="190">
        <f t="shared" si="238"/>
        <v>3747</v>
      </c>
      <c r="G3752" s="190">
        <f t="shared" si="236"/>
        <v>0.41031537450722733</v>
      </c>
      <c r="H3752" s="190">
        <f t="shared" si="237"/>
        <v>149.88</v>
      </c>
    </row>
    <row r="3753" spans="1:8">
      <c r="A3753" s="185">
        <v>39816</v>
      </c>
      <c r="B3753" s="184">
        <v>52.4</v>
      </c>
      <c r="C3753" s="184">
        <f t="shared" si="235"/>
        <v>2009</v>
      </c>
      <c r="E3753" s="190">
        <v>111</v>
      </c>
      <c r="F3753" s="190">
        <f t="shared" si="238"/>
        <v>3748</v>
      </c>
      <c r="G3753" s="190">
        <f t="shared" si="236"/>
        <v>0.41042487954445905</v>
      </c>
      <c r="H3753" s="190">
        <f t="shared" si="237"/>
        <v>149.91999999999999</v>
      </c>
    </row>
    <row r="3754" spans="1:8">
      <c r="A3754" s="185">
        <v>39817</v>
      </c>
      <c r="B3754" s="184">
        <v>53.6</v>
      </c>
      <c r="C3754" s="184">
        <f t="shared" si="235"/>
        <v>2009</v>
      </c>
      <c r="E3754" s="190">
        <v>111</v>
      </c>
      <c r="F3754" s="190">
        <f t="shared" si="238"/>
        <v>3749</v>
      </c>
      <c r="G3754" s="190">
        <f t="shared" si="236"/>
        <v>0.41053438458169078</v>
      </c>
      <c r="H3754" s="190">
        <f t="shared" si="237"/>
        <v>149.96</v>
      </c>
    </row>
    <row r="3755" spans="1:8">
      <c r="A3755" s="185">
        <v>39818</v>
      </c>
      <c r="B3755" s="184">
        <v>65.099999999999994</v>
      </c>
      <c r="C3755" s="184">
        <f t="shared" si="235"/>
        <v>2009</v>
      </c>
      <c r="E3755" s="190">
        <v>111</v>
      </c>
      <c r="F3755" s="190">
        <f t="shared" si="238"/>
        <v>3750</v>
      </c>
      <c r="G3755" s="190">
        <f t="shared" si="236"/>
        <v>0.41064388961892245</v>
      </c>
      <c r="H3755" s="190">
        <f t="shared" si="237"/>
        <v>150</v>
      </c>
    </row>
    <row r="3756" spans="1:8">
      <c r="A3756" s="185">
        <v>39819</v>
      </c>
      <c r="B3756" s="184">
        <v>42.7</v>
      </c>
      <c r="C3756" s="184">
        <f t="shared" si="235"/>
        <v>2009</v>
      </c>
      <c r="E3756" s="190">
        <v>111</v>
      </c>
      <c r="F3756" s="190">
        <f t="shared" si="238"/>
        <v>3751</v>
      </c>
      <c r="G3756" s="190">
        <f t="shared" si="236"/>
        <v>0.41075339465615418</v>
      </c>
      <c r="H3756" s="190">
        <f t="shared" si="237"/>
        <v>150.04</v>
      </c>
    </row>
    <row r="3757" spans="1:8">
      <c r="A3757" s="185">
        <v>39820</v>
      </c>
      <c r="B3757" s="184">
        <v>40.6</v>
      </c>
      <c r="C3757" s="184">
        <f t="shared" si="235"/>
        <v>2009</v>
      </c>
      <c r="E3757" s="190">
        <v>111</v>
      </c>
      <c r="F3757" s="190">
        <f t="shared" si="238"/>
        <v>3752</v>
      </c>
      <c r="G3757" s="190">
        <f t="shared" si="236"/>
        <v>0.41086289969338591</v>
      </c>
      <c r="H3757" s="190">
        <f t="shared" si="237"/>
        <v>150.08000000000001</v>
      </c>
    </row>
    <row r="3758" spans="1:8">
      <c r="A3758" s="185">
        <v>39821</v>
      </c>
      <c r="B3758" s="184">
        <v>35.9</v>
      </c>
      <c r="C3758" s="184">
        <f t="shared" si="235"/>
        <v>2009</v>
      </c>
      <c r="E3758" s="190">
        <v>111</v>
      </c>
      <c r="F3758" s="190">
        <f t="shared" si="238"/>
        <v>3753</v>
      </c>
      <c r="G3758" s="190">
        <f t="shared" si="236"/>
        <v>0.41097240473061764</v>
      </c>
      <c r="H3758" s="190">
        <f t="shared" si="237"/>
        <v>150.12</v>
      </c>
    </row>
    <row r="3759" spans="1:8">
      <c r="A3759" s="185">
        <v>39822</v>
      </c>
      <c r="B3759" s="184">
        <v>34.299999999999997</v>
      </c>
      <c r="C3759" s="184">
        <f t="shared" si="235"/>
        <v>2009</v>
      </c>
      <c r="E3759" s="190">
        <v>111</v>
      </c>
      <c r="F3759" s="190">
        <f t="shared" si="238"/>
        <v>3754</v>
      </c>
      <c r="G3759" s="190">
        <f t="shared" si="236"/>
        <v>0.41108190976784931</v>
      </c>
      <c r="H3759" s="190">
        <f t="shared" si="237"/>
        <v>150.16</v>
      </c>
    </row>
    <row r="3760" spans="1:8">
      <c r="A3760" s="185">
        <v>39823</v>
      </c>
      <c r="B3760" s="184">
        <v>35.6</v>
      </c>
      <c r="C3760" s="184">
        <f t="shared" si="235"/>
        <v>2009</v>
      </c>
      <c r="E3760" s="190">
        <v>111</v>
      </c>
      <c r="F3760" s="190">
        <f t="shared" si="238"/>
        <v>3755</v>
      </c>
      <c r="G3760" s="190">
        <f t="shared" si="236"/>
        <v>0.41119141480508103</v>
      </c>
      <c r="H3760" s="190">
        <f t="shared" si="237"/>
        <v>150.19999999999999</v>
      </c>
    </row>
    <row r="3761" spans="1:8">
      <c r="A3761" s="185">
        <v>39824</v>
      </c>
      <c r="B3761" s="184">
        <v>35.299999999999997</v>
      </c>
      <c r="C3761" s="184">
        <f t="shared" si="235"/>
        <v>2009</v>
      </c>
      <c r="E3761" s="190">
        <v>111</v>
      </c>
      <c r="F3761" s="190">
        <f t="shared" si="238"/>
        <v>3756</v>
      </c>
      <c r="G3761" s="190">
        <f t="shared" si="236"/>
        <v>0.41130091984231276</v>
      </c>
      <c r="H3761" s="190">
        <f t="shared" si="237"/>
        <v>150.24</v>
      </c>
    </row>
    <row r="3762" spans="1:8">
      <c r="A3762" s="185">
        <v>39825</v>
      </c>
      <c r="B3762" s="184">
        <v>35.5</v>
      </c>
      <c r="C3762" s="184">
        <f t="shared" si="235"/>
        <v>2009</v>
      </c>
      <c r="E3762" s="190">
        <v>111</v>
      </c>
      <c r="F3762" s="190">
        <f t="shared" si="238"/>
        <v>3757</v>
      </c>
      <c r="G3762" s="190">
        <f t="shared" si="236"/>
        <v>0.41141042487954443</v>
      </c>
      <c r="H3762" s="190">
        <f t="shared" si="237"/>
        <v>150.27999999999997</v>
      </c>
    </row>
    <row r="3763" spans="1:8">
      <c r="A3763" s="185">
        <v>39826</v>
      </c>
      <c r="B3763" s="184">
        <v>36</v>
      </c>
      <c r="C3763" s="184">
        <f t="shared" si="235"/>
        <v>2009</v>
      </c>
      <c r="E3763" s="190">
        <v>111</v>
      </c>
      <c r="F3763" s="190">
        <f t="shared" si="238"/>
        <v>3758</v>
      </c>
      <c r="G3763" s="190">
        <f t="shared" si="236"/>
        <v>0.41151992991677616</v>
      </c>
      <c r="H3763" s="190">
        <f t="shared" si="237"/>
        <v>150.32</v>
      </c>
    </row>
    <row r="3764" spans="1:8">
      <c r="A3764" s="185">
        <v>39827</v>
      </c>
      <c r="B3764" s="184">
        <v>35.799999999999997</v>
      </c>
      <c r="C3764" s="184">
        <f t="shared" si="235"/>
        <v>2009</v>
      </c>
      <c r="E3764" s="190">
        <v>111</v>
      </c>
      <c r="F3764" s="190">
        <f t="shared" si="238"/>
        <v>3759</v>
      </c>
      <c r="G3764" s="190">
        <f t="shared" si="236"/>
        <v>0.41162943495400789</v>
      </c>
      <c r="H3764" s="190">
        <f t="shared" si="237"/>
        <v>150.36000000000001</v>
      </c>
    </row>
    <row r="3765" spans="1:8">
      <c r="A3765" s="185">
        <v>39828</v>
      </c>
      <c r="B3765" s="184">
        <v>35.700000000000003</v>
      </c>
      <c r="C3765" s="184">
        <f t="shared" si="235"/>
        <v>2009</v>
      </c>
      <c r="E3765" s="190">
        <v>111</v>
      </c>
      <c r="F3765" s="190">
        <f t="shared" si="238"/>
        <v>3760</v>
      </c>
      <c r="G3765" s="190">
        <f t="shared" si="236"/>
        <v>0.41173893999123962</v>
      </c>
      <c r="H3765" s="190">
        <f t="shared" si="237"/>
        <v>150.4</v>
      </c>
    </row>
    <row r="3766" spans="1:8">
      <c r="A3766" s="185">
        <v>39829</v>
      </c>
      <c r="B3766" s="184">
        <v>54.4</v>
      </c>
      <c r="C3766" s="184">
        <f t="shared" si="235"/>
        <v>2009</v>
      </c>
      <c r="E3766" s="190">
        <v>111</v>
      </c>
      <c r="F3766" s="190">
        <f t="shared" si="238"/>
        <v>3761</v>
      </c>
      <c r="G3766" s="190">
        <f t="shared" si="236"/>
        <v>0.41184844502847129</v>
      </c>
      <c r="H3766" s="190">
        <f t="shared" si="237"/>
        <v>150.44</v>
      </c>
    </row>
    <row r="3767" spans="1:8">
      <c r="A3767" s="185">
        <v>39830</v>
      </c>
      <c r="B3767" s="184">
        <v>55.6</v>
      </c>
      <c r="C3767" s="184">
        <f t="shared" si="235"/>
        <v>2009</v>
      </c>
      <c r="E3767" s="190">
        <v>111</v>
      </c>
      <c r="F3767" s="190">
        <f t="shared" si="238"/>
        <v>3762</v>
      </c>
      <c r="G3767" s="190">
        <f t="shared" si="236"/>
        <v>0.41195795006570302</v>
      </c>
      <c r="H3767" s="190">
        <f t="shared" si="237"/>
        <v>150.47999999999999</v>
      </c>
    </row>
    <row r="3768" spans="1:8">
      <c r="A3768" s="185">
        <v>39831</v>
      </c>
      <c r="B3768" s="184">
        <v>56</v>
      </c>
      <c r="C3768" s="184">
        <f t="shared" si="235"/>
        <v>2009</v>
      </c>
      <c r="E3768" s="190">
        <v>111</v>
      </c>
      <c r="F3768" s="190">
        <f t="shared" si="238"/>
        <v>3763</v>
      </c>
      <c r="G3768" s="190">
        <f t="shared" si="236"/>
        <v>0.41206745510293474</v>
      </c>
      <c r="H3768" s="190">
        <f t="shared" si="237"/>
        <v>150.52000000000001</v>
      </c>
    </row>
    <row r="3769" spans="1:8">
      <c r="A3769" s="185">
        <v>39832</v>
      </c>
      <c r="B3769" s="184">
        <v>60</v>
      </c>
      <c r="C3769" s="184">
        <f t="shared" si="235"/>
        <v>2009</v>
      </c>
      <c r="E3769" s="190">
        <v>111</v>
      </c>
      <c r="F3769" s="190">
        <f t="shared" si="238"/>
        <v>3764</v>
      </c>
      <c r="G3769" s="190">
        <f t="shared" si="236"/>
        <v>0.41217696014016647</v>
      </c>
      <c r="H3769" s="190">
        <f t="shared" si="237"/>
        <v>150.56</v>
      </c>
    </row>
    <row r="3770" spans="1:8">
      <c r="A3770" s="185">
        <v>39833</v>
      </c>
      <c r="B3770" s="184">
        <v>59.1</v>
      </c>
      <c r="C3770" s="184">
        <f t="shared" si="235"/>
        <v>2009</v>
      </c>
      <c r="E3770" s="190">
        <v>111</v>
      </c>
      <c r="F3770" s="190">
        <f t="shared" si="238"/>
        <v>3765</v>
      </c>
      <c r="G3770" s="190">
        <f t="shared" si="236"/>
        <v>0.41228646517739814</v>
      </c>
      <c r="H3770" s="190">
        <f t="shared" si="237"/>
        <v>150.6</v>
      </c>
    </row>
    <row r="3771" spans="1:8">
      <c r="A3771" s="185">
        <v>39834</v>
      </c>
      <c r="B3771" s="184">
        <v>55.8</v>
      </c>
      <c r="C3771" s="184">
        <f t="shared" si="235"/>
        <v>2009</v>
      </c>
      <c r="E3771" s="190">
        <v>111</v>
      </c>
      <c r="F3771" s="190">
        <f t="shared" si="238"/>
        <v>3766</v>
      </c>
      <c r="G3771" s="190">
        <f t="shared" si="236"/>
        <v>0.41239597021462987</v>
      </c>
      <c r="H3771" s="190">
        <f t="shared" si="237"/>
        <v>150.63999999999999</v>
      </c>
    </row>
    <row r="3772" spans="1:8">
      <c r="A3772" s="185">
        <v>39835</v>
      </c>
      <c r="B3772" s="184">
        <v>55.5</v>
      </c>
      <c r="C3772" s="184">
        <f t="shared" si="235"/>
        <v>2009</v>
      </c>
      <c r="E3772" s="190">
        <v>110</v>
      </c>
      <c r="F3772" s="190">
        <f t="shared" si="238"/>
        <v>3767</v>
      </c>
      <c r="G3772" s="190">
        <f t="shared" si="236"/>
        <v>0.4125054752518616</v>
      </c>
      <c r="H3772" s="190">
        <f t="shared" si="237"/>
        <v>150.68</v>
      </c>
    </row>
    <row r="3773" spans="1:8">
      <c r="A3773" s="185">
        <v>39836</v>
      </c>
      <c r="B3773" s="184">
        <v>107</v>
      </c>
      <c r="C3773" s="184">
        <f t="shared" si="235"/>
        <v>2009</v>
      </c>
      <c r="E3773" s="190">
        <v>110</v>
      </c>
      <c r="F3773" s="190">
        <f t="shared" si="238"/>
        <v>3768</v>
      </c>
      <c r="G3773" s="190">
        <f t="shared" si="236"/>
        <v>0.41261498028909332</v>
      </c>
      <c r="H3773" s="190">
        <f t="shared" si="237"/>
        <v>150.72000000000003</v>
      </c>
    </row>
    <row r="3774" spans="1:8">
      <c r="A3774" s="185">
        <v>39837</v>
      </c>
      <c r="B3774" s="184">
        <v>105</v>
      </c>
      <c r="C3774" s="184">
        <f t="shared" si="235"/>
        <v>2009</v>
      </c>
      <c r="E3774" s="190">
        <v>110</v>
      </c>
      <c r="F3774" s="190">
        <f t="shared" si="238"/>
        <v>3769</v>
      </c>
      <c r="G3774" s="190">
        <f t="shared" si="236"/>
        <v>0.412724485326325</v>
      </c>
      <c r="H3774" s="190">
        <f t="shared" si="237"/>
        <v>150.76</v>
      </c>
    </row>
    <row r="3775" spans="1:8">
      <c r="A3775" s="185">
        <v>39838</v>
      </c>
      <c r="B3775" s="184">
        <v>130</v>
      </c>
      <c r="C3775" s="184">
        <f t="shared" si="235"/>
        <v>2009</v>
      </c>
      <c r="E3775" s="190">
        <v>110</v>
      </c>
      <c r="F3775" s="190">
        <f t="shared" si="238"/>
        <v>3770</v>
      </c>
      <c r="G3775" s="190">
        <f t="shared" si="236"/>
        <v>0.41283399036355672</v>
      </c>
      <c r="H3775" s="190">
        <f t="shared" si="237"/>
        <v>150.80000000000001</v>
      </c>
    </row>
    <row r="3776" spans="1:8">
      <c r="A3776" s="185">
        <v>39839</v>
      </c>
      <c r="B3776" s="184">
        <v>86.7</v>
      </c>
      <c r="C3776" s="184">
        <f t="shared" si="235"/>
        <v>2009</v>
      </c>
      <c r="E3776" s="190">
        <v>110</v>
      </c>
      <c r="F3776" s="190">
        <f t="shared" si="238"/>
        <v>3771</v>
      </c>
      <c r="G3776" s="190">
        <f t="shared" si="236"/>
        <v>0.41294349540078845</v>
      </c>
      <c r="H3776" s="190">
        <f t="shared" si="237"/>
        <v>150.84</v>
      </c>
    </row>
    <row r="3777" spans="1:8">
      <c r="A3777" s="185">
        <v>39840</v>
      </c>
      <c r="B3777" s="184">
        <v>73.900000000000006</v>
      </c>
      <c r="C3777" s="184">
        <f t="shared" si="235"/>
        <v>2009</v>
      </c>
      <c r="E3777" s="190">
        <v>110</v>
      </c>
      <c r="F3777" s="190">
        <f t="shared" si="238"/>
        <v>3772</v>
      </c>
      <c r="G3777" s="190">
        <f t="shared" si="236"/>
        <v>0.41305300043802012</v>
      </c>
      <c r="H3777" s="190">
        <f t="shared" si="237"/>
        <v>150.88</v>
      </c>
    </row>
    <row r="3778" spans="1:8">
      <c r="A3778" s="185">
        <v>39841</v>
      </c>
      <c r="B3778" s="184">
        <v>69.5</v>
      </c>
      <c r="C3778" s="184">
        <f t="shared" si="235"/>
        <v>2009</v>
      </c>
      <c r="E3778" s="190">
        <v>110</v>
      </c>
      <c r="F3778" s="190">
        <f t="shared" si="238"/>
        <v>3773</v>
      </c>
      <c r="G3778" s="190">
        <f t="shared" si="236"/>
        <v>0.41316250547525185</v>
      </c>
      <c r="H3778" s="190">
        <f t="shared" si="237"/>
        <v>150.91999999999999</v>
      </c>
    </row>
    <row r="3779" spans="1:8">
      <c r="A3779" s="185">
        <v>39842</v>
      </c>
      <c r="B3779" s="184">
        <v>63.3</v>
      </c>
      <c r="C3779" s="184">
        <f t="shared" si="235"/>
        <v>2009</v>
      </c>
      <c r="E3779" s="190">
        <v>110</v>
      </c>
      <c r="F3779" s="190">
        <f t="shared" si="238"/>
        <v>3774</v>
      </c>
      <c r="G3779" s="190">
        <f t="shared" si="236"/>
        <v>0.41327201051248358</v>
      </c>
      <c r="H3779" s="190">
        <f t="shared" si="237"/>
        <v>150.96</v>
      </c>
    </row>
    <row r="3780" spans="1:8">
      <c r="A3780" s="185">
        <v>39843</v>
      </c>
      <c r="B3780" s="184">
        <v>53.8</v>
      </c>
      <c r="C3780" s="184">
        <f t="shared" si="235"/>
        <v>2009</v>
      </c>
      <c r="E3780" s="190">
        <v>110</v>
      </c>
      <c r="F3780" s="190">
        <f t="shared" si="238"/>
        <v>3775</v>
      </c>
      <c r="G3780" s="190">
        <f t="shared" si="236"/>
        <v>0.41338151554971531</v>
      </c>
      <c r="H3780" s="190">
        <f t="shared" si="237"/>
        <v>151</v>
      </c>
    </row>
    <row r="3781" spans="1:8">
      <c r="A3781" s="185">
        <v>39844</v>
      </c>
      <c r="B3781" s="184">
        <v>47.5</v>
      </c>
      <c r="C3781" s="184">
        <f t="shared" si="235"/>
        <v>2009</v>
      </c>
      <c r="E3781" s="190">
        <v>110</v>
      </c>
      <c r="F3781" s="190">
        <f t="shared" si="238"/>
        <v>3776</v>
      </c>
      <c r="G3781" s="190">
        <f t="shared" si="236"/>
        <v>0.41349102058694698</v>
      </c>
      <c r="H3781" s="190">
        <f t="shared" si="237"/>
        <v>151.04</v>
      </c>
    </row>
    <row r="3782" spans="1:8">
      <c r="A3782" s="185">
        <v>39845</v>
      </c>
      <c r="B3782" s="184">
        <v>46.8</v>
      </c>
      <c r="C3782" s="184">
        <f t="shared" ref="C3782:C3845" si="239">YEAR(A3782)</f>
        <v>2009</v>
      </c>
      <c r="E3782" s="190">
        <v>110</v>
      </c>
      <c r="F3782" s="190">
        <f t="shared" si="238"/>
        <v>3777</v>
      </c>
      <c r="G3782" s="190">
        <f t="shared" ref="G3782:G3845" si="240">F3782/9132</f>
        <v>0.41360052562417871</v>
      </c>
      <c r="H3782" s="190">
        <f t="shared" ref="H3782:H3845" si="241">G3782*9132/25</f>
        <v>151.08000000000001</v>
      </c>
    </row>
    <row r="3783" spans="1:8">
      <c r="A3783" s="185">
        <v>39846</v>
      </c>
      <c r="B3783" s="184">
        <v>54.1</v>
      </c>
      <c r="C3783" s="184">
        <f t="shared" si="239"/>
        <v>2009</v>
      </c>
      <c r="E3783" s="190">
        <v>110</v>
      </c>
      <c r="F3783" s="190">
        <f t="shared" ref="F3783:F3846" si="242">F3782+1</f>
        <v>3778</v>
      </c>
      <c r="G3783" s="190">
        <f t="shared" si="240"/>
        <v>0.41371003066141043</v>
      </c>
      <c r="H3783" s="190">
        <f t="shared" si="241"/>
        <v>151.12</v>
      </c>
    </row>
    <row r="3784" spans="1:8">
      <c r="A3784" s="185">
        <v>39847</v>
      </c>
      <c r="B3784" s="184">
        <v>65.099999999999994</v>
      </c>
      <c r="C3784" s="184">
        <f t="shared" si="239"/>
        <v>2009</v>
      </c>
      <c r="E3784" s="190">
        <v>110</v>
      </c>
      <c r="F3784" s="190">
        <f t="shared" si="242"/>
        <v>3779</v>
      </c>
      <c r="G3784" s="190">
        <f t="shared" si="240"/>
        <v>0.41381953569864216</v>
      </c>
      <c r="H3784" s="190">
        <f t="shared" si="241"/>
        <v>151.16</v>
      </c>
    </row>
    <row r="3785" spans="1:8">
      <c r="A3785" s="185">
        <v>39848</v>
      </c>
      <c r="B3785" s="184">
        <v>66.2</v>
      </c>
      <c r="C3785" s="184">
        <f t="shared" si="239"/>
        <v>2009</v>
      </c>
      <c r="E3785" s="190">
        <v>110</v>
      </c>
      <c r="F3785" s="190">
        <f t="shared" si="242"/>
        <v>3780</v>
      </c>
      <c r="G3785" s="190">
        <f t="shared" si="240"/>
        <v>0.41392904073587383</v>
      </c>
      <c r="H3785" s="190">
        <f t="shared" si="241"/>
        <v>151.19999999999999</v>
      </c>
    </row>
    <row r="3786" spans="1:8">
      <c r="A3786" s="185">
        <v>39849</v>
      </c>
      <c r="B3786" s="184">
        <v>67.3</v>
      </c>
      <c r="C3786" s="184">
        <f t="shared" si="239"/>
        <v>2009</v>
      </c>
      <c r="E3786" s="190">
        <v>110</v>
      </c>
      <c r="F3786" s="190">
        <f t="shared" si="242"/>
        <v>3781</v>
      </c>
      <c r="G3786" s="190">
        <f t="shared" si="240"/>
        <v>0.41403854577310556</v>
      </c>
      <c r="H3786" s="190">
        <f t="shared" si="241"/>
        <v>151.24</v>
      </c>
    </row>
    <row r="3787" spans="1:8">
      <c r="A3787" s="185">
        <v>39850</v>
      </c>
      <c r="B3787" s="184">
        <v>72.400000000000006</v>
      </c>
      <c r="C3787" s="184">
        <f t="shared" si="239"/>
        <v>2009</v>
      </c>
      <c r="E3787" s="190">
        <v>110</v>
      </c>
      <c r="F3787" s="190">
        <f t="shared" si="242"/>
        <v>3782</v>
      </c>
      <c r="G3787" s="190">
        <f t="shared" si="240"/>
        <v>0.41414805081033729</v>
      </c>
      <c r="H3787" s="190">
        <f t="shared" si="241"/>
        <v>151.28</v>
      </c>
    </row>
    <row r="3788" spans="1:8">
      <c r="A3788" s="185">
        <v>39851</v>
      </c>
      <c r="B3788" s="184">
        <v>68.3</v>
      </c>
      <c r="C3788" s="184">
        <f t="shared" si="239"/>
        <v>2009</v>
      </c>
      <c r="E3788" s="190">
        <v>110</v>
      </c>
      <c r="F3788" s="190">
        <f t="shared" si="242"/>
        <v>3783</v>
      </c>
      <c r="G3788" s="190">
        <f t="shared" si="240"/>
        <v>0.41425755584756901</v>
      </c>
      <c r="H3788" s="190">
        <f t="shared" si="241"/>
        <v>151.32000000000002</v>
      </c>
    </row>
    <row r="3789" spans="1:8">
      <c r="A3789" s="185">
        <v>39852</v>
      </c>
      <c r="B3789" s="184">
        <v>65.5</v>
      </c>
      <c r="C3789" s="184">
        <f t="shared" si="239"/>
        <v>2009</v>
      </c>
      <c r="E3789" s="190">
        <v>110</v>
      </c>
      <c r="F3789" s="190">
        <f t="shared" si="242"/>
        <v>3784</v>
      </c>
      <c r="G3789" s="190">
        <f t="shared" si="240"/>
        <v>0.41436706088480069</v>
      </c>
      <c r="H3789" s="190">
        <f t="shared" si="241"/>
        <v>151.36000000000001</v>
      </c>
    </row>
    <row r="3790" spans="1:8">
      <c r="A3790" s="185">
        <v>39853</v>
      </c>
      <c r="B3790" s="184">
        <v>68.7</v>
      </c>
      <c r="C3790" s="184">
        <f t="shared" si="239"/>
        <v>2009</v>
      </c>
      <c r="E3790" s="190">
        <v>110</v>
      </c>
      <c r="F3790" s="190">
        <f t="shared" si="242"/>
        <v>3785</v>
      </c>
      <c r="G3790" s="190">
        <f t="shared" si="240"/>
        <v>0.41447656592203241</v>
      </c>
      <c r="H3790" s="190">
        <f t="shared" si="241"/>
        <v>151.4</v>
      </c>
    </row>
    <row r="3791" spans="1:8">
      <c r="A3791" s="185">
        <v>39854</v>
      </c>
      <c r="B3791" s="184">
        <v>52.2</v>
      </c>
      <c r="C3791" s="184">
        <f t="shared" si="239"/>
        <v>2009</v>
      </c>
      <c r="E3791" s="190">
        <v>110</v>
      </c>
      <c r="F3791" s="190">
        <f t="shared" si="242"/>
        <v>3786</v>
      </c>
      <c r="G3791" s="190">
        <f t="shared" si="240"/>
        <v>0.41458607095926414</v>
      </c>
      <c r="H3791" s="190">
        <f t="shared" si="241"/>
        <v>151.44</v>
      </c>
    </row>
    <row r="3792" spans="1:8">
      <c r="A3792" s="185">
        <v>39855</v>
      </c>
      <c r="B3792" s="184">
        <v>52</v>
      </c>
      <c r="C3792" s="184">
        <f t="shared" si="239"/>
        <v>2009</v>
      </c>
      <c r="E3792" s="190">
        <v>110</v>
      </c>
      <c r="F3792" s="190">
        <f t="shared" si="242"/>
        <v>3787</v>
      </c>
      <c r="G3792" s="190">
        <f t="shared" si="240"/>
        <v>0.41469557599649581</v>
      </c>
      <c r="H3792" s="190">
        <f t="shared" si="241"/>
        <v>151.47999999999999</v>
      </c>
    </row>
    <row r="3793" spans="1:8">
      <c r="A3793" s="185">
        <v>39856</v>
      </c>
      <c r="B3793" s="184">
        <v>54.4</v>
      </c>
      <c r="C3793" s="184">
        <f t="shared" si="239"/>
        <v>2009</v>
      </c>
      <c r="E3793" s="190">
        <v>110</v>
      </c>
      <c r="F3793" s="190">
        <f t="shared" si="242"/>
        <v>3788</v>
      </c>
      <c r="G3793" s="190">
        <f t="shared" si="240"/>
        <v>0.41480508103372754</v>
      </c>
      <c r="H3793" s="190">
        <f t="shared" si="241"/>
        <v>151.52000000000001</v>
      </c>
    </row>
    <row r="3794" spans="1:8">
      <c r="A3794" s="185">
        <v>39857</v>
      </c>
      <c r="B3794" s="184">
        <v>59.1</v>
      </c>
      <c r="C3794" s="184">
        <f t="shared" si="239"/>
        <v>2009</v>
      </c>
      <c r="E3794" s="190">
        <v>110</v>
      </c>
      <c r="F3794" s="190">
        <f t="shared" si="242"/>
        <v>3789</v>
      </c>
      <c r="G3794" s="190">
        <f t="shared" si="240"/>
        <v>0.41491458607095927</v>
      </c>
      <c r="H3794" s="190">
        <f t="shared" si="241"/>
        <v>151.56</v>
      </c>
    </row>
    <row r="3795" spans="1:8">
      <c r="A3795" s="185">
        <v>39858</v>
      </c>
      <c r="B3795" s="184">
        <v>65</v>
      </c>
      <c r="C3795" s="184">
        <f t="shared" si="239"/>
        <v>2009</v>
      </c>
      <c r="E3795" s="190">
        <v>109</v>
      </c>
      <c r="F3795" s="190">
        <f t="shared" si="242"/>
        <v>3790</v>
      </c>
      <c r="G3795" s="190">
        <f t="shared" si="240"/>
        <v>0.415024091108191</v>
      </c>
      <c r="H3795" s="190">
        <f t="shared" si="241"/>
        <v>151.6</v>
      </c>
    </row>
    <row r="3796" spans="1:8">
      <c r="A3796" s="185">
        <v>39859</v>
      </c>
      <c r="B3796" s="184">
        <v>72.900000000000006</v>
      </c>
      <c r="C3796" s="184">
        <f t="shared" si="239"/>
        <v>2009</v>
      </c>
      <c r="E3796" s="190">
        <v>109</v>
      </c>
      <c r="F3796" s="190">
        <f t="shared" si="242"/>
        <v>3791</v>
      </c>
      <c r="G3796" s="190">
        <f t="shared" si="240"/>
        <v>0.41513359614542267</v>
      </c>
      <c r="H3796" s="190">
        <f t="shared" si="241"/>
        <v>151.63999999999999</v>
      </c>
    </row>
    <row r="3797" spans="1:8">
      <c r="A3797" s="185">
        <v>39860</v>
      </c>
      <c r="B3797" s="184">
        <v>72</v>
      </c>
      <c r="C3797" s="184">
        <f t="shared" si="239"/>
        <v>2009</v>
      </c>
      <c r="E3797" s="190">
        <v>109</v>
      </c>
      <c r="F3797" s="190">
        <f t="shared" si="242"/>
        <v>3792</v>
      </c>
      <c r="G3797" s="190">
        <f t="shared" si="240"/>
        <v>0.41524310118265439</v>
      </c>
      <c r="H3797" s="190">
        <f t="shared" si="241"/>
        <v>151.68</v>
      </c>
    </row>
    <row r="3798" spans="1:8">
      <c r="A3798" s="185">
        <v>39861</v>
      </c>
      <c r="B3798" s="184">
        <v>81.2</v>
      </c>
      <c r="C3798" s="184">
        <f t="shared" si="239"/>
        <v>2009</v>
      </c>
      <c r="E3798" s="190">
        <v>109</v>
      </c>
      <c r="F3798" s="190">
        <f t="shared" si="242"/>
        <v>3793</v>
      </c>
      <c r="G3798" s="190">
        <f t="shared" si="240"/>
        <v>0.41535260621988612</v>
      </c>
      <c r="H3798" s="190">
        <f t="shared" si="241"/>
        <v>151.72</v>
      </c>
    </row>
    <row r="3799" spans="1:8">
      <c r="A3799" s="185">
        <v>39862</v>
      </c>
      <c r="B3799" s="184">
        <v>70.099999999999994</v>
      </c>
      <c r="C3799" s="184">
        <f t="shared" si="239"/>
        <v>2009</v>
      </c>
      <c r="E3799" s="190">
        <v>109</v>
      </c>
      <c r="F3799" s="190">
        <f t="shared" si="242"/>
        <v>3794</v>
      </c>
      <c r="G3799" s="190">
        <f t="shared" si="240"/>
        <v>0.41546211125711785</v>
      </c>
      <c r="H3799" s="190">
        <f t="shared" si="241"/>
        <v>151.76</v>
      </c>
    </row>
    <row r="3800" spans="1:8">
      <c r="A3800" s="185">
        <v>39863</v>
      </c>
      <c r="B3800" s="184">
        <v>73</v>
      </c>
      <c r="C3800" s="184">
        <f t="shared" si="239"/>
        <v>2009</v>
      </c>
      <c r="E3800" s="190">
        <v>109</v>
      </c>
      <c r="F3800" s="190">
        <f t="shared" si="242"/>
        <v>3795</v>
      </c>
      <c r="G3800" s="190">
        <f t="shared" si="240"/>
        <v>0.41557161629434952</v>
      </c>
      <c r="H3800" s="190">
        <f t="shared" si="241"/>
        <v>151.80000000000001</v>
      </c>
    </row>
    <row r="3801" spans="1:8">
      <c r="A3801" s="185">
        <v>39864</v>
      </c>
      <c r="B3801" s="184">
        <v>73.900000000000006</v>
      </c>
      <c r="C3801" s="184">
        <f t="shared" si="239"/>
        <v>2009</v>
      </c>
      <c r="E3801" s="190">
        <v>109</v>
      </c>
      <c r="F3801" s="190">
        <f t="shared" si="242"/>
        <v>3796</v>
      </c>
      <c r="G3801" s="190">
        <f t="shared" si="240"/>
        <v>0.41568112133158125</v>
      </c>
      <c r="H3801" s="190">
        <f t="shared" si="241"/>
        <v>151.84</v>
      </c>
    </row>
    <row r="3802" spans="1:8">
      <c r="A3802" s="185">
        <v>39865</v>
      </c>
      <c r="B3802" s="184">
        <v>72.3</v>
      </c>
      <c r="C3802" s="184">
        <f t="shared" si="239"/>
        <v>2009</v>
      </c>
      <c r="E3802" s="190">
        <v>109</v>
      </c>
      <c r="F3802" s="190">
        <f t="shared" si="242"/>
        <v>3797</v>
      </c>
      <c r="G3802" s="190">
        <f t="shared" si="240"/>
        <v>0.41579062636881298</v>
      </c>
      <c r="H3802" s="190">
        <f t="shared" si="241"/>
        <v>151.88</v>
      </c>
    </row>
    <row r="3803" spans="1:8">
      <c r="A3803" s="185">
        <v>39866</v>
      </c>
      <c r="B3803" s="184">
        <v>71.5</v>
      </c>
      <c r="C3803" s="184">
        <f t="shared" si="239"/>
        <v>2009</v>
      </c>
      <c r="E3803" s="190">
        <v>109</v>
      </c>
      <c r="F3803" s="190">
        <f t="shared" si="242"/>
        <v>3798</v>
      </c>
      <c r="G3803" s="190">
        <f t="shared" si="240"/>
        <v>0.4159001314060447</v>
      </c>
      <c r="H3803" s="190">
        <f t="shared" si="241"/>
        <v>151.92000000000002</v>
      </c>
    </row>
    <row r="3804" spans="1:8">
      <c r="A3804" s="185">
        <v>39867</v>
      </c>
      <c r="B3804" s="184">
        <v>71.7</v>
      </c>
      <c r="C3804" s="184">
        <f t="shared" si="239"/>
        <v>2009</v>
      </c>
      <c r="E3804" s="190">
        <v>109</v>
      </c>
      <c r="F3804" s="190">
        <f t="shared" si="242"/>
        <v>3799</v>
      </c>
      <c r="G3804" s="190">
        <f t="shared" si="240"/>
        <v>0.41600963644327638</v>
      </c>
      <c r="H3804" s="190">
        <f t="shared" si="241"/>
        <v>151.96</v>
      </c>
    </row>
    <row r="3805" spans="1:8">
      <c r="A3805" s="185">
        <v>39868</v>
      </c>
      <c r="B3805" s="184">
        <v>74.7</v>
      </c>
      <c r="C3805" s="184">
        <f t="shared" si="239"/>
        <v>2009</v>
      </c>
      <c r="E3805" s="190">
        <v>109</v>
      </c>
      <c r="F3805" s="190">
        <f t="shared" si="242"/>
        <v>3800</v>
      </c>
      <c r="G3805" s="190">
        <f t="shared" si="240"/>
        <v>0.4161191414805081</v>
      </c>
      <c r="H3805" s="190">
        <f t="shared" si="241"/>
        <v>152</v>
      </c>
    </row>
    <row r="3806" spans="1:8">
      <c r="A3806" s="185">
        <v>39869</v>
      </c>
      <c r="B3806" s="184">
        <v>79.2</v>
      </c>
      <c r="C3806" s="184">
        <f t="shared" si="239"/>
        <v>2009</v>
      </c>
      <c r="E3806" s="190">
        <v>109</v>
      </c>
      <c r="F3806" s="190">
        <f t="shared" si="242"/>
        <v>3801</v>
      </c>
      <c r="G3806" s="190">
        <f t="shared" si="240"/>
        <v>0.41622864651773983</v>
      </c>
      <c r="H3806" s="190">
        <f t="shared" si="241"/>
        <v>152.04</v>
      </c>
    </row>
    <row r="3807" spans="1:8">
      <c r="A3807" s="185">
        <v>39870</v>
      </c>
      <c r="B3807" s="184">
        <v>87.7</v>
      </c>
      <c r="C3807" s="184">
        <f t="shared" si="239"/>
        <v>2009</v>
      </c>
      <c r="E3807" s="190">
        <v>108</v>
      </c>
      <c r="F3807" s="190">
        <f t="shared" si="242"/>
        <v>3802</v>
      </c>
      <c r="G3807" s="190">
        <f t="shared" si="240"/>
        <v>0.4163381515549715</v>
      </c>
      <c r="H3807" s="190">
        <f t="shared" si="241"/>
        <v>152.07999999999998</v>
      </c>
    </row>
    <row r="3808" spans="1:8">
      <c r="A3808" s="185">
        <v>39871</v>
      </c>
      <c r="B3808" s="184">
        <v>87.8</v>
      </c>
      <c r="C3808" s="184">
        <f t="shared" si="239"/>
        <v>2009</v>
      </c>
      <c r="E3808" s="190">
        <v>108</v>
      </c>
      <c r="F3808" s="190">
        <f t="shared" si="242"/>
        <v>3803</v>
      </c>
      <c r="G3808" s="190">
        <f t="shared" si="240"/>
        <v>0.41644765659220323</v>
      </c>
      <c r="H3808" s="190">
        <f t="shared" si="241"/>
        <v>152.12</v>
      </c>
    </row>
    <row r="3809" spans="1:8">
      <c r="A3809" s="185">
        <v>39872</v>
      </c>
      <c r="B3809" s="184">
        <v>83.2</v>
      </c>
      <c r="C3809" s="184">
        <f t="shared" si="239"/>
        <v>2009</v>
      </c>
      <c r="E3809" s="190">
        <v>108</v>
      </c>
      <c r="F3809" s="190">
        <f t="shared" si="242"/>
        <v>3804</v>
      </c>
      <c r="G3809" s="190">
        <f t="shared" si="240"/>
        <v>0.41655716162943496</v>
      </c>
      <c r="H3809" s="190">
        <f t="shared" si="241"/>
        <v>152.16</v>
      </c>
    </row>
    <row r="3810" spans="1:8">
      <c r="A3810" s="185">
        <v>39873</v>
      </c>
      <c r="B3810" s="184">
        <v>81.5</v>
      </c>
      <c r="C3810" s="184">
        <f t="shared" si="239"/>
        <v>2009</v>
      </c>
      <c r="E3810" s="190">
        <v>108</v>
      </c>
      <c r="F3810" s="190">
        <f t="shared" si="242"/>
        <v>3805</v>
      </c>
      <c r="G3810" s="190">
        <f t="shared" si="240"/>
        <v>0.41666666666666669</v>
      </c>
      <c r="H3810" s="190">
        <f t="shared" si="241"/>
        <v>152.19999999999999</v>
      </c>
    </row>
    <row r="3811" spans="1:8">
      <c r="A3811" s="185">
        <v>39874</v>
      </c>
      <c r="B3811" s="184">
        <v>80.5</v>
      </c>
      <c r="C3811" s="184">
        <f t="shared" si="239"/>
        <v>2009</v>
      </c>
      <c r="E3811" s="190">
        <v>108</v>
      </c>
      <c r="F3811" s="190">
        <f t="shared" si="242"/>
        <v>3806</v>
      </c>
      <c r="G3811" s="190">
        <f t="shared" si="240"/>
        <v>0.41677617170389836</v>
      </c>
      <c r="H3811" s="190">
        <f t="shared" si="241"/>
        <v>152.24</v>
      </c>
    </row>
    <row r="3812" spans="1:8">
      <c r="A3812" s="185">
        <v>39875</v>
      </c>
      <c r="B3812" s="184">
        <v>78.5</v>
      </c>
      <c r="C3812" s="184">
        <f t="shared" si="239"/>
        <v>2009</v>
      </c>
      <c r="E3812" s="190">
        <v>108</v>
      </c>
      <c r="F3812" s="190">
        <f t="shared" si="242"/>
        <v>3807</v>
      </c>
      <c r="G3812" s="190">
        <f t="shared" si="240"/>
        <v>0.41688567674113008</v>
      </c>
      <c r="H3812" s="190">
        <f t="shared" si="241"/>
        <v>152.28</v>
      </c>
    </row>
    <row r="3813" spans="1:8">
      <c r="A3813" s="185">
        <v>39876</v>
      </c>
      <c r="B3813" s="184">
        <v>91.4</v>
      </c>
      <c r="C3813" s="184">
        <f t="shared" si="239"/>
        <v>2009</v>
      </c>
      <c r="E3813" s="190">
        <v>108</v>
      </c>
      <c r="F3813" s="190">
        <f t="shared" si="242"/>
        <v>3808</v>
      </c>
      <c r="G3813" s="190">
        <f t="shared" si="240"/>
        <v>0.41699518177836181</v>
      </c>
      <c r="H3813" s="190">
        <f t="shared" si="241"/>
        <v>152.32</v>
      </c>
    </row>
    <row r="3814" spans="1:8">
      <c r="A3814" s="185">
        <v>39877</v>
      </c>
      <c r="B3814" s="184">
        <v>99.6</v>
      </c>
      <c r="C3814" s="184">
        <f t="shared" si="239"/>
        <v>2009</v>
      </c>
      <c r="E3814" s="190">
        <v>108</v>
      </c>
      <c r="F3814" s="190">
        <f t="shared" si="242"/>
        <v>3809</v>
      </c>
      <c r="G3814" s="190">
        <f t="shared" si="240"/>
        <v>0.41710468681559354</v>
      </c>
      <c r="H3814" s="190">
        <f t="shared" si="241"/>
        <v>152.36000000000001</v>
      </c>
    </row>
    <row r="3815" spans="1:8">
      <c r="A3815" s="185">
        <v>39878</v>
      </c>
      <c r="B3815" s="184">
        <v>97.3</v>
      </c>
      <c r="C3815" s="184">
        <f t="shared" si="239"/>
        <v>2009</v>
      </c>
      <c r="E3815" s="190">
        <v>108</v>
      </c>
      <c r="F3815" s="190">
        <f t="shared" si="242"/>
        <v>3810</v>
      </c>
      <c r="G3815" s="190">
        <f t="shared" si="240"/>
        <v>0.41721419185282521</v>
      </c>
      <c r="H3815" s="190">
        <f t="shared" si="241"/>
        <v>152.4</v>
      </c>
    </row>
    <row r="3816" spans="1:8">
      <c r="A3816" s="185">
        <v>39879</v>
      </c>
      <c r="B3816" s="184">
        <v>106</v>
      </c>
      <c r="C3816" s="184">
        <f t="shared" si="239"/>
        <v>2009</v>
      </c>
      <c r="E3816" s="190">
        <v>108</v>
      </c>
      <c r="F3816" s="190">
        <f t="shared" si="242"/>
        <v>3811</v>
      </c>
      <c r="G3816" s="190">
        <f t="shared" si="240"/>
        <v>0.41732369689005694</v>
      </c>
      <c r="H3816" s="190">
        <f t="shared" si="241"/>
        <v>152.44</v>
      </c>
    </row>
    <row r="3817" spans="1:8">
      <c r="A3817" s="185">
        <v>39880</v>
      </c>
      <c r="B3817" s="184">
        <v>102</v>
      </c>
      <c r="C3817" s="184">
        <f t="shared" si="239"/>
        <v>2009</v>
      </c>
      <c r="E3817" s="190">
        <v>108</v>
      </c>
      <c r="F3817" s="190">
        <f t="shared" si="242"/>
        <v>3812</v>
      </c>
      <c r="G3817" s="190">
        <f t="shared" si="240"/>
        <v>0.41743320192728867</v>
      </c>
      <c r="H3817" s="190">
        <f t="shared" si="241"/>
        <v>152.47999999999999</v>
      </c>
    </row>
    <row r="3818" spans="1:8">
      <c r="A3818" s="185">
        <v>39881</v>
      </c>
      <c r="B3818" s="184">
        <v>105</v>
      </c>
      <c r="C3818" s="184">
        <f t="shared" si="239"/>
        <v>2009</v>
      </c>
      <c r="E3818" s="190">
        <v>108</v>
      </c>
      <c r="F3818" s="190">
        <f t="shared" si="242"/>
        <v>3813</v>
      </c>
      <c r="G3818" s="190">
        <f t="shared" si="240"/>
        <v>0.41754270696452039</v>
      </c>
      <c r="H3818" s="190">
        <f t="shared" si="241"/>
        <v>152.52000000000001</v>
      </c>
    </row>
    <row r="3819" spans="1:8">
      <c r="A3819" s="185">
        <v>39882</v>
      </c>
      <c r="B3819" s="184">
        <v>102</v>
      </c>
      <c r="C3819" s="184">
        <f t="shared" si="239"/>
        <v>2009</v>
      </c>
      <c r="E3819" s="190">
        <v>108</v>
      </c>
      <c r="F3819" s="190">
        <f t="shared" si="242"/>
        <v>3814</v>
      </c>
      <c r="G3819" s="190">
        <f t="shared" si="240"/>
        <v>0.41765221200175207</v>
      </c>
      <c r="H3819" s="190">
        <f t="shared" si="241"/>
        <v>152.56</v>
      </c>
    </row>
    <row r="3820" spans="1:8">
      <c r="A3820" s="185">
        <v>39883</v>
      </c>
      <c r="B3820" s="184">
        <v>103</v>
      </c>
      <c r="C3820" s="184">
        <f t="shared" si="239"/>
        <v>2009</v>
      </c>
      <c r="E3820" s="190">
        <v>108</v>
      </c>
      <c r="F3820" s="190">
        <f t="shared" si="242"/>
        <v>3815</v>
      </c>
      <c r="G3820" s="190">
        <f t="shared" si="240"/>
        <v>0.41776171703898379</v>
      </c>
      <c r="H3820" s="190">
        <f t="shared" si="241"/>
        <v>152.6</v>
      </c>
    </row>
    <row r="3821" spans="1:8">
      <c r="A3821" s="185">
        <v>39884</v>
      </c>
      <c r="B3821" s="184">
        <v>100</v>
      </c>
      <c r="C3821" s="184">
        <f t="shared" si="239"/>
        <v>2009</v>
      </c>
      <c r="E3821" s="190">
        <v>108</v>
      </c>
      <c r="F3821" s="190">
        <f t="shared" si="242"/>
        <v>3816</v>
      </c>
      <c r="G3821" s="190">
        <f t="shared" si="240"/>
        <v>0.41787122207621552</v>
      </c>
      <c r="H3821" s="190">
        <f t="shared" si="241"/>
        <v>152.63999999999999</v>
      </c>
    </row>
    <row r="3822" spans="1:8">
      <c r="A3822" s="185">
        <v>39885</v>
      </c>
      <c r="B3822" s="184">
        <v>120</v>
      </c>
      <c r="C3822" s="184">
        <f t="shared" si="239"/>
        <v>2009</v>
      </c>
      <c r="E3822" s="190">
        <v>108</v>
      </c>
      <c r="F3822" s="190">
        <f t="shared" si="242"/>
        <v>3817</v>
      </c>
      <c r="G3822" s="190">
        <f t="shared" si="240"/>
        <v>0.41798072711344719</v>
      </c>
      <c r="H3822" s="190">
        <f t="shared" si="241"/>
        <v>152.67999999999998</v>
      </c>
    </row>
    <row r="3823" spans="1:8">
      <c r="A3823" s="185">
        <v>39886</v>
      </c>
      <c r="B3823" s="184">
        <v>122</v>
      </c>
      <c r="C3823" s="184">
        <f t="shared" si="239"/>
        <v>2009</v>
      </c>
      <c r="E3823" s="190">
        <v>108</v>
      </c>
      <c r="F3823" s="190">
        <f t="shared" si="242"/>
        <v>3818</v>
      </c>
      <c r="G3823" s="190">
        <f t="shared" si="240"/>
        <v>0.41809023215067892</v>
      </c>
      <c r="H3823" s="190">
        <f t="shared" si="241"/>
        <v>152.72</v>
      </c>
    </row>
    <row r="3824" spans="1:8">
      <c r="A3824" s="185">
        <v>39887</v>
      </c>
      <c r="B3824" s="184">
        <v>120</v>
      </c>
      <c r="C3824" s="184">
        <f t="shared" si="239"/>
        <v>2009</v>
      </c>
      <c r="E3824" s="190">
        <v>108</v>
      </c>
      <c r="F3824" s="190">
        <f t="shared" si="242"/>
        <v>3819</v>
      </c>
      <c r="G3824" s="190">
        <f t="shared" si="240"/>
        <v>0.41819973718791065</v>
      </c>
      <c r="H3824" s="190">
        <f t="shared" si="241"/>
        <v>152.76</v>
      </c>
    </row>
    <row r="3825" spans="1:8">
      <c r="A3825" s="185">
        <v>39888</v>
      </c>
      <c r="B3825" s="184">
        <v>121</v>
      </c>
      <c r="C3825" s="184">
        <f t="shared" si="239"/>
        <v>2009</v>
      </c>
      <c r="E3825" s="190">
        <v>108</v>
      </c>
      <c r="F3825" s="190">
        <f t="shared" si="242"/>
        <v>3820</v>
      </c>
      <c r="G3825" s="190">
        <f t="shared" si="240"/>
        <v>0.41830924222514237</v>
      </c>
      <c r="H3825" s="190">
        <f t="shared" si="241"/>
        <v>152.80000000000001</v>
      </c>
    </row>
    <row r="3826" spans="1:8">
      <c r="A3826" s="185">
        <v>39889</v>
      </c>
      <c r="B3826" s="184">
        <v>126</v>
      </c>
      <c r="C3826" s="184">
        <f t="shared" si="239"/>
        <v>2009</v>
      </c>
      <c r="E3826" s="190">
        <v>108</v>
      </c>
      <c r="F3826" s="190">
        <f t="shared" si="242"/>
        <v>3821</v>
      </c>
      <c r="G3826" s="190">
        <f t="shared" si="240"/>
        <v>0.41841874726237405</v>
      </c>
      <c r="H3826" s="190">
        <f t="shared" si="241"/>
        <v>152.84</v>
      </c>
    </row>
    <row r="3827" spans="1:8">
      <c r="A3827" s="185">
        <v>39890</v>
      </c>
      <c r="B3827" s="184">
        <v>119</v>
      </c>
      <c r="C3827" s="184">
        <f t="shared" si="239"/>
        <v>2009</v>
      </c>
      <c r="E3827" s="190">
        <v>108</v>
      </c>
      <c r="F3827" s="190">
        <f t="shared" si="242"/>
        <v>3822</v>
      </c>
      <c r="G3827" s="190">
        <f t="shared" si="240"/>
        <v>0.41852825229960577</v>
      </c>
      <c r="H3827" s="190">
        <f t="shared" si="241"/>
        <v>152.88</v>
      </c>
    </row>
    <row r="3828" spans="1:8">
      <c r="A3828" s="185">
        <v>39891</v>
      </c>
      <c r="B3828" s="184">
        <v>115</v>
      </c>
      <c r="C3828" s="184">
        <f t="shared" si="239"/>
        <v>2009</v>
      </c>
      <c r="E3828" s="190">
        <v>108</v>
      </c>
      <c r="F3828" s="190">
        <f t="shared" si="242"/>
        <v>3823</v>
      </c>
      <c r="G3828" s="190">
        <f t="shared" si="240"/>
        <v>0.4186377573368375</v>
      </c>
      <c r="H3828" s="190">
        <f t="shared" si="241"/>
        <v>152.91999999999999</v>
      </c>
    </row>
    <row r="3829" spans="1:8">
      <c r="A3829" s="185">
        <v>39892</v>
      </c>
      <c r="B3829" s="184">
        <v>117</v>
      </c>
      <c r="C3829" s="184">
        <f t="shared" si="239"/>
        <v>2009</v>
      </c>
      <c r="E3829" s="190">
        <v>108</v>
      </c>
      <c r="F3829" s="190">
        <f t="shared" si="242"/>
        <v>3824</v>
      </c>
      <c r="G3829" s="190">
        <f t="shared" si="240"/>
        <v>0.41874726237406923</v>
      </c>
      <c r="H3829" s="190">
        <f t="shared" si="241"/>
        <v>152.96</v>
      </c>
    </row>
    <row r="3830" spans="1:8">
      <c r="A3830" s="185">
        <v>39893</v>
      </c>
      <c r="B3830" s="184">
        <v>122</v>
      </c>
      <c r="C3830" s="184">
        <f t="shared" si="239"/>
        <v>2009</v>
      </c>
      <c r="E3830" s="190">
        <v>108</v>
      </c>
      <c r="F3830" s="190">
        <f t="shared" si="242"/>
        <v>3825</v>
      </c>
      <c r="G3830" s="190">
        <f t="shared" si="240"/>
        <v>0.4188567674113009</v>
      </c>
      <c r="H3830" s="190">
        <f t="shared" si="241"/>
        <v>153</v>
      </c>
    </row>
    <row r="3831" spans="1:8">
      <c r="A3831" s="185">
        <v>39894</v>
      </c>
      <c r="B3831" s="184">
        <v>125</v>
      </c>
      <c r="C3831" s="184">
        <f t="shared" si="239"/>
        <v>2009</v>
      </c>
      <c r="E3831" s="190">
        <v>107</v>
      </c>
      <c r="F3831" s="190">
        <f t="shared" si="242"/>
        <v>3826</v>
      </c>
      <c r="G3831" s="190">
        <f t="shared" si="240"/>
        <v>0.41896627244853263</v>
      </c>
      <c r="H3831" s="190">
        <f t="shared" si="241"/>
        <v>153.04</v>
      </c>
    </row>
    <row r="3832" spans="1:8">
      <c r="A3832" s="185">
        <v>39895</v>
      </c>
      <c r="B3832" s="184">
        <v>131</v>
      </c>
      <c r="C3832" s="184">
        <f t="shared" si="239"/>
        <v>2009</v>
      </c>
      <c r="E3832" s="190">
        <v>107</v>
      </c>
      <c r="F3832" s="190">
        <f t="shared" si="242"/>
        <v>3827</v>
      </c>
      <c r="G3832" s="190">
        <f t="shared" si="240"/>
        <v>0.41907577748576436</v>
      </c>
      <c r="H3832" s="190">
        <f t="shared" si="241"/>
        <v>153.08000000000001</v>
      </c>
    </row>
    <row r="3833" spans="1:8">
      <c r="A3833" s="185">
        <v>39896</v>
      </c>
      <c r="B3833" s="184">
        <v>139</v>
      </c>
      <c r="C3833" s="184">
        <f t="shared" si="239"/>
        <v>2009</v>
      </c>
      <c r="E3833" s="190">
        <v>107</v>
      </c>
      <c r="F3833" s="190">
        <f t="shared" si="242"/>
        <v>3828</v>
      </c>
      <c r="G3833" s="190">
        <f t="shared" si="240"/>
        <v>0.41918528252299608</v>
      </c>
      <c r="H3833" s="190">
        <f t="shared" si="241"/>
        <v>153.12</v>
      </c>
    </row>
    <row r="3834" spans="1:8">
      <c r="A3834" s="185">
        <v>39897</v>
      </c>
      <c r="B3834" s="184">
        <v>157</v>
      </c>
      <c r="C3834" s="184">
        <f t="shared" si="239"/>
        <v>2009</v>
      </c>
      <c r="E3834" s="190">
        <v>107</v>
      </c>
      <c r="F3834" s="190">
        <f t="shared" si="242"/>
        <v>3829</v>
      </c>
      <c r="G3834" s="190">
        <f t="shared" si="240"/>
        <v>0.41929478756022776</v>
      </c>
      <c r="H3834" s="190">
        <f t="shared" si="241"/>
        <v>153.16</v>
      </c>
    </row>
    <row r="3835" spans="1:8">
      <c r="A3835" s="185">
        <v>39898</v>
      </c>
      <c r="B3835" s="184">
        <v>130</v>
      </c>
      <c r="C3835" s="184">
        <f t="shared" si="239"/>
        <v>2009</v>
      </c>
      <c r="E3835" s="190">
        <v>107</v>
      </c>
      <c r="F3835" s="190">
        <f t="shared" si="242"/>
        <v>3830</v>
      </c>
      <c r="G3835" s="190">
        <f t="shared" si="240"/>
        <v>0.41940429259745948</v>
      </c>
      <c r="H3835" s="190">
        <f t="shared" si="241"/>
        <v>153.19999999999999</v>
      </c>
    </row>
    <row r="3836" spans="1:8">
      <c r="A3836" s="185">
        <v>39899</v>
      </c>
      <c r="B3836" s="184">
        <v>129</v>
      </c>
      <c r="C3836" s="184">
        <f t="shared" si="239"/>
        <v>2009</v>
      </c>
      <c r="E3836" s="190">
        <v>107</v>
      </c>
      <c r="F3836" s="190">
        <f t="shared" si="242"/>
        <v>3831</v>
      </c>
      <c r="G3836" s="190">
        <f t="shared" si="240"/>
        <v>0.41951379763469121</v>
      </c>
      <c r="H3836" s="190">
        <f t="shared" si="241"/>
        <v>153.24</v>
      </c>
    </row>
    <row r="3837" spans="1:8">
      <c r="A3837" s="185">
        <v>39900</v>
      </c>
      <c r="B3837" s="184">
        <v>133</v>
      </c>
      <c r="C3837" s="184">
        <f t="shared" si="239"/>
        <v>2009</v>
      </c>
      <c r="E3837" s="190">
        <v>107</v>
      </c>
      <c r="F3837" s="190">
        <f t="shared" si="242"/>
        <v>3832</v>
      </c>
      <c r="G3837" s="190">
        <f t="shared" si="240"/>
        <v>0.41962330267192288</v>
      </c>
      <c r="H3837" s="190">
        <f t="shared" si="241"/>
        <v>153.27999999999997</v>
      </c>
    </row>
    <row r="3838" spans="1:8">
      <c r="A3838" s="185">
        <v>39901</v>
      </c>
      <c r="B3838" s="184">
        <v>179</v>
      </c>
      <c r="C3838" s="184">
        <f t="shared" si="239"/>
        <v>2009</v>
      </c>
      <c r="E3838" s="190">
        <v>107</v>
      </c>
      <c r="F3838" s="190">
        <f t="shared" si="242"/>
        <v>3833</v>
      </c>
      <c r="G3838" s="190">
        <f t="shared" si="240"/>
        <v>0.41973280770915461</v>
      </c>
      <c r="H3838" s="190">
        <f t="shared" si="241"/>
        <v>153.32</v>
      </c>
    </row>
    <row r="3839" spans="1:8">
      <c r="A3839" s="185">
        <v>39902</v>
      </c>
      <c r="B3839" s="184">
        <v>146</v>
      </c>
      <c r="C3839" s="184">
        <f t="shared" si="239"/>
        <v>2009</v>
      </c>
      <c r="E3839" s="190">
        <v>107</v>
      </c>
      <c r="F3839" s="190">
        <f t="shared" si="242"/>
        <v>3834</v>
      </c>
      <c r="G3839" s="190">
        <f t="shared" si="240"/>
        <v>0.41984231274638634</v>
      </c>
      <c r="H3839" s="190">
        <f t="shared" si="241"/>
        <v>153.36000000000001</v>
      </c>
    </row>
    <row r="3840" spans="1:8">
      <c r="A3840" s="185">
        <v>39903</v>
      </c>
      <c r="B3840" s="184">
        <v>170</v>
      </c>
      <c r="C3840" s="184">
        <f t="shared" si="239"/>
        <v>2009</v>
      </c>
      <c r="E3840" s="190">
        <v>107</v>
      </c>
      <c r="F3840" s="190">
        <f t="shared" si="242"/>
        <v>3835</v>
      </c>
      <c r="G3840" s="190">
        <f t="shared" si="240"/>
        <v>0.41995181778361806</v>
      </c>
      <c r="H3840" s="190">
        <f t="shared" si="241"/>
        <v>153.4</v>
      </c>
    </row>
    <row r="3841" spans="1:8">
      <c r="A3841" s="185">
        <v>39904</v>
      </c>
      <c r="B3841" s="184">
        <v>152</v>
      </c>
      <c r="C3841" s="184">
        <f t="shared" si="239"/>
        <v>2009</v>
      </c>
      <c r="E3841" s="190">
        <v>107</v>
      </c>
      <c r="F3841" s="190">
        <f t="shared" si="242"/>
        <v>3836</v>
      </c>
      <c r="G3841" s="190">
        <f t="shared" si="240"/>
        <v>0.42006132282084974</v>
      </c>
      <c r="H3841" s="190">
        <f t="shared" si="241"/>
        <v>153.44</v>
      </c>
    </row>
    <row r="3842" spans="1:8">
      <c r="A3842" s="185">
        <v>39905</v>
      </c>
      <c r="B3842" s="184">
        <v>171</v>
      </c>
      <c r="C3842" s="184">
        <f t="shared" si="239"/>
        <v>2009</v>
      </c>
      <c r="E3842" s="190">
        <v>107</v>
      </c>
      <c r="F3842" s="190">
        <f t="shared" si="242"/>
        <v>3837</v>
      </c>
      <c r="G3842" s="190">
        <f t="shared" si="240"/>
        <v>0.42017082785808146</v>
      </c>
      <c r="H3842" s="190">
        <f t="shared" si="241"/>
        <v>153.47999999999999</v>
      </c>
    </row>
    <row r="3843" spans="1:8">
      <c r="A3843" s="185">
        <v>39906</v>
      </c>
      <c r="B3843" s="184">
        <v>180</v>
      </c>
      <c r="C3843" s="184">
        <f t="shared" si="239"/>
        <v>2009</v>
      </c>
      <c r="E3843" s="190">
        <v>107</v>
      </c>
      <c r="F3843" s="190">
        <f t="shared" si="242"/>
        <v>3838</v>
      </c>
      <c r="G3843" s="190">
        <f t="shared" si="240"/>
        <v>0.42028033289531319</v>
      </c>
      <c r="H3843" s="190">
        <f t="shared" si="241"/>
        <v>153.52000000000001</v>
      </c>
    </row>
    <row r="3844" spans="1:8">
      <c r="A3844" s="185">
        <v>39907</v>
      </c>
      <c r="B3844" s="184">
        <v>164</v>
      </c>
      <c r="C3844" s="184">
        <f t="shared" si="239"/>
        <v>2009</v>
      </c>
      <c r="E3844" s="190">
        <v>107</v>
      </c>
      <c r="F3844" s="190">
        <f t="shared" si="242"/>
        <v>3839</v>
      </c>
      <c r="G3844" s="190">
        <f t="shared" si="240"/>
        <v>0.42038983793254492</v>
      </c>
      <c r="H3844" s="190">
        <f t="shared" si="241"/>
        <v>153.56</v>
      </c>
    </row>
    <row r="3845" spans="1:8">
      <c r="A3845" s="185">
        <v>39908</v>
      </c>
      <c r="B3845" s="184">
        <v>129</v>
      </c>
      <c r="C3845" s="184">
        <f t="shared" si="239"/>
        <v>2009</v>
      </c>
      <c r="E3845" s="190">
        <v>107</v>
      </c>
      <c r="F3845" s="190">
        <f t="shared" si="242"/>
        <v>3840</v>
      </c>
      <c r="G3845" s="190">
        <f t="shared" si="240"/>
        <v>0.42049934296977659</v>
      </c>
      <c r="H3845" s="190">
        <f t="shared" si="241"/>
        <v>153.6</v>
      </c>
    </row>
    <row r="3846" spans="1:8">
      <c r="A3846" s="185">
        <v>39909</v>
      </c>
      <c r="B3846" s="184">
        <v>163</v>
      </c>
      <c r="C3846" s="184">
        <f t="shared" ref="C3846:C3909" si="243">YEAR(A3846)</f>
        <v>2009</v>
      </c>
      <c r="E3846" s="190">
        <v>106</v>
      </c>
      <c r="F3846" s="190">
        <f t="shared" si="242"/>
        <v>3841</v>
      </c>
      <c r="G3846" s="190">
        <f t="shared" ref="G3846:G3909" si="244">F3846/9132</f>
        <v>0.42060884800700832</v>
      </c>
      <c r="H3846" s="190">
        <f t="shared" ref="H3846:H3909" si="245">G3846*9132/25</f>
        <v>153.63999999999999</v>
      </c>
    </row>
    <row r="3847" spans="1:8">
      <c r="A3847" s="185">
        <v>39910</v>
      </c>
      <c r="B3847" s="184">
        <v>127</v>
      </c>
      <c r="C3847" s="184">
        <f t="shared" si="243"/>
        <v>2009</v>
      </c>
      <c r="E3847" s="190">
        <v>106</v>
      </c>
      <c r="F3847" s="190">
        <f t="shared" ref="F3847:F3910" si="246">F3846+1</f>
        <v>3842</v>
      </c>
      <c r="G3847" s="190">
        <f t="shared" si="244"/>
        <v>0.42071835304424005</v>
      </c>
      <c r="H3847" s="190">
        <f t="shared" si="245"/>
        <v>153.68</v>
      </c>
    </row>
    <row r="3848" spans="1:8">
      <c r="A3848" s="185">
        <v>39911</v>
      </c>
      <c r="B3848" s="184">
        <v>115</v>
      </c>
      <c r="C3848" s="184">
        <f t="shared" si="243"/>
        <v>2009</v>
      </c>
      <c r="E3848" s="190">
        <v>106</v>
      </c>
      <c r="F3848" s="190">
        <f t="shared" si="246"/>
        <v>3843</v>
      </c>
      <c r="G3848" s="190">
        <f t="shared" si="244"/>
        <v>0.42082785808147177</v>
      </c>
      <c r="H3848" s="190">
        <f t="shared" si="245"/>
        <v>153.72000000000003</v>
      </c>
    </row>
    <row r="3849" spans="1:8">
      <c r="A3849" s="185">
        <v>39912</v>
      </c>
      <c r="B3849" s="184">
        <v>206</v>
      </c>
      <c r="C3849" s="184">
        <f t="shared" si="243"/>
        <v>2009</v>
      </c>
      <c r="E3849" s="190">
        <v>106</v>
      </c>
      <c r="F3849" s="190">
        <f t="shared" si="246"/>
        <v>3844</v>
      </c>
      <c r="G3849" s="190">
        <f t="shared" si="244"/>
        <v>0.42093736311870344</v>
      </c>
      <c r="H3849" s="190">
        <f t="shared" si="245"/>
        <v>153.76</v>
      </c>
    </row>
    <row r="3850" spans="1:8">
      <c r="A3850" s="185">
        <v>39913</v>
      </c>
      <c r="B3850" s="184">
        <v>198</v>
      </c>
      <c r="C3850" s="184">
        <f t="shared" si="243"/>
        <v>2009</v>
      </c>
      <c r="E3850" s="190">
        <v>106</v>
      </c>
      <c r="F3850" s="190">
        <f t="shared" si="246"/>
        <v>3845</v>
      </c>
      <c r="G3850" s="190">
        <f t="shared" si="244"/>
        <v>0.42104686815593517</v>
      </c>
      <c r="H3850" s="190">
        <f t="shared" si="245"/>
        <v>153.80000000000001</v>
      </c>
    </row>
    <row r="3851" spans="1:8">
      <c r="A3851" s="185">
        <v>39914</v>
      </c>
      <c r="B3851" s="184">
        <v>203</v>
      </c>
      <c r="C3851" s="184">
        <f t="shared" si="243"/>
        <v>2009</v>
      </c>
      <c r="E3851" s="190">
        <v>106</v>
      </c>
      <c r="F3851" s="190">
        <f t="shared" si="246"/>
        <v>3846</v>
      </c>
      <c r="G3851" s="190">
        <f t="shared" si="244"/>
        <v>0.4211563731931669</v>
      </c>
      <c r="H3851" s="190">
        <f t="shared" si="245"/>
        <v>153.84</v>
      </c>
    </row>
    <row r="3852" spans="1:8">
      <c r="A3852" s="185">
        <v>39915</v>
      </c>
      <c r="B3852" s="184">
        <v>199</v>
      </c>
      <c r="C3852" s="184">
        <f t="shared" si="243"/>
        <v>2009</v>
      </c>
      <c r="E3852" s="190">
        <v>106</v>
      </c>
      <c r="F3852" s="190">
        <f t="shared" si="246"/>
        <v>3847</v>
      </c>
      <c r="G3852" s="190">
        <f t="shared" si="244"/>
        <v>0.42126587823039857</v>
      </c>
      <c r="H3852" s="190">
        <f t="shared" si="245"/>
        <v>153.88</v>
      </c>
    </row>
    <row r="3853" spans="1:8">
      <c r="A3853" s="185">
        <v>39916</v>
      </c>
      <c r="B3853" s="184">
        <v>194</v>
      </c>
      <c r="C3853" s="184">
        <f t="shared" si="243"/>
        <v>2009</v>
      </c>
      <c r="E3853" s="190">
        <v>106</v>
      </c>
      <c r="F3853" s="190">
        <f t="shared" si="246"/>
        <v>3848</v>
      </c>
      <c r="G3853" s="190">
        <f t="shared" si="244"/>
        <v>0.4213753832676303</v>
      </c>
      <c r="H3853" s="190">
        <f t="shared" si="245"/>
        <v>153.91999999999999</v>
      </c>
    </row>
    <row r="3854" spans="1:8">
      <c r="A3854" s="185">
        <v>39917</v>
      </c>
      <c r="B3854" s="184">
        <v>215</v>
      </c>
      <c r="C3854" s="184">
        <f t="shared" si="243"/>
        <v>2009</v>
      </c>
      <c r="E3854" s="190">
        <v>106</v>
      </c>
      <c r="F3854" s="190">
        <f t="shared" si="246"/>
        <v>3849</v>
      </c>
      <c r="G3854" s="190">
        <f t="shared" si="244"/>
        <v>0.42148488830486203</v>
      </c>
      <c r="H3854" s="190">
        <f t="shared" si="245"/>
        <v>153.96</v>
      </c>
    </row>
    <row r="3855" spans="1:8">
      <c r="A3855" s="185">
        <v>39918</v>
      </c>
      <c r="B3855" s="184">
        <v>308</v>
      </c>
      <c r="C3855" s="184">
        <f t="shared" si="243"/>
        <v>2009</v>
      </c>
      <c r="E3855" s="190">
        <v>106</v>
      </c>
      <c r="F3855" s="190">
        <f t="shared" si="246"/>
        <v>3850</v>
      </c>
      <c r="G3855" s="190">
        <f t="shared" si="244"/>
        <v>0.42159439334209375</v>
      </c>
      <c r="H3855" s="190">
        <f t="shared" si="245"/>
        <v>154</v>
      </c>
    </row>
    <row r="3856" spans="1:8">
      <c r="A3856" s="185">
        <v>39919</v>
      </c>
      <c r="B3856" s="184">
        <v>295</v>
      </c>
      <c r="C3856" s="184">
        <f t="shared" si="243"/>
        <v>2009</v>
      </c>
      <c r="E3856" s="190">
        <v>106</v>
      </c>
      <c r="F3856" s="190">
        <f t="shared" si="246"/>
        <v>3851</v>
      </c>
      <c r="G3856" s="190">
        <f t="shared" si="244"/>
        <v>0.42170389837932543</v>
      </c>
      <c r="H3856" s="190">
        <f t="shared" si="245"/>
        <v>154.04</v>
      </c>
    </row>
    <row r="3857" spans="1:8">
      <c r="A3857" s="185">
        <v>39920</v>
      </c>
      <c r="B3857" s="184">
        <v>277</v>
      </c>
      <c r="C3857" s="184">
        <f t="shared" si="243"/>
        <v>2009</v>
      </c>
      <c r="E3857" s="190">
        <v>106</v>
      </c>
      <c r="F3857" s="190">
        <f t="shared" si="246"/>
        <v>3852</v>
      </c>
      <c r="G3857" s="190">
        <f t="shared" si="244"/>
        <v>0.42181340341655715</v>
      </c>
      <c r="H3857" s="190">
        <f t="shared" si="245"/>
        <v>154.08000000000001</v>
      </c>
    </row>
    <row r="3858" spans="1:8">
      <c r="A3858" s="185">
        <v>39921</v>
      </c>
      <c r="B3858" s="184">
        <v>273</v>
      </c>
      <c r="C3858" s="184">
        <f t="shared" si="243"/>
        <v>2009</v>
      </c>
      <c r="E3858" s="190">
        <v>106</v>
      </c>
      <c r="F3858" s="190">
        <f t="shared" si="246"/>
        <v>3853</v>
      </c>
      <c r="G3858" s="190">
        <f t="shared" si="244"/>
        <v>0.42192290845378888</v>
      </c>
      <c r="H3858" s="190">
        <f t="shared" si="245"/>
        <v>154.12</v>
      </c>
    </row>
    <row r="3859" spans="1:8">
      <c r="A3859" s="185">
        <v>39922</v>
      </c>
      <c r="B3859" s="184">
        <v>274</v>
      </c>
      <c r="C3859" s="184">
        <f t="shared" si="243"/>
        <v>2009</v>
      </c>
      <c r="E3859" s="190">
        <v>106</v>
      </c>
      <c r="F3859" s="190">
        <f t="shared" si="246"/>
        <v>3854</v>
      </c>
      <c r="G3859" s="190">
        <f t="shared" si="244"/>
        <v>0.42203241349102061</v>
      </c>
      <c r="H3859" s="190">
        <f t="shared" si="245"/>
        <v>154.16</v>
      </c>
    </row>
    <row r="3860" spans="1:8">
      <c r="A3860" s="185">
        <v>39923</v>
      </c>
      <c r="B3860" s="184">
        <v>272</v>
      </c>
      <c r="C3860" s="184">
        <f t="shared" si="243"/>
        <v>2009</v>
      </c>
      <c r="E3860" s="190">
        <v>106</v>
      </c>
      <c r="F3860" s="190">
        <f t="shared" si="246"/>
        <v>3855</v>
      </c>
      <c r="G3860" s="190">
        <f t="shared" si="244"/>
        <v>0.42214191852825228</v>
      </c>
      <c r="H3860" s="190">
        <f t="shared" si="245"/>
        <v>154.19999999999999</v>
      </c>
    </row>
    <row r="3861" spans="1:8">
      <c r="A3861" s="185">
        <v>39924</v>
      </c>
      <c r="B3861" s="184">
        <v>282</v>
      </c>
      <c r="C3861" s="184">
        <f t="shared" si="243"/>
        <v>2009</v>
      </c>
      <c r="E3861" s="190">
        <v>106</v>
      </c>
      <c r="F3861" s="190">
        <f t="shared" si="246"/>
        <v>3856</v>
      </c>
      <c r="G3861" s="190">
        <f t="shared" si="244"/>
        <v>0.42225142356548401</v>
      </c>
      <c r="H3861" s="190">
        <f t="shared" si="245"/>
        <v>154.24</v>
      </c>
    </row>
    <row r="3862" spans="1:8">
      <c r="A3862" s="185">
        <v>39925</v>
      </c>
      <c r="B3862" s="184">
        <v>292</v>
      </c>
      <c r="C3862" s="184">
        <f t="shared" si="243"/>
        <v>2009</v>
      </c>
      <c r="E3862" s="190">
        <v>106</v>
      </c>
      <c r="F3862" s="190">
        <f t="shared" si="246"/>
        <v>3857</v>
      </c>
      <c r="G3862" s="190">
        <f t="shared" si="244"/>
        <v>0.42236092860271574</v>
      </c>
      <c r="H3862" s="190">
        <f t="shared" si="245"/>
        <v>154.28</v>
      </c>
    </row>
    <row r="3863" spans="1:8">
      <c r="A3863" s="185">
        <v>39926</v>
      </c>
      <c r="B3863" s="184">
        <v>312</v>
      </c>
      <c r="C3863" s="184">
        <f t="shared" si="243"/>
        <v>2009</v>
      </c>
      <c r="E3863" s="190">
        <v>106</v>
      </c>
      <c r="F3863" s="190">
        <f t="shared" si="246"/>
        <v>3858</v>
      </c>
      <c r="G3863" s="190">
        <f t="shared" si="244"/>
        <v>0.42247043363994746</v>
      </c>
      <c r="H3863" s="190">
        <f t="shared" si="245"/>
        <v>154.32</v>
      </c>
    </row>
    <row r="3864" spans="1:8">
      <c r="A3864" s="185">
        <v>39927</v>
      </c>
      <c r="B3864" s="184">
        <v>328</v>
      </c>
      <c r="C3864" s="184">
        <f t="shared" si="243"/>
        <v>2009</v>
      </c>
      <c r="E3864" s="190">
        <v>106</v>
      </c>
      <c r="F3864" s="190">
        <f t="shared" si="246"/>
        <v>3859</v>
      </c>
      <c r="G3864" s="190">
        <f t="shared" si="244"/>
        <v>0.42257993867717913</v>
      </c>
      <c r="H3864" s="190">
        <f t="shared" si="245"/>
        <v>154.36000000000001</v>
      </c>
    </row>
    <row r="3865" spans="1:8">
      <c r="A3865" s="185">
        <v>39928</v>
      </c>
      <c r="B3865" s="184">
        <v>382</v>
      </c>
      <c r="C3865" s="184">
        <f t="shared" si="243"/>
        <v>2009</v>
      </c>
      <c r="E3865" s="190">
        <v>106</v>
      </c>
      <c r="F3865" s="190">
        <f t="shared" si="246"/>
        <v>3860</v>
      </c>
      <c r="G3865" s="190">
        <f t="shared" si="244"/>
        <v>0.42268944371441086</v>
      </c>
      <c r="H3865" s="190">
        <f t="shared" si="245"/>
        <v>154.4</v>
      </c>
    </row>
    <row r="3866" spans="1:8">
      <c r="A3866" s="185">
        <v>39929</v>
      </c>
      <c r="B3866" s="184">
        <v>355</v>
      </c>
      <c r="C3866" s="184">
        <f t="shared" si="243"/>
        <v>2009</v>
      </c>
      <c r="E3866" s="190">
        <v>106</v>
      </c>
      <c r="F3866" s="190">
        <f t="shared" si="246"/>
        <v>3861</v>
      </c>
      <c r="G3866" s="190">
        <f t="shared" si="244"/>
        <v>0.42279894875164259</v>
      </c>
      <c r="H3866" s="190">
        <f t="shared" si="245"/>
        <v>154.44</v>
      </c>
    </row>
    <row r="3867" spans="1:8">
      <c r="A3867" s="185">
        <v>39930</v>
      </c>
      <c r="B3867" s="184">
        <v>379</v>
      </c>
      <c r="C3867" s="184">
        <f t="shared" si="243"/>
        <v>2009</v>
      </c>
      <c r="E3867" s="190">
        <v>106</v>
      </c>
      <c r="F3867" s="190">
        <f t="shared" si="246"/>
        <v>3862</v>
      </c>
      <c r="G3867" s="190">
        <f t="shared" si="244"/>
        <v>0.42290845378887426</v>
      </c>
      <c r="H3867" s="190">
        <f t="shared" si="245"/>
        <v>154.47999999999999</v>
      </c>
    </row>
    <row r="3868" spans="1:8">
      <c r="A3868" s="185">
        <v>39931</v>
      </c>
      <c r="B3868" s="184">
        <v>558</v>
      </c>
      <c r="C3868" s="184">
        <f t="shared" si="243"/>
        <v>2009</v>
      </c>
      <c r="E3868" s="190">
        <v>106</v>
      </c>
      <c r="F3868" s="190">
        <f t="shared" si="246"/>
        <v>3863</v>
      </c>
      <c r="G3868" s="190">
        <f t="shared" si="244"/>
        <v>0.42301795882610599</v>
      </c>
      <c r="H3868" s="190">
        <f t="shared" si="245"/>
        <v>154.52000000000001</v>
      </c>
    </row>
    <row r="3869" spans="1:8">
      <c r="A3869" s="185">
        <v>39932</v>
      </c>
      <c r="B3869" s="184">
        <v>729</v>
      </c>
      <c r="C3869" s="184">
        <f t="shared" si="243"/>
        <v>2009</v>
      </c>
      <c r="E3869" s="190">
        <v>106</v>
      </c>
      <c r="F3869" s="190">
        <f t="shared" si="246"/>
        <v>3864</v>
      </c>
      <c r="G3869" s="190">
        <f t="shared" si="244"/>
        <v>0.42312746386333772</v>
      </c>
      <c r="H3869" s="190">
        <f t="shared" si="245"/>
        <v>154.56</v>
      </c>
    </row>
    <row r="3870" spans="1:8">
      <c r="A3870" s="185">
        <v>39933</v>
      </c>
      <c r="B3870" s="184">
        <v>826</v>
      </c>
      <c r="C3870" s="184">
        <f t="shared" si="243"/>
        <v>2009</v>
      </c>
      <c r="E3870" s="190">
        <v>106</v>
      </c>
      <c r="F3870" s="190">
        <f t="shared" si="246"/>
        <v>3865</v>
      </c>
      <c r="G3870" s="190">
        <f t="shared" si="244"/>
        <v>0.42323696890056944</v>
      </c>
      <c r="H3870" s="190">
        <f t="shared" si="245"/>
        <v>154.6</v>
      </c>
    </row>
    <row r="3871" spans="1:8">
      <c r="A3871" s="185">
        <v>39934</v>
      </c>
      <c r="B3871" s="184">
        <v>899</v>
      </c>
      <c r="C3871" s="184">
        <f t="shared" si="243"/>
        <v>2009</v>
      </c>
      <c r="E3871" s="190">
        <v>106</v>
      </c>
      <c r="F3871" s="190">
        <f t="shared" si="246"/>
        <v>3866</v>
      </c>
      <c r="G3871" s="190">
        <f t="shared" si="244"/>
        <v>0.42334647393780112</v>
      </c>
      <c r="H3871" s="190">
        <f t="shared" si="245"/>
        <v>154.63999999999999</v>
      </c>
    </row>
    <row r="3872" spans="1:8">
      <c r="A3872" s="185">
        <v>39935</v>
      </c>
      <c r="B3872" s="184">
        <v>910</v>
      </c>
      <c r="C3872" s="184">
        <f t="shared" si="243"/>
        <v>2009</v>
      </c>
      <c r="E3872" s="190">
        <v>106</v>
      </c>
      <c r="F3872" s="190">
        <f t="shared" si="246"/>
        <v>3867</v>
      </c>
      <c r="G3872" s="190">
        <f t="shared" si="244"/>
        <v>0.42345597897503284</v>
      </c>
      <c r="H3872" s="190">
        <f t="shared" si="245"/>
        <v>154.68</v>
      </c>
    </row>
    <row r="3873" spans="1:8">
      <c r="A3873" s="185">
        <v>39936</v>
      </c>
      <c r="B3873" s="184">
        <v>906</v>
      </c>
      <c r="C3873" s="184">
        <f t="shared" si="243"/>
        <v>2009</v>
      </c>
      <c r="E3873" s="190">
        <v>106</v>
      </c>
      <c r="F3873" s="190">
        <f t="shared" si="246"/>
        <v>3868</v>
      </c>
      <c r="G3873" s="190">
        <f t="shared" si="244"/>
        <v>0.42356548401226457</v>
      </c>
      <c r="H3873" s="190">
        <f t="shared" si="245"/>
        <v>154.72</v>
      </c>
    </row>
    <row r="3874" spans="1:8">
      <c r="A3874" s="185">
        <v>39937</v>
      </c>
      <c r="B3874" s="184">
        <v>903</v>
      </c>
      <c r="C3874" s="184">
        <f t="shared" si="243"/>
        <v>2009</v>
      </c>
      <c r="E3874" s="190">
        <v>106</v>
      </c>
      <c r="F3874" s="190">
        <f t="shared" si="246"/>
        <v>3869</v>
      </c>
      <c r="G3874" s="190">
        <f t="shared" si="244"/>
        <v>0.4236749890494963</v>
      </c>
      <c r="H3874" s="190">
        <f t="shared" si="245"/>
        <v>154.76</v>
      </c>
    </row>
    <row r="3875" spans="1:8">
      <c r="A3875" s="185">
        <v>39938</v>
      </c>
      <c r="B3875" s="184">
        <v>912</v>
      </c>
      <c r="C3875" s="184">
        <f t="shared" si="243"/>
        <v>2009</v>
      </c>
      <c r="E3875" s="190">
        <v>106</v>
      </c>
      <c r="F3875" s="190">
        <f t="shared" si="246"/>
        <v>3870</v>
      </c>
      <c r="G3875" s="190">
        <f t="shared" si="244"/>
        <v>0.42378449408672797</v>
      </c>
      <c r="H3875" s="190">
        <f t="shared" si="245"/>
        <v>154.80000000000001</v>
      </c>
    </row>
    <row r="3876" spans="1:8">
      <c r="A3876" s="185">
        <v>39939</v>
      </c>
      <c r="B3876" s="184">
        <v>905</v>
      </c>
      <c r="C3876" s="184">
        <f t="shared" si="243"/>
        <v>2009</v>
      </c>
      <c r="E3876" s="190">
        <v>106</v>
      </c>
      <c r="F3876" s="190">
        <f t="shared" si="246"/>
        <v>3871</v>
      </c>
      <c r="G3876" s="190">
        <f t="shared" si="244"/>
        <v>0.4238939991239597</v>
      </c>
      <c r="H3876" s="190">
        <f t="shared" si="245"/>
        <v>154.84</v>
      </c>
    </row>
    <row r="3877" spans="1:8">
      <c r="A3877" s="185">
        <v>39940</v>
      </c>
      <c r="B3877" s="184">
        <v>884</v>
      </c>
      <c r="C3877" s="184">
        <f t="shared" si="243"/>
        <v>2009</v>
      </c>
      <c r="E3877" s="190">
        <v>105</v>
      </c>
      <c r="F3877" s="190">
        <f t="shared" si="246"/>
        <v>3872</v>
      </c>
      <c r="G3877" s="190">
        <f t="shared" si="244"/>
        <v>0.42400350416119142</v>
      </c>
      <c r="H3877" s="190">
        <f t="shared" si="245"/>
        <v>154.88</v>
      </c>
    </row>
    <row r="3878" spans="1:8">
      <c r="A3878" s="185">
        <v>39941</v>
      </c>
      <c r="B3878" s="184">
        <v>877</v>
      </c>
      <c r="C3878" s="184">
        <f t="shared" si="243"/>
        <v>2009</v>
      </c>
      <c r="E3878" s="190">
        <v>105</v>
      </c>
      <c r="F3878" s="190">
        <f t="shared" si="246"/>
        <v>3873</v>
      </c>
      <c r="G3878" s="190">
        <f t="shared" si="244"/>
        <v>0.42411300919842315</v>
      </c>
      <c r="H3878" s="190">
        <f t="shared" si="245"/>
        <v>154.91999999999999</v>
      </c>
    </row>
    <row r="3879" spans="1:8">
      <c r="A3879" s="185">
        <v>39942</v>
      </c>
      <c r="B3879" s="184">
        <v>848</v>
      </c>
      <c r="C3879" s="184">
        <f t="shared" si="243"/>
        <v>2009</v>
      </c>
      <c r="E3879" s="190">
        <v>105</v>
      </c>
      <c r="F3879" s="190">
        <f t="shared" si="246"/>
        <v>3874</v>
      </c>
      <c r="G3879" s="190">
        <f t="shared" si="244"/>
        <v>0.42422251423565482</v>
      </c>
      <c r="H3879" s="190">
        <f t="shared" si="245"/>
        <v>154.96</v>
      </c>
    </row>
    <row r="3880" spans="1:8">
      <c r="A3880" s="185">
        <v>39943</v>
      </c>
      <c r="B3880" s="184">
        <v>838</v>
      </c>
      <c r="C3880" s="184">
        <f t="shared" si="243"/>
        <v>2009</v>
      </c>
      <c r="E3880" s="190">
        <v>105</v>
      </c>
      <c r="F3880" s="190">
        <f t="shared" si="246"/>
        <v>3875</v>
      </c>
      <c r="G3880" s="190">
        <f t="shared" si="244"/>
        <v>0.42433201927288655</v>
      </c>
      <c r="H3880" s="190">
        <f t="shared" si="245"/>
        <v>155</v>
      </c>
    </row>
    <row r="3881" spans="1:8">
      <c r="A3881" s="185">
        <v>39944</v>
      </c>
      <c r="B3881" s="184">
        <v>813</v>
      </c>
      <c r="C3881" s="184">
        <f t="shared" si="243"/>
        <v>2009</v>
      </c>
      <c r="E3881" s="190">
        <v>105</v>
      </c>
      <c r="F3881" s="190">
        <f t="shared" si="246"/>
        <v>3876</v>
      </c>
      <c r="G3881" s="190">
        <f t="shared" si="244"/>
        <v>0.42444152431011828</v>
      </c>
      <c r="H3881" s="190">
        <f t="shared" si="245"/>
        <v>155.04</v>
      </c>
    </row>
    <row r="3882" spans="1:8">
      <c r="A3882" s="185">
        <v>39945</v>
      </c>
      <c r="B3882" s="184">
        <v>757</v>
      </c>
      <c r="C3882" s="184">
        <f t="shared" si="243"/>
        <v>2009</v>
      </c>
      <c r="E3882" s="190">
        <v>105</v>
      </c>
      <c r="F3882" s="190">
        <f t="shared" si="246"/>
        <v>3877</v>
      </c>
      <c r="G3882" s="190">
        <f t="shared" si="244"/>
        <v>0.42455102934734995</v>
      </c>
      <c r="H3882" s="190">
        <f t="shared" si="245"/>
        <v>155.07999999999998</v>
      </c>
    </row>
    <row r="3883" spans="1:8">
      <c r="A3883" s="185">
        <v>39946</v>
      </c>
      <c r="B3883" s="184">
        <v>720</v>
      </c>
      <c r="C3883" s="184">
        <f t="shared" si="243"/>
        <v>2009</v>
      </c>
      <c r="E3883" s="190">
        <v>105</v>
      </c>
      <c r="F3883" s="190">
        <f t="shared" si="246"/>
        <v>3878</v>
      </c>
      <c r="G3883" s="190">
        <f t="shared" si="244"/>
        <v>0.42466053438458168</v>
      </c>
      <c r="H3883" s="190">
        <f t="shared" si="245"/>
        <v>155.12</v>
      </c>
    </row>
    <row r="3884" spans="1:8">
      <c r="A3884" s="185">
        <v>39947</v>
      </c>
      <c r="B3884" s="184">
        <v>712</v>
      </c>
      <c r="C3884" s="184">
        <f t="shared" si="243"/>
        <v>2009</v>
      </c>
      <c r="E3884" s="190">
        <v>105</v>
      </c>
      <c r="F3884" s="190">
        <f t="shared" si="246"/>
        <v>3879</v>
      </c>
      <c r="G3884" s="190">
        <f t="shared" si="244"/>
        <v>0.42477003942181341</v>
      </c>
      <c r="H3884" s="190">
        <f t="shared" si="245"/>
        <v>155.16</v>
      </c>
    </row>
    <row r="3885" spans="1:8">
      <c r="A3885" s="185">
        <v>39948</v>
      </c>
      <c r="B3885" s="184">
        <v>697</v>
      </c>
      <c r="C3885" s="184">
        <f t="shared" si="243"/>
        <v>2009</v>
      </c>
      <c r="E3885" s="190">
        <v>105</v>
      </c>
      <c r="F3885" s="190">
        <f t="shared" si="246"/>
        <v>3880</v>
      </c>
      <c r="G3885" s="190">
        <f t="shared" si="244"/>
        <v>0.42487954445904513</v>
      </c>
      <c r="H3885" s="190">
        <f t="shared" si="245"/>
        <v>155.19999999999999</v>
      </c>
    </row>
    <row r="3886" spans="1:8">
      <c r="A3886" s="185">
        <v>39949</v>
      </c>
      <c r="B3886" s="184">
        <v>666</v>
      </c>
      <c r="C3886" s="184">
        <f t="shared" si="243"/>
        <v>2009</v>
      </c>
      <c r="E3886" s="190">
        <v>105</v>
      </c>
      <c r="F3886" s="190">
        <f t="shared" si="246"/>
        <v>3881</v>
      </c>
      <c r="G3886" s="190">
        <f t="shared" si="244"/>
        <v>0.42498904949627681</v>
      </c>
      <c r="H3886" s="190">
        <f t="shared" si="245"/>
        <v>155.24</v>
      </c>
    </row>
    <row r="3887" spans="1:8">
      <c r="A3887" s="185">
        <v>39950</v>
      </c>
      <c r="B3887" s="184">
        <v>634</v>
      </c>
      <c r="C3887" s="184">
        <f t="shared" si="243"/>
        <v>2009</v>
      </c>
      <c r="E3887" s="190">
        <v>105</v>
      </c>
      <c r="F3887" s="190">
        <f t="shared" si="246"/>
        <v>3882</v>
      </c>
      <c r="G3887" s="190">
        <f t="shared" si="244"/>
        <v>0.42509855453350853</v>
      </c>
      <c r="H3887" s="190">
        <f t="shared" si="245"/>
        <v>155.28</v>
      </c>
    </row>
    <row r="3888" spans="1:8">
      <c r="A3888" s="185">
        <v>39951</v>
      </c>
      <c r="B3888" s="184">
        <v>625</v>
      </c>
      <c r="C3888" s="184">
        <f t="shared" si="243"/>
        <v>2009</v>
      </c>
      <c r="E3888" s="190">
        <v>105</v>
      </c>
      <c r="F3888" s="190">
        <f t="shared" si="246"/>
        <v>3883</v>
      </c>
      <c r="G3888" s="190">
        <f t="shared" si="244"/>
        <v>0.42520805957074026</v>
      </c>
      <c r="H3888" s="190">
        <f t="shared" si="245"/>
        <v>155.32</v>
      </c>
    </row>
    <row r="3889" spans="1:8">
      <c r="A3889" s="185">
        <v>39952</v>
      </c>
      <c r="B3889" s="184">
        <v>554</v>
      </c>
      <c r="C3889" s="184">
        <f t="shared" si="243"/>
        <v>2009</v>
      </c>
      <c r="E3889" s="190">
        <v>105</v>
      </c>
      <c r="F3889" s="190">
        <f t="shared" si="246"/>
        <v>3884</v>
      </c>
      <c r="G3889" s="190">
        <f t="shared" si="244"/>
        <v>0.42531756460797199</v>
      </c>
      <c r="H3889" s="190">
        <f t="shared" si="245"/>
        <v>155.36000000000001</v>
      </c>
    </row>
    <row r="3890" spans="1:8">
      <c r="A3890" s="185">
        <v>39953</v>
      </c>
      <c r="B3890" s="184">
        <v>571</v>
      </c>
      <c r="C3890" s="184">
        <f t="shared" si="243"/>
        <v>2009</v>
      </c>
      <c r="E3890" s="190">
        <v>105</v>
      </c>
      <c r="F3890" s="190">
        <f t="shared" si="246"/>
        <v>3885</v>
      </c>
      <c r="G3890" s="190">
        <f t="shared" si="244"/>
        <v>0.42542706964520366</v>
      </c>
      <c r="H3890" s="190">
        <f t="shared" si="245"/>
        <v>155.4</v>
      </c>
    </row>
    <row r="3891" spans="1:8">
      <c r="A3891" s="185">
        <v>39954</v>
      </c>
      <c r="B3891" s="184">
        <v>583</v>
      </c>
      <c r="C3891" s="184">
        <f t="shared" si="243"/>
        <v>2009</v>
      </c>
      <c r="E3891" s="190">
        <v>105</v>
      </c>
      <c r="F3891" s="190">
        <f t="shared" si="246"/>
        <v>3886</v>
      </c>
      <c r="G3891" s="190">
        <f t="shared" si="244"/>
        <v>0.42553657468243539</v>
      </c>
      <c r="H3891" s="190">
        <f t="shared" si="245"/>
        <v>155.44</v>
      </c>
    </row>
    <row r="3892" spans="1:8">
      <c r="A3892" s="185">
        <v>39955</v>
      </c>
      <c r="B3892" s="184">
        <v>571</v>
      </c>
      <c r="C3892" s="184">
        <f t="shared" si="243"/>
        <v>2009</v>
      </c>
      <c r="E3892" s="190">
        <v>105</v>
      </c>
      <c r="F3892" s="190">
        <f t="shared" si="246"/>
        <v>3887</v>
      </c>
      <c r="G3892" s="190">
        <f t="shared" si="244"/>
        <v>0.42564607971966711</v>
      </c>
      <c r="H3892" s="190">
        <f t="shared" si="245"/>
        <v>155.47999999999999</v>
      </c>
    </row>
    <row r="3893" spans="1:8">
      <c r="A3893" s="185">
        <v>39956</v>
      </c>
      <c r="B3893" s="184">
        <v>572</v>
      </c>
      <c r="C3893" s="184">
        <f t="shared" si="243"/>
        <v>2009</v>
      </c>
      <c r="E3893" s="190">
        <v>105</v>
      </c>
      <c r="F3893" s="190">
        <f t="shared" si="246"/>
        <v>3888</v>
      </c>
      <c r="G3893" s="190">
        <f t="shared" si="244"/>
        <v>0.42575558475689884</v>
      </c>
      <c r="H3893" s="190">
        <f t="shared" si="245"/>
        <v>155.52000000000001</v>
      </c>
    </row>
    <row r="3894" spans="1:8">
      <c r="A3894" s="185">
        <v>39957</v>
      </c>
      <c r="B3894" s="184">
        <v>638</v>
      </c>
      <c r="C3894" s="184">
        <f t="shared" si="243"/>
        <v>2009</v>
      </c>
      <c r="E3894" s="190">
        <v>105</v>
      </c>
      <c r="F3894" s="190">
        <f t="shared" si="246"/>
        <v>3889</v>
      </c>
      <c r="G3894" s="190">
        <f t="shared" si="244"/>
        <v>0.42586508979413051</v>
      </c>
      <c r="H3894" s="190">
        <f t="shared" si="245"/>
        <v>155.56</v>
      </c>
    </row>
    <row r="3895" spans="1:8">
      <c r="A3895" s="185">
        <v>39958</v>
      </c>
      <c r="B3895" s="184">
        <v>736</v>
      </c>
      <c r="C3895" s="184">
        <f t="shared" si="243"/>
        <v>2009</v>
      </c>
      <c r="E3895" s="190">
        <v>105</v>
      </c>
      <c r="F3895" s="190">
        <f t="shared" si="246"/>
        <v>3890</v>
      </c>
      <c r="G3895" s="190">
        <f t="shared" si="244"/>
        <v>0.42597459483136224</v>
      </c>
      <c r="H3895" s="190">
        <f t="shared" si="245"/>
        <v>155.6</v>
      </c>
    </row>
    <row r="3896" spans="1:8">
      <c r="A3896" s="185">
        <v>39959</v>
      </c>
      <c r="B3896" s="184">
        <v>724</v>
      </c>
      <c r="C3896" s="184">
        <f t="shared" si="243"/>
        <v>2009</v>
      </c>
      <c r="E3896" s="190">
        <v>105</v>
      </c>
      <c r="F3896" s="190">
        <f t="shared" si="246"/>
        <v>3891</v>
      </c>
      <c r="G3896" s="190">
        <f t="shared" si="244"/>
        <v>0.42608409986859397</v>
      </c>
      <c r="H3896" s="190">
        <f t="shared" si="245"/>
        <v>155.63999999999999</v>
      </c>
    </row>
    <row r="3897" spans="1:8">
      <c r="A3897" s="185">
        <v>39960</v>
      </c>
      <c r="B3897" s="184">
        <v>663</v>
      </c>
      <c r="C3897" s="184">
        <f t="shared" si="243"/>
        <v>2009</v>
      </c>
      <c r="E3897" s="190">
        <v>105</v>
      </c>
      <c r="F3897" s="190">
        <f t="shared" si="246"/>
        <v>3892</v>
      </c>
      <c r="G3897" s="190">
        <f t="shared" si="244"/>
        <v>0.42619360490582564</v>
      </c>
      <c r="H3897" s="190">
        <f t="shared" si="245"/>
        <v>155.67999999999998</v>
      </c>
    </row>
    <row r="3898" spans="1:8">
      <c r="A3898" s="185">
        <v>39961</v>
      </c>
      <c r="B3898" s="184">
        <v>594</v>
      </c>
      <c r="C3898" s="184">
        <f t="shared" si="243"/>
        <v>2009</v>
      </c>
      <c r="E3898" s="190">
        <v>105</v>
      </c>
      <c r="F3898" s="190">
        <f t="shared" si="246"/>
        <v>3893</v>
      </c>
      <c r="G3898" s="190">
        <f t="shared" si="244"/>
        <v>0.42630310994305737</v>
      </c>
      <c r="H3898" s="190">
        <f t="shared" si="245"/>
        <v>155.72</v>
      </c>
    </row>
    <row r="3899" spans="1:8">
      <c r="A3899" s="185">
        <v>39962</v>
      </c>
      <c r="B3899" s="184">
        <v>586</v>
      </c>
      <c r="C3899" s="184">
        <f t="shared" si="243"/>
        <v>2009</v>
      </c>
      <c r="E3899" s="190">
        <v>105</v>
      </c>
      <c r="F3899" s="190">
        <f t="shared" si="246"/>
        <v>3894</v>
      </c>
      <c r="G3899" s="190">
        <f t="shared" si="244"/>
        <v>0.4264126149802891</v>
      </c>
      <c r="H3899" s="190">
        <f t="shared" si="245"/>
        <v>155.76</v>
      </c>
    </row>
    <row r="3900" spans="1:8">
      <c r="A3900" s="185">
        <v>39963</v>
      </c>
      <c r="B3900" s="184">
        <v>633</v>
      </c>
      <c r="C3900" s="184">
        <f t="shared" si="243"/>
        <v>2009</v>
      </c>
      <c r="E3900" s="190">
        <v>105</v>
      </c>
      <c r="F3900" s="190">
        <f t="shared" si="246"/>
        <v>3895</v>
      </c>
      <c r="G3900" s="190">
        <f t="shared" si="244"/>
        <v>0.42652212001752082</v>
      </c>
      <c r="H3900" s="190">
        <f t="shared" si="245"/>
        <v>155.80000000000001</v>
      </c>
    </row>
    <row r="3901" spans="1:8">
      <c r="A3901" s="185">
        <v>39964</v>
      </c>
      <c r="B3901" s="184">
        <v>720</v>
      </c>
      <c r="C3901" s="184">
        <f t="shared" si="243"/>
        <v>2009</v>
      </c>
      <c r="E3901" s="190">
        <v>105</v>
      </c>
      <c r="F3901" s="190">
        <f t="shared" si="246"/>
        <v>3896</v>
      </c>
      <c r="G3901" s="190">
        <f t="shared" si="244"/>
        <v>0.42663162505475249</v>
      </c>
      <c r="H3901" s="190">
        <f t="shared" si="245"/>
        <v>155.84</v>
      </c>
    </row>
    <row r="3902" spans="1:8">
      <c r="A3902" s="185">
        <v>39965</v>
      </c>
      <c r="B3902" s="184">
        <v>840</v>
      </c>
      <c r="C3902" s="184">
        <f t="shared" si="243"/>
        <v>2009</v>
      </c>
      <c r="E3902" s="190">
        <v>105</v>
      </c>
      <c r="F3902" s="190">
        <f t="shared" si="246"/>
        <v>3897</v>
      </c>
      <c r="G3902" s="190">
        <f t="shared" si="244"/>
        <v>0.42674113009198422</v>
      </c>
      <c r="H3902" s="190">
        <f t="shared" si="245"/>
        <v>155.88</v>
      </c>
    </row>
    <row r="3903" spans="1:8">
      <c r="A3903" s="185">
        <v>39966</v>
      </c>
      <c r="B3903" s="184">
        <v>1030</v>
      </c>
      <c r="C3903" s="184">
        <f t="shared" si="243"/>
        <v>2009</v>
      </c>
      <c r="E3903" s="190">
        <v>105</v>
      </c>
      <c r="F3903" s="190">
        <f t="shared" si="246"/>
        <v>3898</v>
      </c>
      <c r="G3903" s="190">
        <f t="shared" si="244"/>
        <v>0.42685063512921595</v>
      </c>
      <c r="H3903" s="190">
        <f t="shared" si="245"/>
        <v>155.91999999999999</v>
      </c>
    </row>
    <row r="3904" spans="1:8">
      <c r="A3904" s="185">
        <v>39967</v>
      </c>
      <c r="B3904" s="184">
        <v>1200</v>
      </c>
      <c r="C3904" s="184">
        <f t="shared" si="243"/>
        <v>2009</v>
      </c>
      <c r="E3904" s="190">
        <v>105</v>
      </c>
      <c r="F3904" s="190">
        <f t="shared" si="246"/>
        <v>3899</v>
      </c>
      <c r="G3904" s="190">
        <f t="shared" si="244"/>
        <v>0.42696014016644768</v>
      </c>
      <c r="H3904" s="190">
        <f t="shared" si="245"/>
        <v>155.96</v>
      </c>
    </row>
    <row r="3905" spans="1:8">
      <c r="A3905" s="185">
        <v>39968</v>
      </c>
      <c r="B3905" s="184">
        <v>1430</v>
      </c>
      <c r="C3905" s="184">
        <f t="shared" si="243"/>
        <v>2009</v>
      </c>
      <c r="E3905" s="190">
        <v>105</v>
      </c>
      <c r="F3905" s="190">
        <f t="shared" si="246"/>
        <v>3900</v>
      </c>
      <c r="G3905" s="190">
        <f t="shared" si="244"/>
        <v>0.42706964520367935</v>
      </c>
      <c r="H3905" s="190">
        <f t="shared" si="245"/>
        <v>156</v>
      </c>
    </row>
    <row r="3906" spans="1:8">
      <c r="A3906" s="185">
        <v>39969</v>
      </c>
      <c r="B3906" s="184">
        <v>1410</v>
      </c>
      <c r="C3906" s="184">
        <f t="shared" si="243"/>
        <v>2009</v>
      </c>
      <c r="E3906" s="190">
        <v>104</v>
      </c>
      <c r="F3906" s="190">
        <f t="shared" si="246"/>
        <v>3901</v>
      </c>
      <c r="G3906" s="190">
        <f t="shared" si="244"/>
        <v>0.42717915024091108</v>
      </c>
      <c r="H3906" s="190">
        <f t="shared" si="245"/>
        <v>156.04</v>
      </c>
    </row>
    <row r="3907" spans="1:8">
      <c r="A3907" s="185">
        <v>39970</v>
      </c>
      <c r="B3907" s="184">
        <v>1150</v>
      </c>
      <c r="C3907" s="184">
        <f t="shared" si="243"/>
        <v>2009</v>
      </c>
      <c r="E3907" s="190">
        <v>104</v>
      </c>
      <c r="F3907" s="190">
        <f t="shared" si="246"/>
        <v>3902</v>
      </c>
      <c r="G3907" s="190">
        <f t="shared" si="244"/>
        <v>0.4272886552781428</v>
      </c>
      <c r="H3907" s="190">
        <f t="shared" si="245"/>
        <v>156.08000000000001</v>
      </c>
    </row>
    <row r="3908" spans="1:8">
      <c r="A3908" s="185">
        <v>39971</v>
      </c>
      <c r="B3908" s="184">
        <v>967</v>
      </c>
      <c r="C3908" s="184">
        <f t="shared" si="243"/>
        <v>2009</v>
      </c>
      <c r="E3908" s="190">
        <v>104</v>
      </c>
      <c r="F3908" s="190">
        <f t="shared" si="246"/>
        <v>3903</v>
      </c>
      <c r="G3908" s="190">
        <f t="shared" si="244"/>
        <v>0.42739816031537453</v>
      </c>
      <c r="H3908" s="190">
        <f t="shared" si="245"/>
        <v>156.12</v>
      </c>
    </row>
    <row r="3909" spans="1:8">
      <c r="A3909" s="185">
        <v>39972</v>
      </c>
      <c r="B3909" s="184">
        <v>804</v>
      </c>
      <c r="C3909" s="184">
        <f t="shared" si="243"/>
        <v>2009</v>
      </c>
      <c r="E3909" s="190">
        <v>104</v>
      </c>
      <c r="F3909" s="190">
        <f t="shared" si="246"/>
        <v>3904</v>
      </c>
      <c r="G3909" s="190">
        <f t="shared" si="244"/>
        <v>0.4275076653526062</v>
      </c>
      <c r="H3909" s="190">
        <f t="shared" si="245"/>
        <v>156.16</v>
      </c>
    </row>
    <row r="3910" spans="1:8">
      <c r="A3910" s="185">
        <v>39973</v>
      </c>
      <c r="B3910" s="184">
        <v>678</v>
      </c>
      <c r="C3910" s="184">
        <f t="shared" ref="C3910:C3973" si="247">YEAR(A3910)</f>
        <v>2009</v>
      </c>
      <c r="E3910" s="190">
        <v>104</v>
      </c>
      <c r="F3910" s="190">
        <f t="shared" si="246"/>
        <v>3905</v>
      </c>
      <c r="G3910" s="190">
        <f t="shared" ref="G3910:G3973" si="248">F3910/9132</f>
        <v>0.42761717038983793</v>
      </c>
      <c r="H3910" s="190">
        <f t="shared" ref="H3910:H3973" si="249">G3910*9132/25</f>
        <v>156.19999999999999</v>
      </c>
    </row>
    <row r="3911" spans="1:8">
      <c r="A3911" s="185">
        <v>39974</v>
      </c>
      <c r="B3911" s="184">
        <v>743</v>
      </c>
      <c r="C3911" s="184">
        <f t="shared" si="247"/>
        <v>2009</v>
      </c>
      <c r="E3911" s="190">
        <v>104</v>
      </c>
      <c r="F3911" s="190">
        <f t="shared" ref="F3911:F3974" si="250">F3910+1</f>
        <v>3906</v>
      </c>
      <c r="G3911" s="190">
        <f t="shared" si="248"/>
        <v>0.42772667542706966</v>
      </c>
      <c r="H3911" s="190">
        <f t="shared" si="249"/>
        <v>156.24</v>
      </c>
    </row>
    <row r="3912" spans="1:8">
      <c r="A3912" s="185">
        <v>39975</v>
      </c>
      <c r="B3912" s="184">
        <v>866</v>
      </c>
      <c r="C3912" s="184">
        <f t="shared" si="247"/>
        <v>2009</v>
      </c>
      <c r="E3912" s="190">
        <v>104</v>
      </c>
      <c r="F3912" s="190">
        <f t="shared" si="250"/>
        <v>3907</v>
      </c>
      <c r="G3912" s="190">
        <f t="shared" si="248"/>
        <v>0.42783618046430139</v>
      </c>
      <c r="H3912" s="190">
        <f t="shared" si="249"/>
        <v>156.28000000000003</v>
      </c>
    </row>
    <row r="3913" spans="1:8">
      <c r="A3913" s="185">
        <v>39976</v>
      </c>
      <c r="B3913" s="184">
        <v>814</v>
      </c>
      <c r="C3913" s="184">
        <f t="shared" si="247"/>
        <v>2009</v>
      </c>
      <c r="E3913" s="190">
        <v>104</v>
      </c>
      <c r="F3913" s="190">
        <f t="shared" si="250"/>
        <v>3908</v>
      </c>
      <c r="G3913" s="190">
        <f t="shared" si="248"/>
        <v>0.42794568550153306</v>
      </c>
      <c r="H3913" s="190">
        <f t="shared" si="249"/>
        <v>156.32</v>
      </c>
    </row>
    <row r="3914" spans="1:8">
      <c r="A3914" s="185">
        <v>39977</v>
      </c>
      <c r="B3914" s="184">
        <v>719</v>
      </c>
      <c r="C3914" s="184">
        <f t="shared" si="247"/>
        <v>2009</v>
      </c>
      <c r="E3914" s="190">
        <v>104</v>
      </c>
      <c r="F3914" s="190">
        <f t="shared" si="250"/>
        <v>3909</v>
      </c>
      <c r="G3914" s="190">
        <f t="shared" si="248"/>
        <v>0.42805519053876478</v>
      </c>
      <c r="H3914" s="190">
        <f t="shared" si="249"/>
        <v>156.36000000000001</v>
      </c>
    </row>
    <row r="3915" spans="1:8">
      <c r="A3915" s="185">
        <v>39978</v>
      </c>
      <c r="B3915" s="184">
        <v>728</v>
      </c>
      <c r="C3915" s="184">
        <f t="shared" si="247"/>
        <v>2009</v>
      </c>
      <c r="E3915" s="190">
        <v>104</v>
      </c>
      <c r="F3915" s="190">
        <f t="shared" si="250"/>
        <v>3910</v>
      </c>
      <c r="G3915" s="190">
        <f t="shared" si="248"/>
        <v>0.42816469557599651</v>
      </c>
      <c r="H3915" s="190">
        <f t="shared" si="249"/>
        <v>156.4</v>
      </c>
    </row>
    <row r="3916" spans="1:8">
      <c r="A3916" s="185">
        <v>39979</v>
      </c>
      <c r="B3916" s="184">
        <v>719</v>
      </c>
      <c r="C3916" s="184">
        <f t="shared" si="247"/>
        <v>2009</v>
      </c>
      <c r="E3916" s="190">
        <v>104</v>
      </c>
      <c r="F3916" s="190">
        <f t="shared" si="250"/>
        <v>3911</v>
      </c>
      <c r="G3916" s="190">
        <f t="shared" si="248"/>
        <v>0.42827420061322818</v>
      </c>
      <c r="H3916" s="190">
        <f t="shared" si="249"/>
        <v>156.44</v>
      </c>
    </row>
    <row r="3917" spans="1:8">
      <c r="A3917" s="185">
        <v>39980</v>
      </c>
      <c r="B3917" s="184">
        <v>700</v>
      </c>
      <c r="C3917" s="184">
        <f t="shared" si="247"/>
        <v>2009</v>
      </c>
      <c r="E3917" s="190">
        <v>104</v>
      </c>
      <c r="F3917" s="190">
        <f t="shared" si="250"/>
        <v>3912</v>
      </c>
      <c r="G3917" s="190">
        <f t="shared" si="248"/>
        <v>0.42838370565045991</v>
      </c>
      <c r="H3917" s="190">
        <f t="shared" si="249"/>
        <v>156.47999999999999</v>
      </c>
    </row>
    <row r="3918" spans="1:8">
      <c r="A3918" s="185">
        <v>39981</v>
      </c>
      <c r="B3918" s="184">
        <v>704</v>
      </c>
      <c r="C3918" s="184">
        <f t="shared" si="247"/>
        <v>2009</v>
      </c>
      <c r="E3918" s="190">
        <v>104</v>
      </c>
      <c r="F3918" s="190">
        <f t="shared" si="250"/>
        <v>3913</v>
      </c>
      <c r="G3918" s="190">
        <f t="shared" si="248"/>
        <v>0.42849321068769164</v>
      </c>
      <c r="H3918" s="190">
        <f t="shared" si="249"/>
        <v>156.52000000000001</v>
      </c>
    </row>
    <row r="3919" spans="1:8">
      <c r="A3919" s="185">
        <v>39982</v>
      </c>
      <c r="B3919" s="184">
        <v>781</v>
      </c>
      <c r="C3919" s="184">
        <f t="shared" si="247"/>
        <v>2009</v>
      </c>
      <c r="E3919" s="190">
        <v>104</v>
      </c>
      <c r="F3919" s="190">
        <f t="shared" si="250"/>
        <v>3914</v>
      </c>
      <c r="G3919" s="190">
        <f t="shared" si="248"/>
        <v>0.42860271572492337</v>
      </c>
      <c r="H3919" s="190">
        <f t="shared" si="249"/>
        <v>156.56</v>
      </c>
    </row>
    <row r="3920" spans="1:8">
      <c r="A3920" s="185">
        <v>39983</v>
      </c>
      <c r="B3920" s="184">
        <v>814</v>
      </c>
      <c r="C3920" s="184">
        <f t="shared" si="247"/>
        <v>2009</v>
      </c>
      <c r="E3920" s="190">
        <v>104</v>
      </c>
      <c r="F3920" s="190">
        <f t="shared" si="250"/>
        <v>3915</v>
      </c>
      <c r="G3920" s="190">
        <f t="shared" si="248"/>
        <v>0.42871222076215504</v>
      </c>
      <c r="H3920" s="190">
        <f t="shared" si="249"/>
        <v>156.6</v>
      </c>
    </row>
    <row r="3921" spans="1:8">
      <c r="A3921" s="185">
        <v>39984</v>
      </c>
      <c r="B3921" s="184">
        <v>779</v>
      </c>
      <c r="C3921" s="184">
        <f t="shared" si="247"/>
        <v>2009</v>
      </c>
      <c r="E3921" s="190">
        <v>104</v>
      </c>
      <c r="F3921" s="190">
        <f t="shared" si="250"/>
        <v>3916</v>
      </c>
      <c r="G3921" s="190">
        <f t="shared" si="248"/>
        <v>0.42882172579938677</v>
      </c>
      <c r="H3921" s="190">
        <f t="shared" si="249"/>
        <v>156.63999999999999</v>
      </c>
    </row>
    <row r="3922" spans="1:8">
      <c r="A3922" s="185">
        <v>39985</v>
      </c>
      <c r="B3922" s="184">
        <v>827</v>
      </c>
      <c r="C3922" s="184">
        <f t="shared" si="247"/>
        <v>2009</v>
      </c>
      <c r="E3922" s="190">
        <v>104</v>
      </c>
      <c r="F3922" s="190">
        <f t="shared" si="250"/>
        <v>3917</v>
      </c>
      <c r="G3922" s="190">
        <f t="shared" si="248"/>
        <v>0.42893123083661849</v>
      </c>
      <c r="H3922" s="190">
        <f t="shared" si="249"/>
        <v>156.68</v>
      </c>
    </row>
    <row r="3923" spans="1:8">
      <c r="A3923" s="185">
        <v>39986</v>
      </c>
      <c r="B3923" s="184">
        <v>875</v>
      </c>
      <c r="C3923" s="184">
        <f t="shared" si="247"/>
        <v>2009</v>
      </c>
      <c r="E3923" s="190">
        <v>104</v>
      </c>
      <c r="F3923" s="190">
        <f t="shared" si="250"/>
        <v>3918</v>
      </c>
      <c r="G3923" s="190">
        <f t="shared" si="248"/>
        <v>0.42904073587385022</v>
      </c>
      <c r="H3923" s="190">
        <f t="shared" si="249"/>
        <v>156.72</v>
      </c>
    </row>
    <row r="3924" spans="1:8">
      <c r="A3924" s="185">
        <v>39987</v>
      </c>
      <c r="B3924" s="184">
        <v>766</v>
      </c>
      <c r="C3924" s="184">
        <f t="shared" si="247"/>
        <v>2009</v>
      </c>
      <c r="E3924" s="190">
        <v>104</v>
      </c>
      <c r="F3924" s="190">
        <f t="shared" si="250"/>
        <v>3919</v>
      </c>
      <c r="G3924" s="190">
        <f t="shared" si="248"/>
        <v>0.42915024091108189</v>
      </c>
      <c r="H3924" s="190">
        <f t="shared" si="249"/>
        <v>156.76</v>
      </c>
    </row>
    <row r="3925" spans="1:8">
      <c r="A3925" s="185">
        <v>39988</v>
      </c>
      <c r="B3925" s="184">
        <v>584</v>
      </c>
      <c r="C3925" s="184">
        <f t="shared" si="247"/>
        <v>2009</v>
      </c>
      <c r="E3925" s="190">
        <v>104</v>
      </c>
      <c r="F3925" s="190">
        <f t="shared" si="250"/>
        <v>3920</v>
      </c>
      <c r="G3925" s="190">
        <f t="shared" si="248"/>
        <v>0.42925974594831362</v>
      </c>
      <c r="H3925" s="190">
        <f t="shared" si="249"/>
        <v>156.80000000000001</v>
      </c>
    </row>
    <row r="3926" spans="1:8">
      <c r="A3926" s="185">
        <v>39989</v>
      </c>
      <c r="B3926" s="184">
        <v>468</v>
      </c>
      <c r="C3926" s="184">
        <f t="shared" si="247"/>
        <v>2009</v>
      </c>
      <c r="E3926" s="190">
        <v>104</v>
      </c>
      <c r="F3926" s="190">
        <f t="shared" si="250"/>
        <v>3921</v>
      </c>
      <c r="G3926" s="190">
        <f t="shared" si="248"/>
        <v>0.42936925098554535</v>
      </c>
      <c r="H3926" s="190">
        <f t="shared" si="249"/>
        <v>156.84</v>
      </c>
    </row>
    <row r="3927" spans="1:8">
      <c r="A3927" s="185">
        <v>39990</v>
      </c>
      <c r="B3927" s="184">
        <v>411</v>
      </c>
      <c r="C3927" s="184">
        <f t="shared" si="247"/>
        <v>2009</v>
      </c>
      <c r="E3927" s="190">
        <v>104</v>
      </c>
      <c r="F3927" s="190">
        <f t="shared" si="250"/>
        <v>3922</v>
      </c>
      <c r="G3927" s="190">
        <f t="shared" si="248"/>
        <v>0.42947875602277708</v>
      </c>
      <c r="H3927" s="190">
        <f t="shared" si="249"/>
        <v>156.88000000000002</v>
      </c>
    </row>
    <row r="3928" spans="1:8">
      <c r="A3928" s="185">
        <v>39991</v>
      </c>
      <c r="B3928" s="184">
        <v>379</v>
      </c>
      <c r="C3928" s="184">
        <f t="shared" si="247"/>
        <v>2009</v>
      </c>
      <c r="E3928" s="190">
        <v>104</v>
      </c>
      <c r="F3928" s="190">
        <f t="shared" si="250"/>
        <v>3923</v>
      </c>
      <c r="G3928" s="190">
        <f t="shared" si="248"/>
        <v>0.42958826106000875</v>
      </c>
      <c r="H3928" s="190">
        <f t="shared" si="249"/>
        <v>156.91999999999999</v>
      </c>
    </row>
    <row r="3929" spans="1:8">
      <c r="A3929" s="185">
        <v>39992</v>
      </c>
      <c r="B3929" s="184">
        <v>355</v>
      </c>
      <c r="C3929" s="184">
        <f t="shared" si="247"/>
        <v>2009</v>
      </c>
      <c r="E3929" s="190">
        <v>104</v>
      </c>
      <c r="F3929" s="190">
        <f t="shared" si="250"/>
        <v>3924</v>
      </c>
      <c r="G3929" s="190">
        <f t="shared" si="248"/>
        <v>0.42969776609724047</v>
      </c>
      <c r="H3929" s="190">
        <f t="shared" si="249"/>
        <v>156.96</v>
      </c>
    </row>
    <row r="3930" spans="1:8">
      <c r="A3930" s="185">
        <v>39993</v>
      </c>
      <c r="B3930" s="184">
        <v>277</v>
      </c>
      <c r="C3930" s="184">
        <f t="shared" si="247"/>
        <v>2009</v>
      </c>
      <c r="E3930" s="190">
        <v>104</v>
      </c>
      <c r="F3930" s="190">
        <f t="shared" si="250"/>
        <v>3925</v>
      </c>
      <c r="G3930" s="190">
        <f t="shared" si="248"/>
        <v>0.4298072711344722</v>
      </c>
      <c r="H3930" s="190">
        <f t="shared" si="249"/>
        <v>157</v>
      </c>
    </row>
    <row r="3931" spans="1:8">
      <c r="A3931" s="185">
        <v>39994</v>
      </c>
      <c r="B3931" s="184">
        <v>257</v>
      </c>
      <c r="C3931" s="184">
        <f t="shared" si="247"/>
        <v>2009</v>
      </c>
      <c r="E3931" s="190">
        <v>104</v>
      </c>
      <c r="F3931" s="190">
        <f t="shared" si="250"/>
        <v>3926</v>
      </c>
      <c r="G3931" s="190">
        <f t="shared" si="248"/>
        <v>0.42991677617170387</v>
      </c>
      <c r="H3931" s="190">
        <f t="shared" si="249"/>
        <v>157.04</v>
      </c>
    </row>
    <row r="3932" spans="1:8">
      <c r="A3932" s="185">
        <v>39995</v>
      </c>
      <c r="B3932" s="184">
        <v>290</v>
      </c>
      <c r="C3932" s="184">
        <f t="shared" si="247"/>
        <v>2009</v>
      </c>
      <c r="E3932" s="190">
        <v>104</v>
      </c>
      <c r="F3932" s="190">
        <f t="shared" si="250"/>
        <v>3927</v>
      </c>
      <c r="G3932" s="190">
        <f t="shared" si="248"/>
        <v>0.4300262812089356</v>
      </c>
      <c r="H3932" s="190">
        <f t="shared" si="249"/>
        <v>157.08000000000001</v>
      </c>
    </row>
    <row r="3933" spans="1:8">
      <c r="A3933" s="185">
        <v>39996</v>
      </c>
      <c r="B3933" s="184">
        <v>281</v>
      </c>
      <c r="C3933" s="184">
        <f t="shared" si="247"/>
        <v>2009</v>
      </c>
      <c r="E3933" s="190">
        <v>104</v>
      </c>
      <c r="F3933" s="190">
        <f t="shared" si="250"/>
        <v>3928</v>
      </c>
      <c r="G3933" s="190">
        <f t="shared" si="248"/>
        <v>0.43013578624616733</v>
      </c>
      <c r="H3933" s="190">
        <f t="shared" si="249"/>
        <v>157.12</v>
      </c>
    </row>
    <row r="3934" spans="1:8">
      <c r="A3934" s="185">
        <v>39997</v>
      </c>
      <c r="B3934" s="184">
        <v>281</v>
      </c>
      <c r="C3934" s="184">
        <f t="shared" si="247"/>
        <v>2009</v>
      </c>
      <c r="E3934" s="190">
        <v>104</v>
      </c>
      <c r="F3934" s="190">
        <f t="shared" si="250"/>
        <v>3929</v>
      </c>
      <c r="G3934" s="190">
        <f t="shared" si="248"/>
        <v>0.43024529128339906</v>
      </c>
      <c r="H3934" s="190">
        <f t="shared" si="249"/>
        <v>157.16</v>
      </c>
    </row>
    <row r="3935" spans="1:8">
      <c r="A3935" s="185">
        <v>39998</v>
      </c>
      <c r="B3935" s="184">
        <v>280</v>
      </c>
      <c r="C3935" s="184">
        <f t="shared" si="247"/>
        <v>2009</v>
      </c>
      <c r="E3935" s="190">
        <v>104</v>
      </c>
      <c r="F3935" s="190">
        <f t="shared" si="250"/>
        <v>3930</v>
      </c>
      <c r="G3935" s="190">
        <f t="shared" si="248"/>
        <v>0.43035479632063073</v>
      </c>
      <c r="H3935" s="190">
        <f t="shared" si="249"/>
        <v>157.19999999999999</v>
      </c>
    </row>
    <row r="3936" spans="1:8">
      <c r="A3936" s="185">
        <v>39999</v>
      </c>
      <c r="B3936" s="184">
        <v>275</v>
      </c>
      <c r="C3936" s="184">
        <f t="shared" si="247"/>
        <v>2009</v>
      </c>
      <c r="E3936" s="190">
        <v>104</v>
      </c>
      <c r="F3936" s="190">
        <f t="shared" si="250"/>
        <v>3931</v>
      </c>
      <c r="G3936" s="190">
        <f t="shared" si="248"/>
        <v>0.43046430135786246</v>
      </c>
      <c r="H3936" s="190">
        <f t="shared" si="249"/>
        <v>157.24</v>
      </c>
    </row>
    <row r="3937" spans="1:8">
      <c r="A3937" s="185">
        <v>40000</v>
      </c>
      <c r="B3937" s="184">
        <v>273</v>
      </c>
      <c r="C3937" s="184">
        <f t="shared" si="247"/>
        <v>2009</v>
      </c>
      <c r="E3937" s="190">
        <v>103</v>
      </c>
      <c r="F3937" s="190">
        <f t="shared" si="250"/>
        <v>3932</v>
      </c>
      <c r="G3937" s="190">
        <f t="shared" si="248"/>
        <v>0.43057380639509418</v>
      </c>
      <c r="H3937" s="190">
        <f t="shared" si="249"/>
        <v>157.28</v>
      </c>
    </row>
    <row r="3938" spans="1:8">
      <c r="A3938" s="185">
        <v>40001</v>
      </c>
      <c r="B3938" s="184">
        <v>277</v>
      </c>
      <c r="C3938" s="184">
        <f t="shared" si="247"/>
        <v>2009</v>
      </c>
      <c r="E3938" s="190">
        <v>103</v>
      </c>
      <c r="F3938" s="190">
        <f t="shared" si="250"/>
        <v>3933</v>
      </c>
      <c r="G3938" s="190">
        <f t="shared" si="248"/>
        <v>0.43068331143232591</v>
      </c>
      <c r="H3938" s="190">
        <f t="shared" si="249"/>
        <v>157.32</v>
      </c>
    </row>
    <row r="3939" spans="1:8">
      <c r="A3939" s="185">
        <v>40002</v>
      </c>
      <c r="B3939" s="184">
        <v>267</v>
      </c>
      <c r="C3939" s="184">
        <f t="shared" si="247"/>
        <v>2009</v>
      </c>
      <c r="E3939" s="190">
        <v>103</v>
      </c>
      <c r="F3939" s="190">
        <f t="shared" si="250"/>
        <v>3934</v>
      </c>
      <c r="G3939" s="190">
        <f t="shared" si="248"/>
        <v>0.43079281646955758</v>
      </c>
      <c r="H3939" s="190">
        <f t="shared" si="249"/>
        <v>157.36000000000001</v>
      </c>
    </row>
    <row r="3940" spans="1:8">
      <c r="A3940" s="185">
        <v>40003</v>
      </c>
      <c r="B3940" s="184">
        <v>281</v>
      </c>
      <c r="C3940" s="184">
        <f t="shared" si="247"/>
        <v>2009</v>
      </c>
      <c r="E3940" s="190">
        <v>103</v>
      </c>
      <c r="F3940" s="190">
        <f t="shared" si="250"/>
        <v>3935</v>
      </c>
      <c r="G3940" s="190">
        <f t="shared" si="248"/>
        <v>0.43090232150678931</v>
      </c>
      <c r="H3940" s="190">
        <f t="shared" si="249"/>
        <v>157.4</v>
      </c>
    </row>
    <row r="3941" spans="1:8">
      <c r="A3941" s="185">
        <v>40004</v>
      </c>
      <c r="B3941" s="184">
        <v>274</v>
      </c>
      <c r="C3941" s="184">
        <f t="shared" si="247"/>
        <v>2009</v>
      </c>
      <c r="E3941" s="190">
        <v>103</v>
      </c>
      <c r="F3941" s="190">
        <f t="shared" si="250"/>
        <v>3936</v>
      </c>
      <c r="G3941" s="190">
        <f t="shared" si="248"/>
        <v>0.43101182654402104</v>
      </c>
      <c r="H3941" s="190">
        <f t="shared" si="249"/>
        <v>157.44</v>
      </c>
    </row>
    <row r="3942" spans="1:8">
      <c r="A3942" s="185">
        <v>40005</v>
      </c>
      <c r="B3942" s="184">
        <v>269</v>
      </c>
      <c r="C3942" s="184">
        <f t="shared" si="247"/>
        <v>2009</v>
      </c>
      <c r="E3942" s="190">
        <v>103</v>
      </c>
      <c r="F3942" s="190">
        <f t="shared" si="250"/>
        <v>3937</v>
      </c>
      <c r="G3942" s="190">
        <f t="shared" si="248"/>
        <v>0.43112133158125276</v>
      </c>
      <c r="H3942" s="190">
        <f t="shared" si="249"/>
        <v>157.48000000000002</v>
      </c>
    </row>
    <row r="3943" spans="1:8">
      <c r="A3943" s="185">
        <v>40006</v>
      </c>
      <c r="B3943" s="184">
        <v>269</v>
      </c>
      <c r="C3943" s="184">
        <f t="shared" si="247"/>
        <v>2009</v>
      </c>
      <c r="E3943" s="190">
        <v>103</v>
      </c>
      <c r="F3943" s="190">
        <f t="shared" si="250"/>
        <v>3938</v>
      </c>
      <c r="G3943" s="190">
        <f t="shared" si="248"/>
        <v>0.43123083661848444</v>
      </c>
      <c r="H3943" s="190">
        <f t="shared" si="249"/>
        <v>157.52000000000001</v>
      </c>
    </row>
    <row r="3944" spans="1:8">
      <c r="A3944" s="185">
        <v>40007</v>
      </c>
      <c r="B3944" s="184">
        <v>268</v>
      </c>
      <c r="C3944" s="184">
        <f t="shared" si="247"/>
        <v>2009</v>
      </c>
      <c r="E3944" s="190">
        <v>103</v>
      </c>
      <c r="F3944" s="190">
        <f t="shared" si="250"/>
        <v>3939</v>
      </c>
      <c r="G3944" s="190">
        <f t="shared" si="248"/>
        <v>0.43134034165571616</v>
      </c>
      <c r="H3944" s="190">
        <f t="shared" si="249"/>
        <v>157.56</v>
      </c>
    </row>
    <row r="3945" spans="1:8">
      <c r="A3945" s="185">
        <v>40008</v>
      </c>
      <c r="B3945" s="184">
        <v>273</v>
      </c>
      <c r="C3945" s="184">
        <f t="shared" si="247"/>
        <v>2009</v>
      </c>
      <c r="E3945" s="190">
        <v>103</v>
      </c>
      <c r="F3945" s="190">
        <f t="shared" si="250"/>
        <v>3940</v>
      </c>
      <c r="G3945" s="190">
        <f t="shared" si="248"/>
        <v>0.43144984669294789</v>
      </c>
      <c r="H3945" s="190">
        <f t="shared" si="249"/>
        <v>157.6</v>
      </c>
    </row>
    <row r="3946" spans="1:8">
      <c r="A3946" s="185">
        <v>40009</v>
      </c>
      <c r="B3946" s="184">
        <v>274</v>
      </c>
      <c r="C3946" s="184">
        <f t="shared" si="247"/>
        <v>2009</v>
      </c>
      <c r="E3946" s="190">
        <v>103</v>
      </c>
      <c r="F3946" s="190">
        <f t="shared" si="250"/>
        <v>3941</v>
      </c>
      <c r="G3946" s="190">
        <f t="shared" si="248"/>
        <v>0.43155935173017956</v>
      </c>
      <c r="H3946" s="190">
        <f t="shared" si="249"/>
        <v>157.63999999999999</v>
      </c>
    </row>
    <row r="3947" spans="1:8">
      <c r="A3947" s="185">
        <v>40010</v>
      </c>
      <c r="B3947" s="184">
        <v>273</v>
      </c>
      <c r="C3947" s="184">
        <f t="shared" si="247"/>
        <v>2009</v>
      </c>
      <c r="E3947" s="190">
        <v>103</v>
      </c>
      <c r="F3947" s="190">
        <f t="shared" si="250"/>
        <v>3942</v>
      </c>
      <c r="G3947" s="190">
        <f t="shared" si="248"/>
        <v>0.43166885676741129</v>
      </c>
      <c r="H3947" s="190">
        <f t="shared" si="249"/>
        <v>157.68</v>
      </c>
    </row>
    <row r="3948" spans="1:8">
      <c r="A3948" s="185">
        <v>40011</v>
      </c>
      <c r="B3948" s="184">
        <v>272</v>
      </c>
      <c r="C3948" s="184">
        <f t="shared" si="247"/>
        <v>2009</v>
      </c>
      <c r="E3948" s="190">
        <v>103</v>
      </c>
      <c r="F3948" s="190">
        <f t="shared" si="250"/>
        <v>3943</v>
      </c>
      <c r="G3948" s="190">
        <f t="shared" si="248"/>
        <v>0.43177836180464302</v>
      </c>
      <c r="H3948" s="190">
        <f t="shared" si="249"/>
        <v>157.72</v>
      </c>
    </row>
    <row r="3949" spans="1:8">
      <c r="A3949" s="185">
        <v>40012</v>
      </c>
      <c r="B3949" s="184">
        <v>266</v>
      </c>
      <c r="C3949" s="184">
        <f t="shared" si="247"/>
        <v>2009</v>
      </c>
      <c r="E3949" s="190">
        <v>103</v>
      </c>
      <c r="F3949" s="190">
        <f t="shared" si="250"/>
        <v>3944</v>
      </c>
      <c r="G3949" s="190">
        <f t="shared" si="248"/>
        <v>0.43188786684187475</v>
      </c>
      <c r="H3949" s="190">
        <f t="shared" si="249"/>
        <v>157.76</v>
      </c>
    </row>
    <row r="3950" spans="1:8">
      <c r="A3950" s="185">
        <v>40013</v>
      </c>
      <c r="B3950" s="184">
        <v>273</v>
      </c>
      <c r="C3950" s="184">
        <f t="shared" si="247"/>
        <v>2009</v>
      </c>
      <c r="E3950" s="190">
        <v>103</v>
      </c>
      <c r="F3950" s="190">
        <f t="shared" si="250"/>
        <v>3945</v>
      </c>
      <c r="G3950" s="190">
        <f t="shared" si="248"/>
        <v>0.43199737187910642</v>
      </c>
      <c r="H3950" s="190">
        <f t="shared" si="249"/>
        <v>157.80000000000001</v>
      </c>
    </row>
    <row r="3951" spans="1:8">
      <c r="A3951" s="185">
        <v>40014</v>
      </c>
      <c r="B3951" s="184">
        <v>264</v>
      </c>
      <c r="C3951" s="184">
        <f t="shared" si="247"/>
        <v>2009</v>
      </c>
      <c r="E3951" s="190">
        <v>103</v>
      </c>
      <c r="F3951" s="190">
        <f t="shared" si="250"/>
        <v>3946</v>
      </c>
      <c r="G3951" s="190">
        <f t="shared" si="248"/>
        <v>0.43210687691633815</v>
      </c>
      <c r="H3951" s="190">
        <f t="shared" si="249"/>
        <v>157.84</v>
      </c>
    </row>
    <row r="3952" spans="1:8">
      <c r="A3952" s="185">
        <v>40015</v>
      </c>
      <c r="B3952" s="184">
        <v>195</v>
      </c>
      <c r="C3952" s="184">
        <f t="shared" si="247"/>
        <v>2009</v>
      </c>
      <c r="E3952" s="190">
        <v>103</v>
      </c>
      <c r="F3952" s="190">
        <f t="shared" si="250"/>
        <v>3947</v>
      </c>
      <c r="G3952" s="190">
        <f t="shared" si="248"/>
        <v>0.43221638195356987</v>
      </c>
      <c r="H3952" s="190">
        <f t="shared" si="249"/>
        <v>157.88</v>
      </c>
    </row>
    <row r="3953" spans="1:8">
      <c r="A3953" s="185">
        <v>40016</v>
      </c>
      <c r="B3953" s="184">
        <v>142</v>
      </c>
      <c r="C3953" s="184">
        <f t="shared" si="247"/>
        <v>2009</v>
      </c>
      <c r="E3953" s="190">
        <v>103</v>
      </c>
      <c r="F3953" s="190">
        <f t="shared" si="250"/>
        <v>3948</v>
      </c>
      <c r="G3953" s="190">
        <f t="shared" si="248"/>
        <v>0.4323258869908016</v>
      </c>
      <c r="H3953" s="190">
        <f t="shared" si="249"/>
        <v>157.91999999999999</v>
      </c>
    </row>
    <row r="3954" spans="1:8">
      <c r="A3954" s="185">
        <v>40017</v>
      </c>
      <c r="B3954" s="184">
        <v>116</v>
      </c>
      <c r="C3954" s="184">
        <f t="shared" si="247"/>
        <v>2009</v>
      </c>
      <c r="E3954" s="190">
        <v>103</v>
      </c>
      <c r="F3954" s="190">
        <f t="shared" si="250"/>
        <v>3949</v>
      </c>
      <c r="G3954" s="190">
        <f t="shared" si="248"/>
        <v>0.43243539202803327</v>
      </c>
      <c r="H3954" s="190">
        <f t="shared" si="249"/>
        <v>157.96</v>
      </c>
    </row>
    <row r="3955" spans="1:8">
      <c r="A3955" s="185">
        <v>40018</v>
      </c>
      <c r="B3955" s="184">
        <v>97.1</v>
      </c>
      <c r="C3955" s="184">
        <f t="shared" si="247"/>
        <v>2009</v>
      </c>
      <c r="E3955" s="190">
        <v>103</v>
      </c>
      <c r="F3955" s="190">
        <f t="shared" si="250"/>
        <v>3950</v>
      </c>
      <c r="G3955" s="190">
        <f t="shared" si="248"/>
        <v>0.432544897065265</v>
      </c>
      <c r="H3955" s="190">
        <f t="shared" si="249"/>
        <v>158</v>
      </c>
    </row>
    <row r="3956" spans="1:8">
      <c r="A3956" s="185">
        <v>40019</v>
      </c>
      <c r="B3956" s="184">
        <v>95.5</v>
      </c>
      <c r="C3956" s="184">
        <f t="shared" si="247"/>
        <v>2009</v>
      </c>
      <c r="E3956" s="190">
        <v>103</v>
      </c>
      <c r="F3956" s="190">
        <f t="shared" si="250"/>
        <v>3951</v>
      </c>
      <c r="G3956" s="190">
        <f t="shared" si="248"/>
        <v>0.43265440210249673</v>
      </c>
      <c r="H3956" s="190">
        <f t="shared" si="249"/>
        <v>158.04</v>
      </c>
    </row>
    <row r="3957" spans="1:8">
      <c r="A3957" s="185">
        <v>40020</v>
      </c>
      <c r="B3957" s="184">
        <v>89.5</v>
      </c>
      <c r="C3957" s="184">
        <f t="shared" si="247"/>
        <v>2009</v>
      </c>
      <c r="E3957" s="190">
        <v>102</v>
      </c>
      <c r="F3957" s="190">
        <f t="shared" si="250"/>
        <v>3952</v>
      </c>
      <c r="G3957" s="190">
        <f t="shared" si="248"/>
        <v>0.43276390713972845</v>
      </c>
      <c r="H3957" s="190">
        <f t="shared" si="249"/>
        <v>158.08000000000001</v>
      </c>
    </row>
    <row r="3958" spans="1:8">
      <c r="A3958" s="185">
        <v>40021</v>
      </c>
      <c r="B3958" s="184">
        <v>86.2</v>
      </c>
      <c r="C3958" s="184">
        <f t="shared" si="247"/>
        <v>2009</v>
      </c>
      <c r="E3958" s="190">
        <v>102</v>
      </c>
      <c r="F3958" s="190">
        <f t="shared" si="250"/>
        <v>3953</v>
      </c>
      <c r="G3958" s="190">
        <f t="shared" si="248"/>
        <v>0.43287341217696013</v>
      </c>
      <c r="H3958" s="190">
        <f t="shared" si="249"/>
        <v>158.12</v>
      </c>
    </row>
    <row r="3959" spans="1:8">
      <c r="A3959" s="185">
        <v>40022</v>
      </c>
      <c r="B3959" s="184">
        <v>81.8</v>
      </c>
      <c r="C3959" s="184">
        <f t="shared" si="247"/>
        <v>2009</v>
      </c>
      <c r="E3959" s="190">
        <v>102</v>
      </c>
      <c r="F3959" s="190">
        <f t="shared" si="250"/>
        <v>3954</v>
      </c>
      <c r="G3959" s="190">
        <f t="shared" si="248"/>
        <v>0.43298291721419185</v>
      </c>
      <c r="H3959" s="190">
        <f t="shared" si="249"/>
        <v>158.16</v>
      </c>
    </row>
    <row r="3960" spans="1:8">
      <c r="A3960" s="185">
        <v>40023</v>
      </c>
      <c r="B3960" s="184">
        <v>78.5</v>
      </c>
      <c r="C3960" s="184">
        <f t="shared" si="247"/>
        <v>2009</v>
      </c>
      <c r="E3960" s="190">
        <v>102</v>
      </c>
      <c r="F3960" s="190">
        <f t="shared" si="250"/>
        <v>3955</v>
      </c>
      <c r="G3960" s="190">
        <f t="shared" si="248"/>
        <v>0.43309242225142358</v>
      </c>
      <c r="H3960" s="190">
        <f t="shared" si="249"/>
        <v>158.19999999999999</v>
      </c>
    </row>
    <row r="3961" spans="1:8">
      <c r="A3961" s="185">
        <v>40024</v>
      </c>
      <c r="B3961" s="184">
        <v>81.099999999999994</v>
      </c>
      <c r="C3961" s="184">
        <f t="shared" si="247"/>
        <v>2009</v>
      </c>
      <c r="E3961" s="190">
        <v>102</v>
      </c>
      <c r="F3961" s="190">
        <f t="shared" si="250"/>
        <v>3956</v>
      </c>
      <c r="G3961" s="190">
        <f t="shared" si="248"/>
        <v>0.43320192728865525</v>
      </c>
      <c r="H3961" s="190">
        <f t="shared" si="249"/>
        <v>158.23999999999998</v>
      </c>
    </row>
    <row r="3962" spans="1:8">
      <c r="A3962" s="185">
        <v>40025</v>
      </c>
      <c r="B3962" s="184">
        <v>81.7</v>
      </c>
      <c r="C3962" s="184">
        <f t="shared" si="247"/>
        <v>2009</v>
      </c>
      <c r="E3962" s="190">
        <v>102</v>
      </c>
      <c r="F3962" s="190">
        <f t="shared" si="250"/>
        <v>3957</v>
      </c>
      <c r="G3962" s="190">
        <f t="shared" si="248"/>
        <v>0.43331143232588698</v>
      </c>
      <c r="H3962" s="190">
        <f t="shared" si="249"/>
        <v>158.28</v>
      </c>
    </row>
    <row r="3963" spans="1:8">
      <c r="A3963" s="185">
        <v>40026</v>
      </c>
      <c r="B3963" s="184">
        <v>81.099999999999994</v>
      </c>
      <c r="C3963" s="184">
        <f t="shared" si="247"/>
        <v>2009</v>
      </c>
      <c r="E3963" s="190">
        <v>102</v>
      </c>
      <c r="F3963" s="190">
        <f t="shared" si="250"/>
        <v>3958</v>
      </c>
      <c r="G3963" s="190">
        <f t="shared" si="248"/>
        <v>0.43342093736311871</v>
      </c>
      <c r="H3963" s="190">
        <f t="shared" si="249"/>
        <v>158.32</v>
      </c>
    </row>
    <row r="3964" spans="1:8">
      <c r="A3964" s="185">
        <v>40027</v>
      </c>
      <c r="B3964" s="184">
        <v>84.4</v>
      </c>
      <c r="C3964" s="184">
        <f t="shared" si="247"/>
        <v>2009</v>
      </c>
      <c r="E3964" s="190">
        <v>102</v>
      </c>
      <c r="F3964" s="190">
        <f t="shared" si="250"/>
        <v>3959</v>
      </c>
      <c r="G3964" s="190">
        <f t="shared" si="248"/>
        <v>0.43353044240035044</v>
      </c>
      <c r="H3964" s="190">
        <f t="shared" si="249"/>
        <v>158.36000000000001</v>
      </c>
    </row>
    <row r="3965" spans="1:8">
      <c r="A3965" s="185">
        <v>40028</v>
      </c>
      <c r="B3965" s="184">
        <v>86.4</v>
      </c>
      <c r="C3965" s="184">
        <f t="shared" si="247"/>
        <v>2009</v>
      </c>
      <c r="E3965" s="190">
        <v>102</v>
      </c>
      <c r="F3965" s="190">
        <f t="shared" si="250"/>
        <v>3960</v>
      </c>
      <c r="G3965" s="190">
        <f t="shared" si="248"/>
        <v>0.43363994743758211</v>
      </c>
      <c r="H3965" s="190">
        <f t="shared" si="249"/>
        <v>158.4</v>
      </c>
    </row>
    <row r="3966" spans="1:8">
      <c r="A3966" s="185">
        <v>40029</v>
      </c>
      <c r="B3966" s="184">
        <v>91</v>
      </c>
      <c r="C3966" s="184">
        <f t="shared" si="247"/>
        <v>2009</v>
      </c>
      <c r="E3966" s="190">
        <v>102</v>
      </c>
      <c r="F3966" s="190">
        <f t="shared" si="250"/>
        <v>3961</v>
      </c>
      <c r="G3966" s="190">
        <f t="shared" si="248"/>
        <v>0.43374945247481383</v>
      </c>
      <c r="H3966" s="190">
        <f t="shared" si="249"/>
        <v>158.44</v>
      </c>
    </row>
    <row r="3967" spans="1:8">
      <c r="A3967" s="185">
        <v>40030</v>
      </c>
      <c r="B3967" s="184">
        <v>98</v>
      </c>
      <c r="C3967" s="184">
        <f t="shared" si="247"/>
        <v>2009</v>
      </c>
      <c r="E3967" s="190">
        <v>102</v>
      </c>
      <c r="F3967" s="190">
        <f t="shared" si="250"/>
        <v>3962</v>
      </c>
      <c r="G3967" s="190">
        <f t="shared" si="248"/>
        <v>0.43385895751204556</v>
      </c>
      <c r="H3967" s="190">
        <f t="shared" si="249"/>
        <v>158.47999999999999</v>
      </c>
    </row>
    <row r="3968" spans="1:8">
      <c r="A3968" s="185">
        <v>40031</v>
      </c>
      <c r="B3968" s="184">
        <v>99.1</v>
      </c>
      <c r="C3968" s="184">
        <f t="shared" si="247"/>
        <v>2009</v>
      </c>
      <c r="E3968" s="190">
        <v>102</v>
      </c>
      <c r="F3968" s="190">
        <f t="shared" si="250"/>
        <v>3963</v>
      </c>
      <c r="G3968" s="190">
        <f t="shared" si="248"/>
        <v>0.43396846254927729</v>
      </c>
      <c r="H3968" s="190">
        <f t="shared" si="249"/>
        <v>158.52000000000001</v>
      </c>
    </row>
    <row r="3969" spans="1:8">
      <c r="A3969" s="185">
        <v>40032</v>
      </c>
      <c r="B3969" s="184">
        <v>94</v>
      </c>
      <c r="C3969" s="184">
        <f t="shared" si="247"/>
        <v>2009</v>
      </c>
      <c r="E3969" s="190">
        <v>102</v>
      </c>
      <c r="F3969" s="190">
        <f t="shared" si="250"/>
        <v>3964</v>
      </c>
      <c r="G3969" s="190">
        <f t="shared" si="248"/>
        <v>0.43407796758650896</v>
      </c>
      <c r="H3969" s="190">
        <f t="shared" si="249"/>
        <v>158.56</v>
      </c>
    </row>
    <row r="3970" spans="1:8">
      <c r="A3970" s="185">
        <v>40033</v>
      </c>
      <c r="B3970" s="184">
        <v>94.8</v>
      </c>
      <c r="C3970" s="184">
        <f t="shared" si="247"/>
        <v>2009</v>
      </c>
      <c r="E3970" s="190">
        <v>102</v>
      </c>
      <c r="F3970" s="190">
        <f t="shared" si="250"/>
        <v>3965</v>
      </c>
      <c r="G3970" s="190">
        <f t="shared" si="248"/>
        <v>0.43418747262374069</v>
      </c>
      <c r="H3970" s="190">
        <f t="shared" si="249"/>
        <v>158.6</v>
      </c>
    </row>
    <row r="3971" spans="1:8">
      <c r="A3971" s="185">
        <v>40034</v>
      </c>
      <c r="B3971" s="184">
        <v>96.6</v>
      </c>
      <c r="C3971" s="184">
        <f t="shared" si="247"/>
        <v>2009</v>
      </c>
      <c r="E3971" s="190">
        <v>102</v>
      </c>
      <c r="F3971" s="190">
        <f t="shared" si="250"/>
        <v>3966</v>
      </c>
      <c r="G3971" s="190">
        <f t="shared" si="248"/>
        <v>0.43429697766097242</v>
      </c>
      <c r="H3971" s="190">
        <f t="shared" si="249"/>
        <v>158.63999999999999</v>
      </c>
    </row>
    <row r="3972" spans="1:8">
      <c r="A3972" s="185">
        <v>40035</v>
      </c>
      <c r="B3972" s="184">
        <v>92.5</v>
      </c>
      <c r="C3972" s="184">
        <f t="shared" si="247"/>
        <v>2009</v>
      </c>
      <c r="E3972" s="190">
        <v>102</v>
      </c>
      <c r="F3972" s="190">
        <f t="shared" si="250"/>
        <v>3967</v>
      </c>
      <c r="G3972" s="190">
        <f t="shared" si="248"/>
        <v>0.43440648269820414</v>
      </c>
      <c r="H3972" s="190">
        <f t="shared" si="249"/>
        <v>158.68</v>
      </c>
    </row>
    <row r="3973" spans="1:8">
      <c r="A3973" s="185">
        <v>40036</v>
      </c>
      <c r="B3973" s="184">
        <v>90.1</v>
      </c>
      <c r="C3973" s="184">
        <f t="shared" si="247"/>
        <v>2009</v>
      </c>
      <c r="E3973" s="190">
        <v>102</v>
      </c>
      <c r="F3973" s="190">
        <f t="shared" si="250"/>
        <v>3968</v>
      </c>
      <c r="G3973" s="190">
        <f t="shared" si="248"/>
        <v>0.43451598773543582</v>
      </c>
      <c r="H3973" s="190">
        <f t="shared" si="249"/>
        <v>158.72</v>
      </c>
    </row>
    <row r="3974" spans="1:8">
      <c r="A3974" s="185">
        <v>40037</v>
      </c>
      <c r="B3974" s="184">
        <v>85.4</v>
      </c>
      <c r="C3974" s="184">
        <f t="shared" ref="C3974:C4037" si="251">YEAR(A3974)</f>
        <v>2009</v>
      </c>
      <c r="E3974" s="190">
        <v>102</v>
      </c>
      <c r="F3974" s="190">
        <f t="shared" si="250"/>
        <v>3969</v>
      </c>
      <c r="G3974" s="190">
        <f t="shared" ref="G3974:G4037" si="252">F3974/9132</f>
        <v>0.43462549277266754</v>
      </c>
      <c r="H3974" s="190">
        <f t="shared" ref="H3974:H4037" si="253">G3974*9132/25</f>
        <v>158.76</v>
      </c>
    </row>
    <row r="3975" spans="1:8">
      <c r="A3975" s="185">
        <v>40038</v>
      </c>
      <c r="B3975" s="184">
        <v>111</v>
      </c>
      <c r="C3975" s="184">
        <f t="shared" si="251"/>
        <v>2009</v>
      </c>
      <c r="E3975" s="190">
        <v>102</v>
      </c>
      <c r="F3975" s="190">
        <f t="shared" ref="F3975:F4038" si="254">F3974+1</f>
        <v>3970</v>
      </c>
      <c r="G3975" s="190">
        <f t="shared" si="252"/>
        <v>0.43473499780989927</v>
      </c>
      <c r="H3975" s="190">
        <f t="shared" si="253"/>
        <v>158.80000000000001</v>
      </c>
    </row>
    <row r="3976" spans="1:8">
      <c r="A3976" s="185">
        <v>40039</v>
      </c>
      <c r="B3976" s="184">
        <v>107</v>
      </c>
      <c r="C3976" s="184">
        <f t="shared" si="251"/>
        <v>2009</v>
      </c>
      <c r="E3976" s="190">
        <v>102</v>
      </c>
      <c r="F3976" s="190">
        <f t="shared" si="254"/>
        <v>3971</v>
      </c>
      <c r="G3976" s="190">
        <f t="shared" si="252"/>
        <v>0.43484450284713094</v>
      </c>
      <c r="H3976" s="190">
        <f t="shared" si="253"/>
        <v>158.83999999999997</v>
      </c>
    </row>
    <row r="3977" spans="1:8">
      <c r="A3977" s="185">
        <v>40040</v>
      </c>
      <c r="B3977" s="184">
        <v>108</v>
      </c>
      <c r="C3977" s="184">
        <f t="shared" si="251"/>
        <v>2009</v>
      </c>
      <c r="E3977" s="190">
        <v>102</v>
      </c>
      <c r="F3977" s="190">
        <f t="shared" si="254"/>
        <v>3972</v>
      </c>
      <c r="G3977" s="190">
        <f t="shared" si="252"/>
        <v>0.43495400788436267</v>
      </c>
      <c r="H3977" s="190">
        <f t="shared" si="253"/>
        <v>158.88</v>
      </c>
    </row>
    <row r="3978" spans="1:8">
      <c r="A3978" s="185">
        <v>40041</v>
      </c>
      <c r="B3978" s="184">
        <v>103</v>
      </c>
      <c r="C3978" s="184">
        <f t="shared" si="251"/>
        <v>2009</v>
      </c>
      <c r="E3978" s="190">
        <v>102</v>
      </c>
      <c r="F3978" s="190">
        <f t="shared" si="254"/>
        <v>3973</v>
      </c>
      <c r="G3978" s="190">
        <f t="shared" si="252"/>
        <v>0.4350635129215944</v>
      </c>
      <c r="H3978" s="190">
        <f t="shared" si="253"/>
        <v>158.91999999999999</v>
      </c>
    </row>
    <row r="3979" spans="1:8">
      <c r="A3979" s="185">
        <v>40042</v>
      </c>
      <c r="B3979" s="184">
        <v>98.8</v>
      </c>
      <c r="C3979" s="184">
        <f t="shared" si="251"/>
        <v>2009</v>
      </c>
      <c r="E3979" s="190">
        <v>102</v>
      </c>
      <c r="F3979" s="190">
        <f t="shared" si="254"/>
        <v>3974</v>
      </c>
      <c r="G3979" s="190">
        <f t="shared" si="252"/>
        <v>0.43517301795882612</v>
      </c>
      <c r="H3979" s="190">
        <f t="shared" si="253"/>
        <v>158.96</v>
      </c>
    </row>
    <row r="3980" spans="1:8">
      <c r="A3980" s="185">
        <v>40043</v>
      </c>
      <c r="B3980" s="184">
        <v>101</v>
      </c>
      <c r="C3980" s="184">
        <f t="shared" si="251"/>
        <v>2009</v>
      </c>
      <c r="E3980" s="190">
        <v>102</v>
      </c>
      <c r="F3980" s="190">
        <f t="shared" si="254"/>
        <v>3975</v>
      </c>
      <c r="G3980" s="190">
        <f t="shared" si="252"/>
        <v>0.4352825229960578</v>
      </c>
      <c r="H3980" s="190">
        <f t="shared" si="253"/>
        <v>159</v>
      </c>
    </row>
    <row r="3981" spans="1:8">
      <c r="A3981" s="185">
        <v>40044</v>
      </c>
      <c r="B3981" s="184">
        <v>101</v>
      </c>
      <c r="C3981" s="184">
        <f t="shared" si="251"/>
        <v>2009</v>
      </c>
      <c r="E3981" s="190">
        <v>102</v>
      </c>
      <c r="F3981" s="190">
        <f t="shared" si="254"/>
        <v>3976</v>
      </c>
      <c r="G3981" s="190">
        <f t="shared" si="252"/>
        <v>0.43539202803328952</v>
      </c>
      <c r="H3981" s="190">
        <f t="shared" si="253"/>
        <v>159.04</v>
      </c>
    </row>
    <row r="3982" spans="1:8">
      <c r="A3982" s="185">
        <v>40045</v>
      </c>
      <c r="B3982" s="184">
        <v>99.7</v>
      </c>
      <c r="C3982" s="184">
        <f t="shared" si="251"/>
        <v>2009</v>
      </c>
      <c r="E3982" s="190">
        <v>102</v>
      </c>
      <c r="F3982" s="190">
        <f t="shared" si="254"/>
        <v>3977</v>
      </c>
      <c r="G3982" s="190">
        <f t="shared" si="252"/>
        <v>0.43550153307052125</v>
      </c>
      <c r="H3982" s="190">
        <f t="shared" si="253"/>
        <v>159.08000000000001</v>
      </c>
    </row>
    <row r="3983" spans="1:8">
      <c r="A3983" s="185">
        <v>40046</v>
      </c>
      <c r="B3983" s="184">
        <v>97.6</v>
      </c>
      <c r="C3983" s="184">
        <f t="shared" si="251"/>
        <v>2009</v>
      </c>
      <c r="E3983" s="190">
        <v>102</v>
      </c>
      <c r="F3983" s="190">
        <f t="shared" si="254"/>
        <v>3978</v>
      </c>
      <c r="G3983" s="190">
        <f t="shared" si="252"/>
        <v>0.43561103810775298</v>
      </c>
      <c r="H3983" s="190">
        <f t="shared" si="253"/>
        <v>159.12</v>
      </c>
    </row>
    <row r="3984" spans="1:8">
      <c r="A3984" s="185">
        <v>40047</v>
      </c>
      <c r="B3984" s="184">
        <v>89.3</v>
      </c>
      <c r="C3984" s="184">
        <f t="shared" si="251"/>
        <v>2009</v>
      </c>
      <c r="E3984" s="190">
        <v>102</v>
      </c>
      <c r="F3984" s="190">
        <f t="shared" si="254"/>
        <v>3979</v>
      </c>
      <c r="G3984" s="190">
        <f t="shared" si="252"/>
        <v>0.43572054314498465</v>
      </c>
      <c r="H3984" s="190">
        <f t="shared" si="253"/>
        <v>159.16</v>
      </c>
    </row>
    <row r="3985" spans="1:8">
      <c r="A3985" s="185">
        <v>40048</v>
      </c>
      <c r="B3985" s="184">
        <v>90.4</v>
      </c>
      <c r="C3985" s="184">
        <f t="shared" si="251"/>
        <v>2009</v>
      </c>
      <c r="E3985" s="190">
        <v>102</v>
      </c>
      <c r="F3985" s="190">
        <f t="shared" si="254"/>
        <v>3980</v>
      </c>
      <c r="G3985" s="190">
        <f t="shared" si="252"/>
        <v>0.43583004818221638</v>
      </c>
      <c r="H3985" s="190">
        <f t="shared" si="253"/>
        <v>159.19999999999999</v>
      </c>
    </row>
    <row r="3986" spans="1:8">
      <c r="A3986" s="185">
        <v>40049</v>
      </c>
      <c r="B3986" s="184">
        <v>104</v>
      </c>
      <c r="C3986" s="184">
        <f t="shared" si="251"/>
        <v>2009</v>
      </c>
      <c r="E3986" s="190">
        <v>102</v>
      </c>
      <c r="F3986" s="190">
        <f t="shared" si="254"/>
        <v>3981</v>
      </c>
      <c r="G3986" s="190">
        <f t="shared" si="252"/>
        <v>0.43593955321944811</v>
      </c>
      <c r="H3986" s="190">
        <f t="shared" si="253"/>
        <v>159.24</v>
      </c>
    </row>
    <row r="3987" spans="1:8">
      <c r="A3987" s="185">
        <v>40050</v>
      </c>
      <c r="B3987" s="184">
        <v>94</v>
      </c>
      <c r="C3987" s="184">
        <f t="shared" si="251"/>
        <v>2009</v>
      </c>
      <c r="E3987" s="190">
        <v>101</v>
      </c>
      <c r="F3987" s="190">
        <f t="shared" si="254"/>
        <v>3982</v>
      </c>
      <c r="G3987" s="190">
        <f t="shared" si="252"/>
        <v>0.43604905825667983</v>
      </c>
      <c r="H3987" s="190">
        <f t="shared" si="253"/>
        <v>159.28000000000003</v>
      </c>
    </row>
    <row r="3988" spans="1:8">
      <c r="A3988" s="185">
        <v>40051</v>
      </c>
      <c r="B3988" s="184">
        <v>92</v>
      </c>
      <c r="C3988" s="184">
        <f t="shared" si="251"/>
        <v>2009</v>
      </c>
      <c r="E3988" s="190">
        <v>101</v>
      </c>
      <c r="F3988" s="190">
        <f t="shared" si="254"/>
        <v>3983</v>
      </c>
      <c r="G3988" s="190">
        <f t="shared" si="252"/>
        <v>0.43615856329391151</v>
      </c>
      <c r="H3988" s="190">
        <f t="shared" si="253"/>
        <v>159.32</v>
      </c>
    </row>
    <row r="3989" spans="1:8">
      <c r="A3989" s="185">
        <v>40052</v>
      </c>
      <c r="B3989" s="184">
        <v>87.6</v>
      </c>
      <c r="C3989" s="184">
        <f t="shared" si="251"/>
        <v>2009</v>
      </c>
      <c r="E3989" s="190">
        <v>101</v>
      </c>
      <c r="F3989" s="190">
        <f t="shared" si="254"/>
        <v>3984</v>
      </c>
      <c r="G3989" s="190">
        <f t="shared" si="252"/>
        <v>0.43626806833114323</v>
      </c>
      <c r="H3989" s="190">
        <f t="shared" si="253"/>
        <v>159.36000000000001</v>
      </c>
    </row>
    <row r="3990" spans="1:8">
      <c r="A3990" s="185">
        <v>40053</v>
      </c>
      <c r="B3990" s="184">
        <v>95.2</v>
      </c>
      <c r="C3990" s="184">
        <f t="shared" si="251"/>
        <v>2009</v>
      </c>
      <c r="E3990" s="190">
        <v>101</v>
      </c>
      <c r="F3990" s="190">
        <f t="shared" si="254"/>
        <v>3985</v>
      </c>
      <c r="G3990" s="190">
        <f t="shared" si="252"/>
        <v>0.43637757336837496</v>
      </c>
      <c r="H3990" s="190">
        <f t="shared" si="253"/>
        <v>159.4</v>
      </c>
    </row>
    <row r="3991" spans="1:8">
      <c r="A3991" s="185">
        <v>40054</v>
      </c>
      <c r="B3991" s="184">
        <v>104</v>
      </c>
      <c r="C3991" s="184">
        <f t="shared" si="251"/>
        <v>2009</v>
      </c>
      <c r="E3991" s="190">
        <v>101</v>
      </c>
      <c r="F3991" s="190">
        <f t="shared" si="254"/>
        <v>3986</v>
      </c>
      <c r="G3991" s="190">
        <f t="shared" si="252"/>
        <v>0.43648707840560663</v>
      </c>
      <c r="H3991" s="190">
        <f t="shared" si="253"/>
        <v>159.43999999999997</v>
      </c>
    </row>
    <row r="3992" spans="1:8">
      <c r="A3992" s="185">
        <v>40055</v>
      </c>
      <c r="B3992" s="184">
        <v>100</v>
      </c>
      <c r="C3992" s="184">
        <f t="shared" si="251"/>
        <v>2009</v>
      </c>
      <c r="E3992" s="190">
        <v>101</v>
      </c>
      <c r="F3992" s="190">
        <f t="shared" si="254"/>
        <v>3987</v>
      </c>
      <c r="G3992" s="190">
        <f t="shared" si="252"/>
        <v>0.43659658344283836</v>
      </c>
      <c r="H3992" s="190">
        <f t="shared" si="253"/>
        <v>159.47999999999999</v>
      </c>
    </row>
    <row r="3993" spans="1:8">
      <c r="A3993" s="185">
        <v>40056</v>
      </c>
      <c r="B3993" s="184">
        <v>98</v>
      </c>
      <c r="C3993" s="184">
        <f t="shared" si="251"/>
        <v>2009</v>
      </c>
      <c r="E3993" s="190">
        <v>101</v>
      </c>
      <c r="F3993" s="190">
        <f t="shared" si="254"/>
        <v>3988</v>
      </c>
      <c r="G3993" s="190">
        <f t="shared" si="252"/>
        <v>0.43670608848007009</v>
      </c>
      <c r="H3993" s="190">
        <f t="shared" si="253"/>
        <v>159.52000000000001</v>
      </c>
    </row>
    <row r="3994" spans="1:8">
      <c r="A3994" s="185">
        <v>40057</v>
      </c>
      <c r="B3994" s="184">
        <v>95.6</v>
      </c>
      <c r="C3994" s="184">
        <f t="shared" si="251"/>
        <v>2009</v>
      </c>
      <c r="E3994" s="190">
        <v>101</v>
      </c>
      <c r="F3994" s="190">
        <f t="shared" si="254"/>
        <v>3989</v>
      </c>
      <c r="G3994" s="190">
        <f t="shared" si="252"/>
        <v>0.43681559351730181</v>
      </c>
      <c r="H3994" s="190">
        <f t="shared" si="253"/>
        <v>159.56</v>
      </c>
    </row>
    <row r="3995" spans="1:8">
      <c r="A3995" s="185">
        <v>40058</v>
      </c>
      <c r="B3995" s="184">
        <v>90.6</v>
      </c>
      <c r="C3995" s="184">
        <f t="shared" si="251"/>
        <v>2009</v>
      </c>
      <c r="E3995" s="190">
        <v>101</v>
      </c>
      <c r="F3995" s="190">
        <f t="shared" si="254"/>
        <v>3990</v>
      </c>
      <c r="G3995" s="190">
        <f t="shared" si="252"/>
        <v>0.43692509855453349</v>
      </c>
      <c r="H3995" s="190">
        <f t="shared" si="253"/>
        <v>159.6</v>
      </c>
    </row>
    <row r="3996" spans="1:8">
      <c r="A3996" s="185">
        <v>40059</v>
      </c>
      <c r="B3996" s="184">
        <v>97.6</v>
      </c>
      <c r="C3996" s="184">
        <f t="shared" si="251"/>
        <v>2009</v>
      </c>
      <c r="E3996" s="190">
        <v>101</v>
      </c>
      <c r="F3996" s="190">
        <f t="shared" si="254"/>
        <v>3991</v>
      </c>
      <c r="G3996" s="190">
        <f t="shared" si="252"/>
        <v>0.43703460359176521</v>
      </c>
      <c r="H3996" s="190">
        <f t="shared" si="253"/>
        <v>159.63999999999999</v>
      </c>
    </row>
    <row r="3997" spans="1:8">
      <c r="A3997" s="185">
        <v>40060</v>
      </c>
      <c r="B3997" s="184">
        <v>102</v>
      </c>
      <c r="C3997" s="184">
        <f t="shared" si="251"/>
        <v>2009</v>
      </c>
      <c r="E3997" s="190">
        <v>101</v>
      </c>
      <c r="F3997" s="190">
        <f t="shared" si="254"/>
        <v>3992</v>
      </c>
      <c r="G3997" s="190">
        <f t="shared" si="252"/>
        <v>0.43714410862899694</v>
      </c>
      <c r="H3997" s="190">
        <f t="shared" si="253"/>
        <v>159.68</v>
      </c>
    </row>
    <row r="3998" spans="1:8">
      <c r="A3998" s="185">
        <v>40061</v>
      </c>
      <c r="B3998" s="184">
        <v>101</v>
      </c>
      <c r="C3998" s="184">
        <f t="shared" si="251"/>
        <v>2009</v>
      </c>
      <c r="E3998" s="190">
        <v>101</v>
      </c>
      <c r="F3998" s="190">
        <f t="shared" si="254"/>
        <v>3993</v>
      </c>
      <c r="G3998" s="190">
        <f t="shared" si="252"/>
        <v>0.43725361366622867</v>
      </c>
      <c r="H3998" s="190">
        <f t="shared" si="253"/>
        <v>159.72</v>
      </c>
    </row>
    <row r="3999" spans="1:8">
      <c r="A3999" s="185">
        <v>40062</v>
      </c>
      <c r="B3999" s="184">
        <v>121</v>
      </c>
      <c r="C3999" s="184">
        <f t="shared" si="251"/>
        <v>2009</v>
      </c>
      <c r="E3999" s="190">
        <v>101</v>
      </c>
      <c r="F3999" s="190">
        <f t="shared" si="254"/>
        <v>3994</v>
      </c>
      <c r="G3999" s="190">
        <f t="shared" si="252"/>
        <v>0.43736311870346034</v>
      </c>
      <c r="H3999" s="190">
        <f t="shared" si="253"/>
        <v>159.76</v>
      </c>
    </row>
    <row r="4000" spans="1:8">
      <c r="A4000" s="185">
        <v>40063</v>
      </c>
      <c r="B4000" s="184">
        <v>115</v>
      </c>
      <c r="C4000" s="184">
        <f t="shared" si="251"/>
        <v>2009</v>
      </c>
      <c r="E4000" s="190">
        <v>101</v>
      </c>
      <c r="F4000" s="190">
        <f t="shared" si="254"/>
        <v>3995</v>
      </c>
      <c r="G4000" s="190">
        <f t="shared" si="252"/>
        <v>0.43747262374069207</v>
      </c>
      <c r="H4000" s="190">
        <f t="shared" si="253"/>
        <v>159.80000000000001</v>
      </c>
    </row>
    <row r="4001" spans="1:8">
      <c r="A4001" s="185">
        <v>40064</v>
      </c>
      <c r="B4001" s="184">
        <v>100</v>
      </c>
      <c r="C4001" s="184">
        <f t="shared" si="251"/>
        <v>2009</v>
      </c>
      <c r="E4001" s="190">
        <v>101</v>
      </c>
      <c r="F4001" s="190">
        <f t="shared" si="254"/>
        <v>3996</v>
      </c>
      <c r="G4001" s="190">
        <f t="shared" si="252"/>
        <v>0.4375821287779238</v>
      </c>
      <c r="H4001" s="190">
        <f t="shared" si="253"/>
        <v>159.84</v>
      </c>
    </row>
    <row r="4002" spans="1:8">
      <c r="A4002" s="185">
        <v>40065</v>
      </c>
      <c r="B4002" s="184">
        <v>90.2</v>
      </c>
      <c r="C4002" s="184">
        <f t="shared" si="251"/>
        <v>2009</v>
      </c>
      <c r="E4002" s="190">
        <v>101</v>
      </c>
      <c r="F4002" s="190">
        <f t="shared" si="254"/>
        <v>3997</v>
      </c>
      <c r="G4002" s="190">
        <f t="shared" si="252"/>
        <v>0.43769163381515552</v>
      </c>
      <c r="H4002" s="190">
        <f t="shared" si="253"/>
        <v>159.88000000000002</v>
      </c>
    </row>
    <row r="4003" spans="1:8">
      <c r="A4003" s="185">
        <v>40066</v>
      </c>
      <c r="B4003" s="184">
        <v>83.9</v>
      </c>
      <c r="C4003" s="184">
        <f t="shared" si="251"/>
        <v>2009</v>
      </c>
      <c r="E4003" s="190">
        <v>101</v>
      </c>
      <c r="F4003" s="190">
        <f t="shared" si="254"/>
        <v>3998</v>
      </c>
      <c r="G4003" s="190">
        <f t="shared" si="252"/>
        <v>0.43780113885238719</v>
      </c>
      <c r="H4003" s="190">
        <f t="shared" si="253"/>
        <v>159.91999999999999</v>
      </c>
    </row>
    <row r="4004" spans="1:8">
      <c r="A4004" s="185">
        <v>40067</v>
      </c>
      <c r="B4004" s="184">
        <v>84.9</v>
      </c>
      <c r="C4004" s="184">
        <f t="shared" si="251"/>
        <v>2009</v>
      </c>
      <c r="E4004" s="190">
        <v>101</v>
      </c>
      <c r="F4004" s="190">
        <f t="shared" si="254"/>
        <v>3999</v>
      </c>
      <c r="G4004" s="190">
        <f t="shared" si="252"/>
        <v>0.43791064388961892</v>
      </c>
      <c r="H4004" s="190">
        <f t="shared" si="253"/>
        <v>159.96</v>
      </c>
    </row>
    <row r="4005" spans="1:8">
      <c r="A4005" s="185">
        <v>40068</v>
      </c>
      <c r="B4005" s="184">
        <v>86.8</v>
      </c>
      <c r="C4005" s="184">
        <f t="shared" si="251"/>
        <v>2009</v>
      </c>
      <c r="E4005" s="190">
        <v>101</v>
      </c>
      <c r="F4005" s="190">
        <f t="shared" si="254"/>
        <v>4000</v>
      </c>
      <c r="G4005" s="190">
        <f t="shared" si="252"/>
        <v>0.43802014892685065</v>
      </c>
      <c r="H4005" s="190">
        <f t="shared" si="253"/>
        <v>160</v>
      </c>
    </row>
    <row r="4006" spans="1:8">
      <c r="A4006" s="185">
        <v>40069</v>
      </c>
      <c r="B4006" s="184">
        <v>89.2</v>
      </c>
      <c r="C4006" s="184">
        <f t="shared" si="251"/>
        <v>2009</v>
      </c>
      <c r="E4006" s="190">
        <v>101</v>
      </c>
      <c r="F4006" s="190">
        <f t="shared" si="254"/>
        <v>4001</v>
      </c>
      <c r="G4006" s="190">
        <f t="shared" si="252"/>
        <v>0.43812965396408232</v>
      </c>
      <c r="H4006" s="190">
        <f t="shared" si="253"/>
        <v>160.04</v>
      </c>
    </row>
    <row r="4007" spans="1:8">
      <c r="A4007" s="185">
        <v>40070</v>
      </c>
      <c r="B4007" s="184">
        <v>105</v>
      </c>
      <c r="C4007" s="184">
        <f t="shared" si="251"/>
        <v>2009</v>
      </c>
      <c r="E4007" s="190">
        <v>101</v>
      </c>
      <c r="F4007" s="190">
        <f t="shared" si="254"/>
        <v>4002</v>
      </c>
      <c r="G4007" s="190">
        <f t="shared" si="252"/>
        <v>0.43823915900131405</v>
      </c>
      <c r="H4007" s="190">
        <f t="shared" si="253"/>
        <v>160.08000000000001</v>
      </c>
    </row>
    <row r="4008" spans="1:8">
      <c r="A4008" s="185">
        <v>40071</v>
      </c>
      <c r="B4008" s="184">
        <v>71.2</v>
      </c>
      <c r="C4008" s="184">
        <f t="shared" si="251"/>
        <v>2009</v>
      </c>
      <c r="E4008" s="190">
        <v>101</v>
      </c>
      <c r="F4008" s="190">
        <f t="shared" si="254"/>
        <v>4003</v>
      </c>
      <c r="G4008" s="190">
        <f t="shared" si="252"/>
        <v>0.43834866403854578</v>
      </c>
      <c r="H4008" s="190">
        <f t="shared" si="253"/>
        <v>160.12</v>
      </c>
    </row>
    <row r="4009" spans="1:8">
      <c r="A4009" s="185">
        <v>40072</v>
      </c>
      <c r="B4009" s="184">
        <v>41.1</v>
      </c>
      <c r="C4009" s="184">
        <f t="shared" si="251"/>
        <v>2009</v>
      </c>
      <c r="E4009" s="190">
        <v>101</v>
      </c>
      <c r="F4009" s="190">
        <f t="shared" si="254"/>
        <v>4004</v>
      </c>
      <c r="G4009" s="190">
        <f t="shared" si="252"/>
        <v>0.4384581690757775</v>
      </c>
      <c r="H4009" s="190">
        <f t="shared" si="253"/>
        <v>160.16</v>
      </c>
    </row>
    <row r="4010" spans="1:8">
      <c r="A4010" s="185">
        <v>40073</v>
      </c>
      <c r="B4010" s="184">
        <v>37.6</v>
      </c>
      <c r="C4010" s="184">
        <f t="shared" si="251"/>
        <v>2009</v>
      </c>
      <c r="E4010" s="190">
        <v>101</v>
      </c>
      <c r="F4010" s="190">
        <f t="shared" si="254"/>
        <v>4005</v>
      </c>
      <c r="G4010" s="190">
        <f t="shared" si="252"/>
        <v>0.43856767411300918</v>
      </c>
      <c r="H4010" s="190">
        <f t="shared" si="253"/>
        <v>160.19999999999999</v>
      </c>
    </row>
    <row r="4011" spans="1:8">
      <c r="A4011" s="185">
        <v>40074</v>
      </c>
      <c r="B4011" s="184">
        <v>33</v>
      </c>
      <c r="C4011" s="184">
        <f t="shared" si="251"/>
        <v>2009</v>
      </c>
      <c r="E4011" s="190">
        <v>101</v>
      </c>
      <c r="F4011" s="190">
        <f t="shared" si="254"/>
        <v>4006</v>
      </c>
      <c r="G4011" s="190">
        <f t="shared" si="252"/>
        <v>0.4386771791502409</v>
      </c>
      <c r="H4011" s="190">
        <f t="shared" si="253"/>
        <v>160.24</v>
      </c>
    </row>
    <row r="4012" spans="1:8">
      <c r="A4012" s="185">
        <v>40075</v>
      </c>
      <c r="B4012" s="184">
        <v>28.2</v>
      </c>
      <c r="C4012" s="184">
        <f t="shared" si="251"/>
        <v>2009</v>
      </c>
      <c r="E4012" s="190">
        <v>100</v>
      </c>
      <c r="F4012" s="190">
        <f t="shared" si="254"/>
        <v>4007</v>
      </c>
      <c r="G4012" s="190">
        <f t="shared" si="252"/>
        <v>0.43878668418747263</v>
      </c>
      <c r="H4012" s="190">
        <f t="shared" si="253"/>
        <v>160.28</v>
      </c>
    </row>
    <row r="4013" spans="1:8">
      <c r="A4013" s="185">
        <v>40076</v>
      </c>
      <c r="B4013" s="184">
        <v>29.6</v>
      </c>
      <c r="C4013" s="184">
        <f t="shared" si="251"/>
        <v>2009</v>
      </c>
      <c r="E4013" s="190">
        <v>100</v>
      </c>
      <c r="F4013" s="190">
        <f t="shared" si="254"/>
        <v>4008</v>
      </c>
      <c r="G4013" s="190">
        <f t="shared" si="252"/>
        <v>0.43889618922470436</v>
      </c>
      <c r="H4013" s="190">
        <f t="shared" si="253"/>
        <v>160.32</v>
      </c>
    </row>
    <row r="4014" spans="1:8">
      <c r="A4014" s="185">
        <v>40077</v>
      </c>
      <c r="B4014" s="184">
        <v>34</v>
      </c>
      <c r="C4014" s="184">
        <f t="shared" si="251"/>
        <v>2009</v>
      </c>
      <c r="E4014" s="190">
        <v>100</v>
      </c>
      <c r="F4014" s="190">
        <f t="shared" si="254"/>
        <v>4009</v>
      </c>
      <c r="G4014" s="190">
        <f t="shared" si="252"/>
        <v>0.43900569426193603</v>
      </c>
      <c r="H4014" s="190">
        <f t="shared" si="253"/>
        <v>160.36000000000001</v>
      </c>
    </row>
    <row r="4015" spans="1:8">
      <c r="A4015" s="185">
        <v>40078</v>
      </c>
      <c r="B4015" s="184">
        <v>33.299999999999997</v>
      </c>
      <c r="C4015" s="184">
        <f t="shared" si="251"/>
        <v>2009</v>
      </c>
      <c r="E4015" s="190">
        <v>100</v>
      </c>
      <c r="F4015" s="190">
        <f t="shared" si="254"/>
        <v>4010</v>
      </c>
      <c r="G4015" s="190">
        <f t="shared" si="252"/>
        <v>0.43911519929916776</v>
      </c>
      <c r="H4015" s="190">
        <f t="shared" si="253"/>
        <v>160.4</v>
      </c>
    </row>
    <row r="4016" spans="1:8">
      <c r="A4016" s="185">
        <v>40079</v>
      </c>
      <c r="B4016" s="184">
        <v>34.200000000000003</v>
      </c>
      <c r="C4016" s="184">
        <f t="shared" si="251"/>
        <v>2009</v>
      </c>
      <c r="E4016" s="190">
        <v>100</v>
      </c>
      <c r="F4016" s="190">
        <f t="shared" si="254"/>
        <v>4011</v>
      </c>
      <c r="G4016" s="190">
        <f t="shared" si="252"/>
        <v>0.43922470433639949</v>
      </c>
      <c r="H4016" s="190">
        <f t="shared" si="253"/>
        <v>160.44</v>
      </c>
    </row>
    <row r="4017" spans="1:8">
      <c r="A4017" s="185">
        <v>40080</v>
      </c>
      <c r="B4017" s="184">
        <v>42.3</v>
      </c>
      <c r="C4017" s="184">
        <f t="shared" si="251"/>
        <v>2009</v>
      </c>
      <c r="E4017" s="190">
        <v>100</v>
      </c>
      <c r="F4017" s="190">
        <f t="shared" si="254"/>
        <v>4012</v>
      </c>
      <c r="G4017" s="190">
        <f t="shared" si="252"/>
        <v>0.43933420937363121</v>
      </c>
      <c r="H4017" s="190">
        <f t="shared" si="253"/>
        <v>160.48000000000002</v>
      </c>
    </row>
    <row r="4018" spans="1:8">
      <c r="A4018" s="185">
        <v>40081</v>
      </c>
      <c r="B4018" s="184">
        <v>40.6</v>
      </c>
      <c r="C4018" s="184">
        <f t="shared" si="251"/>
        <v>2009</v>
      </c>
      <c r="E4018" s="190">
        <v>100</v>
      </c>
      <c r="F4018" s="190">
        <f t="shared" si="254"/>
        <v>4013</v>
      </c>
      <c r="G4018" s="190">
        <f t="shared" si="252"/>
        <v>0.43944371441086288</v>
      </c>
      <c r="H4018" s="190">
        <f t="shared" si="253"/>
        <v>160.52000000000001</v>
      </c>
    </row>
    <row r="4019" spans="1:8">
      <c r="A4019" s="185">
        <v>40082</v>
      </c>
      <c r="B4019" s="184">
        <v>40</v>
      </c>
      <c r="C4019" s="184">
        <f t="shared" si="251"/>
        <v>2009</v>
      </c>
      <c r="E4019" s="190">
        <v>100</v>
      </c>
      <c r="F4019" s="190">
        <f t="shared" si="254"/>
        <v>4014</v>
      </c>
      <c r="G4019" s="190">
        <f t="shared" si="252"/>
        <v>0.43955321944809461</v>
      </c>
      <c r="H4019" s="190">
        <f t="shared" si="253"/>
        <v>160.56</v>
      </c>
    </row>
    <row r="4020" spans="1:8">
      <c r="A4020" s="185">
        <v>40083</v>
      </c>
      <c r="B4020" s="184">
        <v>37.4</v>
      </c>
      <c r="C4020" s="184">
        <f t="shared" si="251"/>
        <v>2009</v>
      </c>
      <c r="E4020" s="190">
        <v>100</v>
      </c>
      <c r="F4020" s="190">
        <f t="shared" si="254"/>
        <v>4015</v>
      </c>
      <c r="G4020" s="190">
        <f t="shared" si="252"/>
        <v>0.43966272448532634</v>
      </c>
      <c r="H4020" s="190">
        <f t="shared" si="253"/>
        <v>160.6</v>
      </c>
    </row>
    <row r="4021" spans="1:8">
      <c r="A4021" s="185">
        <v>40084</v>
      </c>
      <c r="B4021" s="184">
        <v>47.3</v>
      </c>
      <c r="C4021" s="184">
        <f t="shared" si="251"/>
        <v>2009</v>
      </c>
      <c r="E4021" s="190">
        <v>100</v>
      </c>
      <c r="F4021" s="190">
        <f t="shared" si="254"/>
        <v>4016</v>
      </c>
      <c r="G4021" s="190">
        <f t="shared" si="252"/>
        <v>0.43977222952255801</v>
      </c>
      <c r="H4021" s="190">
        <f t="shared" si="253"/>
        <v>160.63999999999999</v>
      </c>
    </row>
    <row r="4022" spans="1:8">
      <c r="A4022" s="185">
        <v>40085</v>
      </c>
      <c r="B4022" s="184">
        <v>55</v>
      </c>
      <c r="C4022" s="184">
        <f t="shared" si="251"/>
        <v>2009</v>
      </c>
      <c r="E4022" s="190">
        <v>100</v>
      </c>
      <c r="F4022" s="190">
        <f t="shared" si="254"/>
        <v>4017</v>
      </c>
      <c r="G4022" s="190">
        <f t="shared" si="252"/>
        <v>0.43988173455978974</v>
      </c>
      <c r="H4022" s="190">
        <f t="shared" si="253"/>
        <v>160.68</v>
      </c>
    </row>
    <row r="4023" spans="1:8">
      <c r="A4023" s="185">
        <v>40086</v>
      </c>
      <c r="B4023" s="184">
        <v>68.8</v>
      </c>
      <c r="C4023" s="184">
        <f t="shared" si="251"/>
        <v>2009</v>
      </c>
      <c r="E4023" s="190">
        <v>100</v>
      </c>
      <c r="F4023" s="190">
        <f t="shared" si="254"/>
        <v>4018</v>
      </c>
      <c r="G4023" s="190">
        <f t="shared" si="252"/>
        <v>0.43999123959702147</v>
      </c>
      <c r="H4023" s="190">
        <f t="shared" si="253"/>
        <v>160.72</v>
      </c>
    </row>
    <row r="4024" spans="1:8">
      <c r="A4024" s="185">
        <v>40087</v>
      </c>
      <c r="B4024" s="184">
        <v>55.5</v>
      </c>
      <c r="C4024" s="184">
        <f t="shared" si="251"/>
        <v>2009</v>
      </c>
      <c r="E4024" s="190">
        <v>100</v>
      </c>
      <c r="F4024" s="190">
        <f t="shared" si="254"/>
        <v>4019</v>
      </c>
      <c r="G4024" s="190">
        <f t="shared" si="252"/>
        <v>0.44010074463425319</v>
      </c>
      <c r="H4024" s="190">
        <f t="shared" si="253"/>
        <v>160.76</v>
      </c>
    </row>
    <row r="4025" spans="1:8">
      <c r="A4025" s="185">
        <v>40088</v>
      </c>
      <c r="B4025" s="184">
        <v>56</v>
      </c>
      <c r="C4025" s="184">
        <f t="shared" si="251"/>
        <v>2009</v>
      </c>
      <c r="E4025" s="190">
        <v>100</v>
      </c>
      <c r="F4025" s="190">
        <f t="shared" si="254"/>
        <v>4020</v>
      </c>
      <c r="G4025" s="190">
        <f t="shared" si="252"/>
        <v>0.44021024967148487</v>
      </c>
      <c r="H4025" s="190">
        <f t="shared" si="253"/>
        <v>160.80000000000001</v>
      </c>
    </row>
    <row r="4026" spans="1:8">
      <c r="A4026" s="185">
        <v>40089</v>
      </c>
      <c r="B4026" s="184">
        <v>52</v>
      </c>
      <c r="C4026" s="184">
        <f t="shared" si="251"/>
        <v>2009</v>
      </c>
      <c r="E4026" s="190">
        <v>100</v>
      </c>
      <c r="F4026" s="190">
        <f t="shared" si="254"/>
        <v>4021</v>
      </c>
      <c r="G4026" s="190">
        <f t="shared" si="252"/>
        <v>0.44031975470871659</v>
      </c>
      <c r="H4026" s="190">
        <f t="shared" si="253"/>
        <v>160.84</v>
      </c>
    </row>
    <row r="4027" spans="1:8">
      <c r="A4027" s="185">
        <v>40090</v>
      </c>
      <c r="B4027" s="184">
        <v>57.6</v>
      </c>
      <c r="C4027" s="184">
        <f t="shared" si="251"/>
        <v>2009</v>
      </c>
      <c r="E4027" s="190">
        <v>100</v>
      </c>
      <c r="F4027" s="190">
        <f t="shared" si="254"/>
        <v>4022</v>
      </c>
      <c r="G4027" s="190">
        <f t="shared" si="252"/>
        <v>0.44042925974594832</v>
      </c>
      <c r="H4027" s="190">
        <f t="shared" si="253"/>
        <v>160.88</v>
      </c>
    </row>
    <row r="4028" spans="1:8">
      <c r="A4028" s="185">
        <v>40091</v>
      </c>
      <c r="B4028" s="184">
        <v>58.1</v>
      </c>
      <c r="C4028" s="184">
        <f t="shared" si="251"/>
        <v>2009</v>
      </c>
      <c r="E4028" s="190">
        <v>100</v>
      </c>
      <c r="F4028" s="190">
        <f t="shared" si="254"/>
        <v>4023</v>
      </c>
      <c r="G4028" s="190">
        <f t="shared" si="252"/>
        <v>0.44053876478318005</v>
      </c>
      <c r="H4028" s="190">
        <f t="shared" si="253"/>
        <v>160.91999999999999</v>
      </c>
    </row>
    <row r="4029" spans="1:8">
      <c r="A4029" s="185">
        <v>40092</v>
      </c>
      <c r="B4029" s="184">
        <v>58.4</v>
      </c>
      <c r="C4029" s="184">
        <f t="shared" si="251"/>
        <v>2009</v>
      </c>
      <c r="E4029" s="190">
        <v>100</v>
      </c>
      <c r="F4029" s="190">
        <f t="shared" si="254"/>
        <v>4024</v>
      </c>
      <c r="G4029" s="190">
        <f t="shared" si="252"/>
        <v>0.44064826982041172</v>
      </c>
      <c r="H4029" s="190">
        <f t="shared" si="253"/>
        <v>160.96</v>
      </c>
    </row>
    <row r="4030" spans="1:8">
      <c r="A4030" s="185">
        <v>40093</v>
      </c>
      <c r="B4030" s="184">
        <v>57.7</v>
      </c>
      <c r="C4030" s="184">
        <f t="shared" si="251"/>
        <v>2009</v>
      </c>
      <c r="E4030" s="190">
        <v>100</v>
      </c>
      <c r="F4030" s="190">
        <f t="shared" si="254"/>
        <v>4025</v>
      </c>
      <c r="G4030" s="190">
        <f t="shared" si="252"/>
        <v>0.44075777485764345</v>
      </c>
      <c r="H4030" s="190">
        <f t="shared" si="253"/>
        <v>161</v>
      </c>
    </row>
    <row r="4031" spans="1:8">
      <c r="A4031" s="185">
        <v>40094</v>
      </c>
      <c r="B4031" s="184">
        <v>58.3</v>
      </c>
      <c r="C4031" s="184">
        <f t="shared" si="251"/>
        <v>2009</v>
      </c>
      <c r="E4031" s="190">
        <v>100</v>
      </c>
      <c r="F4031" s="190">
        <f t="shared" si="254"/>
        <v>4026</v>
      </c>
      <c r="G4031" s="190">
        <f t="shared" si="252"/>
        <v>0.44086727989487517</v>
      </c>
      <c r="H4031" s="190">
        <f t="shared" si="253"/>
        <v>161.04</v>
      </c>
    </row>
    <row r="4032" spans="1:8">
      <c r="A4032" s="185">
        <v>40095</v>
      </c>
      <c r="B4032" s="184">
        <v>62.3</v>
      </c>
      <c r="C4032" s="184">
        <f t="shared" si="251"/>
        <v>2009</v>
      </c>
      <c r="E4032" s="190">
        <v>100</v>
      </c>
      <c r="F4032" s="190">
        <f t="shared" si="254"/>
        <v>4027</v>
      </c>
      <c r="G4032" s="190">
        <f t="shared" si="252"/>
        <v>0.4409767849321069</v>
      </c>
      <c r="H4032" s="190">
        <f t="shared" si="253"/>
        <v>161.08000000000001</v>
      </c>
    </row>
    <row r="4033" spans="1:8">
      <c r="A4033" s="185">
        <v>40096</v>
      </c>
      <c r="B4033" s="184">
        <v>66.3</v>
      </c>
      <c r="C4033" s="184">
        <f t="shared" si="251"/>
        <v>2009</v>
      </c>
      <c r="E4033" s="190">
        <v>100</v>
      </c>
      <c r="F4033" s="190">
        <f t="shared" si="254"/>
        <v>4028</v>
      </c>
      <c r="G4033" s="190">
        <f t="shared" si="252"/>
        <v>0.44108628996933857</v>
      </c>
      <c r="H4033" s="190">
        <f t="shared" si="253"/>
        <v>161.12</v>
      </c>
    </row>
    <row r="4034" spans="1:8">
      <c r="A4034" s="185">
        <v>40097</v>
      </c>
      <c r="B4034" s="184">
        <v>63.3</v>
      </c>
      <c r="C4034" s="184">
        <f t="shared" si="251"/>
        <v>2009</v>
      </c>
      <c r="E4034" s="190">
        <v>100</v>
      </c>
      <c r="F4034" s="190">
        <f t="shared" si="254"/>
        <v>4029</v>
      </c>
      <c r="G4034" s="190">
        <f t="shared" si="252"/>
        <v>0.4411957950065703</v>
      </c>
      <c r="H4034" s="190">
        <f t="shared" si="253"/>
        <v>161.16</v>
      </c>
    </row>
    <row r="4035" spans="1:8">
      <c r="A4035" s="185">
        <v>40098</v>
      </c>
      <c r="B4035" s="184">
        <v>69</v>
      </c>
      <c r="C4035" s="184">
        <f t="shared" si="251"/>
        <v>2009</v>
      </c>
      <c r="E4035" s="190">
        <v>99.8</v>
      </c>
      <c r="F4035" s="190">
        <f t="shared" si="254"/>
        <v>4030</v>
      </c>
      <c r="G4035" s="190">
        <f t="shared" si="252"/>
        <v>0.44130530004380203</v>
      </c>
      <c r="H4035" s="190">
        <f t="shared" si="253"/>
        <v>161.19999999999999</v>
      </c>
    </row>
    <row r="4036" spans="1:8">
      <c r="A4036" s="185">
        <v>40099</v>
      </c>
      <c r="B4036" s="184">
        <v>76.099999999999994</v>
      </c>
      <c r="C4036" s="184">
        <f t="shared" si="251"/>
        <v>2009</v>
      </c>
      <c r="E4036" s="190">
        <v>99.7</v>
      </c>
      <c r="F4036" s="190">
        <f t="shared" si="254"/>
        <v>4031</v>
      </c>
      <c r="G4036" s="190">
        <f t="shared" si="252"/>
        <v>0.4414148050810337</v>
      </c>
      <c r="H4036" s="190">
        <f t="shared" si="253"/>
        <v>161.23999999999998</v>
      </c>
    </row>
    <row r="4037" spans="1:8">
      <c r="A4037" s="185">
        <v>40100</v>
      </c>
      <c r="B4037" s="184">
        <v>98.3</v>
      </c>
      <c r="C4037" s="184">
        <f t="shared" si="251"/>
        <v>2009</v>
      </c>
      <c r="E4037" s="190">
        <v>99.7</v>
      </c>
      <c r="F4037" s="190">
        <f t="shared" si="254"/>
        <v>4032</v>
      </c>
      <c r="G4037" s="190">
        <f t="shared" si="252"/>
        <v>0.44152431011826543</v>
      </c>
      <c r="H4037" s="190">
        <f t="shared" si="253"/>
        <v>161.28</v>
      </c>
    </row>
    <row r="4038" spans="1:8">
      <c r="A4038" s="185">
        <v>40101</v>
      </c>
      <c r="B4038" s="184">
        <v>112</v>
      </c>
      <c r="C4038" s="184">
        <f t="shared" ref="C4038:C4101" si="255">YEAR(A4038)</f>
        <v>2009</v>
      </c>
      <c r="E4038" s="190">
        <v>99.7</v>
      </c>
      <c r="F4038" s="190">
        <f t="shared" si="254"/>
        <v>4033</v>
      </c>
      <c r="G4038" s="190">
        <f t="shared" ref="G4038:G4101" si="256">F4038/9132</f>
        <v>0.44163381515549716</v>
      </c>
      <c r="H4038" s="190">
        <f t="shared" ref="H4038:H4101" si="257">G4038*9132/25</f>
        <v>161.32</v>
      </c>
    </row>
    <row r="4039" spans="1:8">
      <c r="A4039" s="185">
        <v>40102</v>
      </c>
      <c r="B4039" s="184">
        <v>114</v>
      </c>
      <c r="C4039" s="184">
        <f t="shared" si="255"/>
        <v>2009</v>
      </c>
      <c r="E4039" s="190">
        <v>99.7</v>
      </c>
      <c r="F4039" s="190">
        <f t="shared" ref="F4039:F4102" si="258">F4038+1</f>
        <v>4034</v>
      </c>
      <c r="G4039" s="190">
        <f t="shared" si="256"/>
        <v>0.44174332019272888</v>
      </c>
      <c r="H4039" s="190">
        <f t="shared" si="257"/>
        <v>161.36000000000001</v>
      </c>
    </row>
    <row r="4040" spans="1:8">
      <c r="A4040" s="185">
        <v>40103</v>
      </c>
      <c r="B4040" s="184">
        <v>113</v>
      </c>
      <c r="C4040" s="184">
        <f t="shared" si="255"/>
        <v>2009</v>
      </c>
      <c r="E4040" s="190">
        <v>99.7</v>
      </c>
      <c r="F4040" s="190">
        <f t="shared" si="258"/>
        <v>4035</v>
      </c>
      <c r="G4040" s="190">
        <f t="shared" si="256"/>
        <v>0.44185282522996056</v>
      </c>
      <c r="H4040" s="190">
        <f t="shared" si="257"/>
        <v>161.4</v>
      </c>
    </row>
    <row r="4041" spans="1:8">
      <c r="A4041" s="185">
        <v>40104</v>
      </c>
      <c r="B4041" s="184">
        <v>112</v>
      </c>
      <c r="C4041" s="184">
        <f t="shared" si="255"/>
        <v>2009</v>
      </c>
      <c r="E4041" s="190">
        <v>99.7</v>
      </c>
      <c r="F4041" s="190">
        <f t="shared" si="258"/>
        <v>4036</v>
      </c>
      <c r="G4041" s="190">
        <f t="shared" si="256"/>
        <v>0.44196233026719228</v>
      </c>
      <c r="H4041" s="190">
        <f t="shared" si="257"/>
        <v>161.44</v>
      </c>
    </row>
    <row r="4042" spans="1:8">
      <c r="A4042" s="185">
        <v>40105</v>
      </c>
      <c r="B4042" s="184">
        <v>112</v>
      </c>
      <c r="C4042" s="184">
        <f t="shared" si="255"/>
        <v>2009</v>
      </c>
      <c r="E4042" s="190">
        <v>99.6</v>
      </c>
      <c r="F4042" s="190">
        <f t="shared" si="258"/>
        <v>4037</v>
      </c>
      <c r="G4042" s="190">
        <f t="shared" si="256"/>
        <v>0.44207183530442401</v>
      </c>
      <c r="H4042" s="190">
        <f t="shared" si="257"/>
        <v>161.47999999999999</v>
      </c>
    </row>
    <row r="4043" spans="1:8">
      <c r="A4043" s="185">
        <v>40106</v>
      </c>
      <c r="B4043" s="184">
        <v>120</v>
      </c>
      <c r="C4043" s="184">
        <f t="shared" si="255"/>
        <v>2009</v>
      </c>
      <c r="E4043" s="190">
        <v>99.6</v>
      </c>
      <c r="F4043" s="190">
        <f t="shared" si="258"/>
        <v>4038</v>
      </c>
      <c r="G4043" s="190">
        <f t="shared" si="256"/>
        <v>0.44218134034165574</v>
      </c>
      <c r="H4043" s="190">
        <f t="shared" si="257"/>
        <v>161.52000000000001</v>
      </c>
    </row>
    <row r="4044" spans="1:8">
      <c r="A4044" s="185">
        <v>40107</v>
      </c>
      <c r="B4044" s="184">
        <v>140</v>
      </c>
      <c r="C4044" s="184">
        <f t="shared" si="255"/>
        <v>2009</v>
      </c>
      <c r="E4044" s="190">
        <v>99.6</v>
      </c>
      <c r="F4044" s="190">
        <f t="shared" si="258"/>
        <v>4039</v>
      </c>
      <c r="G4044" s="190">
        <f t="shared" si="256"/>
        <v>0.44229084537888741</v>
      </c>
      <c r="H4044" s="190">
        <f t="shared" si="257"/>
        <v>161.56</v>
      </c>
    </row>
    <row r="4045" spans="1:8">
      <c r="A4045" s="185">
        <v>40108</v>
      </c>
      <c r="B4045" s="184">
        <v>144</v>
      </c>
      <c r="C4045" s="184">
        <f t="shared" si="255"/>
        <v>2009</v>
      </c>
      <c r="E4045" s="190">
        <v>99.6</v>
      </c>
      <c r="F4045" s="190">
        <f t="shared" si="258"/>
        <v>4040</v>
      </c>
      <c r="G4045" s="190">
        <f t="shared" si="256"/>
        <v>0.44240035041611914</v>
      </c>
      <c r="H4045" s="190">
        <f t="shared" si="257"/>
        <v>161.6</v>
      </c>
    </row>
    <row r="4046" spans="1:8">
      <c r="A4046" s="185">
        <v>40109</v>
      </c>
      <c r="B4046" s="184">
        <v>132</v>
      </c>
      <c r="C4046" s="184">
        <f t="shared" si="255"/>
        <v>2009</v>
      </c>
      <c r="E4046" s="190">
        <v>99.6</v>
      </c>
      <c r="F4046" s="190">
        <f t="shared" si="258"/>
        <v>4041</v>
      </c>
      <c r="G4046" s="190">
        <f t="shared" si="256"/>
        <v>0.44250985545335086</v>
      </c>
      <c r="H4046" s="190">
        <f t="shared" si="257"/>
        <v>161.63999999999999</v>
      </c>
    </row>
    <row r="4047" spans="1:8">
      <c r="A4047" s="185">
        <v>40110</v>
      </c>
      <c r="B4047" s="184">
        <v>137</v>
      </c>
      <c r="C4047" s="184">
        <f t="shared" si="255"/>
        <v>2009</v>
      </c>
      <c r="E4047" s="190">
        <v>99.5</v>
      </c>
      <c r="F4047" s="190">
        <f t="shared" si="258"/>
        <v>4042</v>
      </c>
      <c r="G4047" s="190">
        <f t="shared" si="256"/>
        <v>0.44261936049058259</v>
      </c>
      <c r="H4047" s="190">
        <f t="shared" si="257"/>
        <v>161.68</v>
      </c>
    </row>
    <row r="4048" spans="1:8">
      <c r="A4048" s="185">
        <v>40111</v>
      </c>
      <c r="B4048" s="184">
        <v>137</v>
      </c>
      <c r="C4048" s="184">
        <f t="shared" si="255"/>
        <v>2009</v>
      </c>
      <c r="E4048" s="190">
        <v>99.5</v>
      </c>
      <c r="F4048" s="190">
        <f t="shared" si="258"/>
        <v>4043</v>
      </c>
      <c r="G4048" s="190">
        <f t="shared" si="256"/>
        <v>0.44272886552781426</v>
      </c>
      <c r="H4048" s="190">
        <f t="shared" si="257"/>
        <v>161.72</v>
      </c>
    </row>
    <row r="4049" spans="1:8">
      <c r="A4049" s="185">
        <v>40112</v>
      </c>
      <c r="B4049" s="184">
        <v>145</v>
      </c>
      <c r="C4049" s="184">
        <f t="shared" si="255"/>
        <v>2009</v>
      </c>
      <c r="E4049" s="190">
        <v>99.5</v>
      </c>
      <c r="F4049" s="190">
        <f t="shared" si="258"/>
        <v>4044</v>
      </c>
      <c r="G4049" s="190">
        <f t="shared" si="256"/>
        <v>0.44283837056504599</v>
      </c>
      <c r="H4049" s="190">
        <f t="shared" si="257"/>
        <v>161.76</v>
      </c>
    </row>
    <row r="4050" spans="1:8">
      <c r="A4050" s="185">
        <v>40113</v>
      </c>
      <c r="B4050" s="184">
        <v>141</v>
      </c>
      <c r="C4050" s="184">
        <f t="shared" si="255"/>
        <v>2009</v>
      </c>
      <c r="E4050" s="190">
        <v>99.5</v>
      </c>
      <c r="F4050" s="190">
        <f t="shared" si="258"/>
        <v>4045</v>
      </c>
      <c r="G4050" s="190">
        <f t="shared" si="256"/>
        <v>0.44294787560227772</v>
      </c>
      <c r="H4050" s="190">
        <f t="shared" si="257"/>
        <v>161.80000000000001</v>
      </c>
    </row>
    <row r="4051" spans="1:8">
      <c r="A4051" s="185">
        <v>40114</v>
      </c>
      <c r="B4051" s="184">
        <v>131</v>
      </c>
      <c r="C4051" s="184">
        <f t="shared" si="255"/>
        <v>2009</v>
      </c>
      <c r="E4051" s="190">
        <v>99.5</v>
      </c>
      <c r="F4051" s="190">
        <f t="shared" si="258"/>
        <v>4046</v>
      </c>
      <c r="G4051" s="190">
        <f t="shared" si="256"/>
        <v>0.44305738063950939</v>
      </c>
      <c r="H4051" s="190">
        <f t="shared" si="257"/>
        <v>161.83999999999997</v>
      </c>
    </row>
    <row r="4052" spans="1:8">
      <c r="A4052" s="185">
        <v>40115</v>
      </c>
      <c r="B4052" s="184">
        <v>134</v>
      </c>
      <c r="C4052" s="184">
        <f t="shared" si="255"/>
        <v>2009</v>
      </c>
      <c r="E4052" s="190">
        <v>99.5</v>
      </c>
      <c r="F4052" s="190">
        <f t="shared" si="258"/>
        <v>4047</v>
      </c>
      <c r="G4052" s="190">
        <f t="shared" si="256"/>
        <v>0.44316688567674112</v>
      </c>
      <c r="H4052" s="190">
        <f t="shared" si="257"/>
        <v>161.88</v>
      </c>
    </row>
    <row r="4053" spans="1:8">
      <c r="A4053" s="185">
        <v>40116</v>
      </c>
      <c r="B4053" s="184">
        <v>134</v>
      </c>
      <c r="C4053" s="184">
        <f t="shared" si="255"/>
        <v>2009</v>
      </c>
      <c r="E4053" s="190">
        <v>99.5</v>
      </c>
      <c r="F4053" s="190">
        <f t="shared" si="258"/>
        <v>4048</v>
      </c>
      <c r="G4053" s="190">
        <f t="shared" si="256"/>
        <v>0.44327639071397285</v>
      </c>
      <c r="H4053" s="190">
        <f t="shared" si="257"/>
        <v>161.91999999999999</v>
      </c>
    </row>
    <row r="4054" spans="1:8">
      <c r="A4054" s="185">
        <v>40117</v>
      </c>
      <c r="B4054" s="184">
        <v>134</v>
      </c>
      <c r="C4054" s="184">
        <f t="shared" si="255"/>
        <v>2009</v>
      </c>
      <c r="E4054" s="190">
        <v>99.4</v>
      </c>
      <c r="F4054" s="190">
        <f t="shared" si="258"/>
        <v>4049</v>
      </c>
      <c r="G4054" s="190">
        <f t="shared" si="256"/>
        <v>0.44338589575120457</v>
      </c>
      <c r="H4054" s="190">
        <f t="shared" si="257"/>
        <v>161.96</v>
      </c>
    </row>
    <row r="4055" spans="1:8">
      <c r="A4055" s="185">
        <v>40118</v>
      </c>
      <c r="B4055" s="184">
        <v>134</v>
      </c>
      <c r="C4055" s="184">
        <f t="shared" si="255"/>
        <v>2009</v>
      </c>
      <c r="E4055" s="190">
        <v>99.4</v>
      </c>
      <c r="F4055" s="190">
        <f t="shared" si="258"/>
        <v>4050</v>
      </c>
      <c r="G4055" s="190">
        <f t="shared" si="256"/>
        <v>0.44349540078843624</v>
      </c>
      <c r="H4055" s="190">
        <f t="shared" si="257"/>
        <v>162</v>
      </c>
    </row>
    <row r="4056" spans="1:8">
      <c r="A4056" s="185">
        <v>40119</v>
      </c>
      <c r="B4056" s="184">
        <v>130</v>
      </c>
      <c r="C4056" s="184">
        <f t="shared" si="255"/>
        <v>2009</v>
      </c>
      <c r="E4056" s="190">
        <v>99.4</v>
      </c>
      <c r="F4056" s="190">
        <f t="shared" si="258"/>
        <v>4051</v>
      </c>
      <c r="G4056" s="190">
        <f t="shared" si="256"/>
        <v>0.44360490582566797</v>
      </c>
      <c r="H4056" s="190">
        <f t="shared" si="257"/>
        <v>162.04</v>
      </c>
    </row>
    <row r="4057" spans="1:8">
      <c r="A4057" s="185">
        <v>40120</v>
      </c>
      <c r="B4057" s="184">
        <v>134</v>
      </c>
      <c r="C4057" s="184">
        <f t="shared" si="255"/>
        <v>2009</v>
      </c>
      <c r="E4057" s="190">
        <v>99.3</v>
      </c>
      <c r="F4057" s="190">
        <f t="shared" si="258"/>
        <v>4052</v>
      </c>
      <c r="G4057" s="190">
        <f t="shared" si="256"/>
        <v>0.4437144108628997</v>
      </c>
      <c r="H4057" s="190">
        <f t="shared" si="257"/>
        <v>162.08000000000001</v>
      </c>
    </row>
    <row r="4058" spans="1:8">
      <c r="A4058" s="185">
        <v>40121</v>
      </c>
      <c r="B4058" s="184">
        <v>134</v>
      </c>
      <c r="C4058" s="184">
        <f t="shared" si="255"/>
        <v>2009</v>
      </c>
      <c r="E4058" s="190">
        <v>99.2</v>
      </c>
      <c r="F4058" s="190">
        <f t="shared" si="258"/>
        <v>4053</v>
      </c>
      <c r="G4058" s="190">
        <f t="shared" si="256"/>
        <v>0.44382391590013143</v>
      </c>
      <c r="H4058" s="190">
        <f t="shared" si="257"/>
        <v>162.12</v>
      </c>
    </row>
    <row r="4059" spans="1:8">
      <c r="A4059" s="185">
        <v>40122</v>
      </c>
      <c r="B4059" s="184">
        <v>136</v>
      </c>
      <c r="C4059" s="184">
        <f t="shared" si="255"/>
        <v>2009</v>
      </c>
      <c r="E4059" s="190">
        <v>99.2</v>
      </c>
      <c r="F4059" s="190">
        <f t="shared" si="258"/>
        <v>4054</v>
      </c>
      <c r="G4059" s="190">
        <f t="shared" si="256"/>
        <v>0.4439334209373631</v>
      </c>
      <c r="H4059" s="190">
        <f t="shared" si="257"/>
        <v>162.16</v>
      </c>
    </row>
    <row r="4060" spans="1:8">
      <c r="A4060" s="185">
        <v>40123</v>
      </c>
      <c r="B4060" s="184">
        <v>176</v>
      </c>
      <c r="C4060" s="184">
        <f t="shared" si="255"/>
        <v>2009</v>
      </c>
      <c r="E4060" s="190">
        <v>99.1</v>
      </c>
      <c r="F4060" s="190">
        <f t="shared" si="258"/>
        <v>4055</v>
      </c>
      <c r="G4060" s="190">
        <f t="shared" si="256"/>
        <v>0.44404292597459483</v>
      </c>
      <c r="H4060" s="190">
        <f t="shared" si="257"/>
        <v>162.19999999999999</v>
      </c>
    </row>
    <row r="4061" spans="1:8">
      <c r="A4061" s="185">
        <v>40124</v>
      </c>
      <c r="B4061" s="184">
        <v>171</v>
      </c>
      <c r="C4061" s="184">
        <f t="shared" si="255"/>
        <v>2009</v>
      </c>
      <c r="E4061" s="190">
        <v>99.1</v>
      </c>
      <c r="F4061" s="190">
        <f t="shared" si="258"/>
        <v>4056</v>
      </c>
      <c r="G4061" s="190">
        <f t="shared" si="256"/>
        <v>0.44415243101182655</v>
      </c>
      <c r="H4061" s="190">
        <f t="shared" si="257"/>
        <v>162.24</v>
      </c>
    </row>
    <row r="4062" spans="1:8">
      <c r="A4062" s="185">
        <v>40125</v>
      </c>
      <c r="B4062" s="184">
        <v>178</v>
      </c>
      <c r="C4062" s="184">
        <f t="shared" si="255"/>
        <v>2009</v>
      </c>
      <c r="E4062" s="190">
        <v>99</v>
      </c>
      <c r="F4062" s="190">
        <f t="shared" si="258"/>
        <v>4057</v>
      </c>
      <c r="G4062" s="190">
        <f t="shared" si="256"/>
        <v>0.44426193604905828</v>
      </c>
      <c r="H4062" s="190">
        <f t="shared" si="257"/>
        <v>162.28</v>
      </c>
    </row>
    <row r="4063" spans="1:8">
      <c r="A4063" s="185">
        <v>40126</v>
      </c>
      <c r="B4063" s="184">
        <v>184</v>
      </c>
      <c r="C4063" s="184">
        <f t="shared" si="255"/>
        <v>2009</v>
      </c>
      <c r="E4063" s="190">
        <v>99</v>
      </c>
      <c r="F4063" s="190">
        <f t="shared" si="258"/>
        <v>4058</v>
      </c>
      <c r="G4063" s="190">
        <f t="shared" si="256"/>
        <v>0.44437144108628995</v>
      </c>
      <c r="H4063" s="190">
        <f t="shared" si="257"/>
        <v>162.32</v>
      </c>
    </row>
    <row r="4064" spans="1:8">
      <c r="A4064" s="185">
        <v>40127</v>
      </c>
      <c r="B4064" s="184">
        <v>176</v>
      </c>
      <c r="C4064" s="184">
        <f t="shared" si="255"/>
        <v>2009</v>
      </c>
      <c r="E4064" s="190">
        <v>99</v>
      </c>
      <c r="F4064" s="190">
        <f t="shared" si="258"/>
        <v>4059</v>
      </c>
      <c r="G4064" s="190">
        <f t="shared" si="256"/>
        <v>0.44448094612352168</v>
      </c>
      <c r="H4064" s="190">
        <f t="shared" si="257"/>
        <v>162.36000000000001</v>
      </c>
    </row>
    <row r="4065" spans="1:8">
      <c r="A4065" s="185">
        <v>40128</v>
      </c>
      <c r="B4065" s="184">
        <v>171</v>
      </c>
      <c r="C4065" s="184">
        <f t="shared" si="255"/>
        <v>2009</v>
      </c>
      <c r="E4065" s="190">
        <v>98.9</v>
      </c>
      <c r="F4065" s="190">
        <f t="shared" si="258"/>
        <v>4060</v>
      </c>
      <c r="G4065" s="190">
        <f t="shared" si="256"/>
        <v>0.44459045116075341</v>
      </c>
      <c r="H4065" s="190">
        <f t="shared" si="257"/>
        <v>162.4</v>
      </c>
    </row>
    <row r="4066" spans="1:8">
      <c r="A4066" s="185">
        <v>40129</v>
      </c>
      <c r="B4066" s="184">
        <v>175</v>
      </c>
      <c r="C4066" s="184">
        <f t="shared" si="255"/>
        <v>2009</v>
      </c>
      <c r="E4066" s="190">
        <v>98.9</v>
      </c>
      <c r="F4066" s="190">
        <f t="shared" si="258"/>
        <v>4061</v>
      </c>
      <c r="G4066" s="190">
        <f t="shared" si="256"/>
        <v>0.44469995619798508</v>
      </c>
      <c r="H4066" s="190">
        <f t="shared" si="257"/>
        <v>162.43999999999997</v>
      </c>
    </row>
    <row r="4067" spans="1:8">
      <c r="A4067" s="185">
        <v>40130</v>
      </c>
      <c r="B4067" s="184">
        <v>151</v>
      </c>
      <c r="C4067" s="184">
        <f t="shared" si="255"/>
        <v>2009</v>
      </c>
      <c r="E4067" s="190">
        <v>98.8</v>
      </c>
      <c r="F4067" s="190">
        <f t="shared" si="258"/>
        <v>4062</v>
      </c>
      <c r="G4067" s="190">
        <f t="shared" si="256"/>
        <v>0.44480946123521681</v>
      </c>
      <c r="H4067" s="190">
        <f t="shared" si="257"/>
        <v>162.47999999999999</v>
      </c>
    </row>
    <row r="4068" spans="1:8">
      <c r="A4068" s="185">
        <v>40131</v>
      </c>
      <c r="B4068" s="184">
        <v>156</v>
      </c>
      <c r="C4068" s="184">
        <f t="shared" si="255"/>
        <v>2009</v>
      </c>
      <c r="E4068" s="190">
        <v>98.8</v>
      </c>
      <c r="F4068" s="190">
        <f t="shared" si="258"/>
        <v>4063</v>
      </c>
      <c r="G4068" s="190">
        <f t="shared" si="256"/>
        <v>0.44491896627244854</v>
      </c>
      <c r="H4068" s="190">
        <f t="shared" si="257"/>
        <v>162.52000000000001</v>
      </c>
    </row>
    <row r="4069" spans="1:8">
      <c r="A4069" s="185">
        <v>40132</v>
      </c>
      <c r="B4069" s="184">
        <v>189</v>
      </c>
      <c r="C4069" s="184">
        <f t="shared" si="255"/>
        <v>2009</v>
      </c>
      <c r="E4069" s="190">
        <v>98.8</v>
      </c>
      <c r="F4069" s="190">
        <f t="shared" si="258"/>
        <v>4064</v>
      </c>
      <c r="G4069" s="190">
        <f t="shared" si="256"/>
        <v>0.44502847130968026</v>
      </c>
      <c r="H4069" s="190">
        <f t="shared" si="257"/>
        <v>162.56</v>
      </c>
    </row>
    <row r="4070" spans="1:8">
      <c r="A4070" s="185">
        <v>40133</v>
      </c>
      <c r="B4070" s="184">
        <v>143</v>
      </c>
      <c r="C4070" s="184">
        <f t="shared" si="255"/>
        <v>2009</v>
      </c>
      <c r="E4070" s="190">
        <v>98.7</v>
      </c>
      <c r="F4070" s="190">
        <f t="shared" si="258"/>
        <v>4065</v>
      </c>
      <c r="G4070" s="190">
        <f t="shared" si="256"/>
        <v>0.44513797634691193</v>
      </c>
      <c r="H4070" s="190">
        <f t="shared" si="257"/>
        <v>162.6</v>
      </c>
    </row>
    <row r="4071" spans="1:8">
      <c r="A4071" s="185">
        <v>40134</v>
      </c>
      <c r="B4071" s="184">
        <v>137</v>
      </c>
      <c r="C4071" s="184">
        <f t="shared" si="255"/>
        <v>2009</v>
      </c>
      <c r="E4071" s="190">
        <v>98.7</v>
      </c>
      <c r="F4071" s="190">
        <f t="shared" si="258"/>
        <v>4066</v>
      </c>
      <c r="G4071" s="190">
        <f t="shared" si="256"/>
        <v>0.44524748138414366</v>
      </c>
      <c r="H4071" s="190">
        <f t="shared" si="257"/>
        <v>162.63999999999999</v>
      </c>
    </row>
    <row r="4072" spans="1:8">
      <c r="A4072" s="185">
        <v>40135</v>
      </c>
      <c r="B4072" s="184">
        <v>139</v>
      </c>
      <c r="C4072" s="184">
        <f t="shared" si="255"/>
        <v>2009</v>
      </c>
      <c r="E4072" s="190">
        <v>98.7</v>
      </c>
      <c r="F4072" s="190">
        <f t="shared" si="258"/>
        <v>4067</v>
      </c>
      <c r="G4072" s="190">
        <f t="shared" si="256"/>
        <v>0.44535698642137539</v>
      </c>
      <c r="H4072" s="190">
        <f t="shared" si="257"/>
        <v>162.68</v>
      </c>
    </row>
    <row r="4073" spans="1:8">
      <c r="A4073" s="185">
        <v>40136</v>
      </c>
      <c r="B4073" s="184">
        <v>139</v>
      </c>
      <c r="C4073" s="184">
        <f t="shared" si="255"/>
        <v>2009</v>
      </c>
      <c r="E4073" s="190">
        <v>98.7</v>
      </c>
      <c r="F4073" s="190">
        <f t="shared" si="258"/>
        <v>4068</v>
      </c>
      <c r="G4073" s="190">
        <f t="shared" si="256"/>
        <v>0.44546649145860712</v>
      </c>
      <c r="H4073" s="190">
        <f t="shared" si="257"/>
        <v>162.72</v>
      </c>
    </row>
    <row r="4074" spans="1:8">
      <c r="A4074" s="185">
        <v>40137</v>
      </c>
      <c r="B4074" s="184">
        <v>147</v>
      </c>
      <c r="C4074" s="184">
        <f t="shared" si="255"/>
        <v>2009</v>
      </c>
      <c r="E4074" s="190">
        <v>98.6</v>
      </c>
      <c r="F4074" s="190">
        <f t="shared" si="258"/>
        <v>4069</v>
      </c>
      <c r="G4074" s="190">
        <f t="shared" si="256"/>
        <v>0.44557599649583879</v>
      </c>
      <c r="H4074" s="190">
        <f t="shared" si="257"/>
        <v>162.76</v>
      </c>
    </row>
    <row r="4075" spans="1:8">
      <c r="A4075" s="185">
        <v>40138</v>
      </c>
      <c r="B4075" s="184">
        <v>150</v>
      </c>
      <c r="C4075" s="184">
        <f t="shared" si="255"/>
        <v>2009</v>
      </c>
      <c r="E4075" s="190">
        <v>98.6</v>
      </c>
      <c r="F4075" s="190">
        <f t="shared" si="258"/>
        <v>4070</v>
      </c>
      <c r="G4075" s="190">
        <f t="shared" si="256"/>
        <v>0.44568550153307052</v>
      </c>
      <c r="H4075" s="190">
        <f t="shared" si="257"/>
        <v>162.80000000000001</v>
      </c>
    </row>
    <row r="4076" spans="1:8">
      <c r="A4076" s="185">
        <v>40139</v>
      </c>
      <c r="B4076" s="184">
        <v>156</v>
      </c>
      <c r="C4076" s="184">
        <f t="shared" si="255"/>
        <v>2009</v>
      </c>
      <c r="E4076" s="190">
        <v>98.6</v>
      </c>
      <c r="F4076" s="190">
        <f t="shared" si="258"/>
        <v>4071</v>
      </c>
      <c r="G4076" s="190">
        <f t="shared" si="256"/>
        <v>0.44579500657030224</v>
      </c>
      <c r="H4076" s="190">
        <f t="shared" si="257"/>
        <v>162.84</v>
      </c>
    </row>
    <row r="4077" spans="1:8">
      <c r="A4077" s="185">
        <v>40140</v>
      </c>
      <c r="B4077" s="184">
        <v>157</v>
      </c>
      <c r="C4077" s="184">
        <f t="shared" si="255"/>
        <v>2009</v>
      </c>
      <c r="E4077" s="190">
        <v>98.5</v>
      </c>
      <c r="F4077" s="190">
        <f t="shared" si="258"/>
        <v>4072</v>
      </c>
      <c r="G4077" s="190">
        <f t="shared" si="256"/>
        <v>0.44590451160753397</v>
      </c>
      <c r="H4077" s="190">
        <f t="shared" si="257"/>
        <v>162.88</v>
      </c>
    </row>
    <row r="4078" spans="1:8">
      <c r="A4078" s="185">
        <v>40141</v>
      </c>
      <c r="B4078" s="184">
        <v>156</v>
      </c>
      <c r="C4078" s="184">
        <f t="shared" si="255"/>
        <v>2009</v>
      </c>
      <c r="E4078" s="190">
        <v>98.5</v>
      </c>
      <c r="F4078" s="190">
        <f t="shared" si="258"/>
        <v>4073</v>
      </c>
      <c r="G4078" s="190">
        <f t="shared" si="256"/>
        <v>0.44601401664476564</v>
      </c>
      <c r="H4078" s="190">
        <f t="shared" si="257"/>
        <v>162.91999999999999</v>
      </c>
    </row>
    <row r="4079" spans="1:8">
      <c r="A4079" s="185">
        <v>40142</v>
      </c>
      <c r="B4079" s="184">
        <v>154</v>
      </c>
      <c r="C4079" s="184">
        <f t="shared" si="255"/>
        <v>2009</v>
      </c>
      <c r="E4079" s="190">
        <v>98.4</v>
      </c>
      <c r="F4079" s="190">
        <f t="shared" si="258"/>
        <v>4074</v>
      </c>
      <c r="G4079" s="190">
        <f t="shared" si="256"/>
        <v>0.44612352168199737</v>
      </c>
      <c r="H4079" s="190">
        <f t="shared" si="257"/>
        <v>162.96</v>
      </c>
    </row>
    <row r="4080" spans="1:8">
      <c r="A4080" s="185">
        <v>40143</v>
      </c>
      <c r="B4080" s="184">
        <v>153</v>
      </c>
      <c r="C4080" s="184">
        <f t="shared" si="255"/>
        <v>2009</v>
      </c>
      <c r="E4080" s="190">
        <v>98.4</v>
      </c>
      <c r="F4080" s="190">
        <f t="shared" si="258"/>
        <v>4075</v>
      </c>
      <c r="G4080" s="190">
        <f t="shared" si="256"/>
        <v>0.4462330267192291</v>
      </c>
      <c r="H4080" s="190">
        <f t="shared" si="257"/>
        <v>163</v>
      </c>
    </row>
    <row r="4081" spans="1:8">
      <c r="A4081" s="185">
        <v>40144</v>
      </c>
      <c r="B4081" s="184">
        <v>154</v>
      </c>
      <c r="C4081" s="184">
        <f t="shared" si="255"/>
        <v>2009</v>
      </c>
      <c r="E4081" s="190">
        <v>98.3</v>
      </c>
      <c r="F4081" s="190">
        <f t="shared" si="258"/>
        <v>4076</v>
      </c>
      <c r="G4081" s="190">
        <f t="shared" si="256"/>
        <v>0.44634253175646077</v>
      </c>
      <c r="H4081" s="190">
        <f t="shared" si="257"/>
        <v>163.04</v>
      </c>
    </row>
    <row r="4082" spans="1:8">
      <c r="A4082" s="185">
        <v>40145</v>
      </c>
      <c r="B4082" s="184">
        <v>155</v>
      </c>
      <c r="C4082" s="184">
        <f t="shared" si="255"/>
        <v>2009</v>
      </c>
      <c r="E4082" s="190">
        <v>98.3</v>
      </c>
      <c r="F4082" s="190">
        <f t="shared" si="258"/>
        <v>4077</v>
      </c>
      <c r="G4082" s="190">
        <f t="shared" si="256"/>
        <v>0.4464520367936925</v>
      </c>
      <c r="H4082" s="190">
        <f t="shared" si="257"/>
        <v>163.08000000000001</v>
      </c>
    </row>
    <row r="4083" spans="1:8">
      <c r="A4083" s="185">
        <v>40146</v>
      </c>
      <c r="B4083" s="184">
        <v>156</v>
      </c>
      <c r="C4083" s="184">
        <f t="shared" si="255"/>
        <v>2009</v>
      </c>
      <c r="E4083" s="190">
        <v>98.3</v>
      </c>
      <c r="F4083" s="190">
        <f t="shared" si="258"/>
        <v>4078</v>
      </c>
      <c r="G4083" s="190">
        <f t="shared" si="256"/>
        <v>0.44656154183092422</v>
      </c>
      <c r="H4083" s="190">
        <f t="shared" si="257"/>
        <v>163.12</v>
      </c>
    </row>
    <row r="4084" spans="1:8">
      <c r="A4084" s="185">
        <v>40147</v>
      </c>
      <c r="B4084" s="184">
        <v>155</v>
      </c>
      <c r="C4084" s="184">
        <f t="shared" si="255"/>
        <v>2009</v>
      </c>
      <c r="E4084" s="190">
        <v>98.3</v>
      </c>
      <c r="F4084" s="190">
        <f t="shared" si="258"/>
        <v>4079</v>
      </c>
      <c r="G4084" s="190">
        <f t="shared" si="256"/>
        <v>0.44667104686815595</v>
      </c>
      <c r="H4084" s="190">
        <f t="shared" si="257"/>
        <v>163.16</v>
      </c>
    </row>
    <row r="4085" spans="1:8">
      <c r="A4085" s="185">
        <v>40148</v>
      </c>
      <c r="B4085" s="184">
        <v>155</v>
      </c>
      <c r="C4085" s="184">
        <f t="shared" si="255"/>
        <v>2009</v>
      </c>
      <c r="E4085" s="190">
        <v>98.3</v>
      </c>
      <c r="F4085" s="190">
        <f t="shared" si="258"/>
        <v>4080</v>
      </c>
      <c r="G4085" s="190">
        <f t="shared" si="256"/>
        <v>0.44678055190538762</v>
      </c>
      <c r="H4085" s="190">
        <f t="shared" si="257"/>
        <v>163.19999999999999</v>
      </c>
    </row>
    <row r="4086" spans="1:8">
      <c r="A4086" s="185">
        <v>40149</v>
      </c>
      <c r="B4086" s="184">
        <v>157</v>
      </c>
      <c r="C4086" s="184">
        <f t="shared" si="255"/>
        <v>2009</v>
      </c>
      <c r="E4086" s="190">
        <v>98.2</v>
      </c>
      <c r="F4086" s="190">
        <f t="shared" si="258"/>
        <v>4081</v>
      </c>
      <c r="G4086" s="190">
        <f t="shared" si="256"/>
        <v>0.44689005694261935</v>
      </c>
      <c r="H4086" s="190">
        <f t="shared" si="257"/>
        <v>163.24</v>
      </c>
    </row>
    <row r="4087" spans="1:8">
      <c r="A4087" s="185">
        <v>40150</v>
      </c>
      <c r="B4087" s="184">
        <v>150</v>
      </c>
      <c r="C4087" s="184">
        <f t="shared" si="255"/>
        <v>2009</v>
      </c>
      <c r="E4087" s="190">
        <v>98.2</v>
      </c>
      <c r="F4087" s="190">
        <f t="shared" si="258"/>
        <v>4082</v>
      </c>
      <c r="G4087" s="190">
        <f t="shared" si="256"/>
        <v>0.44699956197985108</v>
      </c>
      <c r="H4087" s="190">
        <f t="shared" si="257"/>
        <v>163.28</v>
      </c>
    </row>
    <row r="4088" spans="1:8">
      <c r="A4088" s="185">
        <v>40151</v>
      </c>
      <c r="B4088" s="184">
        <v>149</v>
      </c>
      <c r="C4088" s="184">
        <f t="shared" si="255"/>
        <v>2009</v>
      </c>
      <c r="E4088" s="190">
        <v>98.1</v>
      </c>
      <c r="F4088" s="190">
        <f t="shared" si="258"/>
        <v>4083</v>
      </c>
      <c r="G4088" s="190">
        <f t="shared" si="256"/>
        <v>0.44710906701708281</v>
      </c>
      <c r="H4088" s="190">
        <f t="shared" si="257"/>
        <v>163.32</v>
      </c>
    </row>
    <row r="4089" spans="1:8">
      <c r="A4089" s="185">
        <v>40152</v>
      </c>
      <c r="B4089" s="184">
        <v>151</v>
      </c>
      <c r="C4089" s="184">
        <f t="shared" si="255"/>
        <v>2009</v>
      </c>
      <c r="E4089" s="190">
        <v>98.1</v>
      </c>
      <c r="F4089" s="190">
        <f t="shared" si="258"/>
        <v>4084</v>
      </c>
      <c r="G4089" s="190">
        <f t="shared" si="256"/>
        <v>0.44721857205431448</v>
      </c>
      <c r="H4089" s="190">
        <f t="shared" si="257"/>
        <v>163.36000000000001</v>
      </c>
    </row>
    <row r="4090" spans="1:8">
      <c r="A4090" s="185">
        <v>40153</v>
      </c>
      <c r="B4090" s="184">
        <v>151</v>
      </c>
      <c r="C4090" s="184">
        <f t="shared" si="255"/>
        <v>2009</v>
      </c>
      <c r="E4090" s="190">
        <v>98</v>
      </c>
      <c r="F4090" s="190">
        <f t="shared" si="258"/>
        <v>4085</v>
      </c>
      <c r="G4090" s="190">
        <f t="shared" si="256"/>
        <v>0.44732807709154621</v>
      </c>
      <c r="H4090" s="190">
        <f t="shared" si="257"/>
        <v>163.4</v>
      </c>
    </row>
    <row r="4091" spans="1:8">
      <c r="A4091" s="185">
        <v>40154</v>
      </c>
      <c r="B4091" s="184">
        <v>162</v>
      </c>
      <c r="C4091" s="184">
        <f t="shared" si="255"/>
        <v>2009</v>
      </c>
      <c r="E4091" s="190">
        <v>98</v>
      </c>
      <c r="F4091" s="190">
        <f t="shared" si="258"/>
        <v>4086</v>
      </c>
      <c r="G4091" s="190">
        <f t="shared" si="256"/>
        <v>0.44743758212877793</v>
      </c>
      <c r="H4091" s="190">
        <f t="shared" si="257"/>
        <v>163.44</v>
      </c>
    </row>
    <row r="4092" spans="1:8">
      <c r="A4092" s="185">
        <v>40155</v>
      </c>
      <c r="B4092" s="184">
        <v>165</v>
      </c>
      <c r="C4092" s="184">
        <f t="shared" si="255"/>
        <v>2009</v>
      </c>
      <c r="E4092" s="190">
        <v>98</v>
      </c>
      <c r="F4092" s="190">
        <f t="shared" si="258"/>
        <v>4087</v>
      </c>
      <c r="G4092" s="190">
        <f t="shared" si="256"/>
        <v>0.44754708716600966</v>
      </c>
      <c r="H4092" s="190">
        <f t="shared" si="257"/>
        <v>163.47999999999999</v>
      </c>
    </row>
    <row r="4093" spans="1:8">
      <c r="A4093" s="185">
        <v>40156</v>
      </c>
      <c r="B4093" s="184">
        <v>163</v>
      </c>
      <c r="C4093" s="184">
        <f t="shared" si="255"/>
        <v>2009</v>
      </c>
      <c r="E4093" s="190">
        <v>98</v>
      </c>
      <c r="F4093" s="190">
        <f t="shared" si="258"/>
        <v>4088</v>
      </c>
      <c r="G4093" s="190">
        <f t="shared" si="256"/>
        <v>0.44765659220324133</v>
      </c>
      <c r="H4093" s="190">
        <f t="shared" si="257"/>
        <v>163.52000000000001</v>
      </c>
    </row>
    <row r="4094" spans="1:8">
      <c r="A4094" s="185">
        <v>40157</v>
      </c>
      <c r="B4094" s="184">
        <v>163</v>
      </c>
      <c r="C4094" s="184">
        <f t="shared" si="255"/>
        <v>2009</v>
      </c>
      <c r="E4094" s="190">
        <v>98</v>
      </c>
      <c r="F4094" s="190">
        <f t="shared" si="258"/>
        <v>4089</v>
      </c>
      <c r="G4094" s="190">
        <f t="shared" si="256"/>
        <v>0.44776609724047306</v>
      </c>
      <c r="H4094" s="190">
        <f t="shared" si="257"/>
        <v>163.56</v>
      </c>
    </row>
    <row r="4095" spans="1:8">
      <c r="A4095" s="185">
        <v>40158</v>
      </c>
      <c r="B4095" s="184">
        <v>163</v>
      </c>
      <c r="C4095" s="184">
        <f t="shared" si="255"/>
        <v>2009</v>
      </c>
      <c r="E4095" s="190">
        <v>98</v>
      </c>
      <c r="F4095" s="190">
        <f t="shared" si="258"/>
        <v>4090</v>
      </c>
      <c r="G4095" s="190">
        <f t="shared" si="256"/>
        <v>0.44787560227770479</v>
      </c>
      <c r="H4095" s="190">
        <f t="shared" si="257"/>
        <v>163.6</v>
      </c>
    </row>
    <row r="4096" spans="1:8">
      <c r="A4096" s="185">
        <v>40159</v>
      </c>
      <c r="B4096" s="184">
        <v>174</v>
      </c>
      <c r="C4096" s="184">
        <f t="shared" si="255"/>
        <v>2009</v>
      </c>
      <c r="E4096" s="190">
        <v>98</v>
      </c>
      <c r="F4096" s="190">
        <f t="shared" si="258"/>
        <v>4091</v>
      </c>
      <c r="G4096" s="190">
        <f t="shared" si="256"/>
        <v>0.44798510731493646</v>
      </c>
      <c r="H4096" s="190">
        <f t="shared" si="257"/>
        <v>163.63999999999999</v>
      </c>
    </row>
    <row r="4097" spans="1:8">
      <c r="A4097" s="185">
        <v>40160</v>
      </c>
      <c r="B4097" s="184">
        <v>202</v>
      </c>
      <c r="C4097" s="184">
        <f t="shared" si="255"/>
        <v>2009</v>
      </c>
      <c r="E4097" s="190">
        <v>98</v>
      </c>
      <c r="F4097" s="190">
        <f t="shared" si="258"/>
        <v>4092</v>
      </c>
      <c r="G4097" s="190">
        <f t="shared" si="256"/>
        <v>0.44809461235216819</v>
      </c>
      <c r="H4097" s="190">
        <f t="shared" si="257"/>
        <v>163.68</v>
      </c>
    </row>
    <row r="4098" spans="1:8">
      <c r="A4098" s="185">
        <v>40161</v>
      </c>
      <c r="B4098" s="184">
        <v>175</v>
      </c>
      <c r="C4098" s="184">
        <f t="shared" si="255"/>
        <v>2009</v>
      </c>
      <c r="E4098" s="190">
        <v>98</v>
      </c>
      <c r="F4098" s="190">
        <f t="shared" si="258"/>
        <v>4093</v>
      </c>
      <c r="G4098" s="190">
        <f t="shared" si="256"/>
        <v>0.44820411738939991</v>
      </c>
      <c r="H4098" s="190">
        <f t="shared" si="257"/>
        <v>163.72</v>
      </c>
    </row>
    <row r="4099" spans="1:8">
      <c r="A4099" s="185">
        <v>40162</v>
      </c>
      <c r="B4099" s="184">
        <v>164</v>
      </c>
      <c r="C4099" s="184">
        <f t="shared" si="255"/>
        <v>2009</v>
      </c>
      <c r="E4099" s="190">
        <v>98</v>
      </c>
      <c r="F4099" s="190">
        <f t="shared" si="258"/>
        <v>4094</v>
      </c>
      <c r="G4099" s="190">
        <f t="shared" si="256"/>
        <v>0.44831362242663164</v>
      </c>
      <c r="H4099" s="190">
        <f t="shared" si="257"/>
        <v>163.76</v>
      </c>
    </row>
    <row r="4100" spans="1:8">
      <c r="A4100" s="185">
        <v>40163</v>
      </c>
      <c r="B4100" s="184">
        <v>170</v>
      </c>
      <c r="C4100" s="184">
        <f t="shared" si="255"/>
        <v>2009</v>
      </c>
      <c r="E4100" s="190">
        <v>98</v>
      </c>
      <c r="F4100" s="190">
        <f t="shared" si="258"/>
        <v>4095</v>
      </c>
      <c r="G4100" s="190">
        <f t="shared" si="256"/>
        <v>0.44842312746386331</v>
      </c>
      <c r="H4100" s="190">
        <f t="shared" si="257"/>
        <v>163.80000000000001</v>
      </c>
    </row>
    <row r="4101" spans="1:8">
      <c r="A4101" s="185">
        <v>40164</v>
      </c>
      <c r="B4101" s="184">
        <v>197</v>
      </c>
      <c r="C4101" s="184">
        <f t="shared" si="255"/>
        <v>2009</v>
      </c>
      <c r="E4101" s="190">
        <v>98</v>
      </c>
      <c r="F4101" s="190">
        <f t="shared" si="258"/>
        <v>4096</v>
      </c>
      <c r="G4101" s="190">
        <f t="shared" si="256"/>
        <v>0.44853263250109504</v>
      </c>
      <c r="H4101" s="190">
        <f t="shared" si="257"/>
        <v>163.84</v>
      </c>
    </row>
    <row r="4102" spans="1:8">
      <c r="A4102" s="185">
        <v>40165</v>
      </c>
      <c r="B4102" s="184">
        <v>197</v>
      </c>
      <c r="C4102" s="184">
        <f t="shared" ref="C4102:C4165" si="259">YEAR(A4102)</f>
        <v>2009</v>
      </c>
      <c r="E4102" s="190">
        <v>98</v>
      </c>
      <c r="F4102" s="190">
        <f t="shared" si="258"/>
        <v>4097</v>
      </c>
      <c r="G4102" s="190">
        <f t="shared" ref="G4102:G4165" si="260">F4102/9132</f>
        <v>0.44864213753832677</v>
      </c>
      <c r="H4102" s="190">
        <f t="shared" ref="H4102:H4165" si="261">G4102*9132/25</f>
        <v>163.88</v>
      </c>
    </row>
    <row r="4103" spans="1:8">
      <c r="A4103" s="185">
        <v>40166</v>
      </c>
      <c r="B4103" s="184">
        <v>197</v>
      </c>
      <c r="C4103" s="184">
        <f t="shared" si="259"/>
        <v>2009</v>
      </c>
      <c r="E4103" s="190">
        <v>98</v>
      </c>
      <c r="F4103" s="190">
        <f t="shared" ref="F4103:F4166" si="262">F4102+1</f>
        <v>4098</v>
      </c>
      <c r="G4103" s="190">
        <f t="shared" si="260"/>
        <v>0.4487516425755585</v>
      </c>
      <c r="H4103" s="190">
        <f t="shared" si="261"/>
        <v>163.92</v>
      </c>
    </row>
    <row r="4104" spans="1:8">
      <c r="A4104" s="185">
        <v>40167</v>
      </c>
      <c r="B4104" s="184">
        <v>199</v>
      </c>
      <c r="C4104" s="184">
        <f t="shared" si="259"/>
        <v>2009</v>
      </c>
      <c r="E4104" s="190">
        <v>98</v>
      </c>
      <c r="F4104" s="190">
        <f t="shared" si="262"/>
        <v>4099</v>
      </c>
      <c r="G4104" s="190">
        <f t="shared" si="260"/>
        <v>0.44886114761279017</v>
      </c>
      <c r="H4104" s="190">
        <f t="shared" si="261"/>
        <v>163.96</v>
      </c>
    </row>
    <row r="4105" spans="1:8">
      <c r="A4105" s="185">
        <v>40168</v>
      </c>
      <c r="B4105" s="184">
        <v>195</v>
      </c>
      <c r="C4105" s="184">
        <f t="shared" si="259"/>
        <v>2009</v>
      </c>
      <c r="E4105" s="190">
        <v>97.9</v>
      </c>
      <c r="F4105" s="190">
        <f t="shared" si="262"/>
        <v>4100</v>
      </c>
      <c r="G4105" s="190">
        <f t="shared" si="260"/>
        <v>0.4489706526500219</v>
      </c>
      <c r="H4105" s="190">
        <f t="shared" si="261"/>
        <v>164</v>
      </c>
    </row>
    <row r="4106" spans="1:8">
      <c r="A4106" s="185">
        <v>40169</v>
      </c>
      <c r="B4106" s="184">
        <v>195</v>
      </c>
      <c r="C4106" s="184">
        <f t="shared" si="259"/>
        <v>2009</v>
      </c>
      <c r="E4106" s="190">
        <v>97.8</v>
      </c>
      <c r="F4106" s="190">
        <f t="shared" si="262"/>
        <v>4101</v>
      </c>
      <c r="G4106" s="190">
        <f t="shared" si="260"/>
        <v>0.44908015768725362</v>
      </c>
      <c r="H4106" s="190">
        <f t="shared" si="261"/>
        <v>164.04</v>
      </c>
    </row>
    <row r="4107" spans="1:8">
      <c r="A4107" s="185">
        <v>40170</v>
      </c>
      <c r="B4107" s="184">
        <v>195</v>
      </c>
      <c r="C4107" s="184">
        <f t="shared" si="259"/>
        <v>2009</v>
      </c>
      <c r="E4107" s="190">
        <v>97.8</v>
      </c>
      <c r="F4107" s="190">
        <f t="shared" si="262"/>
        <v>4102</v>
      </c>
      <c r="G4107" s="190">
        <f t="shared" si="260"/>
        <v>0.44918966272448535</v>
      </c>
      <c r="H4107" s="190">
        <f t="shared" si="261"/>
        <v>164.08</v>
      </c>
    </row>
    <row r="4108" spans="1:8">
      <c r="A4108" s="185">
        <v>40171</v>
      </c>
      <c r="B4108" s="184">
        <v>191</v>
      </c>
      <c r="C4108" s="184">
        <f t="shared" si="259"/>
        <v>2009</v>
      </c>
      <c r="E4108" s="190">
        <v>97.8</v>
      </c>
      <c r="F4108" s="190">
        <f t="shared" si="262"/>
        <v>4103</v>
      </c>
      <c r="G4108" s="190">
        <f t="shared" si="260"/>
        <v>0.44929916776171702</v>
      </c>
      <c r="H4108" s="190">
        <f t="shared" si="261"/>
        <v>164.12</v>
      </c>
    </row>
    <row r="4109" spans="1:8">
      <c r="A4109" s="185">
        <v>40172</v>
      </c>
      <c r="B4109" s="184">
        <v>190</v>
      </c>
      <c r="C4109" s="184">
        <f t="shared" si="259"/>
        <v>2009</v>
      </c>
      <c r="E4109" s="190">
        <v>97.8</v>
      </c>
      <c r="F4109" s="190">
        <f t="shared" si="262"/>
        <v>4104</v>
      </c>
      <c r="G4109" s="190">
        <f t="shared" si="260"/>
        <v>0.44940867279894875</v>
      </c>
      <c r="H4109" s="190">
        <f t="shared" si="261"/>
        <v>164.16</v>
      </c>
    </row>
    <row r="4110" spans="1:8">
      <c r="A4110" s="185">
        <v>40173</v>
      </c>
      <c r="B4110" s="184">
        <v>191</v>
      </c>
      <c r="C4110" s="184">
        <f t="shared" si="259"/>
        <v>2009</v>
      </c>
      <c r="E4110" s="190">
        <v>97.7</v>
      </c>
      <c r="F4110" s="190">
        <f t="shared" si="262"/>
        <v>4105</v>
      </c>
      <c r="G4110" s="190">
        <f t="shared" si="260"/>
        <v>0.44951817783618048</v>
      </c>
      <c r="H4110" s="190">
        <f t="shared" si="261"/>
        <v>164.2</v>
      </c>
    </row>
    <row r="4111" spans="1:8">
      <c r="A4111" s="185">
        <v>40174</v>
      </c>
      <c r="B4111" s="184">
        <v>192</v>
      </c>
      <c r="C4111" s="184">
        <f t="shared" si="259"/>
        <v>2009</v>
      </c>
      <c r="E4111" s="190">
        <v>97.7</v>
      </c>
      <c r="F4111" s="190">
        <f t="shared" si="262"/>
        <v>4106</v>
      </c>
      <c r="G4111" s="190">
        <f t="shared" si="260"/>
        <v>0.4496276828734122</v>
      </c>
      <c r="H4111" s="190">
        <f t="shared" si="261"/>
        <v>164.24</v>
      </c>
    </row>
    <row r="4112" spans="1:8">
      <c r="A4112" s="185">
        <v>40175</v>
      </c>
      <c r="B4112" s="184">
        <v>196</v>
      </c>
      <c r="C4112" s="184">
        <f t="shared" si="259"/>
        <v>2009</v>
      </c>
      <c r="E4112" s="190">
        <v>97.6</v>
      </c>
      <c r="F4112" s="190">
        <f t="shared" si="262"/>
        <v>4107</v>
      </c>
      <c r="G4112" s="190">
        <f t="shared" si="260"/>
        <v>0.44973718791064388</v>
      </c>
      <c r="H4112" s="190">
        <f t="shared" si="261"/>
        <v>164.28</v>
      </c>
    </row>
    <row r="4113" spans="1:8">
      <c r="A4113" s="185">
        <v>40176</v>
      </c>
      <c r="B4113" s="184">
        <v>197</v>
      </c>
      <c r="C4113" s="184">
        <f t="shared" si="259"/>
        <v>2009</v>
      </c>
      <c r="E4113" s="190">
        <v>97.6</v>
      </c>
      <c r="F4113" s="190">
        <f t="shared" si="262"/>
        <v>4108</v>
      </c>
      <c r="G4113" s="190">
        <f t="shared" si="260"/>
        <v>0.4498466929478756</v>
      </c>
      <c r="H4113" s="190">
        <f t="shared" si="261"/>
        <v>164.32</v>
      </c>
    </row>
    <row r="4114" spans="1:8">
      <c r="A4114" s="185">
        <v>40177</v>
      </c>
      <c r="B4114" s="184">
        <v>198</v>
      </c>
      <c r="C4114" s="184">
        <f t="shared" si="259"/>
        <v>2009</v>
      </c>
      <c r="E4114" s="190">
        <v>97.6</v>
      </c>
      <c r="F4114" s="190">
        <f t="shared" si="262"/>
        <v>4109</v>
      </c>
      <c r="G4114" s="190">
        <f t="shared" si="260"/>
        <v>0.44995619798510733</v>
      </c>
      <c r="H4114" s="190">
        <f t="shared" si="261"/>
        <v>164.36</v>
      </c>
    </row>
    <row r="4115" spans="1:8">
      <c r="A4115" s="185">
        <v>40178</v>
      </c>
      <c r="B4115" s="184">
        <v>196</v>
      </c>
      <c r="C4115" s="184">
        <f t="shared" si="259"/>
        <v>2009</v>
      </c>
      <c r="E4115" s="190">
        <v>97.6</v>
      </c>
      <c r="F4115" s="190">
        <f t="shared" si="262"/>
        <v>4110</v>
      </c>
      <c r="G4115" s="190">
        <f t="shared" si="260"/>
        <v>0.450065703022339</v>
      </c>
      <c r="H4115" s="190">
        <f t="shared" si="261"/>
        <v>164.4</v>
      </c>
    </row>
    <row r="4116" spans="1:8">
      <c r="A4116" s="185">
        <v>40179</v>
      </c>
      <c r="B4116" s="184">
        <v>195</v>
      </c>
      <c r="C4116" s="184">
        <f t="shared" si="259"/>
        <v>2010</v>
      </c>
      <c r="E4116" s="190">
        <v>97.5</v>
      </c>
      <c r="F4116" s="190">
        <f t="shared" si="262"/>
        <v>4111</v>
      </c>
      <c r="G4116" s="190">
        <f t="shared" si="260"/>
        <v>0.45017520805957073</v>
      </c>
      <c r="H4116" s="190">
        <f t="shared" si="261"/>
        <v>164.44</v>
      </c>
    </row>
    <row r="4117" spans="1:8">
      <c r="A4117" s="185">
        <v>40180</v>
      </c>
      <c r="B4117" s="184">
        <v>194</v>
      </c>
      <c r="C4117" s="184">
        <f t="shared" si="259"/>
        <v>2010</v>
      </c>
      <c r="E4117" s="190">
        <v>97.3</v>
      </c>
      <c r="F4117" s="190">
        <f t="shared" si="262"/>
        <v>4112</v>
      </c>
      <c r="G4117" s="190">
        <f t="shared" si="260"/>
        <v>0.45028471309680246</v>
      </c>
      <c r="H4117" s="190">
        <f t="shared" si="261"/>
        <v>164.48</v>
      </c>
    </row>
    <row r="4118" spans="1:8">
      <c r="A4118" s="185">
        <v>40181</v>
      </c>
      <c r="B4118" s="184">
        <v>193</v>
      </c>
      <c r="C4118" s="184">
        <f t="shared" si="259"/>
        <v>2010</v>
      </c>
      <c r="E4118" s="190">
        <v>97.3</v>
      </c>
      <c r="F4118" s="190">
        <f t="shared" si="262"/>
        <v>4113</v>
      </c>
      <c r="G4118" s="190">
        <f t="shared" si="260"/>
        <v>0.45039421813403419</v>
      </c>
      <c r="H4118" s="190">
        <f t="shared" si="261"/>
        <v>164.52</v>
      </c>
    </row>
    <row r="4119" spans="1:8">
      <c r="A4119" s="185">
        <v>40182</v>
      </c>
      <c r="B4119" s="184">
        <v>192</v>
      </c>
      <c r="C4119" s="184">
        <f t="shared" si="259"/>
        <v>2010</v>
      </c>
      <c r="E4119" s="190">
        <v>97.2</v>
      </c>
      <c r="F4119" s="190">
        <f t="shared" si="262"/>
        <v>4114</v>
      </c>
      <c r="G4119" s="190">
        <f t="shared" si="260"/>
        <v>0.45050372317126586</v>
      </c>
      <c r="H4119" s="190">
        <f t="shared" si="261"/>
        <v>164.56</v>
      </c>
    </row>
    <row r="4120" spans="1:8">
      <c r="A4120" s="185">
        <v>40183</v>
      </c>
      <c r="B4120" s="184">
        <v>193</v>
      </c>
      <c r="C4120" s="184">
        <f t="shared" si="259"/>
        <v>2010</v>
      </c>
      <c r="E4120" s="190">
        <v>97.2</v>
      </c>
      <c r="F4120" s="190">
        <f t="shared" si="262"/>
        <v>4115</v>
      </c>
      <c r="G4120" s="190">
        <f t="shared" si="260"/>
        <v>0.45061322820849758</v>
      </c>
      <c r="H4120" s="190">
        <f t="shared" si="261"/>
        <v>164.6</v>
      </c>
    </row>
    <row r="4121" spans="1:8">
      <c r="A4121" s="185">
        <v>40184</v>
      </c>
      <c r="B4121" s="184">
        <v>192</v>
      </c>
      <c r="C4121" s="184">
        <f t="shared" si="259"/>
        <v>2010</v>
      </c>
      <c r="E4121" s="190">
        <v>97.2</v>
      </c>
      <c r="F4121" s="190">
        <f t="shared" si="262"/>
        <v>4116</v>
      </c>
      <c r="G4121" s="190">
        <f t="shared" si="260"/>
        <v>0.45072273324572931</v>
      </c>
      <c r="H4121" s="190">
        <f t="shared" si="261"/>
        <v>164.64</v>
      </c>
    </row>
    <row r="4122" spans="1:8">
      <c r="A4122" s="185">
        <v>40185</v>
      </c>
      <c r="B4122" s="184">
        <v>188</v>
      </c>
      <c r="C4122" s="184">
        <f t="shared" si="259"/>
        <v>2010</v>
      </c>
      <c r="E4122" s="190">
        <v>97.1</v>
      </c>
      <c r="F4122" s="190">
        <f t="shared" si="262"/>
        <v>4117</v>
      </c>
      <c r="G4122" s="190">
        <f t="shared" si="260"/>
        <v>0.45083223828296104</v>
      </c>
      <c r="H4122" s="190">
        <f t="shared" si="261"/>
        <v>164.68</v>
      </c>
    </row>
    <row r="4123" spans="1:8">
      <c r="A4123" s="185">
        <v>40186</v>
      </c>
      <c r="B4123" s="184">
        <v>186</v>
      </c>
      <c r="C4123" s="184">
        <f t="shared" si="259"/>
        <v>2010</v>
      </c>
      <c r="E4123" s="190">
        <v>97.1</v>
      </c>
      <c r="F4123" s="190">
        <f t="shared" si="262"/>
        <v>4118</v>
      </c>
      <c r="G4123" s="190">
        <f t="shared" si="260"/>
        <v>0.45094174332019271</v>
      </c>
      <c r="H4123" s="190">
        <f t="shared" si="261"/>
        <v>164.72</v>
      </c>
    </row>
    <row r="4124" spans="1:8">
      <c r="A4124" s="185">
        <v>40187</v>
      </c>
      <c r="B4124" s="184">
        <v>187</v>
      </c>
      <c r="C4124" s="184">
        <f t="shared" si="259"/>
        <v>2010</v>
      </c>
      <c r="E4124" s="190">
        <v>97</v>
      </c>
      <c r="F4124" s="190">
        <f t="shared" si="262"/>
        <v>4119</v>
      </c>
      <c r="G4124" s="190">
        <f t="shared" si="260"/>
        <v>0.45105124835742444</v>
      </c>
      <c r="H4124" s="190">
        <f t="shared" si="261"/>
        <v>164.76</v>
      </c>
    </row>
    <row r="4125" spans="1:8">
      <c r="A4125" s="185">
        <v>40188</v>
      </c>
      <c r="B4125" s="184">
        <v>187</v>
      </c>
      <c r="C4125" s="184">
        <f t="shared" si="259"/>
        <v>2010</v>
      </c>
      <c r="E4125" s="190">
        <v>97</v>
      </c>
      <c r="F4125" s="190">
        <f t="shared" si="262"/>
        <v>4120</v>
      </c>
      <c r="G4125" s="190">
        <f t="shared" si="260"/>
        <v>0.45116075339465617</v>
      </c>
      <c r="H4125" s="190">
        <f t="shared" si="261"/>
        <v>164.8</v>
      </c>
    </row>
    <row r="4126" spans="1:8">
      <c r="A4126" s="185">
        <v>40189</v>
      </c>
      <c r="B4126" s="184">
        <v>185</v>
      </c>
      <c r="C4126" s="184">
        <f t="shared" si="259"/>
        <v>2010</v>
      </c>
      <c r="E4126" s="190">
        <v>97</v>
      </c>
      <c r="F4126" s="190">
        <f t="shared" si="262"/>
        <v>4121</v>
      </c>
      <c r="G4126" s="190">
        <f t="shared" si="260"/>
        <v>0.45127025843188789</v>
      </c>
      <c r="H4126" s="190">
        <f t="shared" si="261"/>
        <v>164.84</v>
      </c>
    </row>
    <row r="4127" spans="1:8">
      <c r="A4127" s="185">
        <v>40190</v>
      </c>
      <c r="B4127" s="184">
        <v>186</v>
      </c>
      <c r="C4127" s="184">
        <f t="shared" si="259"/>
        <v>2010</v>
      </c>
      <c r="E4127" s="190">
        <v>97</v>
      </c>
      <c r="F4127" s="190">
        <f t="shared" si="262"/>
        <v>4122</v>
      </c>
      <c r="G4127" s="190">
        <f t="shared" si="260"/>
        <v>0.45137976346911957</v>
      </c>
      <c r="H4127" s="190">
        <f t="shared" si="261"/>
        <v>164.88</v>
      </c>
    </row>
    <row r="4128" spans="1:8">
      <c r="A4128" s="185">
        <v>40191</v>
      </c>
      <c r="B4128" s="184">
        <v>186</v>
      </c>
      <c r="C4128" s="184">
        <f t="shared" si="259"/>
        <v>2010</v>
      </c>
      <c r="E4128" s="190">
        <v>97</v>
      </c>
      <c r="F4128" s="190">
        <f t="shared" si="262"/>
        <v>4123</v>
      </c>
      <c r="G4128" s="190">
        <f t="shared" si="260"/>
        <v>0.45148926850635129</v>
      </c>
      <c r="H4128" s="190">
        <f t="shared" si="261"/>
        <v>164.92</v>
      </c>
    </row>
    <row r="4129" spans="1:8">
      <c r="A4129" s="185">
        <v>40192</v>
      </c>
      <c r="B4129" s="184">
        <v>184</v>
      </c>
      <c r="C4129" s="184">
        <f t="shared" si="259"/>
        <v>2010</v>
      </c>
      <c r="E4129" s="190">
        <v>97</v>
      </c>
      <c r="F4129" s="190">
        <f t="shared" si="262"/>
        <v>4124</v>
      </c>
      <c r="G4129" s="190">
        <f t="shared" si="260"/>
        <v>0.45159877354358302</v>
      </c>
      <c r="H4129" s="190">
        <f t="shared" si="261"/>
        <v>164.96</v>
      </c>
    </row>
    <row r="4130" spans="1:8">
      <c r="A4130" s="185">
        <v>40193</v>
      </c>
      <c r="B4130" s="184">
        <v>183</v>
      </c>
      <c r="C4130" s="184">
        <f t="shared" si="259"/>
        <v>2010</v>
      </c>
      <c r="E4130" s="190">
        <v>97</v>
      </c>
      <c r="F4130" s="190">
        <f t="shared" si="262"/>
        <v>4125</v>
      </c>
      <c r="G4130" s="190">
        <f t="shared" si="260"/>
        <v>0.45170827858081469</v>
      </c>
      <c r="H4130" s="190">
        <f t="shared" si="261"/>
        <v>165</v>
      </c>
    </row>
    <row r="4131" spans="1:8">
      <c r="A4131" s="185">
        <v>40194</v>
      </c>
      <c r="B4131" s="184">
        <v>183</v>
      </c>
      <c r="C4131" s="184">
        <f t="shared" si="259"/>
        <v>2010</v>
      </c>
      <c r="E4131" s="190">
        <v>97</v>
      </c>
      <c r="F4131" s="190">
        <f t="shared" si="262"/>
        <v>4126</v>
      </c>
      <c r="G4131" s="190">
        <f t="shared" si="260"/>
        <v>0.45181778361804642</v>
      </c>
      <c r="H4131" s="190">
        <f t="shared" si="261"/>
        <v>165.04</v>
      </c>
    </row>
    <row r="4132" spans="1:8">
      <c r="A4132" s="185">
        <v>40195</v>
      </c>
      <c r="B4132" s="184">
        <v>183</v>
      </c>
      <c r="C4132" s="184">
        <f t="shared" si="259"/>
        <v>2010</v>
      </c>
      <c r="E4132" s="190">
        <v>97</v>
      </c>
      <c r="F4132" s="190">
        <f t="shared" si="262"/>
        <v>4127</v>
      </c>
      <c r="G4132" s="190">
        <f t="shared" si="260"/>
        <v>0.45192728865527815</v>
      </c>
      <c r="H4132" s="190">
        <f t="shared" si="261"/>
        <v>165.08</v>
      </c>
    </row>
    <row r="4133" spans="1:8">
      <c r="A4133" s="185">
        <v>40196</v>
      </c>
      <c r="B4133" s="184">
        <v>187</v>
      </c>
      <c r="C4133" s="184">
        <f t="shared" si="259"/>
        <v>2010</v>
      </c>
      <c r="E4133" s="190">
        <v>97</v>
      </c>
      <c r="F4133" s="190">
        <f t="shared" si="262"/>
        <v>4128</v>
      </c>
      <c r="G4133" s="190">
        <f t="shared" si="260"/>
        <v>0.45203679369250988</v>
      </c>
      <c r="H4133" s="190">
        <f t="shared" si="261"/>
        <v>165.12</v>
      </c>
    </row>
    <row r="4134" spans="1:8">
      <c r="A4134" s="185">
        <v>40197</v>
      </c>
      <c r="B4134" s="184">
        <v>187</v>
      </c>
      <c r="C4134" s="184">
        <f t="shared" si="259"/>
        <v>2010</v>
      </c>
      <c r="E4134" s="190">
        <v>97</v>
      </c>
      <c r="F4134" s="190">
        <f t="shared" si="262"/>
        <v>4129</v>
      </c>
      <c r="G4134" s="190">
        <f t="shared" si="260"/>
        <v>0.45214629872974155</v>
      </c>
      <c r="H4134" s="190">
        <f t="shared" si="261"/>
        <v>165.16</v>
      </c>
    </row>
    <row r="4135" spans="1:8">
      <c r="A4135" s="185">
        <v>40198</v>
      </c>
      <c r="B4135" s="184">
        <v>187</v>
      </c>
      <c r="C4135" s="184">
        <f t="shared" si="259"/>
        <v>2010</v>
      </c>
      <c r="E4135" s="190">
        <v>97</v>
      </c>
      <c r="F4135" s="190">
        <f t="shared" si="262"/>
        <v>4130</v>
      </c>
      <c r="G4135" s="190">
        <f t="shared" si="260"/>
        <v>0.45225580376697327</v>
      </c>
      <c r="H4135" s="190">
        <f t="shared" si="261"/>
        <v>165.2</v>
      </c>
    </row>
    <row r="4136" spans="1:8">
      <c r="A4136" s="185">
        <v>40199</v>
      </c>
      <c r="B4136" s="184">
        <v>188</v>
      </c>
      <c r="C4136" s="184">
        <f t="shared" si="259"/>
        <v>2010</v>
      </c>
      <c r="E4136" s="190">
        <v>97</v>
      </c>
      <c r="F4136" s="190">
        <f t="shared" si="262"/>
        <v>4131</v>
      </c>
      <c r="G4136" s="190">
        <f t="shared" si="260"/>
        <v>0.452365308804205</v>
      </c>
      <c r="H4136" s="190">
        <f t="shared" si="261"/>
        <v>165.24</v>
      </c>
    </row>
    <row r="4137" spans="1:8">
      <c r="A4137" s="185">
        <v>40200</v>
      </c>
      <c r="B4137" s="184">
        <v>177</v>
      </c>
      <c r="C4137" s="184">
        <f t="shared" si="259"/>
        <v>2010</v>
      </c>
      <c r="E4137" s="190">
        <v>96.9</v>
      </c>
      <c r="F4137" s="190">
        <f t="shared" si="262"/>
        <v>4132</v>
      </c>
      <c r="G4137" s="190">
        <f t="shared" si="260"/>
        <v>0.45247481384143673</v>
      </c>
      <c r="H4137" s="190">
        <f t="shared" si="261"/>
        <v>165.28</v>
      </c>
    </row>
    <row r="4138" spans="1:8">
      <c r="A4138" s="185">
        <v>40201</v>
      </c>
      <c r="B4138" s="184">
        <v>165</v>
      </c>
      <c r="C4138" s="184">
        <f t="shared" si="259"/>
        <v>2010</v>
      </c>
      <c r="E4138" s="190">
        <v>96.9</v>
      </c>
      <c r="F4138" s="190">
        <f t="shared" si="262"/>
        <v>4133</v>
      </c>
      <c r="G4138" s="190">
        <f t="shared" si="260"/>
        <v>0.4525843188786684</v>
      </c>
      <c r="H4138" s="190">
        <f t="shared" si="261"/>
        <v>165.32</v>
      </c>
    </row>
    <row r="4139" spans="1:8">
      <c r="A4139" s="185">
        <v>40202</v>
      </c>
      <c r="B4139" s="184">
        <v>162</v>
      </c>
      <c r="C4139" s="184">
        <f t="shared" si="259"/>
        <v>2010</v>
      </c>
      <c r="E4139" s="190">
        <v>96.9</v>
      </c>
      <c r="F4139" s="190">
        <f t="shared" si="262"/>
        <v>4134</v>
      </c>
      <c r="G4139" s="190">
        <f t="shared" si="260"/>
        <v>0.45269382391590013</v>
      </c>
      <c r="H4139" s="190">
        <f t="shared" si="261"/>
        <v>165.36</v>
      </c>
    </row>
    <row r="4140" spans="1:8">
      <c r="A4140" s="185">
        <v>40203</v>
      </c>
      <c r="B4140" s="184">
        <v>160</v>
      </c>
      <c r="C4140" s="184">
        <f t="shared" si="259"/>
        <v>2010</v>
      </c>
      <c r="E4140" s="190">
        <v>96.9</v>
      </c>
      <c r="F4140" s="190">
        <f t="shared" si="262"/>
        <v>4135</v>
      </c>
      <c r="G4140" s="190">
        <f t="shared" si="260"/>
        <v>0.45280332895313186</v>
      </c>
      <c r="H4140" s="190">
        <f t="shared" si="261"/>
        <v>165.4</v>
      </c>
    </row>
    <row r="4141" spans="1:8">
      <c r="A4141" s="185">
        <v>40204</v>
      </c>
      <c r="B4141" s="184">
        <v>164</v>
      </c>
      <c r="C4141" s="184">
        <f t="shared" si="259"/>
        <v>2010</v>
      </c>
      <c r="E4141" s="190">
        <v>96.9</v>
      </c>
      <c r="F4141" s="190">
        <f t="shared" si="262"/>
        <v>4136</v>
      </c>
      <c r="G4141" s="190">
        <f t="shared" si="260"/>
        <v>0.45291283399036358</v>
      </c>
      <c r="H4141" s="190">
        <f t="shared" si="261"/>
        <v>165.44</v>
      </c>
    </row>
    <row r="4142" spans="1:8">
      <c r="A4142" s="185">
        <v>40205</v>
      </c>
      <c r="B4142" s="184">
        <v>153</v>
      </c>
      <c r="C4142" s="184">
        <f t="shared" si="259"/>
        <v>2010</v>
      </c>
      <c r="E4142" s="190">
        <v>96.9</v>
      </c>
      <c r="F4142" s="190">
        <f t="shared" si="262"/>
        <v>4137</v>
      </c>
      <c r="G4142" s="190">
        <f t="shared" si="260"/>
        <v>0.45302233902759526</v>
      </c>
      <c r="H4142" s="190">
        <f t="shared" si="261"/>
        <v>165.48</v>
      </c>
    </row>
    <row r="4143" spans="1:8">
      <c r="A4143" s="185">
        <v>40206</v>
      </c>
      <c r="B4143" s="184">
        <v>144</v>
      </c>
      <c r="C4143" s="184">
        <f t="shared" si="259"/>
        <v>2010</v>
      </c>
      <c r="E4143" s="190">
        <v>96.8</v>
      </c>
      <c r="F4143" s="190">
        <f t="shared" si="262"/>
        <v>4138</v>
      </c>
      <c r="G4143" s="190">
        <f t="shared" si="260"/>
        <v>0.45313184406482698</v>
      </c>
      <c r="H4143" s="190">
        <f t="shared" si="261"/>
        <v>165.52</v>
      </c>
    </row>
    <row r="4144" spans="1:8">
      <c r="A4144" s="185">
        <v>40207</v>
      </c>
      <c r="B4144" s="184">
        <v>146</v>
      </c>
      <c r="C4144" s="184">
        <f t="shared" si="259"/>
        <v>2010</v>
      </c>
      <c r="E4144" s="190">
        <v>96.8</v>
      </c>
      <c r="F4144" s="190">
        <f t="shared" si="262"/>
        <v>4139</v>
      </c>
      <c r="G4144" s="190">
        <f t="shared" si="260"/>
        <v>0.45324134910205871</v>
      </c>
      <c r="H4144" s="190">
        <f t="shared" si="261"/>
        <v>165.56</v>
      </c>
    </row>
    <row r="4145" spans="1:8">
      <c r="A4145" s="185">
        <v>40208</v>
      </c>
      <c r="B4145" s="184">
        <v>147</v>
      </c>
      <c r="C4145" s="184">
        <f t="shared" si="259"/>
        <v>2010</v>
      </c>
      <c r="E4145" s="190">
        <v>96.7</v>
      </c>
      <c r="F4145" s="190">
        <f t="shared" si="262"/>
        <v>4140</v>
      </c>
      <c r="G4145" s="190">
        <f t="shared" si="260"/>
        <v>0.45335085413929038</v>
      </c>
      <c r="H4145" s="190">
        <f t="shared" si="261"/>
        <v>165.6</v>
      </c>
    </row>
    <row r="4146" spans="1:8">
      <c r="A4146" s="185">
        <v>40209</v>
      </c>
      <c r="B4146" s="184">
        <v>148</v>
      </c>
      <c r="C4146" s="184">
        <f t="shared" si="259"/>
        <v>2010</v>
      </c>
      <c r="E4146" s="190">
        <v>96.6</v>
      </c>
      <c r="F4146" s="190">
        <f t="shared" si="262"/>
        <v>4141</v>
      </c>
      <c r="G4146" s="190">
        <f t="shared" si="260"/>
        <v>0.45346035917652211</v>
      </c>
      <c r="H4146" s="190">
        <f t="shared" si="261"/>
        <v>165.64</v>
      </c>
    </row>
    <row r="4147" spans="1:8">
      <c r="A4147" s="185">
        <v>40210</v>
      </c>
      <c r="B4147" s="184">
        <v>147</v>
      </c>
      <c r="C4147" s="184">
        <f t="shared" si="259"/>
        <v>2010</v>
      </c>
      <c r="E4147" s="190">
        <v>96.6</v>
      </c>
      <c r="F4147" s="190">
        <f t="shared" si="262"/>
        <v>4142</v>
      </c>
      <c r="G4147" s="190">
        <f t="shared" si="260"/>
        <v>0.45356986421375384</v>
      </c>
      <c r="H4147" s="190">
        <f t="shared" si="261"/>
        <v>165.68</v>
      </c>
    </row>
    <row r="4148" spans="1:8">
      <c r="A4148" s="185">
        <v>40211</v>
      </c>
      <c r="B4148" s="184">
        <v>145</v>
      </c>
      <c r="C4148" s="184">
        <f t="shared" si="259"/>
        <v>2010</v>
      </c>
      <c r="E4148" s="190">
        <v>96.6</v>
      </c>
      <c r="F4148" s="190">
        <f t="shared" si="262"/>
        <v>4143</v>
      </c>
      <c r="G4148" s="190">
        <f t="shared" si="260"/>
        <v>0.45367936925098556</v>
      </c>
      <c r="H4148" s="190">
        <f t="shared" si="261"/>
        <v>165.72</v>
      </c>
    </row>
    <row r="4149" spans="1:8">
      <c r="A4149" s="185">
        <v>40212</v>
      </c>
      <c r="B4149" s="184">
        <v>145</v>
      </c>
      <c r="C4149" s="184">
        <f t="shared" si="259"/>
        <v>2010</v>
      </c>
      <c r="E4149" s="190">
        <v>96.6</v>
      </c>
      <c r="F4149" s="190">
        <f t="shared" si="262"/>
        <v>4144</v>
      </c>
      <c r="G4149" s="190">
        <f t="shared" si="260"/>
        <v>0.45378887428821724</v>
      </c>
      <c r="H4149" s="190">
        <f t="shared" si="261"/>
        <v>165.76</v>
      </c>
    </row>
    <row r="4150" spans="1:8">
      <c r="A4150" s="185">
        <v>40213</v>
      </c>
      <c r="B4150" s="184">
        <v>145</v>
      </c>
      <c r="C4150" s="184">
        <f t="shared" si="259"/>
        <v>2010</v>
      </c>
      <c r="E4150" s="190">
        <v>96.6</v>
      </c>
      <c r="F4150" s="190">
        <f t="shared" si="262"/>
        <v>4145</v>
      </c>
      <c r="G4150" s="190">
        <f t="shared" si="260"/>
        <v>0.45389837932544896</v>
      </c>
      <c r="H4150" s="190">
        <f t="shared" si="261"/>
        <v>165.8</v>
      </c>
    </row>
    <row r="4151" spans="1:8">
      <c r="A4151" s="185">
        <v>40214</v>
      </c>
      <c r="B4151" s="184">
        <v>144</v>
      </c>
      <c r="C4151" s="184">
        <f t="shared" si="259"/>
        <v>2010</v>
      </c>
      <c r="E4151" s="190">
        <v>96.5</v>
      </c>
      <c r="F4151" s="190">
        <f t="shared" si="262"/>
        <v>4146</v>
      </c>
      <c r="G4151" s="190">
        <f t="shared" si="260"/>
        <v>0.45400788436268069</v>
      </c>
      <c r="H4151" s="190">
        <f t="shared" si="261"/>
        <v>165.84</v>
      </c>
    </row>
    <row r="4152" spans="1:8">
      <c r="A4152" s="185">
        <v>40215</v>
      </c>
      <c r="B4152" s="184">
        <v>147</v>
      </c>
      <c r="C4152" s="184">
        <f t="shared" si="259"/>
        <v>2010</v>
      </c>
      <c r="E4152" s="190">
        <v>96.5</v>
      </c>
      <c r="F4152" s="190">
        <f t="shared" si="262"/>
        <v>4147</v>
      </c>
      <c r="G4152" s="190">
        <f t="shared" si="260"/>
        <v>0.45411738939991242</v>
      </c>
      <c r="H4152" s="190">
        <f t="shared" si="261"/>
        <v>165.88</v>
      </c>
    </row>
    <row r="4153" spans="1:8">
      <c r="A4153" s="185">
        <v>40216</v>
      </c>
      <c r="B4153" s="184">
        <v>142</v>
      </c>
      <c r="C4153" s="184">
        <f t="shared" si="259"/>
        <v>2010</v>
      </c>
      <c r="E4153" s="190">
        <v>96.5</v>
      </c>
      <c r="F4153" s="190">
        <f t="shared" si="262"/>
        <v>4148</v>
      </c>
      <c r="G4153" s="190">
        <f t="shared" si="260"/>
        <v>0.45422689443714409</v>
      </c>
      <c r="H4153" s="190">
        <f t="shared" si="261"/>
        <v>165.92</v>
      </c>
    </row>
    <row r="4154" spans="1:8">
      <c r="A4154" s="185">
        <v>40217</v>
      </c>
      <c r="B4154" s="184">
        <v>140</v>
      </c>
      <c r="C4154" s="184">
        <f t="shared" si="259"/>
        <v>2010</v>
      </c>
      <c r="E4154" s="190">
        <v>96.4</v>
      </c>
      <c r="F4154" s="190">
        <f t="shared" si="262"/>
        <v>4149</v>
      </c>
      <c r="G4154" s="190">
        <f t="shared" si="260"/>
        <v>0.45433639947437582</v>
      </c>
      <c r="H4154" s="190">
        <f t="shared" si="261"/>
        <v>165.96</v>
      </c>
    </row>
    <row r="4155" spans="1:8">
      <c r="A4155" s="185">
        <v>40218</v>
      </c>
      <c r="B4155" s="184">
        <v>139</v>
      </c>
      <c r="C4155" s="184">
        <f t="shared" si="259"/>
        <v>2010</v>
      </c>
      <c r="E4155" s="190">
        <v>96.4</v>
      </c>
      <c r="F4155" s="190">
        <f t="shared" si="262"/>
        <v>4150</v>
      </c>
      <c r="G4155" s="190">
        <f t="shared" si="260"/>
        <v>0.45444590451160755</v>
      </c>
      <c r="H4155" s="190">
        <f t="shared" si="261"/>
        <v>166</v>
      </c>
    </row>
    <row r="4156" spans="1:8">
      <c r="A4156" s="185">
        <v>40219</v>
      </c>
      <c r="B4156" s="184">
        <v>140</v>
      </c>
      <c r="C4156" s="184">
        <f t="shared" si="259"/>
        <v>2010</v>
      </c>
      <c r="E4156" s="190">
        <v>96.4</v>
      </c>
      <c r="F4156" s="190">
        <f t="shared" si="262"/>
        <v>4151</v>
      </c>
      <c r="G4156" s="190">
        <f t="shared" si="260"/>
        <v>0.45455540954883927</v>
      </c>
      <c r="H4156" s="190">
        <f t="shared" si="261"/>
        <v>166.04</v>
      </c>
    </row>
    <row r="4157" spans="1:8">
      <c r="A4157" s="185">
        <v>40220</v>
      </c>
      <c r="B4157" s="184">
        <v>139</v>
      </c>
      <c r="C4157" s="184">
        <f t="shared" si="259"/>
        <v>2010</v>
      </c>
      <c r="E4157" s="190">
        <v>96.4</v>
      </c>
      <c r="F4157" s="190">
        <f t="shared" si="262"/>
        <v>4152</v>
      </c>
      <c r="G4157" s="190">
        <f t="shared" si="260"/>
        <v>0.45466491458607095</v>
      </c>
      <c r="H4157" s="190">
        <f t="shared" si="261"/>
        <v>166.08</v>
      </c>
    </row>
    <row r="4158" spans="1:8">
      <c r="A4158" s="185">
        <v>40221</v>
      </c>
      <c r="B4158" s="184">
        <v>139</v>
      </c>
      <c r="C4158" s="184">
        <f t="shared" si="259"/>
        <v>2010</v>
      </c>
      <c r="E4158" s="190">
        <v>96.3</v>
      </c>
      <c r="F4158" s="190">
        <f t="shared" si="262"/>
        <v>4153</v>
      </c>
      <c r="G4158" s="190">
        <f t="shared" si="260"/>
        <v>0.45477441962330267</v>
      </c>
      <c r="H4158" s="190">
        <f t="shared" si="261"/>
        <v>166.12</v>
      </c>
    </row>
    <row r="4159" spans="1:8">
      <c r="A4159" s="185">
        <v>40222</v>
      </c>
      <c r="B4159" s="184">
        <v>140</v>
      </c>
      <c r="C4159" s="184">
        <f t="shared" si="259"/>
        <v>2010</v>
      </c>
      <c r="E4159" s="190">
        <v>96.3</v>
      </c>
      <c r="F4159" s="190">
        <f t="shared" si="262"/>
        <v>4154</v>
      </c>
      <c r="G4159" s="190">
        <f t="shared" si="260"/>
        <v>0.4548839246605344</v>
      </c>
      <c r="H4159" s="190">
        <f t="shared" si="261"/>
        <v>166.16</v>
      </c>
    </row>
    <row r="4160" spans="1:8">
      <c r="A4160" s="185">
        <v>40223</v>
      </c>
      <c r="B4160" s="184">
        <v>140</v>
      </c>
      <c r="C4160" s="184">
        <f t="shared" si="259"/>
        <v>2010</v>
      </c>
      <c r="E4160" s="190">
        <v>96.3</v>
      </c>
      <c r="F4160" s="190">
        <f t="shared" si="262"/>
        <v>4155</v>
      </c>
      <c r="G4160" s="190">
        <f t="shared" si="260"/>
        <v>0.45499342969776607</v>
      </c>
      <c r="H4160" s="190">
        <f t="shared" si="261"/>
        <v>166.2</v>
      </c>
    </row>
    <row r="4161" spans="1:8">
      <c r="A4161" s="185">
        <v>40224</v>
      </c>
      <c r="B4161" s="184">
        <v>142</v>
      </c>
      <c r="C4161" s="184">
        <f t="shared" si="259"/>
        <v>2010</v>
      </c>
      <c r="E4161" s="190">
        <v>96.3</v>
      </c>
      <c r="F4161" s="190">
        <f t="shared" si="262"/>
        <v>4156</v>
      </c>
      <c r="G4161" s="190">
        <f t="shared" si="260"/>
        <v>0.4551029347349978</v>
      </c>
      <c r="H4161" s="190">
        <f t="shared" si="261"/>
        <v>166.24</v>
      </c>
    </row>
    <row r="4162" spans="1:8">
      <c r="A4162" s="185">
        <v>40225</v>
      </c>
      <c r="B4162" s="184">
        <v>141</v>
      </c>
      <c r="C4162" s="184">
        <f t="shared" si="259"/>
        <v>2010</v>
      </c>
      <c r="E4162" s="190">
        <v>96.3</v>
      </c>
      <c r="F4162" s="190">
        <f t="shared" si="262"/>
        <v>4157</v>
      </c>
      <c r="G4162" s="190">
        <f t="shared" si="260"/>
        <v>0.45521243977222953</v>
      </c>
      <c r="H4162" s="190">
        <f t="shared" si="261"/>
        <v>166.28</v>
      </c>
    </row>
    <row r="4163" spans="1:8">
      <c r="A4163" s="185">
        <v>40226</v>
      </c>
      <c r="B4163" s="184">
        <v>142</v>
      </c>
      <c r="C4163" s="184">
        <f t="shared" si="259"/>
        <v>2010</v>
      </c>
      <c r="E4163" s="190">
        <v>96.2</v>
      </c>
      <c r="F4163" s="190">
        <f t="shared" si="262"/>
        <v>4158</v>
      </c>
      <c r="G4163" s="190">
        <f t="shared" si="260"/>
        <v>0.45532194480946125</v>
      </c>
      <c r="H4163" s="190">
        <f t="shared" si="261"/>
        <v>166.32</v>
      </c>
    </row>
    <row r="4164" spans="1:8">
      <c r="A4164" s="185">
        <v>40227</v>
      </c>
      <c r="B4164" s="184">
        <v>147</v>
      </c>
      <c r="C4164" s="184">
        <f t="shared" si="259"/>
        <v>2010</v>
      </c>
      <c r="E4164" s="190">
        <v>96.2</v>
      </c>
      <c r="F4164" s="190">
        <f t="shared" si="262"/>
        <v>4159</v>
      </c>
      <c r="G4164" s="190">
        <f t="shared" si="260"/>
        <v>0.45543144984669293</v>
      </c>
      <c r="H4164" s="190">
        <f t="shared" si="261"/>
        <v>166.36</v>
      </c>
    </row>
    <row r="4165" spans="1:8">
      <c r="A4165" s="185">
        <v>40228</v>
      </c>
      <c r="B4165" s="184">
        <v>143</v>
      </c>
      <c r="C4165" s="184">
        <f t="shared" si="259"/>
        <v>2010</v>
      </c>
      <c r="E4165" s="190">
        <v>96.1</v>
      </c>
      <c r="F4165" s="190">
        <f t="shared" si="262"/>
        <v>4160</v>
      </c>
      <c r="G4165" s="190">
        <f t="shared" si="260"/>
        <v>0.45554095488392465</v>
      </c>
      <c r="H4165" s="190">
        <f t="shared" si="261"/>
        <v>166.4</v>
      </c>
    </row>
    <row r="4166" spans="1:8">
      <c r="A4166" s="185">
        <v>40229</v>
      </c>
      <c r="B4166" s="184">
        <v>140</v>
      </c>
      <c r="C4166" s="184">
        <f t="shared" ref="C4166:C4229" si="263">YEAR(A4166)</f>
        <v>2010</v>
      </c>
      <c r="E4166" s="190">
        <v>96.1</v>
      </c>
      <c r="F4166" s="190">
        <f t="shared" si="262"/>
        <v>4161</v>
      </c>
      <c r="G4166" s="190">
        <f t="shared" ref="G4166:G4229" si="264">F4166/9132</f>
        <v>0.45565045992115638</v>
      </c>
      <c r="H4166" s="190">
        <f t="shared" ref="H4166:H4229" si="265">G4166*9132/25</f>
        <v>166.44</v>
      </c>
    </row>
    <row r="4167" spans="1:8">
      <c r="A4167" s="185">
        <v>40230</v>
      </c>
      <c r="B4167" s="184">
        <v>140</v>
      </c>
      <c r="C4167" s="184">
        <f t="shared" si="263"/>
        <v>2010</v>
      </c>
      <c r="E4167" s="190">
        <v>96</v>
      </c>
      <c r="F4167" s="190">
        <f t="shared" ref="F4167:F4230" si="266">F4166+1</f>
        <v>4162</v>
      </c>
      <c r="G4167" s="190">
        <f t="shared" si="264"/>
        <v>0.45575996495838811</v>
      </c>
      <c r="H4167" s="190">
        <f t="shared" si="265"/>
        <v>166.48</v>
      </c>
    </row>
    <row r="4168" spans="1:8">
      <c r="A4168" s="185">
        <v>40231</v>
      </c>
      <c r="B4168" s="184">
        <v>140</v>
      </c>
      <c r="C4168" s="184">
        <f t="shared" si="263"/>
        <v>2010</v>
      </c>
      <c r="E4168" s="190">
        <v>96</v>
      </c>
      <c r="F4168" s="190">
        <f t="shared" si="266"/>
        <v>4163</v>
      </c>
      <c r="G4168" s="190">
        <f t="shared" si="264"/>
        <v>0.45586946999561978</v>
      </c>
      <c r="H4168" s="190">
        <f t="shared" si="265"/>
        <v>166.52</v>
      </c>
    </row>
    <row r="4169" spans="1:8">
      <c r="A4169" s="185">
        <v>40232</v>
      </c>
      <c r="B4169" s="184">
        <v>137</v>
      </c>
      <c r="C4169" s="184">
        <f t="shared" si="263"/>
        <v>2010</v>
      </c>
      <c r="E4169" s="190">
        <v>96</v>
      </c>
      <c r="F4169" s="190">
        <f t="shared" si="266"/>
        <v>4164</v>
      </c>
      <c r="G4169" s="190">
        <f t="shared" si="264"/>
        <v>0.45597897503285151</v>
      </c>
      <c r="H4169" s="190">
        <f t="shared" si="265"/>
        <v>166.56</v>
      </c>
    </row>
    <row r="4170" spans="1:8">
      <c r="A4170" s="185">
        <v>40233</v>
      </c>
      <c r="B4170" s="184">
        <v>142</v>
      </c>
      <c r="C4170" s="184">
        <f t="shared" si="263"/>
        <v>2010</v>
      </c>
      <c r="E4170" s="190">
        <v>96</v>
      </c>
      <c r="F4170" s="190">
        <f t="shared" si="266"/>
        <v>4165</v>
      </c>
      <c r="G4170" s="190">
        <f t="shared" si="264"/>
        <v>0.45608848007008324</v>
      </c>
      <c r="H4170" s="190">
        <f t="shared" si="265"/>
        <v>166.6</v>
      </c>
    </row>
    <row r="4171" spans="1:8">
      <c r="A4171" s="185">
        <v>40234</v>
      </c>
      <c r="B4171" s="184">
        <v>147</v>
      </c>
      <c r="C4171" s="184">
        <f t="shared" si="263"/>
        <v>2010</v>
      </c>
      <c r="E4171" s="190">
        <v>96</v>
      </c>
      <c r="F4171" s="190">
        <f t="shared" si="266"/>
        <v>4166</v>
      </c>
      <c r="G4171" s="190">
        <f t="shared" si="264"/>
        <v>0.45619798510731496</v>
      </c>
      <c r="H4171" s="190">
        <f t="shared" si="265"/>
        <v>166.64</v>
      </c>
    </row>
    <row r="4172" spans="1:8">
      <c r="A4172" s="185">
        <v>40235</v>
      </c>
      <c r="B4172" s="184">
        <v>143</v>
      </c>
      <c r="C4172" s="184">
        <f t="shared" si="263"/>
        <v>2010</v>
      </c>
      <c r="E4172" s="190">
        <v>96</v>
      </c>
      <c r="F4172" s="190">
        <f t="shared" si="266"/>
        <v>4167</v>
      </c>
      <c r="G4172" s="190">
        <f t="shared" si="264"/>
        <v>0.45630749014454663</v>
      </c>
      <c r="H4172" s="190">
        <f t="shared" si="265"/>
        <v>166.68</v>
      </c>
    </row>
    <row r="4173" spans="1:8">
      <c r="A4173" s="185">
        <v>40236</v>
      </c>
      <c r="B4173" s="184">
        <v>145</v>
      </c>
      <c r="C4173" s="184">
        <f t="shared" si="263"/>
        <v>2010</v>
      </c>
      <c r="E4173" s="190">
        <v>96</v>
      </c>
      <c r="F4173" s="190">
        <f t="shared" si="266"/>
        <v>4168</v>
      </c>
      <c r="G4173" s="190">
        <f t="shared" si="264"/>
        <v>0.45641699518177836</v>
      </c>
      <c r="H4173" s="190">
        <f t="shared" si="265"/>
        <v>166.72</v>
      </c>
    </row>
    <row r="4174" spans="1:8">
      <c r="A4174" s="185">
        <v>40237</v>
      </c>
      <c r="B4174" s="184">
        <v>145</v>
      </c>
      <c r="C4174" s="184">
        <f t="shared" si="263"/>
        <v>2010</v>
      </c>
      <c r="E4174" s="190">
        <v>96</v>
      </c>
      <c r="F4174" s="190">
        <f t="shared" si="266"/>
        <v>4169</v>
      </c>
      <c r="G4174" s="190">
        <f t="shared" si="264"/>
        <v>0.45652650021901009</v>
      </c>
      <c r="H4174" s="190">
        <f t="shared" si="265"/>
        <v>166.76</v>
      </c>
    </row>
    <row r="4175" spans="1:8">
      <c r="A4175" s="185">
        <v>40238</v>
      </c>
      <c r="B4175" s="184">
        <v>145</v>
      </c>
      <c r="C4175" s="184">
        <f t="shared" si="263"/>
        <v>2010</v>
      </c>
      <c r="E4175" s="190">
        <v>96</v>
      </c>
      <c r="F4175" s="190">
        <f t="shared" si="266"/>
        <v>4170</v>
      </c>
      <c r="G4175" s="190">
        <f t="shared" si="264"/>
        <v>0.45663600525624176</v>
      </c>
      <c r="H4175" s="190">
        <f t="shared" si="265"/>
        <v>166.8</v>
      </c>
    </row>
    <row r="4176" spans="1:8">
      <c r="A4176" s="185">
        <v>40239</v>
      </c>
      <c r="B4176" s="184">
        <v>154</v>
      </c>
      <c r="C4176" s="184">
        <f t="shared" si="263"/>
        <v>2010</v>
      </c>
      <c r="E4176" s="190">
        <v>96</v>
      </c>
      <c r="F4176" s="190">
        <f t="shared" si="266"/>
        <v>4171</v>
      </c>
      <c r="G4176" s="190">
        <f t="shared" si="264"/>
        <v>0.45674551029347349</v>
      </c>
      <c r="H4176" s="190">
        <f t="shared" si="265"/>
        <v>166.84</v>
      </c>
    </row>
    <row r="4177" spans="1:8">
      <c r="A4177" s="185">
        <v>40240</v>
      </c>
      <c r="B4177" s="184">
        <v>152</v>
      </c>
      <c r="C4177" s="184">
        <f t="shared" si="263"/>
        <v>2010</v>
      </c>
      <c r="E4177" s="190">
        <v>96</v>
      </c>
      <c r="F4177" s="190">
        <f t="shared" si="266"/>
        <v>4172</v>
      </c>
      <c r="G4177" s="190">
        <f t="shared" si="264"/>
        <v>0.45685501533070522</v>
      </c>
      <c r="H4177" s="190">
        <f t="shared" si="265"/>
        <v>166.88</v>
      </c>
    </row>
    <row r="4178" spans="1:8">
      <c r="A4178" s="185">
        <v>40241</v>
      </c>
      <c r="B4178" s="184">
        <v>140</v>
      </c>
      <c r="C4178" s="184">
        <f t="shared" si="263"/>
        <v>2010</v>
      </c>
      <c r="E4178" s="190">
        <v>95.9</v>
      </c>
      <c r="F4178" s="190">
        <f t="shared" si="266"/>
        <v>4173</v>
      </c>
      <c r="G4178" s="190">
        <f t="shared" si="264"/>
        <v>0.45696452036793694</v>
      </c>
      <c r="H4178" s="190">
        <f t="shared" si="265"/>
        <v>166.92</v>
      </c>
    </row>
    <row r="4179" spans="1:8">
      <c r="A4179" s="185">
        <v>40242</v>
      </c>
      <c r="B4179" s="184">
        <v>102</v>
      </c>
      <c r="C4179" s="184">
        <f t="shared" si="263"/>
        <v>2010</v>
      </c>
      <c r="E4179" s="190">
        <v>95.9</v>
      </c>
      <c r="F4179" s="190">
        <f t="shared" si="266"/>
        <v>4174</v>
      </c>
      <c r="G4179" s="190">
        <f t="shared" si="264"/>
        <v>0.45707402540516862</v>
      </c>
      <c r="H4179" s="190">
        <f t="shared" si="265"/>
        <v>166.96</v>
      </c>
    </row>
    <row r="4180" spans="1:8">
      <c r="A4180" s="185">
        <v>40243</v>
      </c>
      <c r="B4180" s="184">
        <v>120</v>
      </c>
      <c r="C4180" s="184">
        <f t="shared" si="263"/>
        <v>2010</v>
      </c>
      <c r="E4180" s="190">
        <v>95.8</v>
      </c>
      <c r="F4180" s="190">
        <f t="shared" si="266"/>
        <v>4175</v>
      </c>
      <c r="G4180" s="190">
        <f t="shared" si="264"/>
        <v>0.45718353044240034</v>
      </c>
      <c r="H4180" s="190">
        <f t="shared" si="265"/>
        <v>167</v>
      </c>
    </row>
    <row r="4181" spans="1:8">
      <c r="A4181" s="185">
        <v>40244</v>
      </c>
      <c r="B4181" s="184">
        <v>115</v>
      </c>
      <c r="C4181" s="184">
        <f t="shared" si="263"/>
        <v>2010</v>
      </c>
      <c r="E4181" s="190">
        <v>95.8</v>
      </c>
      <c r="F4181" s="190">
        <f t="shared" si="266"/>
        <v>4176</v>
      </c>
      <c r="G4181" s="190">
        <f t="shared" si="264"/>
        <v>0.45729303547963207</v>
      </c>
      <c r="H4181" s="190">
        <f t="shared" si="265"/>
        <v>167.04</v>
      </c>
    </row>
    <row r="4182" spans="1:8">
      <c r="A4182" s="185">
        <v>40245</v>
      </c>
      <c r="B4182" s="184">
        <v>114</v>
      </c>
      <c r="C4182" s="184">
        <f t="shared" si="263"/>
        <v>2010</v>
      </c>
      <c r="E4182" s="190">
        <v>95.8</v>
      </c>
      <c r="F4182" s="190">
        <f t="shared" si="266"/>
        <v>4177</v>
      </c>
      <c r="G4182" s="190">
        <f t="shared" si="264"/>
        <v>0.4574025405168638</v>
      </c>
      <c r="H4182" s="190">
        <f t="shared" si="265"/>
        <v>167.08</v>
      </c>
    </row>
    <row r="4183" spans="1:8">
      <c r="A4183" s="185">
        <v>40246</v>
      </c>
      <c r="B4183" s="184">
        <v>120</v>
      </c>
      <c r="C4183" s="184">
        <f t="shared" si="263"/>
        <v>2010</v>
      </c>
      <c r="E4183" s="190">
        <v>95.8</v>
      </c>
      <c r="F4183" s="190">
        <f t="shared" si="266"/>
        <v>4178</v>
      </c>
      <c r="G4183" s="190">
        <f t="shared" si="264"/>
        <v>0.45751204555409547</v>
      </c>
      <c r="H4183" s="190">
        <f t="shared" si="265"/>
        <v>167.12</v>
      </c>
    </row>
    <row r="4184" spans="1:8">
      <c r="A4184" s="185">
        <v>40247</v>
      </c>
      <c r="B4184" s="184">
        <v>114</v>
      </c>
      <c r="C4184" s="184">
        <f t="shared" si="263"/>
        <v>2010</v>
      </c>
      <c r="E4184" s="190">
        <v>95.7</v>
      </c>
      <c r="F4184" s="190">
        <f t="shared" si="266"/>
        <v>4179</v>
      </c>
      <c r="G4184" s="190">
        <f t="shared" si="264"/>
        <v>0.4576215505913272</v>
      </c>
      <c r="H4184" s="190">
        <f t="shared" si="265"/>
        <v>167.16</v>
      </c>
    </row>
    <row r="4185" spans="1:8">
      <c r="A4185" s="185">
        <v>40248</v>
      </c>
      <c r="B4185" s="184">
        <v>110</v>
      </c>
      <c r="C4185" s="184">
        <f t="shared" si="263"/>
        <v>2010</v>
      </c>
      <c r="E4185" s="190">
        <v>95.7</v>
      </c>
      <c r="F4185" s="190">
        <f t="shared" si="266"/>
        <v>4180</v>
      </c>
      <c r="G4185" s="190">
        <f t="shared" si="264"/>
        <v>0.45773105562855892</v>
      </c>
      <c r="H4185" s="190">
        <f t="shared" si="265"/>
        <v>167.2</v>
      </c>
    </row>
    <row r="4186" spans="1:8">
      <c r="A4186" s="185">
        <v>40249</v>
      </c>
      <c r="B4186" s="184">
        <v>111</v>
      </c>
      <c r="C4186" s="184">
        <f t="shared" si="263"/>
        <v>2010</v>
      </c>
      <c r="E4186" s="190">
        <v>95.7</v>
      </c>
      <c r="F4186" s="190">
        <f t="shared" si="266"/>
        <v>4181</v>
      </c>
      <c r="G4186" s="190">
        <f t="shared" si="264"/>
        <v>0.45784056066579065</v>
      </c>
      <c r="H4186" s="190">
        <f t="shared" si="265"/>
        <v>167.24</v>
      </c>
    </row>
    <row r="4187" spans="1:8">
      <c r="A4187" s="185">
        <v>40250</v>
      </c>
      <c r="B4187" s="184">
        <v>114</v>
      </c>
      <c r="C4187" s="184">
        <f t="shared" si="263"/>
        <v>2010</v>
      </c>
      <c r="E4187" s="190">
        <v>95.7</v>
      </c>
      <c r="F4187" s="190">
        <f t="shared" si="266"/>
        <v>4182</v>
      </c>
      <c r="G4187" s="190">
        <f t="shared" si="264"/>
        <v>0.45795006570302232</v>
      </c>
      <c r="H4187" s="190">
        <f t="shared" si="265"/>
        <v>167.28</v>
      </c>
    </row>
    <row r="4188" spans="1:8">
      <c r="A4188" s="185">
        <v>40251</v>
      </c>
      <c r="B4188" s="184">
        <v>113</v>
      </c>
      <c r="C4188" s="184">
        <f t="shared" si="263"/>
        <v>2010</v>
      </c>
      <c r="E4188" s="190">
        <v>95.6</v>
      </c>
      <c r="F4188" s="190">
        <f t="shared" si="266"/>
        <v>4183</v>
      </c>
      <c r="G4188" s="190">
        <f t="shared" si="264"/>
        <v>0.45805957074025405</v>
      </c>
      <c r="H4188" s="190">
        <f t="shared" si="265"/>
        <v>167.32</v>
      </c>
    </row>
    <row r="4189" spans="1:8">
      <c r="A4189" s="185">
        <v>40252</v>
      </c>
      <c r="B4189" s="184">
        <v>113</v>
      </c>
      <c r="C4189" s="184">
        <f t="shared" si="263"/>
        <v>2010</v>
      </c>
      <c r="E4189" s="190">
        <v>95.6</v>
      </c>
      <c r="F4189" s="190">
        <f t="shared" si="266"/>
        <v>4184</v>
      </c>
      <c r="G4189" s="190">
        <f t="shared" si="264"/>
        <v>0.45816907577748578</v>
      </c>
      <c r="H4189" s="190">
        <f t="shared" si="265"/>
        <v>167.36</v>
      </c>
    </row>
    <row r="4190" spans="1:8">
      <c r="A4190" s="185">
        <v>40253</v>
      </c>
      <c r="B4190" s="184">
        <v>114</v>
      </c>
      <c r="C4190" s="184">
        <f t="shared" si="263"/>
        <v>2010</v>
      </c>
      <c r="E4190" s="190">
        <v>95.6</v>
      </c>
      <c r="F4190" s="190">
        <f t="shared" si="266"/>
        <v>4185</v>
      </c>
      <c r="G4190" s="190">
        <f t="shared" si="264"/>
        <v>0.45827858081471745</v>
      </c>
      <c r="H4190" s="190">
        <f t="shared" si="265"/>
        <v>167.4</v>
      </c>
    </row>
    <row r="4191" spans="1:8">
      <c r="A4191" s="185">
        <v>40254</v>
      </c>
      <c r="B4191" s="184">
        <v>114</v>
      </c>
      <c r="C4191" s="184">
        <f t="shared" si="263"/>
        <v>2010</v>
      </c>
      <c r="E4191" s="190">
        <v>95.5</v>
      </c>
      <c r="F4191" s="190">
        <f t="shared" si="266"/>
        <v>4186</v>
      </c>
      <c r="G4191" s="190">
        <f t="shared" si="264"/>
        <v>0.45838808585194918</v>
      </c>
      <c r="H4191" s="190">
        <f t="shared" si="265"/>
        <v>167.44</v>
      </c>
    </row>
    <row r="4192" spans="1:8">
      <c r="A4192" s="185">
        <v>40255</v>
      </c>
      <c r="B4192" s="184">
        <v>119</v>
      </c>
      <c r="C4192" s="184">
        <f t="shared" si="263"/>
        <v>2010</v>
      </c>
      <c r="E4192" s="190">
        <v>95.5</v>
      </c>
      <c r="F4192" s="190">
        <f t="shared" si="266"/>
        <v>4187</v>
      </c>
      <c r="G4192" s="190">
        <f t="shared" si="264"/>
        <v>0.45849759088918091</v>
      </c>
      <c r="H4192" s="190">
        <f t="shared" si="265"/>
        <v>167.48</v>
      </c>
    </row>
    <row r="4193" spans="1:8">
      <c r="A4193" s="185">
        <v>40256</v>
      </c>
      <c r="B4193" s="184">
        <v>110</v>
      </c>
      <c r="C4193" s="184">
        <f t="shared" si="263"/>
        <v>2010</v>
      </c>
      <c r="E4193" s="190">
        <v>95.4</v>
      </c>
      <c r="F4193" s="190">
        <f t="shared" si="266"/>
        <v>4188</v>
      </c>
      <c r="G4193" s="190">
        <f t="shared" si="264"/>
        <v>0.45860709592641263</v>
      </c>
      <c r="H4193" s="190">
        <f t="shared" si="265"/>
        <v>167.52</v>
      </c>
    </row>
    <row r="4194" spans="1:8">
      <c r="A4194" s="185">
        <v>40257</v>
      </c>
      <c r="B4194" s="184">
        <v>105</v>
      </c>
      <c r="C4194" s="184">
        <f t="shared" si="263"/>
        <v>2010</v>
      </c>
      <c r="E4194" s="190">
        <v>95.3</v>
      </c>
      <c r="F4194" s="190">
        <f t="shared" si="266"/>
        <v>4189</v>
      </c>
      <c r="G4194" s="190">
        <f t="shared" si="264"/>
        <v>0.45871660096364431</v>
      </c>
      <c r="H4194" s="190">
        <f t="shared" si="265"/>
        <v>167.56</v>
      </c>
    </row>
    <row r="4195" spans="1:8">
      <c r="A4195" s="185">
        <v>40258</v>
      </c>
      <c r="B4195" s="184">
        <v>110</v>
      </c>
      <c r="C4195" s="184">
        <f t="shared" si="263"/>
        <v>2010</v>
      </c>
      <c r="E4195" s="190">
        <v>95.3</v>
      </c>
      <c r="F4195" s="190">
        <f t="shared" si="266"/>
        <v>4190</v>
      </c>
      <c r="G4195" s="190">
        <f t="shared" si="264"/>
        <v>0.45882610600087603</v>
      </c>
      <c r="H4195" s="190">
        <f t="shared" si="265"/>
        <v>167.6</v>
      </c>
    </row>
    <row r="4196" spans="1:8">
      <c r="A4196" s="185">
        <v>40259</v>
      </c>
      <c r="B4196" s="184">
        <v>115</v>
      </c>
      <c r="C4196" s="184">
        <f t="shared" si="263"/>
        <v>2010</v>
      </c>
      <c r="E4196" s="190">
        <v>95.3</v>
      </c>
      <c r="F4196" s="190">
        <f t="shared" si="266"/>
        <v>4191</v>
      </c>
      <c r="G4196" s="190">
        <f t="shared" si="264"/>
        <v>0.45893561103810776</v>
      </c>
      <c r="H4196" s="190">
        <f t="shared" si="265"/>
        <v>167.64</v>
      </c>
    </row>
    <row r="4197" spans="1:8">
      <c r="A4197" s="185">
        <v>40260</v>
      </c>
      <c r="B4197" s="184">
        <v>118</v>
      </c>
      <c r="C4197" s="184">
        <f t="shared" si="263"/>
        <v>2010</v>
      </c>
      <c r="E4197" s="190">
        <v>95.2</v>
      </c>
      <c r="F4197" s="190">
        <f t="shared" si="266"/>
        <v>4192</v>
      </c>
      <c r="G4197" s="190">
        <f t="shared" si="264"/>
        <v>0.45904511607533949</v>
      </c>
      <c r="H4197" s="190">
        <f t="shared" si="265"/>
        <v>167.68</v>
      </c>
    </row>
    <row r="4198" spans="1:8">
      <c r="A4198" s="185">
        <v>40261</v>
      </c>
      <c r="B4198" s="184">
        <v>116</v>
      </c>
      <c r="C4198" s="184">
        <f t="shared" si="263"/>
        <v>2010</v>
      </c>
      <c r="E4198" s="190">
        <v>95.2</v>
      </c>
      <c r="F4198" s="190">
        <f t="shared" si="266"/>
        <v>4193</v>
      </c>
      <c r="G4198" s="190">
        <f t="shared" si="264"/>
        <v>0.45915462111257116</v>
      </c>
      <c r="H4198" s="190">
        <f t="shared" si="265"/>
        <v>167.72</v>
      </c>
    </row>
    <row r="4199" spans="1:8">
      <c r="A4199" s="185">
        <v>40262</v>
      </c>
      <c r="B4199" s="184">
        <v>113</v>
      </c>
      <c r="C4199" s="184">
        <f t="shared" si="263"/>
        <v>2010</v>
      </c>
      <c r="E4199" s="190">
        <v>95.2</v>
      </c>
      <c r="F4199" s="190">
        <f t="shared" si="266"/>
        <v>4194</v>
      </c>
      <c r="G4199" s="190">
        <f t="shared" si="264"/>
        <v>0.45926412614980289</v>
      </c>
      <c r="H4199" s="190">
        <f t="shared" si="265"/>
        <v>167.76</v>
      </c>
    </row>
    <row r="4200" spans="1:8">
      <c r="A4200" s="185">
        <v>40263</v>
      </c>
      <c r="B4200" s="184">
        <v>110</v>
      </c>
      <c r="C4200" s="184">
        <f t="shared" si="263"/>
        <v>2010</v>
      </c>
      <c r="E4200" s="190">
        <v>95.2</v>
      </c>
      <c r="F4200" s="190">
        <f t="shared" si="266"/>
        <v>4195</v>
      </c>
      <c r="G4200" s="190">
        <f t="shared" si="264"/>
        <v>0.45937363118703461</v>
      </c>
      <c r="H4200" s="190">
        <f t="shared" si="265"/>
        <v>167.8</v>
      </c>
    </row>
    <row r="4201" spans="1:8">
      <c r="A4201" s="185">
        <v>40264</v>
      </c>
      <c r="B4201" s="184">
        <v>82.7</v>
      </c>
      <c r="C4201" s="184">
        <f t="shared" si="263"/>
        <v>2010</v>
      </c>
      <c r="E4201" s="190">
        <v>95.2</v>
      </c>
      <c r="F4201" s="190">
        <f t="shared" si="266"/>
        <v>4196</v>
      </c>
      <c r="G4201" s="190">
        <f t="shared" si="264"/>
        <v>0.45948313622426634</v>
      </c>
      <c r="H4201" s="190">
        <f t="shared" si="265"/>
        <v>167.84</v>
      </c>
    </row>
    <row r="4202" spans="1:8">
      <c r="A4202" s="185">
        <v>40265</v>
      </c>
      <c r="B4202" s="184">
        <v>98.7</v>
      </c>
      <c r="C4202" s="184">
        <f t="shared" si="263"/>
        <v>2010</v>
      </c>
      <c r="E4202" s="190">
        <v>95.2</v>
      </c>
      <c r="F4202" s="190">
        <f t="shared" si="266"/>
        <v>4197</v>
      </c>
      <c r="G4202" s="190">
        <f t="shared" si="264"/>
        <v>0.45959264126149801</v>
      </c>
      <c r="H4202" s="190">
        <f t="shared" si="265"/>
        <v>167.88</v>
      </c>
    </row>
    <row r="4203" spans="1:8">
      <c r="A4203" s="185">
        <v>40266</v>
      </c>
      <c r="B4203" s="184">
        <v>106</v>
      </c>
      <c r="C4203" s="184">
        <f t="shared" si="263"/>
        <v>2010</v>
      </c>
      <c r="E4203" s="190">
        <v>95.2</v>
      </c>
      <c r="F4203" s="190">
        <f t="shared" si="266"/>
        <v>4198</v>
      </c>
      <c r="G4203" s="190">
        <f t="shared" si="264"/>
        <v>0.45970214629872974</v>
      </c>
      <c r="H4203" s="190">
        <f t="shared" si="265"/>
        <v>167.92</v>
      </c>
    </row>
    <row r="4204" spans="1:8">
      <c r="A4204" s="185">
        <v>40267</v>
      </c>
      <c r="B4204" s="184">
        <v>132</v>
      </c>
      <c r="C4204" s="184">
        <f t="shared" si="263"/>
        <v>2010</v>
      </c>
      <c r="E4204" s="190">
        <v>95.1</v>
      </c>
      <c r="F4204" s="190">
        <f t="shared" si="266"/>
        <v>4199</v>
      </c>
      <c r="G4204" s="190">
        <f t="shared" si="264"/>
        <v>0.45981165133596147</v>
      </c>
      <c r="H4204" s="190">
        <f t="shared" si="265"/>
        <v>167.96</v>
      </c>
    </row>
    <row r="4205" spans="1:8">
      <c r="A4205" s="185">
        <v>40268</v>
      </c>
      <c r="B4205" s="184">
        <v>156</v>
      </c>
      <c r="C4205" s="184">
        <f t="shared" si="263"/>
        <v>2010</v>
      </c>
      <c r="E4205" s="190">
        <v>95.1</v>
      </c>
      <c r="F4205" s="190">
        <f t="shared" si="266"/>
        <v>4200</v>
      </c>
      <c r="G4205" s="190">
        <f t="shared" si="264"/>
        <v>0.45992115637319314</v>
      </c>
      <c r="H4205" s="190">
        <f t="shared" si="265"/>
        <v>168</v>
      </c>
    </row>
    <row r="4206" spans="1:8">
      <c r="A4206" s="185">
        <v>40269</v>
      </c>
      <c r="B4206" s="184">
        <v>158</v>
      </c>
      <c r="C4206" s="184">
        <f t="shared" si="263"/>
        <v>2010</v>
      </c>
      <c r="E4206" s="190">
        <v>95</v>
      </c>
      <c r="F4206" s="190">
        <f t="shared" si="266"/>
        <v>4201</v>
      </c>
      <c r="G4206" s="190">
        <f t="shared" si="264"/>
        <v>0.46003066141042487</v>
      </c>
      <c r="H4206" s="190">
        <f t="shared" si="265"/>
        <v>168.04</v>
      </c>
    </row>
    <row r="4207" spans="1:8">
      <c r="A4207" s="185">
        <v>40270</v>
      </c>
      <c r="B4207" s="184">
        <v>152</v>
      </c>
      <c r="C4207" s="184">
        <f t="shared" si="263"/>
        <v>2010</v>
      </c>
      <c r="E4207" s="190">
        <v>95</v>
      </c>
      <c r="F4207" s="190">
        <f t="shared" si="266"/>
        <v>4202</v>
      </c>
      <c r="G4207" s="190">
        <f t="shared" si="264"/>
        <v>0.4601401664476566</v>
      </c>
      <c r="H4207" s="190">
        <f t="shared" si="265"/>
        <v>168.08</v>
      </c>
    </row>
    <row r="4208" spans="1:8">
      <c r="A4208" s="185">
        <v>40271</v>
      </c>
      <c r="B4208" s="184">
        <v>152</v>
      </c>
      <c r="C4208" s="184">
        <f t="shared" si="263"/>
        <v>2010</v>
      </c>
      <c r="E4208" s="190">
        <v>95</v>
      </c>
      <c r="F4208" s="190">
        <f t="shared" si="266"/>
        <v>4203</v>
      </c>
      <c r="G4208" s="190">
        <f t="shared" si="264"/>
        <v>0.46024967148488832</v>
      </c>
      <c r="H4208" s="190">
        <f t="shared" si="265"/>
        <v>168.12</v>
      </c>
    </row>
    <row r="4209" spans="1:8">
      <c r="A4209" s="185">
        <v>40272</v>
      </c>
      <c r="B4209" s="184">
        <v>155</v>
      </c>
      <c r="C4209" s="184">
        <f t="shared" si="263"/>
        <v>2010</v>
      </c>
      <c r="E4209" s="190">
        <v>95</v>
      </c>
      <c r="F4209" s="190">
        <f t="shared" si="266"/>
        <v>4204</v>
      </c>
      <c r="G4209" s="190">
        <f t="shared" si="264"/>
        <v>0.46035917652211999</v>
      </c>
      <c r="H4209" s="190">
        <f t="shared" si="265"/>
        <v>168.16</v>
      </c>
    </row>
    <row r="4210" spans="1:8">
      <c r="A4210" s="185">
        <v>40273</v>
      </c>
      <c r="B4210" s="184">
        <v>153</v>
      </c>
      <c r="C4210" s="184">
        <f t="shared" si="263"/>
        <v>2010</v>
      </c>
      <c r="E4210" s="190">
        <v>95</v>
      </c>
      <c r="F4210" s="190">
        <f t="shared" si="266"/>
        <v>4205</v>
      </c>
      <c r="G4210" s="190">
        <f t="shared" si="264"/>
        <v>0.46046868155935172</v>
      </c>
      <c r="H4210" s="190">
        <f t="shared" si="265"/>
        <v>168.2</v>
      </c>
    </row>
    <row r="4211" spans="1:8">
      <c r="A4211" s="185">
        <v>40274</v>
      </c>
      <c r="B4211" s="184">
        <v>164</v>
      </c>
      <c r="C4211" s="184">
        <f t="shared" si="263"/>
        <v>2010</v>
      </c>
      <c r="E4211" s="190">
        <v>95</v>
      </c>
      <c r="F4211" s="190">
        <f t="shared" si="266"/>
        <v>4206</v>
      </c>
      <c r="G4211" s="190">
        <f t="shared" si="264"/>
        <v>0.46057818659658345</v>
      </c>
      <c r="H4211" s="190">
        <f t="shared" si="265"/>
        <v>168.24</v>
      </c>
    </row>
    <row r="4212" spans="1:8">
      <c r="A4212" s="185">
        <v>40275</v>
      </c>
      <c r="B4212" s="184">
        <v>172</v>
      </c>
      <c r="C4212" s="184">
        <f t="shared" si="263"/>
        <v>2010</v>
      </c>
      <c r="E4212" s="190">
        <v>95</v>
      </c>
      <c r="F4212" s="190">
        <f t="shared" si="266"/>
        <v>4207</v>
      </c>
      <c r="G4212" s="190">
        <f t="shared" si="264"/>
        <v>0.46068769163381518</v>
      </c>
      <c r="H4212" s="190">
        <f t="shared" si="265"/>
        <v>168.28</v>
      </c>
    </row>
    <row r="4213" spans="1:8">
      <c r="A4213" s="185">
        <v>40276</v>
      </c>
      <c r="B4213" s="184">
        <v>187</v>
      </c>
      <c r="C4213" s="184">
        <f t="shared" si="263"/>
        <v>2010</v>
      </c>
      <c r="E4213" s="190">
        <v>95</v>
      </c>
      <c r="F4213" s="190">
        <f t="shared" si="266"/>
        <v>4208</v>
      </c>
      <c r="G4213" s="190">
        <f t="shared" si="264"/>
        <v>0.46079719667104685</v>
      </c>
      <c r="H4213" s="190">
        <f t="shared" si="265"/>
        <v>168.32</v>
      </c>
    </row>
    <row r="4214" spans="1:8">
      <c r="A4214" s="185">
        <v>40277</v>
      </c>
      <c r="B4214" s="184">
        <v>155</v>
      </c>
      <c r="C4214" s="184">
        <f t="shared" si="263"/>
        <v>2010</v>
      </c>
      <c r="E4214" s="190">
        <v>95</v>
      </c>
      <c r="F4214" s="190">
        <f t="shared" si="266"/>
        <v>4209</v>
      </c>
      <c r="G4214" s="190">
        <f t="shared" si="264"/>
        <v>0.46090670170827858</v>
      </c>
      <c r="H4214" s="190">
        <f t="shared" si="265"/>
        <v>168.36</v>
      </c>
    </row>
    <row r="4215" spans="1:8">
      <c r="A4215" s="185">
        <v>40278</v>
      </c>
      <c r="B4215" s="184">
        <v>140</v>
      </c>
      <c r="C4215" s="184">
        <f t="shared" si="263"/>
        <v>2010</v>
      </c>
      <c r="E4215" s="190">
        <v>94.9</v>
      </c>
      <c r="F4215" s="190">
        <f t="shared" si="266"/>
        <v>4210</v>
      </c>
      <c r="G4215" s="190">
        <f t="shared" si="264"/>
        <v>0.4610162067455103</v>
      </c>
      <c r="H4215" s="190">
        <f t="shared" si="265"/>
        <v>168.4</v>
      </c>
    </row>
    <row r="4216" spans="1:8">
      <c r="A4216" s="185">
        <v>40279</v>
      </c>
      <c r="B4216" s="184">
        <v>135</v>
      </c>
      <c r="C4216" s="184">
        <f t="shared" si="263"/>
        <v>2010</v>
      </c>
      <c r="E4216" s="190">
        <v>94.8</v>
      </c>
      <c r="F4216" s="190">
        <f t="shared" si="266"/>
        <v>4211</v>
      </c>
      <c r="G4216" s="190">
        <f t="shared" si="264"/>
        <v>0.46112571178274203</v>
      </c>
      <c r="H4216" s="190">
        <f t="shared" si="265"/>
        <v>168.44</v>
      </c>
    </row>
    <row r="4217" spans="1:8">
      <c r="A4217" s="185">
        <v>40280</v>
      </c>
      <c r="B4217" s="184">
        <v>165</v>
      </c>
      <c r="C4217" s="184">
        <f t="shared" si="263"/>
        <v>2010</v>
      </c>
      <c r="E4217" s="190">
        <v>94.8</v>
      </c>
      <c r="F4217" s="190">
        <f t="shared" si="266"/>
        <v>4212</v>
      </c>
      <c r="G4217" s="190">
        <f t="shared" si="264"/>
        <v>0.4612352168199737</v>
      </c>
      <c r="H4217" s="190">
        <f t="shared" si="265"/>
        <v>168.48</v>
      </c>
    </row>
    <row r="4218" spans="1:8">
      <c r="A4218" s="185">
        <v>40281</v>
      </c>
      <c r="B4218" s="184">
        <v>206</v>
      </c>
      <c r="C4218" s="184">
        <f t="shared" si="263"/>
        <v>2010</v>
      </c>
      <c r="E4218" s="190">
        <v>94.8</v>
      </c>
      <c r="F4218" s="190">
        <f t="shared" si="266"/>
        <v>4213</v>
      </c>
      <c r="G4218" s="190">
        <f t="shared" si="264"/>
        <v>0.46134472185720543</v>
      </c>
      <c r="H4218" s="190">
        <f t="shared" si="265"/>
        <v>168.52</v>
      </c>
    </row>
    <row r="4219" spans="1:8">
      <c r="A4219" s="185">
        <v>40282</v>
      </c>
      <c r="B4219" s="184">
        <v>180</v>
      </c>
      <c r="C4219" s="184">
        <f t="shared" si="263"/>
        <v>2010</v>
      </c>
      <c r="E4219" s="190">
        <v>94.8</v>
      </c>
      <c r="F4219" s="190">
        <f t="shared" si="266"/>
        <v>4214</v>
      </c>
      <c r="G4219" s="190">
        <f t="shared" si="264"/>
        <v>0.46145422689443716</v>
      </c>
      <c r="H4219" s="190">
        <f t="shared" si="265"/>
        <v>168.56</v>
      </c>
    </row>
    <row r="4220" spans="1:8">
      <c r="A4220" s="185">
        <v>40283</v>
      </c>
      <c r="B4220" s="184">
        <v>176</v>
      </c>
      <c r="C4220" s="184">
        <f t="shared" si="263"/>
        <v>2010</v>
      </c>
      <c r="E4220" s="190">
        <v>94.8</v>
      </c>
      <c r="F4220" s="190">
        <f t="shared" si="266"/>
        <v>4215</v>
      </c>
      <c r="G4220" s="190">
        <f t="shared" si="264"/>
        <v>0.46156373193166883</v>
      </c>
      <c r="H4220" s="190">
        <f t="shared" si="265"/>
        <v>168.6</v>
      </c>
    </row>
    <row r="4221" spans="1:8">
      <c r="A4221" s="185">
        <v>40284</v>
      </c>
      <c r="B4221" s="184">
        <v>203</v>
      </c>
      <c r="C4221" s="184">
        <f t="shared" si="263"/>
        <v>2010</v>
      </c>
      <c r="E4221" s="190">
        <v>94.7</v>
      </c>
      <c r="F4221" s="190">
        <f t="shared" si="266"/>
        <v>4216</v>
      </c>
      <c r="G4221" s="190">
        <f t="shared" si="264"/>
        <v>0.46167323696890056</v>
      </c>
      <c r="H4221" s="190">
        <f t="shared" si="265"/>
        <v>168.64</v>
      </c>
    </row>
    <row r="4222" spans="1:8">
      <c r="A4222" s="185">
        <v>40285</v>
      </c>
      <c r="B4222" s="184">
        <v>231</v>
      </c>
      <c r="C4222" s="184">
        <f t="shared" si="263"/>
        <v>2010</v>
      </c>
      <c r="E4222" s="190">
        <v>94.7</v>
      </c>
      <c r="F4222" s="190">
        <f t="shared" si="266"/>
        <v>4217</v>
      </c>
      <c r="G4222" s="190">
        <f t="shared" si="264"/>
        <v>0.46178274200613229</v>
      </c>
      <c r="H4222" s="190">
        <f t="shared" si="265"/>
        <v>168.68</v>
      </c>
    </row>
    <row r="4223" spans="1:8">
      <c r="A4223" s="185">
        <v>40286</v>
      </c>
      <c r="B4223" s="184">
        <v>236</v>
      </c>
      <c r="C4223" s="184">
        <f t="shared" si="263"/>
        <v>2010</v>
      </c>
      <c r="E4223" s="190">
        <v>94.7</v>
      </c>
      <c r="F4223" s="190">
        <f t="shared" si="266"/>
        <v>4218</v>
      </c>
      <c r="G4223" s="190">
        <f t="shared" si="264"/>
        <v>0.46189224704336401</v>
      </c>
      <c r="H4223" s="190">
        <f t="shared" si="265"/>
        <v>168.72</v>
      </c>
    </row>
    <row r="4224" spans="1:8">
      <c r="A4224" s="185">
        <v>40287</v>
      </c>
      <c r="B4224" s="184">
        <v>236</v>
      </c>
      <c r="C4224" s="184">
        <f t="shared" si="263"/>
        <v>2010</v>
      </c>
      <c r="E4224" s="190">
        <v>94.6</v>
      </c>
      <c r="F4224" s="190">
        <f t="shared" si="266"/>
        <v>4219</v>
      </c>
      <c r="G4224" s="190">
        <f t="shared" si="264"/>
        <v>0.46200175208059568</v>
      </c>
      <c r="H4224" s="190">
        <f t="shared" si="265"/>
        <v>168.76</v>
      </c>
    </row>
    <row r="4225" spans="1:8">
      <c r="A4225" s="185">
        <v>40288</v>
      </c>
      <c r="B4225" s="184">
        <v>242</v>
      </c>
      <c r="C4225" s="184">
        <f t="shared" si="263"/>
        <v>2010</v>
      </c>
      <c r="E4225" s="190">
        <v>94.6</v>
      </c>
      <c r="F4225" s="190">
        <f t="shared" si="266"/>
        <v>4220</v>
      </c>
      <c r="G4225" s="190">
        <f t="shared" si="264"/>
        <v>0.46211125711782741</v>
      </c>
      <c r="H4225" s="190">
        <f t="shared" si="265"/>
        <v>168.8</v>
      </c>
    </row>
    <row r="4226" spans="1:8">
      <c r="A4226" s="185">
        <v>40289</v>
      </c>
      <c r="B4226" s="184">
        <v>269</v>
      </c>
      <c r="C4226" s="184">
        <f t="shared" si="263"/>
        <v>2010</v>
      </c>
      <c r="E4226" s="190">
        <v>94.6</v>
      </c>
      <c r="F4226" s="190">
        <f t="shared" si="266"/>
        <v>4221</v>
      </c>
      <c r="G4226" s="190">
        <f t="shared" si="264"/>
        <v>0.46222076215505914</v>
      </c>
      <c r="H4226" s="190">
        <f t="shared" si="265"/>
        <v>168.84</v>
      </c>
    </row>
    <row r="4227" spans="1:8">
      <c r="A4227" s="185">
        <v>40290</v>
      </c>
      <c r="B4227" s="184">
        <v>255</v>
      </c>
      <c r="C4227" s="184">
        <f t="shared" si="263"/>
        <v>2010</v>
      </c>
      <c r="E4227" s="190">
        <v>94.6</v>
      </c>
      <c r="F4227" s="190">
        <f t="shared" si="266"/>
        <v>4222</v>
      </c>
      <c r="G4227" s="190">
        <f t="shared" si="264"/>
        <v>0.46233026719229087</v>
      </c>
      <c r="H4227" s="190">
        <f t="shared" si="265"/>
        <v>168.88</v>
      </c>
    </row>
    <row r="4228" spans="1:8">
      <c r="A4228" s="185">
        <v>40291</v>
      </c>
      <c r="B4228" s="184">
        <v>227</v>
      </c>
      <c r="C4228" s="184">
        <f t="shared" si="263"/>
        <v>2010</v>
      </c>
      <c r="E4228" s="190">
        <v>94.6</v>
      </c>
      <c r="F4228" s="190">
        <f t="shared" si="266"/>
        <v>4223</v>
      </c>
      <c r="G4228" s="190">
        <f t="shared" si="264"/>
        <v>0.46243977222952254</v>
      </c>
      <c r="H4228" s="190">
        <f t="shared" si="265"/>
        <v>168.92</v>
      </c>
    </row>
    <row r="4229" spans="1:8">
      <c r="A4229" s="185">
        <v>40292</v>
      </c>
      <c r="B4229" s="184">
        <v>185</v>
      </c>
      <c r="C4229" s="184">
        <f t="shared" si="263"/>
        <v>2010</v>
      </c>
      <c r="E4229" s="190">
        <v>94.5</v>
      </c>
      <c r="F4229" s="190">
        <f t="shared" si="266"/>
        <v>4224</v>
      </c>
      <c r="G4229" s="190">
        <f t="shared" si="264"/>
        <v>0.46254927726675427</v>
      </c>
      <c r="H4229" s="190">
        <f t="shared" si="265"/>
        <v>168.96</v>
      </c>
    </row>
    <row r="4230" spans="1:8">
      <c r="A4230" s="185">
        <v>40293</v>
      </c>
      <c r="B4230" s="184">
        <v>179</v>
      </c>
      <c r="C4230" s="184">
        <f t="shared" ref="C4230:C4293" si="267">YEAR(A4230)</f>
        <v>2010</v>
      </c>
      <c r="E4230" s="190">
        <v>94.5</v>
      </c>
      <c r="F4230" s="190">
        <f t="shared" si="266"/>
        <v>4225</v>
      </c>
      <c r="G4230" s="190">
        <f t="shared" ref="G4230:G4293" si="268">F4230/9132</f>
        <v>0.46265878230398599</v>
      </c>
      <c r="H4230" s="190">
        <f t="shared" ref="H4230:H4293" si="269">G4230*9132/25</f>
        <v>169</v>
      </c>
    </row>
    <row r="4231" spans="1:8">
      <c r="A4231" s="185">
        <v>40294</v>
      </c>
      <c r="B4231" s="184">
        <v>140</v>
      </c>
      <c r="C4231" s="184">
        <f t="shared" si="267"/>
        <v>2010</v>
      </c>
      <c r="E4231" s="190">
        <v>94.5</v>
      </c>
      <c r="F4231" s="190">
        <f t="shared" ref="F4231:F4294" si="270">F4230+1</f>
        <v>4226</v>
      </c>
      <c r="G4231" s="190">
        <f t="shared" si="268"/>
        <v>0.46276828734121772</v>
      </c>
      <c r="H4231" s="190">
        <f t="shared" si="269"/>
        <v>169.04</v>
      </c>
    </row>
    <row r="4232" spans="1:8">
      <c r="A4232" s="185">
        <v>40295</v>
      </c>
      <c r="B4232" s="184">
        <v>142</v>
      </c>
      <c r="C4232" s="184">
        <f t="shared" si="267"/>
        <v>2010</v>
      </c>
      <c r="E4232" s="190">
        <v>94.4</v>
      </c>
      <c r="F4232" s="190">
        <f t="shared" si="270"/>
        <v>4227</v>
      </c>
      <c r="G4232" s="190">
        <f t="shared" si="268"/>
        <v>0.46287779237844939</v>
      </c>
      <c r="H4232" s="190">
        <f t="shared" si="269"/>
        <v>169.08</v>
      </c>
    </row>
    <row r="4233" spans="1:8">
      <c r="A4233" s="185">
        <v>40296</v>
      </c>
      <c r="B4233" s="184">
        <v>217</v>
      </c>
      <c r="C4233" s="184">
        <f t="shared" si="267"/>
        <v>2010</v>
      </c>
      <c r="E4233" s="190">
        <v>94.4</v>
      </c>
      <c r="F4233" s="190">
        <f t="shared" si="270"/>
        <v>4228</v>
      </c>
      <c r="G4233" s="190">
        <f t="shared" si="268"/>
        <v>0.46298729741568112</v>
      </c>
      <c r="H4233" s="190">
        <f t="shared" si="269"/>
        <v>169.12</v>
      </c>
    </row>
    <row r="4234" spans="1:8">
      <c r="A4234" s="185">
        <v>40297</v>
      </c>
      <c r="B4234" s="184">
        <v>242</v>
      </c>
      <c r="C4234" s="184">
        <f t="shared" si="267"/>
        <v>2010</v>
      </c>
      <c r="E4234" s="190">
        <v>94.4</v>
      </c>
      <c r="F4234" s="190">
        <f t="shared" si="270"/>
        <v>4229</v>
      </c>
      <c r="G4234" s="190">
        <f t="shared" si="268"/>
        <v>0.46309680245291285</v>
      </c>
      <c r="H4234" s="190">
        <f t="shared" si="269"/>
        <v>169.16</v>
      </c>
    </row>
    <row r="4235" spans="1:8">
      <c r="A4235" s="185">
        <v>40298</v>
      </c>
      <c r="B4235" s="184">
        <v>272</v>
      </c>
      <c r="C4235" s="184">
        <f t="shared" si="267"/>
        <v>2010</v>
      </c>
      <c r="E4235" s="190">
        <v>94.4</v>
      </c>
      <c r="F4235" s="190">
        <f t="shared" si="270"/>
        <v>4230</v>
      </c>
      <c r="G4235" s="190">
        <f t="shared" si="268"/>
        <v>0.46320630749014452</v>
      </c>
      <c r="H4235" s="190">
        <f t="shared" si="269"/>
        <v>169.2</v>
      </c>
    </row>
    <row r="4236" spans="1:8">
      <c r="A4236" s="185">
        <v>40299</v>
      </c>
      <c r="B4236" s="184">
        <v>313</v>
      </c>
      <c r="C4236" s="184">
        <f t="shared" si="267"/>
        <v>2010</v>
      </c>
      <c r="E4236" s="190">
        <v>94.3</v>
      </c>
      <c r="F4236" s="190">
        <f t="shared" si="270"/>
        <v>4231</v>
      </c>
      <c r="G4236" s="190">
        <f t="shared" si="268"/>
        <v>0.46331581252737625</v>
      </c>
      <c r="H4236" s="190">
        <f t="shared" si="269"/>
        <v>169.24</v>
      </c>
    </row>
    <row r="4237" spans="1:8">
      <c r="A4237" s="185">
        <v>40300</v>
      </c>
      <c r="B4237" s="184">
        <v>310</v>
      </c>
      <c r="C4237" s="184">
        <f t="shared" si="267"/>
        <v>2010</v>
      </c>
      <c r="E4237" s="190">
        <v>94.3</v>
      </c>
      <c r="F4237" s="190">
        <f t="shared" si="270"/>
        <v>4232</v>
      </c>
      <c r="G4237" s="190">
        <f t="shared" si="268"/>
        <v>0.46342531756460797</v>
      </c>
      <c r="H4237" s="190">
        <f t="shared" si="269"/>
        <v>169.28</v>
      </c>
    </row>
    <row r="4238" spans="1:8">
      <c r="A4238" s="185">
        <v>40301</v>
      </c>
      <c r="B4238" s="184">
        <v>305</v>
      </c>
      <c r="C4238" s="184">
        <f t="shared" si="267"/>
        <v>2010</v>
      </c>
      <c r="E4238" s="190">
        <v>94.2</v>
      </c>
      <c r="F4238" s="190">
        <f t="shared" si="270"/>
        <v>4233</v>
      </c>
      <c r="G4238" s="190">
        <f t="shared" si="268"/>
        <v>0.4635348226018397</v>
      </c>
      <c r="H4238" s="190">
        <f t="shared" si="269"/>
        <v>169.32</v>
      </c>
    </row>
    <row r="4239" spans="1:8">
      <c r="A4239" s="185">
        <v>40302</v>
      </c>
      <c r="B4239" s="184">
        <v>290</v>
      </c>
      <c r="C4239" s="184">
        <f t="shared" si="267"/>
        <v>2010</v>
      </c>
      <c r="E4239" s="190">
        <v>94.2</v>
      </c>
      <c r="F4239" s="190">
        <f t="shared" si="270"/>
        <v>4234</v>
      </c>
      <c r="G4239" s="190">
        <f t="shared" si="268"/>
        <v>0.46364432763907137</v>
      </c>
      <c r="H4239" s="190">
        <f t="shared" si="269"/>
        <v>169.36</v>
      </c>
    </row>
    <row r="4240" spans="1:8">
      <c r="A4240" s="185">
        <v>40303</v>
      </c>
      <c r="B4240" s="184">
        <v>215</v>
      </c>
      <c r="C4240" s="184">
        <f t="shared" si="267"/>
        <v>2010</v>
      </c>
      <c r="E4240" s="190">
        <v>94.2</v>
      </c>
      <c r="F4240" s="190">
        <f t="shared" si="270"/>
        <v>4235</v>
      </c>
      <c r="G4240" s="190">
        <f t="shared" si="268"/>
        <v>0.4637538326763031</v>
      </c>
      <c r="H4240" s="190">
        <f t="shared" si="269"/>
        <v>169.4</v>
      </c>
    </row>
    <row r="4241" spans="1:8">
      <c r="A4241" s="185">
        <v>40304</v>
      </c>
      <c r="B4241" s="184">
        <v>234</v>
      </c>
      <c r="C4241" s="184">
        <f t="shared" si="267"/>
        <v>2010</v>
      </c>
      <c r="E4241" s="190">
        <v>94.2</v>
      </c>
      <c r="F4241" s="190">
        <f t="shared" si="270"/>
        <v>4236</v>
      </c>
      <c r="G4241" s="190">
        <f t="shared" si="268"/>
        <v>0.46386333771353483</v>
      </c>
      <c r="H4241" s="190">
        <f t="shared" si="269"/>
        <v>169.44</v>
      </c>
    </row>
    <row r="4242" spans="1:8">
      <c r="A4242" s="185">
        <v>40305</v>
      </c>
      <c r="B4242" s="184">
        <v>252</v>
      </c>
      <c r="C4242" s="184">
        <f t="shared" si="267"/>
        <v>2010</v>
      </c>
      <c r="E4242" s="190">
        <v>94.2</v>
      </c>
      <c r="F4242" s="190">
        <f t="shared" si="270"/>
        <v>4237</v>
      </c>
      <c r="G4242" s="190">
        <f t="shared" si="268"/>
        <v>0.46397284275076656</v>
      </c>
      <c r="H4242" s="190">
        <f t="shared" si="269"/>
        <v>169.48</v>
      </c>
    </row>
    <row r="4243" spans="1:8">
      <c r="A4243" s="185">
        <v>40306</v>
      </c>
      <c r="B4243" s="184">
        <v>254</v>
      </c>
      <c r="C4243" s="184">
        <f t="shared" si="267"/>
        <v>2010</v>
      </c>
      <c r="E4243" s="190">
        <v>94.1</v>
      </c>
      <c r="F4243" s="190">
        <f t="shared" si="270"/>
        <v>4238</v>
      </c>
      <c r="G4243" s="190">
        <f t="shared" si="268"/>
        <v>0.46408234778799823</v>
      </c>
      <c r="H4243" s="190">
        <f t="shared" si="269"/>
        <v>169.52</v>
      </c>
    </row>
    <row r="4244" spans="1:8">
      <c r="A4244" s="185">
        <v>40307</v>
      </c>
      <c r="B4244" s="184">
        <v>297</v>
      </c>
      <c r="C4244" s="184">
        <f t="shared" si="267"/>
        <v>2010</v>
      </c>
      <c r="E4244" s="190">
        <v>94.1</v>
      </c>
      <c r="F4244" s="190">
        <f t="shared" si="270"/>
        <v>4239</v>
      </c>
      <c r="G4244" s="190">
        <f t="shared" si="268"/>
        <v>0.46419185282522996</v>
      </c>
      <c r="H4244" s="190">
        <f t="shared" si="269"/>
        <v>169.56</v>
      </c>
    </row>
    <row r="4245" spans="1:8">
      <c r="A4245" s="185">
        <v>40308</v>
      </c>
      <c r="B4245" s="184">
        <v>361</v>
      </c>
      <c r="C4245" s="184">
        <f t="shared" si="267"/>
        <v>2010</v>
      </c>
      <c r="E4245" s="190">
        <v>94.1</v>
      </c>
      <c r="F4245" s="190">
        <f t="shared" si="270"/>
        <v>4240</v>
      </c>
      <c r="G4245" s="190">
        <f t="shared" si="268"/>
        <v>0.46430135786246168</v>
      </c>
      <c r="H4245" s="190">
        <f t="shared" si="269"/>
        <v>169.6</v>
      </c>
    </row>
    <row r="4246" spans="1:8">
      <c r="A4246" s="185">
        <v>40309</v>
      </c>
      <c r="B4246" s="184">
        <v>423</v>
      </c>
      <c r="C4246" s="184">
        <f t="shared" si="267"/>
        <v>2010</v>
      </c>
      <c r="E4246" s="190">
        <v>94.1</v>
      </c>
      <c r="F4246" s="190">
        <f t="shared" si="270"/>
        <v>4241</v>
      </c>
      <c r="G4246" s="190">
        <f t="shared" si="268"/>
        <v>0.46441086289969341</v>
      </c>
      <c r="H4246" s="190">
        <f t="shared" si="269"/>
        <v>169.64</v>
      </c>
    </row>
    <row r="4247" spans="1:8">
      <c r="A4247" s="185">
        <v>40310</v>
      </c>
      <c r="B4247" s="184">
        <v>487</v>
      </c>
      <c r="C4247" s="184">
        <f t="shared" si="267"/>
        <v>2010</v>
      </c>
      <c r="E4247" s="190">
        <v>94</v>
      </c>
      <c r="F4247" s="190">
        <f t="shared" si="270"/>
        <v>4242</v>
      </c>
      <c r="G4247" s="190">
        <f t="shared" si="268"/>
        <v>0.46452036793692508</v>
      </c>
      <c r="H4247" s="190">
        <f t="shared" si="269"/>
        <v>169.68</v>
      </c>
    </row>
    <row r="4248" spans="1:8">
      <c r="A4248" s="185">
        <v>40311</v>
      </c>
      <c r="B4248" s="184">
        <v>503</v>
      </c>
      <c r="C4248" s="184">
        <f t="shared" si="267"/>
        <v>2010</v>
      </c>
      <c r="E4248" s="190">
        <v>94</v>
      </c>
      <c r="F4248" s="190">
        <f t="shared" si="270"/>
        <v>4243</v>
      </c>
      <c r="G4248" s="190">
        <f t="shared" si="268"/>
        <v>0.46462987297415681</v>
      </c>
      <c r="H4248" s="190">
        <f t="shared" si="269"/>
        <v>169.72</v>
      </c>
    </row>
    <row r="4249" spans="1:8">
      <c r="A4249" s="185">
        <v>40312</v>
      </c>
      <c r="B4249" s="184">
        <v>507</v>
      </c>
      <c r="C4249" s="184">
        <f t="shared" si="267"/>
        <v>2010</v>
      </c>
      <c r="E4249" s="190">
        <v>94</v>
      </c>
      <c r="F4249" s="190">
        <f t="shared" si="270"/>
        <v>4244</v>
      </c>
      <c r="G4249" s="190">
        <f t="shared" si="268"/>
        <v>0.46473937801138854</v>
      </c>
      <c r="H4249" s="190">
        <f t="shared" si="269"/>
        <v>169.76</v>
      </c>
    </row>
    <row r="4250" spans="1:8">
      <c r="A4250" s="185">
        <v>40313</v>
      </c>
      <c r="B4250" s="184">
        <v>493</v>
      </c>
      <c r="C4250" s="184">
        <f t="shared" si="267"/>
        <v>2010</v>
      </c>
      <c r="E4250" s="190">
        <v>94</v>
      </c>
      <c r="F4250" s="190">
        <f t="shared" si="270"/>
        <v>4245</v>
      </c>
      <c r="G4250" s="190">
        <f t="shared" si="268"/>
        <v>0.46484888304862021</v>
      </c>
      <c r="H4250" s="190">
        <f t="shared" si="269"/>
        <v>169.8</v>
      </c>
    </row>
    <row r="4251" spans="1:8">
      <c r="A4251" s="185">
        <v>40314</v>
      </c>
      <c r="B4251" s="184">
        <v>521</v>
      </c>
      <c r="C4251" s="184">
        <f t="shared" si="267"/>
        <v>2010</v>
      </c>
      <c r="E4251" s="190">
        <v>94</v>
      </c>
      <c r="F4251" s="190">
        <f t="shared" si="270"/>
        <v>4246</v>
      </c>
      <c r="G4251" s="190">
        <f t="shared" si="268"/>
        <v>0.46495838808585194</v>
      </c>
      <c r="H4251" s="190">
        <f t="shared" si="269"/>
        <v>169.84</v>
      </c>
    </row>
    <row r="4252" spans="1:8">
      <c r="A4252" s="185">
        <v>40315</v>
      </c>
      <c r="B4252" s="184">
        <v>556</v>
      </c>
      <c r="C4252" s="184">
        <f t="shared" si="267"/>
        <v>2010</v>
      </c>
      <c r="E4252" s="190">
        <v>94</v>
      </c>
      <c r="F4252" s="190">
        <f t="shared" si="270"/>
        <v>4247</v>
      </c>
      <c r="G4252" s="190">
        <f t="shared" si="268"/>
        <v>0.46506789312308366</v>
      </c>
      <c r="H4252" s="190">
        <f t="shared" si="269"/>
        <v>169.88</v>
      </c>
    </row>
    <row r="4253" spans="1:8">
      <c r="A4253" s="185">
        <v>40316</v>
      </c>
      <c r="B4253" s="184">
        <v>532</v>
      </c>
      <c r="C4253" s="184">
        <f t="shared" si="267"/>
        <v>2010</v>
      </c>
      <c r="E4253" s="190">
        <v>94</v>
      </c>
      <c r="F4253" s="190">
        <f t="shared" si="270"/>
        <v>4248</v>
      </c>
      <c r="G4253" s="190">
        <f t="shared" si="268"/>
        <v>0.46517739816031539</v>
      </c>
      <c r="H4253" s="190">
        <f t="shared" si="269"/>
        <v>169.92</v>
      </c>
    </row>
    <row r="4254" spans="1:8">
      <c r="A4254" s="185">
        <v>40317</v>
      </c>
      <c r="B4254" s="184">
        <v>444</v>
      </c>
      <c r="C4254" s="184">
        <f t="shared" si="267"/>
        <v>2010</v>
      </c>
      <c r="E4254" s="190">
        <v>94</v>
      </c>
      <c r="F4254" s="190">
        <f t="shared" si="270"/>
        <v>4249</v>
      </c>
      <c r="G4254" s="190">
        <f t="shared" si="268"/>
        <v>0.46528690319754706</v>
      </c>
      <c r="H4254" s="190">
        <f t="shared" si="269"/>
        <v>169.96</v>
      </c>
    </row>
    <row r="4255" spans="1:8">
      <c r="A4255" s="185">
        <v>40318</v>
      </c>
      <c r="B4255" s="184">
        <v>368</v>
      </c>
      <c r="C4255" s="184">
        <f t="shared" si="267"/>
        <v>2010</v>
      </c>
      <c r="E4255" s="190">
        <v>94</v>
      </c>
      <c r="F4255" s="190">
        <f t="shared" si="270"/>
        <v>4250</v>
      </c>
      <c r="G4255" s="190">
        <f t="shared" si="268"/>
        <v>0.46539640823477879</v>
      </c>
      <c r="H4255" s="190">
        <f t="shared" si="269"/>
        <v>170</v>
      </c>
    </row>
    <row r="4256" spans="1:8">
      <c r="A4256" s="185">
        <v>40319</v>
      </c>
      <c r="B4256" s="184">
        <v>346</v>
      </c>
      <c r="C4256" s="184">
        <f t="shared" si="267"/>
        <v>2010</v>
      </c>
      <c r="E4256" s="190">
        <v>94</v>
      </c>
      <c r="F4256" s="190">
        <f t="shared" si="270"/>
        <v>4251</v>
      </c>
      <c r="G4256" s="190">
        <f t="shared" si="268"/>
        <v>0.46550591327201052</v>
      </c>
      <c r="H4256" s="190">
        <f t="shared" si="269"/>
        <v>170.04</v>
      </c>
    </row>
    <row r="4257" spans="1:8">
      <c r="A4257" s="185">
        <v>40320</v>
      </c>
      <c r="B4257" s="184">
        <v>307</v>
      </c>
      <c r="C4257" s="184">
        <f t="shared" si="267"/>
        <v>2010</v>
      </c>
      <c r="E4257" s="190">
        <v>94</v>
      </c>
      <c r="F4257" s="190">
        <f t="shared" si="270"/>
        <v>4252</v>
      </c>
      <c r="G4257" s="190">
        <f t="shared" si="268"/>
        <v>0.46561541830924225</v>
      </c>
      <c r="H4257" s="190">
        <f t="shared" si="269"/>
        <v>170.08</v>
      </c>
    </row>
    <row r="4258" spans="1:8">
      <c r="A4258" s="185">
        <v>40321</v>
      </c>
      <c r="B4258" s="184">
        <v>287</v>
      </c>
      <c r="C4258" s="184">
        <f t="shared" si="267"/>
        <v>2010</v>
      </c>
      <c r="E4258" s="190">
        <v>94</v>
      </c>
      <c r="F4258" s="190">
        <f t="shared" si="270"/>
        <v>4253</v>
      </c>
      <c r="G4258" s="190">
        <f t="shared" si="268"/>
        <v>0.46572492334647392</v>
      </c>
      <c r="H4258" s="190">
        <f t="shared" si="269"/>
        <v>170.12</v>
      </c>
    </row>
    <row r="4259" spans="1:8">
      <c r="A4259" s="185">
        <v>40322</v>
      </c>
      <c r="B4259" s="184">
        <v>336</v>
      </c>
      <c r="C4259" s="184">
        <f t="shared" si="267"/>
        <v>2010</v>
      </c>
      <c r="E4259" s="190">
        <v>94</v>
      </c>
      <c r="F4259" s="190">
        <f t="shared" si="270"/>
        <v>4254</v>
      </c>
      <c r="G4259" s="190">
        <f t="shared" si="268"/>
        <v>0.46583442838370565</v>
      </c>
      <c r="H4259" s="190">
        <f t="shared" si="269"/>
        <v>170.16</v>
      </c>
    </row>
    <row r="4260" spans="1:8">
      <c r="A4260" s="185">
        <v>40323</v>
      </c>
      <c r="B4260" s="184">
        <v>238</v>
      </c>
      <c r="C4260" s="184">
        <f t="shared" si="267"/>
        <v>2010</v>
      </c>
      <c r="E4260" s="190">
        <v>94</v>
      </c>
      <c r="F4260" s="190">
        <f t="shared" si="270"/>
        <v>4255</v>
      </c>
      <c r="G4260" s="190">
        <f t="shared" si="268"/>
        <v>0.46594393342093737</v>
      </c>
      <c r="H4260" s="190">
        <f t="shared" si="269"/>
        <v>170.2</v>
      </c>
    </row>
    <row r="4261" spans="1:8">
      <c r="A4261" s="185">
        <v>40324</v>
      </c>
      <c r="B4261" s="184">
        <v>207</v>
      </c>
      <c r="C4261" s="184">
        <f t="shared" si="267"/>
        <v>2010</v>
      </c>
      <c r="E4261" s="190">
        <v>94</v>
      </c>
      <c r="F4261" s="190">
        <f t="shared" si="270"/>
        <v>4256</v>
      </c>
      <c r="G4261" s="190">
        <f t="shared" si="268"/>
        <v>0.4660534384581691</v>
      </c>
      <c r="H4261" s="190">
        <f t="shared" si="269"/>
        <v>170.24</v>
      </c>
    </row>
    <row r="4262" spans="1:8">
      <c r="A4262" s="185">
        <v>40325</v>
      </c>
      <c r="B4262" s="184">
        <v>190</v>
      </c>
      <c r="C4262" s="184">
        <f t="shared" si="267"/>
        <v>2010</v>
      </c>
      <c r="E4262" s="190">
        <v>94</v>
      </c>
      <c r="F4262" s="190">
        <f t="shared" si="270"/>
        <v>4257</v>
      </c>
      <c r="G4262" s="190">
        <f t="shared" si="268"/>
        <v>0.46616294349540077</v>
      </c>
      <c r="H4262" s="190">
        <f t="shared" si="269"/>
        <v>170.28</v>
      </c>
    </row>
    <row r="4263" spans="1:8">
      <c r="A4263" s="185">
        <v>40326</v>
      </c>
      <c r="B4263" s="184">
        <v>201</v>
      </c>
      <c r="C4263" s="184">
        <f t="shared" si="267"/>
        <v>2010</v>
      </c>
      <c r="E4263" s="190">
        <v>94</v>
      </c>
      <c r="F4263" s="190">
        <f t="shared" si="270"/>
        <v>4258</v>
      </c>
      <c r="G4263" s="190">
        <f t="shared" si="268"/>
        <v>0.4662724485326325</v>
      </c>
      <c r="H4263" s="190">
        <f t="shared" si="269"/>
        <v>170.32</v>
      </c>
    </row>
    <row r="4264" spans="1:8">
      <c r="A4264" s="185">
        <v>40327</v>
      </c>
      <c r="B4264" s="184">
        <v>208</v>
      </c>
      <c r="C4264" s="184">
        <f t="shared" si="267"/>
        <v>2010</v>
      </c>
      <c r="E4264" s="190">
        <v>94</v>
      </c>
      <c r="F4264" s="190">
        <f t="shared" si="270"/>
        <v>4259</v>
      </c>
      <c r="G4264" s="190">
        <f t="shared" si="268"/>
        <v>0.46638195356986423</v>
      </c>
      <c r="H4264" s="190">
        <f t="shared" si="269"/>
        <v>170.36</v>
      </c>
    </row>
    <row r="4265" spans="1:8">
      <c r="A4265" s="185">
        <v>40328</v>
      </c>
      <c r="B4265" s="184">
        <v>189</v>
      </c>
      <c r="C4265" s="184">
        <f t="shared" si="267"/>
        <v>2010</v>
      </c>
      <c r="E4265" s="190">
        <v>93.9</v>
      </c>
      <c r="F4265" s="190">
        <f t="shared" si="270"/>
        <v>4260</v>
      </c>
      <c r="G4265" s="190">
        <f t="shared" si="268"/>
        <v>0.4664914586070959</v>
      </c>
      <c r="H4265" s="190">
        <f t="shared" si="269"/>
        <v>170.4</v>
      </c>
    </row>
    <row r="4266" spans="1:8">
      <c r="A4266" s="185">
        <v>40329</v>
      </c>
      <c r="B4266" s="184">
        <v>184</v>
      </c>
      <c r="C4266" s="184">
        <f t="shared" si="267"/>
        <v>2010</v>
      </c>
      <c r="E4266" s="190">
        <v>93.9</v>
      </c>
      <c r="F4266" s="190">
        <f t="shared" si="270"/>
        <v>4261</v>
      </c>
      <c r="G4266" s="190">
        <f t="shared" si="268"/>
        <v>0.46660096364432763</v>
      </c>
      <c r="H4266" s="190">
        <f t="shared" si="269"/>
        <v>170.44</v>
      </c>
    </row>
    <row r="4267" spans="1:8">
      <c r="A4267" s="185">
        <v>40330</v>
      </c>
      <c r="B4267" s="184">
        <v>171</v>
      </c>
      <c r="C4267" s="184">
        <f t="shared" si="267"/>
        <v>2010</v>
      </c>
      <c r="E4267" s="190">
        <v>93.7</v>
      </c>
      <c r="F4267" s="190">
        <f t="shared" si="270"/>
        <v>4262</v>
      </c>
      <c r="G4267" s="190">
        <f t="shared" si="268"/>
        <v>0.46671046868155935</v>
      </c>
      <c r="H4267" s="190">
        <f t="shared" si="269"/>
        <v>170.48</v>
      </c>
    </row>
    <row r="4268" spans="1:8">
      <c r="A4268" s="185">
        <v>40331</v>
      </c>
      <c r="B4268" s="184">
        <v>140</v>
      </c>
      <c r="C4268" s="184">
        <f t="shared" si="267"/>
        <v>2010</v>
      </c>
      <c r="E4268" s="190">
        <v>93.7</v>
      </c>
      <c r="F4268" s="190">
        <f t="shared" si="270"/>
        <v>4263</v>
      </c>
      <c r="G4268" s="190">
        <f t="shared" si="268"/>
        <v>0.46681997371879108</v>
      </c>
      <c r="H4268" s="190">
        <f t="shared" si="269"/>
        <v>170.52</v>
      </c>
    </row>
    <row r="4269" spans="1:8">
      <c r="A4269" s="185">
        <v>40332</v>
      </c>
      <c r="B4269" s="184">
        <v>120</v>
      </c>
      <c r="C4269" s="184">
        <f t="shared" si="267"/>
        <v>2010</v>
      </c>
      <c r="E4269" s="190">
        <v>93.7</v>
      </c>
      <c r="F4269" s="190">
        <f t="shared" si="270"/>
        <v>4264</v>
      </c>
      <c r="G4269" s="190">
        <f t="shared" si="268"/>
        <v>0.46692947875602275</v>
      </c>
      <c r="H4269" s="190">
        <f t="shared" si="269"/>
        <v>170.56</v>
      </c>
    </row>
    <row r="4270" spans="1:8">
      <c r="A4270" s="185">
        <v>40333</v>
      </c>
      <c r="B4270" s="184">
        <v>111</v>
      </c>
      <c r="C4270" s="184">
        <f t="shared" si="267"/>
        <v>2010</v>
      </c>
      <c r="E4270" s="190">
        <v>93.6</v>
      </c>
      <c r="F4270" s="190">
        <f t="shared" si="270"/>
        <v>4265</v>
      </c>
      <c r="G4270" s="190">
        <f t="shared" si="268"/>
        <v>0.46703898379325448</v>
      </c>
      <c r="H4270" s="190">
        <f t="shared" si="269"/>
        <v>170.6</v>
      </c>
    </row>
    <row r="4271" spans="1:8">
      <c r="A4271" s="185">
        <v>40334</v>
      </c>
      <c r="B4271" s="184">
        <v>88.4</v>
      </c>
      <c r="C4271" s="184">
        <f t="shared" si="267"/>
        <v>2010</v>
      </c>
      <c r="E4271" s="190">
        <v>93.6</v>
      </c>
      <c r="F4271" s="190">
        <f t="shared" si="270"/>
        <v>4266</v>
      </c>
      <c r="G4271" s="190">
        <f t="shared" si="268"/>
        <v>0.46714848883048621</v>
      </c>
      <c r="H4271" s="190">
        <f t="shared" si="269"/>
        <v>170.64</v>
      </c>
    </row>
    <row r="4272" spans="1:8">
      <c r="A4272" s="185">
        <v>40335</v>
      </c>
      <c r="B4272" s="184">
        <v>67.7</v>
      </c>
      <c r="C4272" s="184">
        <f t="shared" si="267"/>
        <v>2010</v>
      </c>
      <c r="E4272" s="190">
        <v>93.6</v>
      </c>
      <c r="F4272" s="190">
        <f t="shared" si="270"/>
        <v>4267</v>
      </c>
      <c r="G4272" s="190">
        <f t="shared" si="268"/>
        <v>0.46725799386771794</v>
      </c>
      <c r="H4272" s="190">
        <f t="shared" si="269"/>
        <v>170.68</v>
      </c>
    </row>
    <row r="4273" spans="1:8">
      <c r="A4273" s="185">
        <v>40336</v>
      </c>
      <c r="B4273" s="184">
        <v>86.1</v>
      </c>
      <c r="C4273" s="184">
        <f t="shared" si="267"/>
        <v>2010</v>
      </c>
      <c r="E4273" s="190">
        <v>93.6</v>
      </c>
      <c r="F4273" s="190">
        <f t="shared" si="270"/>
        <v>4268</v>
      </c>
      <c r="G4273" s="190">
        <f t="shared" si="268"/>
        <v>0.46736749890494961</v>
      </c>
      <c r="H4273" s="190">
        <f t="shared" si="269"/>
        <v>170.72</v>
      </c>
    </row>
    <row r="4274" spans="1:8">
      <c r="A4274" s="185">
        <v>40337</v>
      </c>
      <c r="B4274" s="184">
        <v>104</v>
      </c>
      <c r="C4274" s="184">
        <f t="shared" si="267"/>
        <v>2010</v>
      </c>
      <c r="E4274" s="190">
        <v>93.4</v>
      </c>
      <c r="F4274" s="190">
        <f t="shared" si="270"/>
        <v>4269</v>
      </c>
      <c r="G4274" s="190">
        <f t="shared" si="268"/>
        <v>0.46747700394218134</v>
      </c>
      <c r="H4274" s="190">
        <f t="shared" si="269"/>
        <v>170.76</v>
      </c>
    </row>
    <row r="4275" spans="1:8">
      <c r="A4275" s="185">
        <v>40338</v>
      </c>
      <c r="B4275" s="184">
        <v>76.2</v>
      </c>
      <c r="C4275" s="184">
        <f t="shared" si="267"/>
        <v>2010</v>
      </c>
      <c r="E4275" s="190">
        <v>93.4</v>
      </c>
      <c r="F4275" s="190">
        <f t="shared" si="270"/>
        <v>4270</v>
      </c>
      <c r="G4275" s="190">
        <f t="shared" si="268"/>
        <v>0.46758650897941306</v>
      </c>
      <c r="H4275" s="190">
        <f t="shared" si="269"/>
        <v>170.8</v>
      </c>
    </row>
    <row r="4276" spans="1:8">
      <c r="A4276" s="185">
        <v>40339</v>
      </c>
      <c r="B4276" s="184">
        <v>77.7</v>
      </c>
      <c r="C4276" s="184">
        <f t="shared" si="267"/>
        <v>2010</v>
      </c>
      <c r="E4276" s="190">
        <v>93.4</v>
      </c>
      <c r="F4276" s="190">
        <f t="shared" si="270"/>
        <v>4271</v>
      </c>
      <c r="G4276" s="190">
        <f t="shared" si="268"/>
        <v>0.46769601401664479</v>
      </c>
      <c r="H4276" s="190">
        <f t="shared" si="269"/>
        <v>170.84</v>
      </c>
    </row>
    <row r="4277" spans="1:8">
      <c r="A4277" s="185">
        <v>40340</v>
      </c>
      <c r="B4277" s="184">
        <v>79.3</v>
      </c>
      <c r="C4277" s="184">
        <f t="shared" si="267"/>
        <v>2010</v>
      </c>
      <c r="E4277" s="190">
        <v>93.3</v>
      </c>
      <c r="F4277" s="190">
        <f t="shared" si="270"/>
        <v>4272</v>
      </c>
      <c r="G4277" s="190">
        <f t="shared" si="268"/>
        <v>0.46780551905387646</v>
      </c>
      <c r="H4277" s="190">
        <f t="shared" si="269"/>
        <v>170.88</v>
      </c>
    </row>
    <row r="4278" spans="1:8">
      <c r="A4278" s="185">
        <v>40341</v>
      </c>
      <c r="B4278" s="184">
        <v>102</v>
      </c>
      <c r="C4278" s="184">
        <f t="shared" si="267"/>
        <v>2010</v>
      </c>
      <c r="E4278" s="190">
        <v>93.3</v>
      </c>
      <c r="F4278" s="190">
        <f t="shared" si="270"/>
        <v>4273</v>
      </c>
      <c r="G4278" s="190">
        <f t="shared" si="268"/>
        <v>0.46791502409110819</v>
      </c>
      <c r="H4278" s="190">
        <f t="shared" si="269"/>
        <v>170.92</v>
      </c>
    </row>
    <row r="4279" spans="1:8">
      <c r="A4279" s="185">
        <v>40342</v>
      </c>
      <c r="B4279" s="184">
        <v>73.3</v>
      </c>
      <c r="C4279" s="184">
        <f t="shared" si="267"/>
        <v>2010</v>
      </c>
      <c r="E4279" s="190">
        <v>93.2</v>
      </c>
      <c r="F4279" s="190">
        <f t="shared" si="270"/>
        <v>4274</v>
      </c>
      <c r="G4279" s="190">
        <f t="shared" si="268"/>
        <v>0.46802452912833992</v>
      </c>
      <c r="H4279" s="190">
        <f t="shared" si="269"/>
        <v>170.96</v>
      </c>
    </row>
    <row r="4280" spans="1:8">
      <c r="A4280" s="185">
        <v>40343</v>
      </c>
      <c r="B4280" s="184">
        <v>61.6</v>
      </c>
      <c r="C4280" s="184">
        <f t="shared" si="267"/>
        <v>2010</v>
      </c>
      <c r="E4280" s="190">
        <v>93.2</v>
      </c>
      <c r="F4280" s="190">
        <f t="shared" si="270"/>
        <v>4275</v>
      </c>
      <c r="G4280" s="190">
        <f t="shared" si="268"/>
        <v>0.46813403416557159</v>
      </c>
      <c r="H4280" s="190">
        <f t="shared" si="269"/>
        <v>171</v>
      </c>
    </row>
    <row r="4281" spans="1:8">
      <c r="A4281" s="185">
        <v>40344</v>
      </c>
      <c r="B4281" s="184">
        <v>72</v>
      </c>
      <c r="C4281" s="184">
        <f t="shared" si="267"/>
        <v>2010</v>
      </c>
      <c r="E4281" s="190">
        <v>93.2</v>
      </c>
      <c r="F4281" s="190">
        <f t="shared" si="270"/>
        <v>4276</v>
      </c>
      <c r="G4281" s="190">
        <f t="shared" si="268"/>
        <v>0.46824353920280332</v>
      </c>
      <c r="H4281" s="190">
        <f t="shared" si="269"/>
        <v>171.04</v>
      </c>
    </row>
    <row r="4282" spans="1:8">
      <c r="A4282" s="185">
        <v>40345</v>
      </c>
      <c r="B4282" s="184">
        <v>68.099999999999994</v>
      </c>
      <c r="C4282" s="184">
        <f t="shared" si="267"/>
        <v>2010</v>
      </c>
      <c r="E4282" s="190">
        <v>93.2</v>
      </c>
      <c r="F4282" s="190">
        <f t="shared" si="270"/>
        <v>4277</v>
      </c>
      <c r="G4282" s="190">
        <f t="shared" si="268"/>
        <v>0.46835304424003504</v>
      </c>
      <c r="H4282" s="190">
        <f t="shared" si="269"/>
        <v>171.08</v>
      </c>
    </row>
    <row r="4283" spans="1:8">
      <c r="A4283" s="185">
        <v>40346</v>
      </c>
      <c r="B4283" s="184">
        <v>68.3</v>
      </c>
      <c r="C4283" s="184">
        <f t="shared" si="267"/>
        <v>2010</v>
      </c>
      <c r="E4283" s="190">
        <v>93.1</v>
      </c>
      <c r="F4283" s="190">
        <f t="shared" si="270"/>
        <v>4278</v>
      </c>
      <c r="G4283" s="190">
        <f t="shared" si="268"/>
        <v>0.46846254927726677</v>
      </c>
      <c r="H4283" s="190">
        <f t="shared" si="269"/>
        <v>171.12</v>
      </c>
    </row>
    <row r="4284" spans="1:8">
      <c r="A4284" s="185">
        <v>40347</v>
      </c>
      <c r="B4284" s="184">
        <v>64.400000000000006</v>
      </c>
      <c r="C4284" s="184">
        <f t="shared" si="267"/>
        <v>2010</v>
      </c>
      <c r="E4284" s="190">
        <v>93.1</v>
      </c>
      <c r="F4284" s="190">
        <f t="shared" si="270"/>
        <v>4279</v>
      </c>
      <c r="G4284" s="190">
        <f t="shared" si="268"/>
        <v>0.46857205431449844</v>
      </c>
      <c r="H4284" s="190">
        <f t="shared" si="269"/>
        <v>171.16</v>
      </c>
    </row>
    <row r="4285" spans="1:8">
      <c r="A4285" s="185">
        <v>40348</v>
      </c>
      <c r="B4285" s="184">
        <v>101</v>
      </c>
      <c r="C4285" s="184">
        <f t="shared" si="267"/>
        <v>2010</v>
      </c>
      <c r="E4285" s="190">
        <v>93</v>
      </c>
      <c r="F4285" s="190">
        <f t="shared" si="270"/>
        <v>4280</v>
      </c>
      <c r="G4285" s="190">
        <f t="shared" si="268"/>
        <v>0.46868155935173017</v>
      </c>
      <c r="H4285" s="190">
        <f t="shared" si="269"/>
        <v>171.2</v>
      </c>
    </row>
    <row r="4286" spans="1:8">
      <c r="A4286" s="185">
        <v>40349</v>
      </c>
      <c r="B4286" s="184">
        <v>150</v>
      </c>
      <c r="C4286" s="184">
        <f t="shared" si="267"/>
        <v>2010</v>
      </c>
      <c r="E4286" s="190">
        <v>93</v>
      </c>
      <c r="F4286" s="190">
        <f t="shared" si="270"/>
        <v>4281</v>
      </c>
      <c r="G4286" s="190">
        <f t="shared" si="268"/>
        <v>0.4687910643889619</v>
      </c>
      <c r="H4286" s="190">
        <f t="shared" si="269"/>
        <v>171.24</v>
      </c>
    </row>
    <row r="4287" spans="1:8">
      <c r="A4287" s="185">
        <v>40350</v>
      </c>
      <c r="B4287" s="184">
        <v>160</v>
      </c>
      <c r="C4287" s="184">
        <f t="shared" si="267"/>
        <v>2010</v>
      </c>
      <c r="E4287" s="190">
        <v>93</v>
      </c>
      <c r="F4287" s="190">
        <f t="shared" si="270"/>
        <v>4282</v>
      </c>
      <c r="G4287" s="190">
        <f t="shared" si="268"/>
        <v>0.46890056942619363</v>
      </c>
      <c r="H4287" s="190">
        <f t="shared" si="269"/>
        <v>171.28</v>
      </c>
    </row>
    <row r="4288" spans="1:8">
      <c r="A4288" s="185">
        <v>40351</v>
      </c>
      <c r="B4288" s="184">
        <v>121</v>
      </c>
      <c r="C4288" s="184">
        <f t="shared" si="267"/>
        <v>2010</v>
      </c>
      <c r="E4288" s="190">
        <v>93</v>
      </c>
      <c r="F4288" s="190">
        <f t="shared" si="270"/>
        <v>4283</v>
      </c>
      <c r="G4288" s="190">
        <f t="shared" si="268"/>
        <v>0.4690100744634253</v>
      </c>
      <c r="H4288" s="190">
        <f t="shared" si="269"/>
        <v>171.32</v>
      </c>
    </row>
    <row r="4289" spans="1:8">
      <c r="A4289" s="185">
        <v>40352</v>
      </c>
      <c r="B4289" s="184">
        <v>68.599999999999994</v>
      </c>
      <c r="C4289" s="184">
        <f t="shared" si="267"/>
        <v>2010</v>
      </c>
      <c r="E4289" s="190">
        <v>93</v>
      </c>
      <c r="F4289" s="190">
        <f t="shared" si="270"/>
        <v>4284</v>
      </c>
      <c r="G4289" s="190">
        <f t="shared" si="268"/>
        <v>0.46911957950065702</v>
      </c>
      <c r="H4289" s="190">
        <f t="shared" si="269"/>
        <v>171.36</v>
      </c>
    </row>
    <row r="4290" spans="1:8">
      <c r="A4290" s="185">
        <v>40353</v>
      </c>
      <c r="B4290" s="184">
        <v>94</v>
      </c>
      <c r="C4290" s="184">
        <f t="shared" si="267"/>
        <v>2010</v>
      </c>
      <c r="E4290" s="190">
        <v>93</v>
      </c>
      <c r="F4290" s="190">
        <f t="shared" si="270"/>
        <v>4285</v>
      </c>
      <c r="G4290" s="190">
        <f t="shared" si="268"/>
        <v>0.46922908453788875</v>
      </c>
      <c r="H4290" s="190">
        <f t="shared" si="269"/>
        <v>171.4</v>
      </c>
    </row>
    <row r="4291" spans="1:8">
      <c r="A4291" s="185">
        <v>40354</v>
      </c>
      <c r="B4291" s="184">
        <v>95.9</v>
      </c>
      <c r="C4291" s="184">
        <f t="shared" si="267"/>
        <v>2010</v>
      </c>
      <c r="E4291" s="190">
        <v>93</v>
      </c>
      <c r="F4291" s="190">
        <f t="shared" si="270"/>
        <v>4286</v>
      </c>
      <c r="G4291" s="190">
        <f t="shared" si="268"/>
        <v>0.46933858957512048</v>
      </c>
      <c r="H4291" s="190">
        <f t="shared" si="269"/>
        <v>171.44</v>
      </c>
    </row>
    <row r="4292" spans="1:8">
      <c r="A4292" s="185">
        <v>40355</v>
      </c>
      <c r="B4292" s="184">
        <v>67</v>
      </c>
      <c r="C4292" s="184">
        <f t="shared" si="267"/>
        <v>2010</v>
      </c>
      <c r="E4292" s="190">
        <v>93</v>
      </c>
      <c r="F4292" s="190">
        <f t="shared" si="270"/>
        <v>4287</v>
      </c>
      <c r="G4292" s="190">
        <f t="shared" si="268"/>
        <v>0.46944809461235215</v>
      </c>
      <c r="H4292" s="190">
        <f t="shared" si="269"/>
        <v>171.48</v>
      </c>
    </row>
    <row r="4293" spans="1:8">
      <c r="A4293" s="185">
        <v>40356</v>
      </c>
      <c r="B4293" s="184">
        <v>86.6</v>
      </c>
      <c r="C4293" s="184">
        <f t="shared" si="267"/>
        <v>2010</v>
      </c>
      <c r="E4293" s="190">
        <v>92.9</v>
      </c>
      <c r="F4293" s="190">
        <f t="shared" si="270"/>
        <v>4288</v>
      </c>
      <c r="G4293" s="190">
        <f t="shared" si="268"/>
        <v>0.46955759964958388</v>
      </c>
      <c r="H4293" s="190">
        <f t="shared" si="269"/>
        <v>171.52</v>
      </c>
    </row>
    <row r="4294" spans="1:8">
      <c r="A4294" s="185">
        <v>40357</v>
      </c>
      <c r="B4294" s="184">
        <v>82.4</v>
      </c>
      <c r="C4294" s="184">
        <f t="shared" ref="C4294:C4357" si="271">YEAR(A4294)</f>
        <v>2010</v>
      </c>
      <c r="E4294" s="190">
        <v>92.9</v>
      </c>
      <c r="F4294" s="190">
        <f t="shared" si="270"/>
        <v>4289</v>
      </c>
      <c r="G4294" s="190">
        <f t="shared" ref="G4294:G4357" si="272">F4294/9132</f>
        <v>0.46966710468681561</v>
      </c>
      <c r="H4294" s="190">
        <f t="shared" ref="H4294:H4357" si="273">G4294*9132/25</f>
        <v>171.56</v>
      </c>
    </row>
    <row r="4295" spans="1:8">
      <c r="A4295" s="185">
        <v>40358</v>
      </c>
      <c r="B4295" s="184">
        <v>62.9</v>
      </c>
      <c r="C4295" s="184">
        <f t="shared" si="271"/>
        <v>2010</v>
      </c>
      <c r="E4295" s="190">
        <v>92.9</v>
      </c>
      <c r="F4295" s="190">
        <f t="shared" ref="F4295:F4358" si="274">F4294+1</f>
        <v>4290</v>
      </c>
      <c r="G4295" s="190">
        <f t="shared" si="272"/>
        <v>0.46977660972404733</v>
      </c>
      <c r="H4295" s="190">
        <f t="shared" si="273"/>
        <v>171.6</v>
      </c>
    </row>
    <row r="4296" spans="1:8">
      <c r="A4296" s="185">
        <v>40359</v>
      </c>
      <c r="B4296" s="184">
        <v>48.2</v>
      </c>
      <c r="C4296" s="184">
        <f t="shared" si="271"/>
        <v>2010</v>
      </c>
      <c r="E4296" s="190">
        <v>92.9</v>
      </c>
      <c r="F4296" s="190">
        <f t="shared" si="274"/>
        <v>4291</v>
      </c>
      <c r="G4296" s="190">
        <f t="shared" si="272"/>
        <v>0.46988611476127901</v>
      </c>
      <c r="H4296" s="190">
        <f t="shared" si="273"/>
        <v>171.64</v>
      </c>
    </row>
    <row r="4297" spans="1:8">
      <c r="A4297" s="185">
        <v>40360</v>
      </c>
      <c r="B4297" s="184">
        <v>41.1</v>
      </c>
      <c r="C4297" s="184">
        <f t="shared" si="271"/>
        <v>2010</v>
      </c>
      <c r="E4297" s="190">
        <v>92.9</v>
      </c>
      <c r="F4297" s="190">
        <f t="shared" si="274"/>
        <v>4292</v>
      </c>
      <c r="G4297" s="190">
        <f t="shared" si="272"/>
        <v>0.46999561979851073</v>
      </c>
      <c r="H4297" s="190">
        <f t="shared" si="273"/>
        <v>171.68</v>
      </c>
    </row>
    <row r="4298" spans="1:8">
      <c r="A4298" s="185">
        <v>40361</v>
      </c>
      <c r="B4298" s="184">
        <v>42.2</v>
      </c>
      <c r="C4298" s="184">
        <f t="shared" si="271"/>
        <v>2010</v>
      </c>
      <c r="E4298" s="190">
        <v>92.8</v>
      </c>
      <c r="F4298" s="190">
        <f t="shared" si="274"/>
        <v>4293</v>
      </c>
      <c r="G4298" s="190">
        <f t="shared" si="272"/>
        <v>0.47010512483574246</v>
      </c>
      <c r="H4298" s="190">
        <f t="shared" si="273"/>
        <v>171.72</v>
      </c>
    </row>
    <row r="4299" spans="1:8">
      <c r="A4299" s="185">
        <v>40362</v>
      </c>
      <c r="B4299" s="184">
        <v>44.5</v>
      </c>
      <c r="C4299" s="184">
        <f t="shared" si="271"/>
        <v>2010</v>
      </c>
      <c r="E4299" s="190">
        <v>92.8</v>
      </c>
      <c r="F4299" s="190">
        <f t="shared" si="274"/>
        <v>4294</v>
      </c>
      <c r="G4299" s="190">
        <f t="shared" si="272"/>
        <v>0.47021462987297413</v>
      </c>
      <c r="H4299" s="190">
        <f t="shared" si="273"/>
        <v>171.76</v>
      </c>
    </row>
    <row r="4300" spans="1:8">
      <c r="A4300" s="185">
        <v>40363</v>
      </c>
      <c r="B4300" s="184">
        <v>42.7</v>
      </c>
      <c r="C4300" s="184">
        <f t="shared" si="271"/>
        <v>2010</v>
      </c>
      <c r="E4300" s="190">
        <v>92.7</v>
      </c>
      <c r="F4300" s="190">
        <f t="shared" si="274"/>
        <v>4295</v>
      </c>
      <c r="G4300" s="190">
        <f t="shared" si="272"/>
        <v>0.47032413491020586</v>
      </c>
      <c r="H4300" s="190">
        <f t="shared" si="273"/>
        <v>171.8</v>
      </c>
    </row>
    <row r="4301" spans="1:8">
      <c r="A4301" s="185">
        <v>40364</v>
      </c>
      <c r="B4301" s="184">
        <v>43</v>
      </c>
      <c r="C4301" s="184">
        <f t="shared" si="271"/>
        <v>2010</v>
      </c>
      <c r="E4301" s="190">
        <v>92.7</v>
      </c>
      <c r="F4301" s="190">
        <f t="shared" si="274"/>
        <v>4296</v>
      </c>
      <c r="G4301" s="190">
        <f t="shared" si="272"/>
        <v>0.47043363994743759</v>
      </c>
      <c r="H4301" s="190">
        <f t="shared" si="273"/>
        <v>171.84</v>
      </c>
    </row>
    <row r="4302" spans="1:8">
      <c r="A4302" s="185">
        <v>40365</v>
      </c>
      <c r="B4302" s="184">
        <v>46.2</v>
      </c>
      <c r="C4302" s="184">
        <f t="shared" si="271"/>
        <v>2010</v>
      </c>
      <c r="E4302" s="190">
        <v>92.7</v>
      </c>
      <c r="F4302" s="190">
        <f t="shared" si="274"/>
        <v>4297</v>
      </c>
      <c r="G4302" s="190">
        <f t="shared" si="272"/>
        <v>0.47054314498466931</v>
      </c>
      <c r="H4302" s="190">
        <f t="shared" si="273"/>
        <v>171.88</v>
      </c>
    </row>
    <row r="4303" spans="1:8">
      <c r="A4303" s="185">
        <v>40366</v>
      </c>
      <c r="B4303" s="184">
        <v>48.2</v>
      </c>
      <c r="C4303" s="184">
        <f t="shared" si="271"/>
        <v>2010</v>
      </c>
      <c r="E4303" s="190">
        <v>92.6</v>
      </c>
      <c r="F4303" s="190">
        <f t="shared" si="274"/>
        <v>4298</v>
      </c>
      <c r="G4303" s="190">
        <f t="shared" si="272"/>
        <v>0.47065265002190099</v>
      </c>
      <c r="H4303" s="190">
        <f t="shared" si="273"/>
        <v>171.92</v>
      </c>
    </row>
    <row r="4304" spans="1:8">
      <c r="A4304" s="185">
        <v>40367</v>
      </c>
      <c r="B4304" s="184">
        <v>52.4</v>
      </c>
      <c r="C4304" s="184">
        <f t="shared" si="271"/>
        <v>2010</v>
      </c>
      <c r="E4304" s="190">
        <v>92.6</v>
      </c>
      <c r="F4304" s="190">
        <f t="shared" si="274"/>
        <v>4299</v>
      </c>
      <c r="G4304" s="190">
        <f t="shared" si="272"/>
        <v>0.47076215505913271</v>
      </c>
      <c r="H4304" s="190">
        <f t="shared" si="273"/>
        <v>171.96</v>
      </c>
    </row>
    <row r="4305" spans="1:8">
      <c r="A4305" s="185">
        <v>40368</v>
      </c>
      <c r="B4305" s="184">
        <v>57.6</v>
      </c>
      <c r="C4305" s="184">
        <f t="shared" si="271"/>
        <v>2010</v>
      </c>
      <c r="E4305" s="190">
        <v>92.6</v>
      </c>
      <c r="F4305" s="190">
        <f t="shared" si="274"/>
        <v>4300</v>
      </c>
      <c r="G4305" s="190">
        <f t="shared" si="272"/>
        <v>0.47087166009636444</v>
      </c>
      <c r="H4305" s="190">
        <f t="shared" si="273"/>
        <v>172</v>
      </c>
    </row>
    <row r="4306" spans="1:8">
      <c r="A4306" s="185">
        <v>40369</v>
      </c>
      <c r="B4306" s="184">
        <v>54.6</v>
      </c>
      <c r="C4306" s="184">
        <f t="shared" si="271"/>
        <v>2010</v>
      </c>
      <c r="E4306" s="190">
        <v>92.6</v>
      </c>
      <c r="F4306" s="190">
        <f t="shared" si="274"/>
        <v>4301</v>
      </c>
      <c r="G4306" s="190">
        <f t="shared" si="272"/>
        <v>0.47098116513359617</v>
      </c>
      <c r="H4306" s="190">
        <f t="shared" si="273"/>
        <v>172.04</v>
      </c>
    </row>
    <row r="4307" spans="1:8">
      <c r="A4307" s="185">
        <v>40370</v>
      </c>
      <c r="B4307" s="184">
        <v>45.5</v>
      </c>
      <c r="C4307" s="184">
        <f t="shared" si="271"/>
        <v>2010</v>
      </c>
      <c r="E4307" s="190">
        <v>92.5</v>
      </c>
      <c r="F4307" s="190">
        <f t="shared" si="274"/>
        <v>4302</v>
      </c>
      <c r="G4307" s="190">
        <f t="shared" si="272"/>
        <v>0.47109067017082784</v>
      </c>
      <c r="H4307" s="190">
        <f t="shared" si="273"/>
        <v>172.08</v>
      </c>
    </row>
    <row r="4308" spans="1:8">
      <c r="A4308" s="185">
        <v>40371</v>
      </c>
      <c r="B4308" s="184">
        <v>48.4</v>
      </c>
      <c r="C4308" s="184">
        <f t="shared" si="271"/>
        <v>2010</v>
      </c>
      <c r="E4308" s="190">
        <v>92.5</v>
      </c>
      <c r="F4308" s="190">
        <f t="shared" si="274"/>
        <v>4303</v>
      </c>
      <c r="G4308" s="190">
        <f t="shared" si="272"/>
        <v>0.47120017520805957</v>
      </c>
      <c r="H4308" s="190">
        <f t="shared" si="273"/>
        <v>172.12</v>
      </c>
    </row>
    <row r="4309" spans="1:8">
      <c r="A4309" s="185">
        <v>40372</v>
      </c>
      <c r="B4309" s="184">
        <v>45.5</v>
      </c>
      <c r="C4309" s="184">
        <f t="shared" si="271"/>
        <v>2010</v>
      </c>
      <c r="E4309" s="190">
        <v>92.5</v>
      </c>
      <c r="F4309" s="190">
        <f t="shared" si="274"/>
        <v>4304</v>
      </c>
      <c r="G4309" s="190">
        <f t="shared" si="272"/>
        <v>0.4713096802452913</v>
      </c>
      <c r="H4309" s="190">
        <f t="shared" si="273"/>
        <v>172.16</v>
      </c>
    </row>
    <row r="4310" spans="1:8">
      <c r="A4310" s="185">
        <v>40373</v>
      </c>
      <c r="B4310" s="184">
        <v>40.6</v>
      </c>
      <c r="C4310" s="184">
        <f t="shared" si="271"/>
        <v>2010</v>
      </c>
      <c r="E4310" s="190">
        <v>92.4</v>
      </c>
      <c r="F4310" s="190">
        <f t="shared" si="274"/>
        <v>4305</v>
      </c>
      <c r="G4310" s="190">
        <f t="shared" si="272"/>
        <v>0.47141918528252302</v>
      </c>
      <c r="H4310" s="190">
        <f t="shared" si="273"/>
        <v>172.2</v>
      </c>
    </row>
    <row r="4311" spans="1:8">
      <c r="A4311" s="185">
        <v>40374</v>
      </c>
      <c r="B4311" s="184">
        <v>43.5</v>
      </c>
      <c r="C4311" s="184">
        <f t="shared" si="271"/>
        <v>2010</v>
      </c>
      <c r="E4311" s="190">
        <v>92.4</v>
      </c>
      <c r="F4311" s="190">
        <f t="shared" si="274"/>
        <v>4306</v>
      </c>
      <c r="G4311" s="190">
        <f t="shared" si="272"/>
        <v>0.4715286903197547</v>
      </c>
      <c r="H4311" s="190">
        <f t="shared" si="273"/>
        <v>172.24</v>
      </c>
    </row>
    <row r="4312" spans="1:8">
      <c r="A4312" s="185">
        <v>40375</v>
      </c>
      <c r="B4312" s="184">
        <v>49.4</v>
      </c>
      <c r="C4312" s="184">
        <f t="shared" si="271"/>
        <v>2010</v>
      </c>
      <c r="E4312" s="190">
        <v>92.4</v>
      </c>
      <c r="F4312" s="190">
        <f t="shared" si="274"/>
        <v>4307</v>
      </c>
      <c r="G4312" s="190">
        <f t="shared" si="272"/>
        <v>0.47163819535698642</v>
      </c>
      <c r="H4312" s="190">
        <f t="shared" si="273"/>
        <v>172.28</v>
      </c>
    </row>
    <row r="4313" spans="1:8">
      <c r="A4313" s="185">
        <v>40376</v>
      </c>
      <c r="B4313" s="184">
        <v>41.2</v>
      </c>
      <c r="C4313" s="184">
        <f t="shared" si="271"/>
        <v>2010</v>
      </c>
      <c r="E4313" s="190">
        <v>92.3</v>
      </c>
      <c r="F4313" s="190">
        <f t="shared" si="274"/>
        <v>4308</v>
      </c>
      <c r="G4313" s="190">
        <f t="shared" si="272"/>
        <v>0.47174770039421815</v>
      </c>
      <c r="H4313" s="190">
        <f t="shared" si="273"/>
        <v>172.32</v>
      </c>
    </row>
    <row r="4314" spans="1:8">
      <c r="A4314" s="185">
        <v>40377</v>
      </c>
      <c r="B4314" s="184">
        <v>36.700000000000003</v>
      </c>
      <c r="C4314" s="184">
        <f t="shared" si="271"/>
        <v>2010</v>
      </c>
      <c r="E4314" s="190">
        <v>92.3</v>
      </c>
      <c r="F4314" s="190">
        <f t="shared" si="274"/>
        <v>4309</v>
      </c>
      <c r="G4314" s="190">
        <f t="shared" si="272"/>
        <v>0.47185720543144982</v>
      </c>
      <c r="H4314" s="190">
        <f t="shared" si="273"/>
        <v>172.36</v>
      </c>
    </row>
    <row r="4315" spans="1:8">
      <c r="A4315" s="185">
        <v>40378</v>
      </c>
      <c r="B4315" s="184">
        <v>41</v>
      </c>
      <c r="C4315" s="184">
        <f t="shared" si="271"/>
        <v>2010</v>
      </c>
      <c r="E4315" s="190">
        <v>92.3</v>
      </c>
      <c r="F4315" s="190">
        <f t="shared" si="274"/>
        <v>4310</v>
      </c>
      <c r="G4315" s="190">
        <f t="shared" si="272"/>
        <v>0.47196671046868155</v>
      </c>
      <c r="H4315" s="190">
        <f t="shared" si="273"/>
        <v>172.4</v>
      </c>
    </row>
    <row r="4316" spans="1:8">
      <c r="A4316" s="185">
        <v>40379</v>
      </c>
      <c r="B4316" s="184">
        <v>45.5</v>
      </c>
      <c r="C4316" s="184">
        <f t="shared" si="271"/>
        <v>2010</v>
      </c>
      <c r="E4316" s="190">
        <v>92.3</v>
      </c>
      <c r="F4316" s="190">
        <f t="shared" si="274"/>
        <v>4311</v>
      </c>
      <c r="G4316" s="190">
        <f t="shared" si="272"/>
        <v>0.47207621550591328</v>
      </c>
      <c r="H4316" s="190">
        <f t="shared" si="273"/>
        <v>172.44</v>
      </c>
    </row>
    <row r="4317" spans="1:8">
      <c r="A4317" s="185">
        <v>40380</v>
      </c>
      <c r="B4317" s="184">
        <v>43.8</v>
      </c>
      <c r="C4317" s="184">
        <f t="shared" si="271"/>
        <v>2010</v>
      </c>
      <c r="E4317" s="190">
        <v>92.2</v>
      </c>
      <c r="F4317" s="190">
        <f t="shared" si="274"/>
        <v>4312</v>
      </c>
      <c r="G4317" s="190">
        <f t="shared" si="272"/>
        <v>0.472185720543145</v>
      </c>
      <c r="H4317" s="190">
        <f t="shared" si="273"/>
        <v>172.48</v>
      </c>
    </row>
    <row r="4318" spans="1:8">
      <c r="A4318" s="185">
        <v>40381</v>
      </c>
      <c r="B4318" s="184">
        <v>39.9</v>
      </c>
      <c r="C4318" s="184">
        <f t="shared" si="271"/>
        <v>2010</v>
      </c>
      <c r="E4318" s="190">
        <v>92.2</v>
      </c>
      <c r="F4318" s="190">
        <f t="shared" si="274"/>
        <v>4313</v>
      </c>
      <c r="G4318" s="190">
        <f t="shared" si="272"/>
        <v>0.47229522558037668</v>
      </c>
      <c r="H4318" s="190">
        <f t="shared" si="273"/>
        <v>172.52</v>
      </c>
    </row>
    <row r="4319" spans="1:8">
      <c r="A4319" s="185">
        <v>40382</v>
      </c>
      <c r="B4319" s="184">
        <v>43.1</v>
      </c>
      <c r="C4319" s="184">
        <f t="shared" si="271"/>
        <v>2010</v>
      </c>
      <c r="E4319" s="190">
        <v>92.1</v>
      </c>
      <c r="F4319" s="190">
        <f t="shared" si="274"/>
        <v>4314</v>
      </c>
      <c r="G4319" s="190">
        <f t="shared" si="272"/>
        <v>0.4724047306176084</v>
      </c>
      <c r="H4319" s="190">
        <f t="shared" si="273"/>
        <v>172.56</v>
      </c>
    </row>
    <row r="4320" spans="1:8">
      <c r="A4320" s="185">
        <v>40383</v>
      </c>
      <c r="B4320" s="184">
        <v>43.5</v>
      </c>
      <c r="C4320" s="184">
        <f t="shared" si="271"/>
        <v>2010</v>
      </c>
      <c r="E4320" s="190">
        <v>92</v>
      </c>
      <c r="F4320" s="190">
        <f t="shared" si="274"/>
        <v>4315</v>
      </c>
      <c r="G4320" s="190">
        <f t="shared" si="272"/>
        <v>0.47251423565484013</v>
      </c>
      <c r="H4320" s="190">
        <f t="shared" si="273"/>
        <v>172.6</v>
      </c>
    </row>
    <row r="4321" spans="1:8">
      <c r="A4321" s="185">
        <v>40384</v>
      </c>
      <c r="B4321" s="184">
        <v>49.5</v>
      </c>
      <c r="C4321" s="184">
        <f t="shared" si="271"/>
        <v>2010</v>
      </c>
      <c r="E4321" s="190">
        <v>92</v>
      </c>
      <c r="F4321" s="190">
        <f t="shared" si="274"/>
        <v>4316</v>
      </c>
      <c r="G4321" s="190">
        <f t="shared" si="272"/>
        <v>0.47262374069207186</v>
      </c>
      <c r="H4321" s="190">
        <f t="shared" si="273"/>
        <v>172.64</v>
      </c>
    </row>
    <row r="4322" spans="1:8">
      <c r="A4322" s="185">
        <v>40385</v>
      </c>
      <c r="B4322" s="184">
        <v>45</v>
      </c>
      <c r="C4322" s="184">
        <f t="shared" si="271"/>
        <v>2010</v>
      </c>
      <c r="E4322" s="190">
        <v>92</v>
      </c>
      <c r="F4322" s="190">
        <f t="shared" si="274"/>
        <v>4317</v>
      </c>
      <c r="G4322" s="190">
        <f t="shared" si="272"/>
        <v>0.47273324572930353</v>
      </c>
      <c r="H4322" s="190">
        <f t="shared" si="273"/>
        <v>172.68</v>
      </c>
    </row>
    <row r="4323" spans="1:8">
      <c r="A4323" s="185">
        <v>40386</v>
      </c>
      <c r="B4323" s="184">
        <v>43.5</v>
      </c>
      <c r="C4323" s="184">
        <f t="shared" si="271"/>
        <v>2010</v>
      </c>
      <c r="E4323" s="190">
        <v>92</v>
      </c>
      <c r="F4323" s="190">
        <f t="shared" si="274"/>
        <v>4318</v>
      </c>
      <c r="G4323" s="190">
        <f t="shared" si="272"/>
        <v>0.47284275076653526</v>
      </c>
      <c r="H4323" s="190">
        <f t="shared" si="273"/>
        <v>172.72</v>
      </c>
    </row>
    <row r="4324" spans="1:8">
      <c r="A4324" s="185">
        <v>40387</v>
      </c>
      <c r="B4324" s="184">
        <v>42</v>
      </c>
      <c r="C4324" s="184">
        <f t="shared" si="271"/>
        <v>2010</v>
      </c>
      <c r="E4324" s="190">
        <v>92</v>
      </c>
      <c r="F4324" s="190">
        <f t="shared" si="274"/>
        <v>4319</v>
      </c>
      <c r="G4324" s="190">
        <f t="shared" si="272"/>
        <v>0.47295225580376699</v>
      </c>
      <c r="H4324" s="190">
        <f t="shared" si="273"/>
        <v>172.76</v>
      </c>
    </row>
    <row r="4325" spans="1:8">
      <c r="A4325" s="185">
        <v>40388</v>
      </c>
      <c r="B4325" s="184">
        <v>43.3</v>
      </c>
      <c r="C4325" s="184">
        <f t="shared" si="271"/>
        <v>2010</v>
      </c>
      <c r="E4325" s="190">
        <v>92</v>
      </c>
      <c r="F4325" s="190">
        <f t="shared" si="274"/>
        <v>4320</v>
      </c>
      <c r="G4325" s="190">
        <f t="shared" si="272"/>
        <v>0.47306176084099871</v>
      </c>
      <c r="H4325" s="190">
        <f t="shared" si="273"/>
        <v>172.8</v>
      </c>
    </row>
    <row r="4326" spans="1:8">
      <c r="A4326" s="185">
        <v>40389</v>
      </c>
      <c r="B4326" s="184">
        <v>55.4</v>
      </c>
      <c r="C4326" s="184">
        <f t="shared" si="271"/>
        <v>2010</v>
      </c>
      <c r="E4326" s="190">
        <v>92</v>
      </c>
      <c r="F4326" s="190">
        <f t="shared" si="274"/>
        <v>4321</v>
      </c>
      <c r="G4326" s="190">
        <f t="shared" si="272"/>
        <v>0.47317126587823038</v>
      </c>
      <c r="H4326" s="190">
        <f t="shared" si="273"/>
        <v>172.84</v>
      </c>
    </row>
    <row r="4327" spans="1:8">
      <c r="A4327" s="185">
        <v>40390</v>
      </c>
      <c r="B4327" s="184">
        <v>51.3</v>
      </c>
      <c r="C4327" s="184">
        <f t="shared" si="271"/>
        <v>2010</v>
      </c>
      <c r="E4327" s="190">
        <v>92</v>
      </c>
      <c r="F4327" s="190">
        <f t="shared" si="274"/>
        <v>4322</v>
      </c>
      <c r="G4327" s="190">
        <f t="shared" si="272"/>
        <v>0.47328077091546211</v>
      </c>
      <c r="H4327" s="190">
        <f t="shared" si="273"/>
        <v>172.88</v>
      </c>
    </row>
    <row r="4328" spans="1:8">
      <c r="A4328" s="185">
        <v>40391</v>
      </c>
      <c r="B4328" s="184">
        <v>46.6</v>
      </c>
      <c r="C4328" s="184">
        <f t="shared" si="271"/>
        <v>2010</v>
      </c>
      <c r="E4328" s="190">
        <v>92</v>
      </c>
      <c r="F4328" s="190">
        <f t="shared" si="274"/>
        <v>4323</v>
      </c>
      <c r="G4328" s="190">
        <f t="shared" si="272"/>
        <v>0.47339027595269384</v>
      </c>
      <c r="H4328" s="190">
        <f t="shared" si="273"/>
        <v>172.92</v>
      </c>
    </row>
    <row r="4329" spans="1:8">
      <c r="A4329" s="185">
        <v>40392</v>
      </c>
      <c r="B4329" s="184">
        <v>52.4</v>
      </c>
      <c r="C4329" s="184">
        <f t="shared" si="271"/>
        <v>2010</v>
      </c>
      <c r="E4329" s="190">
        <v>92</v>
      </c>
      <c r="F4329" s="190">
        <f t="shared" si="274"/>
        <v>4324</v>
      </c>
      <c r="G4329" s="190">
        <f t="shared" si="272"/>
        <v>0.47349978098992551</v>
      </c>
      <c r="H4329" s="190">
        <f t="shared" si="273"/>
        <v>172.96</v>
      </c>
    </row>
    <row r="4330" spans="1:8">
      <c r="A4330" s="185">
        <v>40393</v>
      </c>
      <c r="B4330" s="184">
        <v>58.6</v>
      </c>
      <c r="C4330" s="184">
        <f t="shared" si="271"/>
        <v>2010</v>
      </c>
      <c r="E4330" s="190">
        <v>92</v>
      </c>
      <c r="F4330" s="190">
        <f t="shared" si="274"/>
        <v>4325</v>
      </c>
      <c r="G4330" s="190">
        <f t="shared" si="272"/>
        <v>0.47360928602715724</v>
      </c>
      <c r="H4330" s="190">
        <f t="shared" si="273"/>
        <v>173</v>
      </c>
    </row>
    <row r="4331" spans="1:8">
      <c r="A4331" s="185">
        <v>40394</v>
      </c>
      <c r="B4331" s="184">
        <v>71.5</v>
      </c>
      <c r="C4331" s="184">
        <f t="shared" si="271"/>
        <v>2010</v>
      </c>
      <c r="E4331" s="190">
        <v>92</v>
      </c>
      <c r="F4331" s="190">
        <f t="shared" si="274"/>
        <v>4326</v>
      </c>
      <c r="G4331" s="190">
        <f t="shared" si="272"/>
        <v>0.47371879106438897</v>
      </c>
      <c r="H4331" s="190">
        <f t="shared" si="273"/>
        <v>173.04</v>
      </c>
    </row>
    <row r="4332" spans="1:8">
      <c r="A4332" s="185">
        <v>40395</v>
      </c>
      <c r="B4332" s="184">
        <v>81.099999999999994</v>
      </c>
      <c r="C4332" s="184">
        <f t="shared" si="271"/>
        <v>2010</v>
      </c>
      <c r="E4332" s="190">
        <v>92</v>
      </c>
      <c r="F4332" s="190">
        <f t="shared" si="274"/>
        <v>4327</v>
      </c>
      <c r="G4332" s="190">
        <f t="shared" si="272"/>
        <v>0.47382829610162069</v>
      </c>
      <c r="H4332" s="190">
        <f t="shared" si="273"/>
        <v>173.08</v>
      </c>
    </row>
    <row r="4333" spans="1:8">
      <c r="A4333" s="185">
        <v>40396</v>
      </c>
      <c r="B4333" s="184">
        <v>64.8</v>
      </c>
      <c r="C4333" s="184">
        <f t="shared" si="271"/>
        <v>2010</v>
      </c>
      <c r="E4333" s="190">
        <v>92</v>
      </c>
      <c r="F4333" s="190">
        <f t="shared" si="274"/>
        <v>4328</v>
      </c>
      <c r="G4333" s="190">
        <f t="shared" si="272"/>
        <v>0.47393780113885237</v>
      </c>
      <c r="H4333" s="190">
        <f t="shared" si="273"/>
        <v>173.12</v>
      </c>
    </row>
    <row r="4334" spans="1:8">
      <c r="A4334" s="185">
        <v>40397</v>
      </c>
      <c r="B4334" s="184">
        <v>60.5</v>
      </c>
      <c r="C4334" s="184">
        <f t="shared" si="271"/>
        <v>2010</v>
      </c>
      <c r="E4334" s="190">
        <v>92</v>
      </c>
      <c r="F4334" s="190">
        <f t="shared" si="274"/>
        <v>4329</v>
      </c>
      <c r="G4334" s="190">
        <f t="shared" si="272"/>
        <v>0.47404730617608409</v>
      </c>
      <c r="H4334" s="190">
        <f t="shared" si="273"/>
        <v>173.16</v>
      </c>
    </row>
    <row r="4335" spans="1:8">
      <c r="A4335" s="185">
        <v>40398</v>
      </c>
      <c r="B4335" s="184">
        <v>54.6</v>
      </c>
      <c r="C4335" s="184">
        <f t="shared" si="271"/>
        <v>2010</v>
      </c>
      <c r="E4335" s="190">
        <v>92</v>
      </c>
      <c r="F4335" s="190">
        <f t="shared" si="274"/>
        <v>4330</v>
      </c>
      <c r="G4335" s="190">
        <f t="shared" si="272"/>
        <v>0.47415681121331582</v>
      </c>
      <c r="H4335" s="190">
        <f t="shared" si="273"/>
        <v>173.2</v>
      </c>
    </row>
    <row r="4336" spans="1:8">
      <c r="A4336" s="185">
        <v>40399</v>
      </c>
      <c r="B4336" s="184">
        <v>58.2</v>
      </c>
      <c r="C4336" s="184">
        <f t="shared" si="271"/>
        <v>2010</v>
      </c>
      <c r="E4336" s="190">
        <v>92</v>
      </c>
      <c r="F4336" s="190">
        <f t="shared" si="274"/>
        <v>4331</v>
      </c>
      <c r="G4336" s="190">
        <f t="shared" si="272"/>
        <v>0.47426631625054755</v>
      </c>
      <c r="H4336" s="190">
        <f t="shared" si="273"/>
        <v>173.24</v>
      </c>
    </row>
    <row r="4337" spans="1:8">
      <c r="A4337" s="185">
        <v>40400</v>
      </c>
      <c r="B4337" s="184">
        <v>52</v>
      </c>
      <c r="C4337" s="184">
        <f t="shared" si="271"/>
        <v>2010</v>
      </c>
      <c r="E4337" s="190">
        <v>92</v>
      </c>
      <c r="F4337" s="190">
        <f t="shared" si="274"/>
        <v>4332</v>
      </c>
      <c r="G4337" s="190">
        <f t="shared" si="272"/>
        <v>0.47437582128777922</v>
      </c>
      <c r="H4337" s="190">
        <f t="shared" si="273"/>
        <v>173.28</v>
      </c>
    </row>
    <row r="4338" spans="1:8">
      <c r="A4338" s="185">
        <v>40401</v>
      </c>
      <c r="B4338" s="184">
        <v>51.5</v>
      </c>
      <c r="C4338" s="184">
        <f t="shared" si="271"/>
        <v>2010</v>
      </c>
      <c r="E4338" s="190">
        <v>92</v>
      </c>
      <c r="F4338" s="190">
        <f t="shared" si="274"/>
        <v>4333</v>
      </c>
      <c r="G4338" s="190">
        <f t="shared" si="272"/>
        <v>0.47448532632501095</v>
      </c>
      <c r="H4338" s="190">
        <f t="shared" si="273"/>
        <v>173.32</v>
      </c>
    </row>
    <row r="4339" spans="1:8">
      <c r="A4339" s="185">
        <v>40402</v>
      </c>
      <c r="B4339" s="184">
        <v>54.4</v>
      </c>
      <c r="C4339" s="184">
        <f t="shared" si="271"/>
        <v>2010</v>
      </c>
      <c r="E4339" s="190">
        <v>92</v>
      </c>
      <c r="F4339" s="190">
        <f t="shared" si="274"/>
        <v>4334</v>
      </c>
      <c r="G4339" s="190">
        <f t="shared" si="272"/>
        <v>0.47459483136224268</v>
      </c>
      <c r="H4339" s="190">
        <f t="shared" si="273"/>
        <v>173.36</v>
      </c>
    </row>
    <row r="4340" spans="1:8">
      <c r="A4340" s="185">
        <v>40403</v>
      </c>
      <c r="B4340" s="184">
        <v>57.6</v>
      </c>
      <c r="C4340" s="184">
        <f t="shared" si="271"/>
        <v>2010</v>
      </c>
      <c r="E4340" s="190">
        <v>92</v>
      </c>
      <c r="F4340" s="190">
        <f t="shared" si="274"/>
        <v>4335</v>
      </c>
      <c r="G4340" s="190">
        <f t="shared" si="272"/>
        <v>0.4747043363994744</v>
      </c>
      <c r="H4340" s="190">
        <f t="shared" si="273"/>
        <v>173.4</v>
      </c>
    </row>
    <row r="4341" spans="1:8">
      <c r="A4341" s="185">
        <v>40404</v>
      </c>
      <c r="B4341" s="184">
        <v>50.6</v>
      </c>
      <c r="C4341" s="184">
        <f t="shared" si="271"/>
        <v>2010</v>
      </c>
      <c r="E4341" s="190">
        <v>92</v>
      </c>
      <c r="F4341" s="190">
        <f t="shared" si="274"/>
        <v>4336</v>
      </c>
      <c r="G4341" s="190">
        <f t="shared" si="272"/>
        <v>0.47481384143670607</v>
      </c>
      <c r="H4341" s="190">
        <f t="shared" si="273"/>
        <v>173.44</v>
      </c>
    </row>
    <row r="4342" spans="1:8">
      <c r="A4342" s="185">
        <v>40405</v>
      </c>
      <c r="B4342" s="184">
        <v>56</v>
      </c>
      <c r="C4342" s="184">
        <f t="shared" si="271"/>
        <v>2010</v>
      </c>
      <c r="E4342" s="190">
        <v>92</v>
      </c>
      <c r="F4342" s="190">
        <f t="shared" si="274"/>
        <v>4337</v>
      </c>
      <c r="G4342" s="190">
        <f t="shared" si="272"/>
        <v>0.4749233464739378</v>
      </c>
      <c r="H4342" s="190">
        <f t="shared" si="273"/>
        <v>173.48</v>
      </c>
    </row>
    <row r="4343" spans="1:8">
      <c r="A4343" s="185">
        <v>40406</v>
      </c>
      <c r="B4343" s="184">
        <v>63.8</v>
      </c>
      <c r="C4343" s="184">
        <f t="shared" si="271"/>
        <v>2010</v>
      </c>
      <c r="E4343" s="190">
        <v>91.9</v>
      </c>
      <c r="F4343" s="190">
        <f t="shared" si="274"/>
        <v>4338</v>
      </c>
      <c r="G4343" s="190">
        <f t="shared" si="272"/>
        <v>0.47503285151116953</v>
      </c>
      <c r="H4343" s="190">
        <f t="shared" si="273"/>
        <v>173.52</v>
      </c>
    </row>
    <row r="4344" spans="1:8">
      <c r="A4344" s="185">
        <v>40407</v>
      </c>
      <c r="B4344" s="184">
        <v>60.5</v>
      </c>
      <c r="C4344" s="184">
        <f t="shared" si="271"/>
        <v>2010</v>
      </c>
      <c r="E4344" s="190">
        <v>91.8</v>
      </c>
      <c r="F4344" s="190">
        <f t="shared" si="274"/>
        <v>4339</v>
      </c>
      <c r="G4344" s="190">
        <f t="shared" si="272"/>
        <v>0.4751423565484012</v>
      </c>
      <c r="H4344" s="190">
        <f t="shared" si="273"/>
        <v>173.56</v>
      </c>
    </row>
    <row r="4345" spans="1:8">
      <c r="A4345" s="185">
        <v>40408</v>
      </c>
      <c r="B4345" s="184">
        <v>60.6</v>
      </c>
      <c r="C4345" s="184">
        <f t="shared" si="271"/>
        <v>2010</v>
      </c>
      <c r="E4345" s="190">
        <v>91.7</v>
      </c>
      <c r="F4345" s="190">
        <f t="shared" si="274"/>
        <v>4340</v>
      </c>
      <c r="G4345" s="190">
        <f t="shared" si="272"/>
        <v>0.47525186158563293</v>
      </c>
      <c r="H4345" s="190">
        <f t="shared" si="273"/>
        <v>173.6</v>
      </c>
    </row>
    <row r="4346" spans="1:8">
      <c r="A4346" s="185">
        <v>40409</v>
      </c>
      <c r="B4346" s="184">
        <v>70.099999999999994</v>
      </c>
      <c r="C4346" s="184">
        <f t="shared" si="271"/>
        <v>2010</v>
      </c>
      <c r="E4346" s="190">
        <v>91.7</v>
      </c>
      <c r="F4346" s="190">
        <f t="shared" si="274"/>
        <v>4341</v>
      </c>
      <c r="G4346" s="190">
        <f t="shared" si="272"/>
        <v>0.47536136662286466</v>
      </c>
      <c r="H4346" s="190">
        <f t="shared" si="273"/>
        <v>173.64</v>
      </c>
    </row>
    <row r="4347" spans="1:8">
      <c r="A4347" s="185">
        <v>40410</v>
      </c>
      <c r="B4347" s="184">
        <v>86.5</v>
      </c>
      <c r="C4347" s="184">
        <f t="shared" si="271"/>
        <v>2010</v>
      </c>
      <c r="E4347" s="190">
        <v>91.5</v>
      </c>
      <c r="F4347" s="190">
        <f t="shared" si="274"/>
        <v>4342</v>
      </c>
      <c r="G4347" s="190">
        <f t="shared" si="272"/>
        <v>0.47547087166009638</v>
      </c>
      <c r="H4347" s="190">
        <f t="shared" si="273"/>
        <v>173.68</v>
      </c>
    </row>
    <row r="4348" spans="1:8">
      <c r="A4348" s="185">
        <v>40411</v>
      </c>
      <c r="B4348" s="184">
        <v>75.5</v>
      </c>
      <c r="C4348" s="184">
        <f t="shared" si="271"/>
        <v>2010</v>
      </c>
      <c r="E4348" s="190">
        <v>91.5</v>
      </c>
      <c r="F4348" s="190">
        <f t="shared" si="274"/>
        <v>4343</v>
      </c>
      <c r="G4348" s="190">
        <f t="shared" si="272"/>
        <v>0.47558037669732806</v>
      </c>
      <c r="H4348" s="190">
        <f t="shared" si="273"/>
        <v>173.72</v>
      </c>
    </row>
    <row r="4349" spans="1:8">
      <c r="A4349" s="185">
        <v>40412</v>
      </c>
      <c r="B4349" s="184">
        <v>60.6</v>
      </c>
      <c r="C4349" s="184">
        <f t="shared" si="271"/>
        <v>2010</v>
      </c>
      <c r="E4349" s="190">
        <v>91.5</v>
      </c>
      <c r="F4349" s="190">
        <f t="shared" si="274"/>
        <v>4344</v>
      </c>
      <c r="G4349" s="190">
        <f t="shared" si="272"/>
        <v>0.47568988173455978</v>
      </c>
      <c r="H4349" s="190">
        <f t="shared" si="273"/>
        <v>173.76</v>
      </c>
    </row>
    <row r="4350" spans="1:8">
      <c r="A4350" s="185">
        <v>40413</v>
      </c>
      <c r="B4350" s="184">
        <v>66</v>
      </c>
      <c r="C4350" s="184">
        <f t="shared" si="271"/>
        <v>2010</v>
      </c>
      <c r="E4350" s="190">
        <v>91.4</v>
      </c>
      <c r="F4350" s="190">
        <f t="shared" si="274"/>
        <v>4345</v>
      </c>
      <c r="G4350" s="190">
        <f t="shared" si="272"/>
        <v>0.47579938677179151</v>
      </c>
      <c r="H4350" s="190">
        <f t="shared" si="273"/>
        <v>173.8</v>
      </c>
    </row>
    <row r="4351" spans="1:8">
      <c r="A4351" s="185">
        <v>40414</v>
      </c>
      <c r="B4351" s="184">
        <v>59.3</v>
      </c>
      <c r="C4351" s="184">
        <f t="shared" si="271"/>
        <v>2010</v>
      </c>
      <c r="E4351" s="190">
        <v>91.3</v>
      </c>
      <c r="F4351" s="190">
        <f t="shared" si="274"/>
        <v>4346</v>
      </c>
      <c r="G4351" s="190">
        <f t="shared" si="272"/>
        <v>0.47590889180902324</v>
      </c>
      <c r="H4351" s="190">
        <f t="shared" si="273"/>
        <v>173.84</v>
      </c>
    </row>
    <row r="4352" spans="1:8">
      <c r="A4352" s="185">
        <v>40415</v>
      </c>
      <c r="B4352" s="184">
        <v>52.4</v>
      </c>
      <c r="C4352" s="184">
        <f t="shared" si="271"/>
        <v>2010</v>
      </c>
      <c r="E4352" s="190">
        <v>91.3</v>
      </c>
      <c r="F4352" s="190">
        <f t="shared" si="274"/>
        <v>4347</v>
      </c>
      <c r="G4352" s="190">
        <f t="shared" si="272"/>
        <v>0.47601839684625491</v>
      </c>
      <c r="H4352" s="190">
        <f t="shared" si="273"/>
        <v>173.88</v>
      </c>
    </row>
    <row r="4353" spans="1:8">
      <c r="A4353" s="185">
        <v>40416</v>
      </c>
      <c r="B4353" s="184">
        <v>49.8</v>
      </c>
      <c r="C4353" s="184">
        <f t="shared" si="271"/>
        <v>2010</v>
      </c>
      <c r="E4353" s="190">
        <v>91.2</v>
      </c>
      <c r="F4353" s="190">
        <f t="shared" si="274"/>
        <v>4348</v>
      </c>
      <c r="G4353" s="190">
        <f t="shared" si="272"/>
        <v>0.47612790188348664</v>
      </c>
      <c r="H4353" s="190">
        <f t="shared" si="273"/>
        <v>173.92</v>
      </c>
    </row>
    <row r="4354" spans="1:8">
      <c r="A4354" s="185">
        <v>40417</v>
      </c>
      <c r="B4354" s="184">
        <v>53.4</v>
      </c>
      <c r="C4354" s="184">
        <f t="shared" si="271"/>
        <v>2010</v>
      </c>
      <c r="E4354" s="190">
        <v>91.2</v>
      </c>
      <c r="F4354" s="190">
        <f t="shared" si="274"/>
        <v>4349</v>
      </c>
      <c r="G4354" s="190">
        <f t="shared" si="272"/>
        <v>0.47623740692071836</v>
      </c>
      <c r="H4354" s="190">
        <f t="shared" si="273"/>
        <v>173.96</v>
      </c>
    </row>
    <row r="4355" spans="1:8">
      <c r="A4355" s="185">
        <v>40418</v>
      </c>
      <c r="B4355" s="184">
        <v>53</v>
      </c>
      <c r="C4355" s="184">
        <f t="shared" si="271"/>
        <v>2010</v>
      </c>
      <c r="E4355" s="190">
        <v>91.1</v>
      </c>
      <c r="F4355" s="190">
        <f t="shared" si="274"/>
        <v>4350</v>
      </c>
      <c r="G4355" s="190">
        <f t="shared" si="272"/>
        <v>0.47634691195795009</v>
      </c>
      <c r="H4355" s="190">
        <f t="shared" si="273"/>
        <v>174</v>
      </c>
    </row>
    <row r="4356" spans="1:8">
      <c r="A4356" s="185">
        <v>40419</v>
      </c>
      <c r="B4356" s="184">
        <v>54.8</v>
      </c>
      <c r="C4356" s="184">
        <f t="shared" si="271"/>
        <v>2010</v>
      </c>
      <c r="E4356" s="190">
        <v>91.1</v>
      </c>
      <c r="F4356" s="190">
        <f t="shared" si="274"/>
        <v>4351</v>
      </c>
      <c r="G4356" s="190">
        <f t="shared" si="272"/>
        <v>0.47645641699518176</v>
      </c>
      <c r="H4356" s="190">
        <f t="shared" si="273"/>
        <v>174.04</v>
      </c>
    </row>
    <row r="4357" spans="1:8">
      <c r="A4357" s="185">
        <v>40420</v>
      </c>
      <c r="B4357" s="184">
        <v>56.7</v>
      </c>
      <c r="C4357" s="184">
        <f t="shared" si="271"/>
        <v>2010</v>
      </c>
      <c r="E4357" s="190">
        <v>91.1</v>
      </c>
      <c r="F4357" s="190">
        <f t="shared" si="274"/>
        <v>4352</v>
      </c>
      <c r="G4357" s="190">
        <f t="shared" si="272"/>
        <v>0.47656592203241349</v>
      </c>
      <c r="H4357" s="190">
        <f t="shared" si="273"/>
        <v>174.08</v>
      </c>
    </row>
    <row r="4358" spans="1:8">
      <c r="A4358" s="185">
        <v>40421</v>
      </c>
      <c r="B4358" s="184">
        <v>50.6</v>
      </c>
      <c r="C4358" s="184">
        <f t="shared" ref="C4358:C4421" si="275">YEAR(A4358)</f>
        <v>2010</v>
      </c>
      <c r="E4358" s="190">
        <v>91</v>
      </c>
      <c r="F4358" s="190">
        <f t="shared" si="274"/>
        <v>4353</v>
      </c>
      <c r="G4358" s="190">
        <f t="shared" ref="G4358:G4421" si="276">F4358/9132</f>
        <v>0.47667542706964522</v>
      </c>
      <c r="H4358" s="190">
        <f t="shared" ref="H4358:H4421" si="277">G4358*9132/25</f>
        <v>174.12</v>
      </c>
    </row>
    <row r="4359" spans="1:8">
      <c r="A4359" s="185">
        <v>40422</v>
      </c>
      <c r="B4359" s="184">
        <v>54.2</v>
      </c>
      <c r="C4359" s="184">
        <f t="shared" si="275"/>
        <v>2010</v>
      </c>
      <c r="E4359" s="190">
        <v>91</v>
      </c>
      <c r="F4359" s="190">
        <f t="shared" ref="F4359:F4422" si="278">F4358+1</f>
        <v>4354</v>
      </c>
      <c r="G4359" s="190">
        <f t="shared" si="276"/>
        <v>0.47678493210687689</v>
      </c>
      <c r="H4359" s="190">
        <f t="shared" si="277"/>
        <v>174.16</v>
      </c>
    </row>
    <row r="4360" spans="1:8">
      <c r="A4360" s="185">
        <v>40423</v>
      </c>
      <c r="B4360" s="184">
        <v>55.3</v>
      </c>
      <c r="C4360" s="184">
        <f t="shared" si="275"/>
        <v>2010</v>
      </c>
      <c r="E4360" s="190">
        <v>91</v>
      </c>
      <c r="F4360" s="190">
        <f t="shared" si="278"/>
        <v>4355</v>
      </c>
      <c r="G4360" s="190">
        <f t="shared" si="276"/>
        <v>0.47689443714410862</v>
      </c>
      <c r="H4360" s="190">
        <f t="shared" si="277"/>
        <v>174.2</v>
      </c>
    </row>
    <row r="4361" spans="1:8">
      <c r="A4361" s="185">
        <v>40424</v>
      </c>
      <c r="B4361" s="184">
        <v>55.7</v>
      </c>
      <c r="C4361" s="184">
        <f t="shared" si="275"/>
        <v>2010</v>
      </c>
      <c r="E4361" s="190">
        <v>91</v>
      </c>
      <c r="F4361" s="190">
        <f t="shared" si="278"/>
        <v>4356</v>
      </c>
      <c r="G4361" s="190">
        <f t="shared" si="276"/>
        <v>0.47700394218134035</v>
      </c>
      <c r="H4361" s="190">
        <f t="shared" si="277"/>
        <v>174.24</v>
      </c>
    </row>
    <row r="4362" spans="1:8">
      <c r="A4362" s="185">
        <v>40425</v>
      </c>
      <c r="B4362" s="184">
        <v>51.5</v>
      </c>
      <c r="C4362" s="184">
        <f t="shared" si="275"/>
        <v>2010</v>
      </c>
      <c r="E4362" s="190">
        <v>91</v>
      </c>
      <c r="F4362" s="190">
        <f t="shared" si="278"/>
        <v>4357</v>
      </c>
      <c r="G4362" s="190">
        <f t="shared" si="276"/>
        <v>0.47711344721857207</v>
      </c>
      <c r="H4362" s="190">
        <f t="shared" si="277"/>
        <v>174.28</v>
      </c>
    </row>
    <row r="4363" spans="1:8">
      <c r="A4363" s="185">
        <v>40426</v>
      </c>
      <c r="B4363" s="184">
        <v>48.7</v>
      </c>
      <c r="C4363" s="184">
        <f t="shared" si="275"/>
        <v>2010</v>
      </c>
      <c r="E4363" s="190">
        <v>91</v>
      </c>
      <c r="F4363" s="190">
        <f t="shared" si="278"/>
        <v>4358</v>
      </c>
      <c r="G4363" s="190">
        <f t="shared" si="276"/>
        <v>0.47722295225580375</v>
      </c>
      <c r="H4363" s="190">
        <f t="shared" si="277"/>
        <v>174.32</v>
      </c>
    </row>
    <row r="4364" spans="1:8">
      <c r="A4364" s="185">
        <v>40427</v>
      </c>
      <c r="B4364" s="184">
        <v>54.6</v>
      </c>
      <c r="C4364" s="184">
        <f t="shared" si="275"/>
        <v>2010</v>
      </c>
      <c r="E4364" s="190">
        <v>91</v>
      </c>
      <c r="F4364" s="190">
        <f t="shared" si="278"/>
        <v>4359</v>
      </c>
      <c r="G4364" s="190">
        <f t="shared" si="276"/>
        <v>0.47733245729303547</v>
      </c>
      <c r="H4364" s="190">
        <f t="shared" si="277"/>
        <v>174.36</v>
      </c>
    </row>
    <row r="4365" spans="1:8">
      <c r="A4365" s="185">
        <v>40428</v>
      </c>
      <c r="B4365" s="184">
        <v>55.2</v>
      </c>
      <c r="C4365" s="184">
        <f t="shared" si="275"/>
        <v>2010</v>
      </c>
      <c r="E4365" s="190">
        <v>91</v>
      </c>
      <c r="F4365" s="190">
        <f t="shared" si="278"/>
        <v>4360</v>
      </c>
      <c r="G4365" s="190">
        <f t="shared" si="276"/>
        <v>0.4774419623302672</v>
      </c>
      <c r="H4365" s="190">
        <f t="shared" si="277"/>
        <v>174.4</v>
      </c>
    </row>
    <row r="4366" spans="1:8">
      <c r="A4366" s="185">
        <v>40429</v>
      </c>
      <c r="B4366" s="184">
        <v>58.6</v>
      </c>
      <c r="C4366" s="184">
        <f t="shared" si="275"/>
        <v>2010</v>
      </c>
      <c r="E4366" s="190">
        <v>91</v>
      </c>
      <c r="F4366" s="190">
        <f t="shared" si="278"/>
        <v>4361</v>
      </c>
      <c r="G4366" s="190">
        <f t="shared" si="276"/>
        <v>0.47755146736749893</v>
      </c>
      <c r="H4366" s="190">
        <f t="shared" si="277"/>
        <v>174.44</v>
      </c>
    </row>
    <row r="4367" spans="1:8">
      <c r="A4367" s="185">
        <v>40430</v>
      </c>
      <c r="B4367" s="184">
        <v>59.8</v>
      </c>
      <c r="C4367" s="184">
        <f t="shared" si="275"/>
        <v>2010</v>
      </c>
      <c r="E4367" s="190">
        <v>91</v>
      </c>
      <c r="F4367" s="190">
        <f t="shared" si="278"/>
        <v>4362</v>
      </c>
      <c r="G4367" s="190">
        <f t="shared" si="276"/>
        <v>0.4776609724047306</v>
      </c>
      <c r="H4367" s="190">
        <f t="shared" si="277"/>
        <v>174.48</v>
      </c>
    </row>
    <row r="4368" spans="1:8">
      <c r="A4368" s="185">
        <v>40431</v>
      </c>
      <c r="B4368" s="184">
        <v>61.7</v>
      </c>
      <c r="C4368" s="184">
        <f t="shared" si="275"/>
        <v>2010</v>
      </c>
      <c r="E4368" s="190">
        <v>91</v>
      </c>
      <c r="F4368" s="190">
        <f t="shared" si="278"/>
        <v>4363</v>
      </c>
      <c r="G4368" s="190">
        <f t="shared" si="276"/>
        <v>0.47777047744196233</v>
      </c>
      <c r="H4368" s="190">
        <f t="shared" si="277"/>
        <v>174.52</v>
      </c>
    </row>
    <row r="4369" spans="1:8">
      <c r="A4369" s="185">
        <v>40432</v>
      </c>
      <c r="B4369" s="184">
        <v>56.2</v>
      </c>
      <c r="C4369" s="184">
        <f t="shared" si="275"/>
        <v>2010</v>
      </c>
      <c r="E4369" s="190">
        <v>90.9</v>
      </c>
      <c r="F4369" s="190">
        <f t="shared" si="278"/>
        <v>4364</v>
      </c>
      <c r="G4369" s="190">
        <f t="shared" si="276"/>
        <v>0.47787998247919405</v>
      </c>
      <c r="H4369" s="190">
        <f t="shared" si="277"/>
        <v>174.56</v>
      </c>
    </row>
    <row r="4370" spans="1:8">
      <c r="A4370" s="185">
        <v>40433</v>
      </c>
      <c r="B4370" s="184">
        <v>60.2</v>
      </c>
      <c r="C4370" s="184">
        <f t="shared" si="275"/>
        <v>2010</v>
      </c>
      <c r="E4370" s="190">
        <v>90.9</v>
      </c>
      <c r="F4370" s="190">
        <f t="shared" si="278"/>
        <v>4365</v>
      </c>
      <c r="G4370" s="190">
        <f t="shared" si="276"/>
        <v>0.47798948751642578</v>
      </c>
      <c r="H4370" s="190">
        <f t="shared" si="277"/>
        <v>174.6</v>
      </c>
    </row>
    <row r="4371" spans="1:8">
      <c r="A4371" s="185">
        <v>40434</v>
      </c>
      <c r="B4371" s="184">
        <v>55.2</v>
      </c>
      <c r="C4371" s="184">
        <f t="shared" si="275"/>
        <v>2010</v>
      </c>
      <c r="E4371" s="190">
        <v>90.8</v>
      </c>
      <c r="F4371" s="190">
        <f t="shared" si="278"/>
        <v>4366</v>
      </c>
      <c r="G4371" s="190">
        <f t="shared" si="276"/>
        <v>0.47809899255365745</v>
      </c>
      <c r="H4371" s="190">
        <f t="shared" si="277"/>
        <v>174.64</v>
      </c>
    </row>
    <row r="4372" spans="1:8">
      <c r="A4372" s="185">
        <v>40435</v>
      </c>
      <c r="B4372" s="184">
        <v>51.3</v>
      </c>
      <c r="C4372" s="184">
        <f t="shared" si="275"/>
        <v>2010</v>
      </c>
      <c r="E4372" s="190">
        <v>90.8</v>
      </c>
      <c r="F4372" s="190">
        <f t="shared" si="278"/>
        <v>4367</v>
      </c>
      <c r="G4372" s="190">
        <f t="shared" si="276"/>
        <v>0.47820849759088918</v>
      </c>
      <c r="H4372" s="190">
        <f t="shared" si="277"/>
        <v>174.68</v>
      </c>
    </row>
    <row r="4373" spans="1:8">
      <c r="A4373" s="185">
        <v>40436</v>
      </c>
      <c r="B4373" s="184">
        <v>47.4</v>
      </c>
      <c r="C4373" s="184">
        <f t="shared" si="275"/>
        <v>2010</v>
      </c>
      <c r="E4373" s="190">
        <v>90.8</v>
      </c>
      <c r="F4373" s="190">
        <f t="shared" si="278"/>
        <v>4368</v>
      </c>
      <c r="G4373" s="190">
        <f t="shared" si="276"/>
        <v>0.47831800262812091</v>
      </c>
      <c r="H4373" s="190">
        <f t="shared" si="277"/>
        <v>174.72</v>
      </c>
    </row>
    <row r="4374" spans="1:8">
      <c r="A4374" s="185">
        <v>40437</v>
      </c>
      <c r="B4374" s="184">
        <v>46</v>
      </c>
      <c r="C4374" s="184">
        <f t="shared" si="275"/>
        <v>2010</v>
      </c>
      <c r="E4374" s="190">
        <v>90.8</v>
      </c>
      <c r="F4374" s="190">
        <f t="shared" si="278"/>
        <v>4369</v>
      </c>
      <c r="G4374" s="190">
        <f t="shared" si="276"/>
        <v>0.47842750766535258</v>
      </c>
      <c r="H4374" s="190">
        <f t="shared" si="277"/>
        <v>174.76</v>
      </c>
    </row>
    <row r="4375" spans="1:8">
      <c r="A4375" s="185">
        <v>40438</v>
      </c>
      <c r="B4375" s="184">
        <v>41.3</v>
      </c>
      <c r="C4375" s="184">
        <f t="shared" si="275"/>
        <v>2010</v>
      </c>
      <c r="E4375" s="190">
        <v>90.7</v>
      </c>
      <c r="F4375" s="190">
        <f t="shared" si="278"/>
        <v>4370</v>
      </c>
      <c r="G4375" s="190">
        <f t="shared" si="276"/>
        <v>0.47853701270258431</v>
      </c>
      <c r="H4375" s="190">
        <f t="shared" si="277"/>
        <v>174.8</v>
      </c>
    </row>
    <row r="4376" spans="1:8">
      <c r="A4376" s="185">
        <v>40439</v>
      </c>
      <c r="B4376" s="184">
        <v>43.6</v>
      </c>
      <c r="C4376" s="184">
        <f t="shared" si="275"/>
        <v>2010</v>
      </c>
      <c r="E4376" s="190">
        <v>90.7</v>
      </c>
      <c r="F4376" s="190">
        <f t="shared" si="278"/>
        <v>4371</v>
      </c>
      <c r="G4376" s="190">
        <f t="shared" si="276"/>
        <v>0.47864651773981604</v>
      </c>
      <c r="H4376" s="190">
        <f t="shared" si="277"/>
        <v>174.84</v>
      </c>
    </row>
    <row r="4377" spans="1:8">
      <c r="A4377" s="185">
        <v>40440</v>
      </c>
      <c r="B4377" s="184">
        <v>71.900000000000006</v>
      </c>
      <c r="C4377" s="184">
        <f t="shared" si="275"/>
        <v>2010</v>
      </c>
      <c r="E4377" s="190">
        <v>90.6</v>
      </c>
      <c r="F4377" s="190">
        <f t="shared" si="278"/>
        <v>4372</v>
      </c>
      <c r="G4377" s="190">
        <f t="shared" si="276"/>
        <v>0.47875602277704776</v>
      </c>
      <c r="H4377" s="190">
        <f t="shared" si="277"/>
        <v>174.88</v>
      </c>
    </row>
    <row r="4378" spans="1:8">
      <c r="A4378" s="185">
        <v>40441</v>
      </c>
      <c r="B4378" s="184">
        <v>65.8</v>
      </c>
      <c r="C4378" s="184">
        <f t="shared" si="275"/>
        <v>2010</v>
      </c>
      <c r="E4378" s="190">
        <v>90.6</v>
      </c>
      <c r="F4378" s="190">
        <f t="shared" si="278"/>
        <v>4373</v>
      </c>
      <c r="G4378" s="190">
        <f t="shared" si="276"/>
        <v>0.47886552781427943</v>
      </c>
      <c r="H4378" s="190">
        <f t="shared" si="277"/>
        <v>174.92</v>
      </c>
    </row>
    <row r="4379" spans="1:8">
      <c r="A4379" s="185">
        <v>40442</v>
      </c>
      <c r="B4379" s="184">
        <v>46.1</v>
      </c>
      <c r="C4379" s="184">
        <f t="shared" si="275"/>
        <v>2010</v>
      </c>
      <c r="E4379" s="190">
        <v>90.6</v>
      </c>
      <c r="F4379" s="190">
        <f t="shared" si="278"/>
        <v>4374</v>
      </c>
      <c r="G4379" s="190">
        <f t="shared" si="276"/>
        <v>0.47897503285151116</v>
      </c>
      <c r="H4379" s="190">
        <f t="shared" si="277"/>
        <v>174.96</v>
      </c>
    </row>
    <row r="4380" spans="1:8">
      <c r="A4380" s="185">
        <v>40443</v>
      </c>
      <c r="B4380" s="184">
        <v>58.5</v>
      </c>
      <c r="C4380" s="184">
        <f t="shared" si="275"/>
        <v>2010</v>
      </c>
      <c r="E4380" s="190">
        <v>90.6</v>
      </c>
      <c r="F4380" s="190">
        <f t="shared" si="278"/>
        <v>4375</v>
      </c>
      <c r="G4380" s="190">
        <f t="shared" si="276"/>
        <v>0.47908453788874289</v>
      </c>
      <c r="H4380" s="190">
        <f t="shared" si="277"/>
        <v>175</v>
      </c>
    </row>
    <row r="4381" spans="1:8">
      <c r="A4381" s="185">
        <v>40444</v>
      </c>
      <c r="B4381" s="184">
        <v>65.900000000000006</v>
      </c>
      <c r="C4381" s="184">
        <f t="shared" si="275"/>
        <v>2010</v>
      </c>
      <c r="E4381" s="190">
        <v>90.6</v>
      </c>
      <c r="F4381" s="190">
        <f t="shared" si="278"/>
        <v>4376</v>
      </c>
      <c r="G4381" s="190">
        <f t="shared" si="276"/>
        <v>0.47919404292597462</v>
      </c>
      <c r="H4381" s="190">
        <f t="shared" si="277"/>
        <v>175.04</v>
      </c>
    </row>
    <row r="4382" spans="1:8">
      <c r="A4382" s="185">
        <v>40445</v>
      </c>
      <c r="B4382" s="184">
        <v>61.3</v>
      </c>
      <c r="C4382" s="184">
        <f t="shared" si="275"/>
        <v>2010</v>
      </c>
      <c r="E4382" s="190">
        <v>90.5</v>
      </c>
      <c r="F4382" s="190">
        <f t="shared" si="278"/>
        <v>4377</v>
      </c>
      <c r="G4382" s="190">
        <f t="shared" si="276"/>
        <v>0.47930354796320629</v>
      </c>
      <c r="H4382" s="190">
        <f t="shared" si="277"/>
        <v>175.08</v>
      </c>
    </row>
    <row r="4383" spans="1:8">
      <c r="A4383" s="185">
        <v>40446</v>
      </c>
      <c r="B4383" s="184">
        <v>57.6</v>
      </c>
      <c r="C4383" s="184">
        <f t="shared" si="275"/>
        <v>2010</v>
      </c>
      <c r="E4383" s="190">
        <v>90.5</v>
      </c>
      <c r="F4383" s="190">
        <f t="shared" si="278"/>
        <v>4378</v>
      </c>
      <c r="G4383" s="190">
        <f t="shared" si="276"/>
        <v>0.47941305300043802</v>
      </c>
      <c r="H4383" s="190">
        <f t="shared" si="277"/>
        <v>175.12</v>
      </c>
    </row>
    <row r="4384" spans="1:8">
      <c r="A4384" s="185">
        <v>40447</v>
      </c>
      <c r="B4384" s="184">
        <v>59</v>
      </c>
      <c r="C4384" s="184">
        <f t="shared" si="275"/>
        <v>2010</v>
      </c>
      <c r="E4384" s="190">
        <v>90.5</v>
      </c>
      <c r="F4384" s="190">
        <f t="shared" si="278"/>
        <v>4379</v>
      </c>
      <c r="G4384" s="190">
        <f t="shared" si="276"/>
        <v>0.47952255803766974</v>
      </c>
      <c r="H4384" s="190">
        <f t="shared" si="277"/>
        <v>175.16</v>
      </c>
    </row>
    <row r="4385" spans="1:8">
      <c r="A4385" s="185">
        <v>40448</v>
      </c>
      <c r="B4385" s="184">
        <v>61.9</v>
      </c>
      <c r="C4385" s="184">
        <f t="shared" si="275"/>
        <v>2010</v>
      </c>
      <c r="E4385" s="190">
        <v>90.4</v>
      </c>
      <c r="F4385" s="190">
        <f t="shared" si="278"/>
        <v>4380</v>
      </c>
      <c r="G4385" s="190">
        <f t="shared" si="276"/>
        <v>0.47963206307490147</v>
      </c>
      <c r="H4385" s="190">
        <f t="shared" si="277"/>
        <v>175.2</v>
      </c>
    </row>
    <row r="4386" spans="1:8">
      <c r="A4386" s="185">
        <v>40449</v>
      </c>
      <c r="B4386" s="184">
        <v>60.9</v>
      </c>
      <c r="C4386" s="184">
        <f t="shared" si="275"/>
        <v>2010</v>
      </c>
      <c r="E4386" s="190">
        <v>90.4</v>
      </c>
      <c r="F4386" s="190">
        <f t="shared" si="278"/>
        <v>4381</v>
      </c>
      <c r="G4386" s="190">
        <f t="shared" si="276"/>
        <v>0.47974156811213314</v>
      </c>
      <c r="H4386" s="190">
        <f t="shared" si="277"/>
        <v>175.24</v>
      </c>
    </row>
    <row r="4387" spans="1:8">
      <c r="A4387" s="185">
        <v>40450</v>
      </c>
      <c r="B4387" s="184">
        <v>65.599999999999994</v>
      </c>
      <c r="C4387" s="184">
        <f t="shared" si="275"/>
        <v>2010</v>
      </c>
      <c r="E4387" s="190">
        <v>90.4</v>
      </c>
      <c r="F4387" s="190">
        <f t="shared" si="278"/>
        <v>4382</v>
      </c>
      <c r="G4387" s="190">
        <f t="shared" si="276"/>
        <v>0.47985107314936487</v>
      </c>
      <c r="H4387" s="190">
        <f t="shared" si="277"/>
        <v>175.28</v>
      </c>
    </row>
    <row r="4388" spans="1:8">
      <c r="A4388" s="185">
        <v>40451</v>
      </c>
      <c r="B4388" s="184">
        <v>80.5</v>
      </c>
      <c r="C4388" s="184">
        <f t="shared" si="275"/>
        <v>2010</v>
      </c>
      <c r="E4388" s="190">
        <v>90.4</v>
      </c>
      <c r="F4388" s="190">
        <f t="shared" si="278"/>
        <v>4383</v>
      </c>
      <c r="G4388" s="190">
        <f t="shared" si="276"/>
        <v>0.4799605781865966</v>
      </c>
      <c r="H4388" s="190">
        <f t="shared" si="277"/>
        <v>175.32</v>
      </c>
    </row>
    <row r="4389" spans="1:8">
      <c r="A4389" s="185">
        <v>40452</v>
      </c>
      <c r="B4389" s="184">
        <v>68.2</v>
      </c>
      <c r="C4389" s="184">
        <f t="shared" si="275"/>
        <v>2010</v>
      </c>
      <c r="E4389" s="190">
        <v>90.3</v>
      </c>
      <c r="F4389" s="190">
        <f t="shared" si="278"/>
        <v>4384</v>
      </c>
      <c r="G4389" s="190">
        <f t="shared" si="276"/>
        <v>0.48007008322382827</v>
      </c>
      <c r="H4389" s="190">
        <f t="shared" si="277"/>
        <v>175.36</v>
      </c>
    </row>
    <row r="4390" spans="1:8">
      <c r="A4390" s="185">
        <v>40453</v>
      </c>
      <c r="B4390" s="184">
        <v>61.1</v>
      </c>
      <c r="C4390" s="184">
        <f t="shared" si="275"/>
        <v>2010</v>
      </c>
      <c r="E4390" s="190">
        <v>90.3</v>
      </c>
      <c r="F4390" s="190">
        <f t="shared" si="278"/>
        <v>4385</v>
      </c>
      <c r="G4390" s="190">
        <f t="shared" si="276"/>
        <v>0.48017958826106</v>
      </c>
      <c r="H4390" s="190">
        <f t="shared" si="277"/>
        <v>175.4</v>
      </c>
    </row>
    <row r="4391" spans="1:8">
      <c r="A4391" s="185">
        <v>40454</v>
      </c>
      <c r="B4391" s="184">
        <v>54.8</v>
      </c>
      <c r="C4391" s="184">
        <f t="shared" si="275"/>
        <v>2010</v>
      </c>
      <c r="E4391" s="190">
        <v>90.3</v>
      </c>
      <c r="F4391" s="190">
        <f t="shared" si="278"/>
        <v>4386</v>
      </c>
      <c r="G4391" s="190">
        <f t="shared" si="276"/>
        <v>0.48028909329829172</v>
      </c>
      <c r="H4391" s="190">
        <f t="shared" si="277"/>
        <v>175.44</v>
      </c>
    </row>
    <row r="4392" spans="1:8">
      <c r="A4392" s="185">
        <v>40455</v>
      </c>
      <c r="B4392" s="184">
        <v>78.8</v>
      </c>
      <c r="C4392" s="184">
        <f t="shared" si="275"/>
        <v>2010</v>
      </c>
      <c r="E4392" s="190">
        <v>90.3</v>
      </c>
      <c r="F4392" s="190">
        <f t="shared" si="278"/>
        <v>4387</v>
      </c>
      <c r="G4392" s="190">
        <f t="shared" si="276"/>
        <v>0.48039859833552345</v>
      </c>
      <c r="H4392" s="190">
        <f t="shared" si="277"/>
        <v>175.48</v>
      </c>
    </row>
    <row r="4393" spans="1:8">
      <c r="A4393" s="185">
        <v>40456</v>
      </c>
      <c r="B4393" s="184">
        <v>68.5</v>
      </c>
      <c r="C4393" s="184">
        <f t="shared" si="275"/>
        <v>2010</v>
      </c>
      <c r="E4393" s="190">
        <v>90.3</v>
      </c>
      <c r="F4393" s="190">
        <f t="shared" si="278"/>
        <v>4388</v>
      </c>
      <c r="G4393" s="190">
        <f t="shared" si="276"/>
        <v>0.48050810337275512</v>
      </c>
      <c r="H4393" s="190">
        <f t="shared" si="277"/>
        <v>175.52</v>
      </c>
    </row>
    <row r="4394" spans="1:8">
      <c r="A4394" s="185">
        <v>40457</v>
      </c>
      <c r="B4394" s="184">
        <v>60.9</v>
      </c>
      <c r="C4394" s="184">
        <f t="shared" si="275"/>
        <v>2010</v>
      </c>
      <c r="E4394" s="190">
        <v>90.2</v>
      </c>
      <c r="F4394" s="190">
        <f t="shared" si="278"/>
        <v>4389</v>
      </c>
      <c r="G4394" s="190">
        <f t="shared" si="276"/>
        <v>0.48061760840998685</v>
      </c>
      <c r="H4394" s="190">
        <f t="shared" si="277"/>
        <v>175.56</v>
      </c>
    </row>
    <row r="4395" spans="1:8">
      <c r="A4395" s="185">
        <v>40458</v>
      </c>
      <c r="B4395" s="184">
        <v>63.4</v>
      </c>
      <c r="C4395" s="184">
        <f t="shared" si="275"/>
        <v>2010</v>
      </c>
      <c r="E4395" s="190">
        <v>90.2</v>
      </c>
      <c r="F4395" s="190">
        <f t="shared" si="278"/>
        <v>4390</v>
      </c>
      <c r="G4395" s="190">
        <f t="shared" si="276"/>
        <v>0.48072711344721858</v>
      </c>
      <c r="H4395" s="190">
        <f t="shared" si="277"/>
        <v>175.6</v>
      </c>
    </row>
    <row r="4396" spans="1:8">
      <c r="A4396" s="185">
        <v>40459</v>
      </c>
      <c r="B4396" s="184">
        <v>61.6</v>
      </c>
      <c r="C4396" s="184">
        <f t="shared" si="275"/>
        <v>2010</v>
      </c>
      <c r="E4396" s="190">
        <v>90.2</v>
      </c>
      <c r="F4396" s="190">
        <f t="shared" si="278"/>
        <v>4391</v>
      </c>
      <c r="G4396" s="190">
        <f t="shared" si="276"/>
        <v>0.48083661848445031</v>
      </c>
      <c r="H4396" s="190">
        <f t="shared" si="277"/>
        <v>175.64</v>
      </c>
    </row>
    <row r="4397" spans="1:8">
      <c r="A4397" s="185">
        <v>40460</v>
      </c>
      <c r="B4397" s="184">
        <v>56.7</v>
      </c>
      <c r="C4397" s="184">
        <f t="shared" si="275"/>
        <v>2010</v>
      </c>
      <c r="E4397" s="190">
        <v>90.1</v>
      </c>
      <c r="F4397" s="190">
        <f t="shared" si="278"/>
        <v>4392</v>
      </c>
      <c r="G4397" s="190">
        <f t="shared" si="276"/>
        <v>0.48094612352168198</v>
      </c>
      <c r="H4397" s="190">
        <f t="shared" si="277"/>
        <v>175.68</v>
      </c>
    </row>
    <row r="4398" spans="1:8">
      <c r="A4398" s="185">
        <v>40461</v>
      </c>
      <c r="B4398" s="184">
        <v>55</v>
      </c>
      <c r="C4398" s="184">
        <f t="shared" si="275"/>
        <v>2010</v>
      </c>
      <c r="E4398" s="190">
        <v>90.1</v>
      </c>
      <c r="F4398" s="190">
        <f t="shared" si="278"/>
        <v>4393</v>
      </c>
      <c r="G4398" s="190">
        <f t="shared" si="276"/>
        <v>0.48105562855891371</v>
      </c>
      <c r="H4398" s="190">
        <f t="shared" si="277"/>
        <v>175.72</v>
      </c>
    </row>
    <row r="4399" spans="1:8">
      <c r="A4399" s="185">
        <v>40462</v>
      </c>
      <c r="B4399" s="184">
        <v>55.7</v>
      </c>
      <c r="C4399" s="184">
        <f t="shared" si="275"/>
        <v>2010</v>
      </c>
      <c r="E4399" s="190">
        <v>90</v>
      </c>
      <c r="F4399" s="190">
        <f t="shared" si="278"/>
        <v>4394</v>
      </c>
      <c r="G4399" s="190">
        <f t="shared" si="276"/>
        <v>0.48116513359614543</v>
      </c>
      <c r="H4399" s="190">
        <f t="shared" si="277"/>
        <v>175.76</v>
      </c>
    </row>
    <row r="4400" spans="1:8">
      <c r="A4400" s="185">
        <v>40463</v>
      </c>
      <c r="B4400" s="184">
        <v>55.4</v>
      </c>
      <c r="C4400" s="184">
        <f t="shared" si="275"/>
        <v>2010</v>
      </c>
      <c r="E4400" s="190">
        <v>90</v>
      </c>
      <c r="F4400" s="190">
        <f t="shared" si="278"/>
        <v>4395</v>
      </c>
      <c r="G4400" s="190">
        <f t="shared" si="276"/>
        <v>0.48127463863337716</v>
      </c>
      <c r="H4400" s="190">
        <f t="shared" si="277"/>
        <v>175.8</v>
      </c>
    </row>
    <row r="4401" spans="1:8">
      <c r="A4401" s="185">
        <v>40464</v>
      </c>
      <c r="B4401" s="184">
        <v>56.3</v>
      </c>
      <c r="C4401" s="184">
        <f t="shared" si="275"/>
        <v>2010</v>
      </c>
      <c r="E4401" s="190">
        <v>90</v>
      </c>
      <c r="F4401" s="190">
        <f t="shared" si="278"/>
        <v>4396</v>
      </c>
      <c r="G4401" s="190">
        <f t="shared" si="276"/>
        <v>0.48138414367060883</v>
      </c>
      <c r="H4401" s="190">
        <f t="shared" si="277"/>
        <v>175.84</v>
      </c>
    </row>
    <row r="4402" spans="1:8">
      <c r="A4402" s="185">
        <v>40465</v>
      </c>
      <c r="B4402" s="184">
        <v>59.7</v>
      </c>
      <c r="C4402" s="184">
        <f t="shared" si="275"/>
        <v>2010</v>
      </c>
      <c r="E4402" s="190">
        <v>90</v>
      </c>
      <c r="F4402" s="190">
        <f t="shared" si="278"/>
        <v>4397</v>
      </c>
      <c r="G4402" s="190">
        <f t="shared" si="276"/>
        <v>0.48149364870784056</v>
      </c>
      <c r="H4402" s="190">
        <f t="shared" si="277"/>
        <v>175.88</v>
      </c>
    </row>
    <row r="4403" spans="1:8">
      <c r="A4403" s="185">
        <v>40466</v>
      </c>
      <c r="B4403" s="184">
        <v>58.8</v>
      </c>
      <c r="C4403" s="184">
        <f t="shared" si="275"/>
        <v>2010</v>
      </c>
      <c r="E4403" s="190">
        <v>90</v>
      </c>
      <c r="F4403" s="190">
        <f t="shared" si="278"/>
        <v>4398</v>
      </c>
      <c r="G4403" s="190">
        <f t="shared" si="276"/>
        <v>0.48160315374507229</v>
      </c>
      <c r="H4403" s="190">
        <f t="shared" si="277"/>
        <v>175.92</v>
      </c>
    </row>
    <row r="4404" spans="1:8">
      <c r="A4404" s="185">
        <v>40467</v>
      </c>
      <c r="B4404" s="184">
        <v>70.599999999999994</v>
      </c>
      <c r="C4404" s="184">
        <f t="shared" si="275"/>
        <v>2010</v>
      </c>
      <c r="E4404" s="190">
        <v>90</v>
      </c>
      <c r="F4404" s="190">
        <f t="shared" si="278"/>
        <v>4399</v>
      </c>
      <c r="G4404" s="190">
        <f t="shared" si="276"/>
        <v>0.48171265878230396</v>
      </c>
      <c r="H4404" s="190">
        <f t="shared" si="277"/>
        <v>175.96</v>
      </c>
    </row>
    <row r="4405" spans="1:8">
      <c r="A4405" s="185">
        <v>40468</v>
      </c>
      <c r="B4405" s="184">
        <v>72.3</v>
      </c>
      <c r="C4405" s="184">
        <f t="shared" si="275"/>
        <v>2010</v>
      </c>
      <c r="E4405" s="190">
        <v>90</v>
      </c>
      <c r="F4405" s="190">
        <f t="shared" si="278"/>
        <v>4400</v>
      </c>
      <c r="G4405" s="190">
        <f t="shared" si="276"/>
        <v>0.48182216381953569</v>
      </c>
      <c r="H4405" s="190">
        <f t="shared" si="277"/>
        <v>176</v>
      </c>
    </row>
    <row r="4406" spans="1:8">
      <c r="A4406" s="185">
        <v>40469</v>
      </c>
      <c r="B4406" s="184">
        <v>78.3</v>
      </c>
      <c r="C4406" s="184">
        <f t="shared" si="275"/>
        <v>2010</v>
      </c>
      <c r="E4406" s="190">
        <v>90</v>
      </c>
      <c r="F4406" s="190">
        <f t="shared" si="278"/>
        <v>4401</v>
      </c>
      <c r="G4406" s="190">
        <f t="shared" si="276"/>
        <v>0.48193166885676741</v>
      </c>
      <c r="H4406" s="190">
        <f t="shared" si="277"/>
        <v>176.04</v>
      </c>
    </row>
    <row r="4407" spans="1:8">
      <c r="A4407" s="185">
        <v>40470</v>
      </c>
      <c r="B4407" s="184">
        <v>78.400000000000006</v>
      </c>
      <c r="C4407" s="184">
        <f t="shared" si="275"/>
        <v>2010</v>
      </c>
      <c r="E4407" s="190">
        <v>90</v>
      </c>
      <c r="F4407" s="190">
        <f t="shared" si="278"/>
        <v>4402</v>
      </c>
      <c r="G4407" s="190">
        <f t="shared" si="276"/>
        <v>0.48204117389399914</v>
      </c>
      <c r="H4407" s="190">
        <f t="shared" si="277"/>
        <v>176.08</v>
      </c>
    </row>
    <row r="4408" spans="1:8">
      <c r="A4408" s="185">
        <v>40471</v>
      </c>
      <c r="B4408" s="184">
        <v>78.7</v>
      </c>
      <c r="C4408" s="184">
        <f t="shared" si="275"/>
        <v>2010</v>
      </c>
      <c r="E4408" s="190">
        <v>90</v>
      </c>
      <c r="F4408" s="190">
        <f t="shared" si="278"/>
        <v>4403</v>
      </c>
      <c r="G4408" s="190">
        <f t="shared" si="276"/>
        <v>0.48215067893123081</v>
      </c>
      <c r="H4408" s="190">
        <f t="shared" si="277"/>
        <v>176.12</v>
      </c>
    </row>
    <row r="4409" spans="1:8">
      <c r="A4409" s="185">
        <v>40472</v>
      </c>
      <c r="B4409" s="184">
        <v>79</v>
      </c>
      <c r="C4409" s="184">
        <f t="shared" si="275"/>
        <v>2010</v>
      </c>
      <c r="E4409" s="190">
        <v>90</v>
      </c>
      <c r="F4409" s="190">
        <f t="shared" si="278"/>
        <v>4404</v>
      </c>
      <c r="G4409" s="190">
        <f t="shared" si="276"/>
        <v>0.48226018396846254</v>
      </c>
      <c r="H4409" s="190">
        <f t="shared" si="277"/>
        <v>176.16</v>
      </c>
    </row>
    <row r="4410" spans="1:8">
      <c r="A4410" s="185">
        <v>40473</v>
      </c>
      <c r="B4410" s="184">
        <v>78.900000000000006</v>
      </c>
      <c r="C4410" s="184">
        <f t="shared" si="275"/>
        <v>2010</v>
      </c>
      <c r="E4410" s="190">
        <v>90</v>
      </c>
      <c r="F4410" s="190">
        <f t="shared" si="278"/>
        <v>4405</v>
      </c>
      <c r="G4410" s="190">
        <f t="shared" si="276"/>
        <v>0.48236968900569427</v>
      </c>
      <c r="H4410" s="190">
        <f t="shared" si="277"/>
        <v>176.2</v>
      </c>
    </row>
    <row r="4411" spans="1:8">
      <c r="A4411" s="185">
        <v>40474</v>
      </c>
      <c r="B4411" s="184">
        <v>93.7</v>
      </c>
      <c r="C4411" s="184">
        <f t="shared" si="275"/>
        <v>2010</v>
      </c>
      <c r="E4411" s="190">
        <v>89.9</v>
      </c>
      <c r="F4411" s="190">
        <f t="shared" si="278"/>
        <v>4406</v>
      </c>
      <c r="G4411" s="190">
        <f t="shared" si="276"/>
        <v>0.482479194042926</v>
      </c>
      <c r="H4411" s="190">
        <f t="shared" si="277"/>
        <v>176.24</v>
      </c>
    </row>
    <row r="4412" spans="1:8">
      <c r="A4412" s="185">
        <v>40475</v>
      </c>
      <c r="B4412" s="184">
        <v>110</v>
      </c>
      <c r="C4412" s="184">
        <f t="shared" si="275"/>
        <v>2010</v>
      </c>
      <c r="E4412" s="190">
        <v>89.9</v>
      </c>
      <c r="F4412" s="190">
        <f t="shared" si="278"/>
        <v>4407</v>
      </c>
      <c r="G4412" s="190">
        <f t="shared" si="276"/>
        <v>0.48258869908015767</v>
      </c>
      <c r="H4412" s="190">
        <f t="shared" si="277"/>
        <v>176.28</v>
      </c>
    </row>
    <row r="4413" spans="1:8">
      <c r="A4413" s="185">
        <v>40476</v>
      </c>
      <c r="B4413" s="184">
        <v>180</v>
      </c>
      <c r="C4413" s="184">
        <f t="shared" si="275"/>
        <v>2010</v>
      </c>
      <c r="E4413" s="190">
        <v>89.9</v>
      </c>
      <c r="F4413" s="190">
        <f t="shared" si="278"/>
        <v>4408</v>
      </c>
      <c r="G4413" s="190">
        <f t="shared" si="276"/>
        <v>0.4826982041173894</v>
      </c>
      <c r="H4413" s="190">
        <f t="shared" si="277"/>
        <v>176.32</v>
      </c>
    </row>
    <row r="4414" spans="1:8">
      <c r="A4414" s="185">
        <v>40477</v>
      </c>
      <c r="B4414" s="184">
        <v>130</v>
      </c>
      <c r="C4414" s="184">
        <f t="shared" si="275"/>
        <v>2010</v>
      </c>
      <c r="E4414" s="190">
        <v>89.9</v>
      </c>
      <c r="F4414" s="190">
        <f t="shared" si="278"/>
        <v>4409</v>
      </c>
      <c r="G4414" s="190">
        <f t="shared" si="276"/>
        <v>0.48280770915462112</v>
      </c>
      <c r="H4414" s="190">
        <f t="shared" si="277"/>
        <v>176.36</v>
      </c>
    </row>
    <row r="4415" spans="1:8">
      <c r="A4415" s="185">
        <v>40478</v>
      </c>
      <c r="B4415" s="184">
        <v>126</v>
      </c>
      <c r="C4415" s="184">
        <f t="shared" si="275"/>
        <v>2010</v>
      </c>
      <c r="E4415" s="190">
        <v>89.9</v>
      </c>
      <c r="F4415" s="190">
        <f t="shared" si="278"/>
        <v>4410</v>
      </c>
      <c r="G4415" s="190">
        <f t="shared" si="276"/>
        <v>0.48291721419185285</v>
      </c>
      <c r="H4415" s="190">
        <f t="shared" si="277"/>
        <v>176.4</v>
      </c>
    </row>
    <row r="4416" spans="1:8">
      <c r="A4416" s="185">
        <v>40479</v>
      </c>
      <c r="B4416" s="184">
        <v>113</v>
      </c>
      <c r="C4416" s="184">
        <f t="shared" si="275"/>
        <v>2010</v>
      </c>
      <c r="E4416" s="190">
        <v>89.8</v>
      </c>
      <c r="F4416" s="190">
        <f t="shared" si="278"/>
        <v>4411</v>
      </c>
      <c r="G4416" s="190">
        <f t="shared" si="276"/>
        <v>0.48302671922908452</v>
      </c>
      <c r="H4416" s="190">
        <f t="shared" si="277"/>
        <v>176.44</v>
      </c>
    </row>
    <row r="4417" spans="1:8">
      <c r="A4417" s="185">
        <v>40480</v>
      </c>
      <c r="B4417" s="184">
        <v>118</v>
      </c>
      <c r="C4417" s="184">
        <f t="shared" si="275"/>
        <v>2010</v>
      </c>
      <c r="E4417" s="190">
        <v>89.7</v>
      </c>
      <c r="F4417" s="190">
        <f t="shared" si="278"/>
        <v>4412</v>
      </c>
      <c r="G4417" s="190">
        <f t="shared" si="276"/>
        <v>0.48313622426631625</v>
      </c>
      <c r="H4417" s="190">
        <f t="shared" si="277"/>
        <v>176.48</v>
      </c>
    </row>
    <row r="4418" spans="1:8">
      <c r="A4418" s="185">
        <v>40481</v>
      </c>
      <c r="B4418" s="184">
        <v>119</v>
      </c>
      <c r="C4418" s="184">
        <f t="shared" si="275"/>
        <v>2010</v>
      </c>
      <c r="E4418" s="190">
        <v>89.7</v>
      </c>
      <c r="F4418" s="190">
        <f t="shared" si="278"/>
        <v>4413</v>
      </c>
      <c r="G4418" s="190">
        <f t="shared" si="276"/>
        <v>0.48324572930354798</v>
      </c>
      <c r="H4418" s="190">
        <f t="shared" si="277"/>
        <v>176.52</v>
      </c>
    </row>
    <row r="4419" spans="1:8">
      <c r="A4419" s="185">
        <v>40482</v>
      </c>
      <c r="B4419" s="184">
        <v>118</v>
      </c>
      <c r="C4419" s="184">
        <f t="shared" si="275"/>
        <v>2010</v>
      </c>
      <c r="E4419" s="190">
        <v>89.7</v>
      </c>
      <c r="F4419" s="190">
        <f t="shared" si="278"/>
        <v>4414</v>
      </c>
      <c r="G4419" s="190">
        <f t="shared" si="276"/>
        <v>0.48335523434077965</v>
      </c>
      <c r="H4419" s="190">
        <f t="shared" si="277"/>
        <v>176.56</v>
      </c>
    </row>
    <row r="4420" spans="1:8">
      <c r="A4420" s="185">
        <v>40483</v>
      </c>
      <c r="B4420" s="184">
        <v>112</v>
      </c>
      <c r="C4420" s="184">
        <f t="shared" si="275"/>
        <v>2010</v>
      </c>
      <c r="E4420" s="190">
        <v>89.7</v>
      </c>
      <c r="F4420" s="190">
        <f t="shared" si="278"/>
        <v>4415</v>
      </c>
      <c r="G4420" s="190">
        <f t="shared" si="276"/>
        <v>0.48346473937801138</v>
      </c>
      <c r="H4420" s="190">
        <f t="shared" si="277"/>
        <v>176.6</v>
      </c>
    </row>
    <row r="4421" spans="1:8">
      <c r="A4421" s="185">
        <v>40484</v>
      </c>
      <c r="B4421" s="184">
        <v>112</v>
      </c>
      <c r="C4421" s="184">
        <f t="shared" si="275"/>
        <v>2010</v>
      </c>
      <c r="E4421" s="190">
        <v>89.6</v>
      </c>
      <c r="F4421" s="190">
        <f t="shared" si="278"/>
        <v>4416</v>
      </c>
      <c r="G4421" s="190">
        <f t="shared" si="276"/>
        <v>0.4835742444152431</v>
      </c>
      <c r="H4421" s="190">
        <f t="shared" si="277"/>
        <v>176.64</v>
      </c>
    </row>
    <row r="4422" spans="1:8">
      <c r="A4422" s="185">
        <v>40485</v>
      </c>
      <c r="B4422" s="184">
        <v>106</v>
      </c>
      <c r="C4422" s="184">
        <f t="shared" ref="C4422:C4485" si="279">YEAR(A4422)</f>
        <v>2010</v>
      </c>
      <c r="E4422" s="190">
        <v>89.5</v>
      </c>
      <c r="F4422" s="190">
        <f t="shared" si="278"/>
        <v>4417</v>
      </c>
      <c r="G4422" s="190">
        <f t="shared" ref="G4422:G4485" si="280">F4422/9132</f>
        <v>0.48368374945247483</v>
      </c>
      <c r="H4422" s="190">
        <f t="shared" ref="H4422:H4485" si="281">G4422*9132/25</f>
        <v>176.68</v>
      </c>
    </row>
    <row r="4423" spans="1:8">
      <c r="A4423" s="185">
        <v>40486</v>
      </c>
      <c r="B4423" s="184">
        <v>100</v>
      </c>
      <c r="C4423" s="184">
        <f t="shared" si="279"/>
        <v>2010</v>
      </c>
      <c r="E4423" s="190">
        <v>89.5</v>
      </c>
      <c r="F4423" s="190">
        <f t="shared" ref="F4423:F4486" si="282">F4422+1</f>
        <v>4418</v>
      </c>
      <c r="G4423" s="190">
        <f t="shared" si="280"/>
        <v>0.4837932544897065</v>
      </c>
      <c r="H4423" s="190">
        <f t="shared" si="281"/>
        <v>176.72</v>
      </c>
    </row>
    <row r="4424" spans="1:8">
      <c r="A4424" s="185">
        <v>40487</v>
      </c>
      <c r="B4424" s="184">
        <v>96.6</v>
      </c>
      <c r="C4424" s="184">
        <f t="shared" si="279"/>
        <v>2010</v>
      </c>
      <c r="E4424" s="190">
        <v>89.5</v>
      </c>
      <c r="F4424" s="190">
        <f t="shared" si="282"/>
        <v>4419</v>
      </c>
      <c r="G4424" s="190">
        <f t="shared" si="280"/>
        <v>0.48390275952693823</v>
      </c>
      <c r="H4424" s="190">
        <f t="shared" si="281"/>
        <v>176.76</v>
      </c>
    </row>
    <row r="4425" spans="1:8">
      <c r="A4425" s="185">
        <v>40488</v>
      </c>
      <c r="B4425" s="184">
        <v>95.7</v>
      </c>
      <c r="C4425" s="184">
        <f t="shared" si="279"/>
        <v>2010</v>
      </c>
      <c r="E4425" s="190">
        <v>89.5</v>
      </c>
      <c r="F4425" s="190">
        <f t="shared" si="282"/>
        <v>4420</v>
      </c>
      <c r="G4425" s="190">
        <f t="shared" si="280"/>
        <v>0.48401226456416996</v>
      </c>
      <c r="H4425" s="190">
        <f t="shared" si="281"/>
        <v>176.8</v>
      </c>
    </row>
    <row r="4426" spans="1:8">
      <c r="A4426" s="185">
        <v>40489</v>
      </c>
      <c r="B4426" s="184">
        <v>95</v>
      </c>
      <c r="C4426" s="184">
        <f t="shared" si="279"/>
        <v>2010</v>
      </c>
      <c r="E4426" s="190">
        <v>89.5</v>
      </c>
      <c r="F4426" s="190">
        <f t="shared" si="282"/>
        <v>4421</v>
      </c>
      <c r="G4426" s="190">
        <f t="shared" si="280"/>
        <v>0.48412176960140169</v>
      </c>
      <c r="H4426" s="190">
        <f t="shared" si="281"/>
        <v>176.84</v>
      </c>
    </row>
    <row r="4427" spans="1:8">
      <c r="A4427" s="185">
        <v>40490</v>
      </c>
      <c r="B4427" s="184">
        <v>107</v>
      </c>
      <c r="C4427" s="184">
        <f t="shared" si="279"/>
        <v>2010</v>
      </c>
      <c r="E4427" s="190">
        <v>89.5</v>
      </c>
      <c r="F4427" s="190">
        <f t="shared" si="282"/>
        <v>4422</v>
      </c>
      <c r="G4427" s="190">
        <f t="shared" si="280"/>
        <v>0.48423127463863336</v>
      </c>
      <c r="H4427" s="190">
        <f t="shared" si="281"/>
        <v>176.88</v>
      </c>
    </row>
    <row r="4428" spans="1:8">
      <c r="A4428" s="185">
        <v>40491</v>
      </c>
      <c r="B4428" s="184">
        <v>106</v>
      </c>
      <c r="C4428" s="184">
        <f t="shared" si="279"/>
        <v>2010</v>
      </c>
      <c r="E4428" s="190">
        <v>89.4</v>
      </c>
      <c r="F4428" s="190">
        <f t="shared" si="282"/>
        <v>4423</v>
      </c>
      <c r="G4428" s="190">
        <f t="shared" si="280"/>
        <v>0.48434077967586509</v>
      </c>
      <c r="H4428" s="190">
        <f t="shared" si="281"/>
        <v>176.92</v>
      </c>
    </row>
    <row r="4429" spans="1:8">
      <c r="A4429" s="185">
        <v>40492</v>
      </c>
      <c r="B4429" s="184">
        <v>105</v>
      </c>
      <c r="C4429" s="184">
        <f t="shared" si="279"/>
        <v>2010</v>
      </c>
      <c r="E4429" s="190">
        <v>89.4</v>
      </c>
      <c r="F4429" s="190">
        <f t="shared" si="282"/>
        <v>4424</v>
      </c>
      <c r="G4429" s="190">
        <f t="shared" si="280"/>
        <v>0.48445028471309681</v>
      </c>
      <c r="H4429" s="190">
        <f t="shared" si="281"/>
        <v>176.96</v>
      </c>
    </row>
    <row r="4430" spans="1:8">
      <c r="A4430" s="185">
        <v>40493</v>
      </c>
      <c r="B4430" s="184">
        <v>102</v>
      </c>
      <c r="C4430" s="184">
        <f t="shared" si="279"/>
        <v>2010</v>
      </c>
      <c r="E4430" s="190">
        <v>89.4</v>
      </c>
      <c r="F4430" s="190">
        <f t="shared" si="282"/>
        <v>4425</v>
      </c>
      <c r="G4430" s="190">
        <f t="shared" si="280"/>
        <v>0.48455978975032854</v>
      </c>
      <c r="H4430" s="190">
        <f t="shared" si="281"/>
        <v>177</v>
      </c>
    </row>
    <row r="4431" spans="1:8">
      <c r="A4431" s="185">
        <v>40494</v>
      </c>
      <c r="B4431" s="184">
        <v>92</v>
      </c>
      <c r="C4431" s="184">
        <f t="shared" si="279"/>
        <v>2010</v>
      </c>
      <c r="E4431" s="190">
        <v>89.3</v>
      </c>
      <c r="F4431" s="190">
        <f t="shared" si="282"/>
        <v>4426</v>
      </c>
      <c r="G4431" s="190">
        <f t="shared" si="280"/>
        <v>0.48466929478756021</v>
      </c>
      <c r="H4431" s="190">
        <f t="shared" si="281"/>
        <v>177.04</v>
      </c>
    </row>
    <row r="4432" spans="1:8">
      <c r="A4432" s="185">
        <v>40495</v>
      </c>
      <c r="B4432" s="184">
        <v>92.6</v>
      </c>
      <c r="C4432" s="184">
        <f t="shared" si="279"/>
        <v>2010</v>
      </c>
      <c r="E4432" s="190">
        <v>89.3</v>
      </c>
      <c r="F4432" s="190">
        <f t="shared" si="282"/>
        <v>4427</v>
      </c>
      <c r="G4432" s="190">
        <f t="shared" si="280"/>
        <v>0.48477879982479194</v>
      </c>
      <c r="H4432" s="190">
        <f t="shared" si="281"/>
        <v>177.08</v>
      </c>
    </row>
    <row r="4433" spans="1:8">
      <c r="A4433" s="185">
        <v>40496</v>
      </c>
      <c r="B4433" s="184">
        <v>99.5</v>
      </c>
      <c r="C4433" s="184">
        <f t="shared" si="279"/>
        <v>2010</v>
      </c>
      <c r="E4433" s="190">
        <v>89.3</v>
      </c>
      <c r="F4433" s="190">
        <f t="shared" si="282"/>
        <v>4428</v>
      </c>
      <c r="G4433" s="190">
        <f t="shared" si="280"/>
        <v>0.48488830486202367</v>
      </c>
      <c r="H4433" s="190">
        <f t="shared" si="281"/>
        <v>177.12</v>
      </c>
    </row>
    <row r="4434" spans="1:8">
      <c r="A4434" s="185">
        <v>40497</v>
      </c>
      <c r="B4434" s="184">
        <v>114</v>
      </c>
      <c r="C4434" s="184">
        <f t="shared" si="279"/>
        <v>2010</v>
      </c>
      <c r="E4434" s="190">
        <v>89.3</v>
      </c>
      <c r="F4434" s="190">
        <f t="shared" si="282"/>
        <v>4429</v>
      </c>
      <c r="G4434" s="190">
        <f t="shared" si="280"/>
        <v>0.48499780989925534</v>
      </c>
      <c r="H4434" s="190">
        <f t="shared" si="281"/>
        <v>177.16</v>
      </c>
    </row>
    <row r="4435" spans="1:8">
      <c r="A4435" s="185">
        <v>40498</v>
      </c>
      <c r="B4435" s="184">
        <v>103</v>
      </c>
      <c r="C4435" s="184">
        <f t="shared" si="279"/>
        <v>2010</v>
      </c>
      <c r="E4435" s="190">
        <v>89.2</v>
      </c>
      <c r="F4435" s="190">
        <f t="shared" si="282"/>
        <v>4430</v>
      </c>
      <c r="G4435" s="190">
        <f t="shared" si="280"/>
        <v>0.48510731493648707</v>
      </c>
      <c r="H4435" s="190">
        <f t="shared" si="281"/>
        <v>177.2</v>
      </c>
    </row>
    <row r="4436" spans="1:8">
      <c r="A4436" s="185">
        <v>40499</v>
      </c>
      <c r="B4436" s="184">
        <v>92.6</v>
      </c>
      <c r="C4436" s="184">
        <f t="shared" si="279"/>
        <v>2010</v>
      </c>
      <c r="E4436" s="190">
        <v>89.2</v>
      </c>
      <c r="F4436" s="190">
        <f t="shared" si="282"/>
        <v>4431</v>
      </c>
      <c r="G4436" s="190">
        <f t="shared" si="280"/>
        <v>0.48521681997371879</v>
      </c>
      <c r="H4436" s="190">
        <f t="shared" si="281"/>
        <v>177.24</v>
      </c>
    </row>
    <row r="4437" spans="1:8">
      <c r="A4437" s="185">
        <v>40500</v>
      </c>
      <c r="B4437" s="184">
        <v>95.2</v>
      </c>
      <c r="C4437" s="184">
        <f t="shared" si="279"/>
        <v>2010</v>
      </c>
      <c r="E4437" s="190">
        <v>89.2</v>
      </c>
      <c r="F4437" s="190">
        <f t="shared" si="282"/>
        <v>4432</v>
      </c>
      <c r="G4437" s="190">
        <f t="shared" si="280"/>
        <v>0.48532632501095052</v>
      </c>
      <c r="H4437" s="190">
        <f t="shared" si="281"/>
        <v>177.28</v>
      </c>
    </row>
    <row r="4438" spans="1:8">
      <c r="A4438" s="185">
        <v>40501</v>
      </c>
      <c r="B4438" s="184">
        <v>95.1</v>
      </c>
      <c r="C4438" s="184">
        <f t="shared" si="279"/>
        <v>2010</v>
      </c>
      <c r="E4438" s="190">
        <v>89.1</v>
      </c>
      <c r="F4438" s="190">
        <f t="shared" si="282"/>
        <v>4433</v>
      </c>
      <c r="G4438" s="190">
        <f t="shared" si="280"/>
        <v>0.48543583004818219</v>
      </c>
      <c r="H4438" s="190">
        <f t="shared" si="281"/>
        <v>177.32</v>
      </c>
    </row>
    <row r="4439" spans="1:8">
      <c r="A4439" s="185">
        <v>40502</v>
      </c>
      <c r="B4439" s="184">
        <v>111</v>
      </c>
      <c r="C4439" s="184">
        <f t="shared" si="279"/>
        <v>2010</v>
      </c>
      <c r="E4439" s="190">
        <v>89.1</v>
      </c>
      <c r="F4439" s="190">
        <f t="shared" si="282"/>
        <v>4434</v>
      </c>
      <c r="G4439" s="190">
        <f t="shared" si="280"/>
        <v>0.48554533508541392</v>
      </c>
      <c r="H4439" s="190">
        <f t="shared" si="281"/>
        <v>177.36</v>
      </c>
    </row>
    <row r="4440" spans="1:8">
      <c r="A4440" s="185">
        <v>40503</v>
      </c>
      <c r="B4440" s="184">
        <v>119</v>
      </c>
      <c r="C4440" s="184">
        <f t="shared" si="279"/>
        <v>2010</v>
      </c>
      <c r="E4440" s="190">
        <v>89.1</v>
      </c>
      <c r="F4440" s="190">
        <f t="shared" si="282"/>
        <v>4435</v>
      </c>
      <c r="G4440" s="190">
        <f t="shared" si="280"/>
        <v>0.48565484012264565</v>
      </c>
      <c r="H4440" s="190">
        <f t="shared" si="281"/>
        <v>177.4</v>
      </c>
    </row>
    <row r="4441" spans="1:8">
      <c r="A4441" s="185">
        <v>40504</v>
      </c>
      <c r="B4441" s="184">
        <v>113</v>
      </c>
      <c r="C4441" s="184">
        <f t="shared" si="279"/>
        <v>2010</v>
      </c>
      <c r="E4441" s="190">
        <v>89.1</v>
      </c>
      <c r="F4441" s="190">
        <f t="shared" si="282"/>
        <v>4436</v>
      </c>
      <c r="G4441" s="190">
        <f t="shared" si="280"/>
        <v>0.48576434515987738</v>
      </c>
      <c r="H4441" s="190">
        <f t="shared" si="281"/>
        <v>177.44</v>
      </c>
    </row>
    <row r="4442" spans="1:8">
      <c r="A4442" s="185">
        <v>40505</v>
      </c>
      <c r="B4442" s="184">
        <v>112</v>
      </c>
      <c r="C4442" s="184">
        <f t="shared" si="279"/>
        <v>2010</v>
      </c>
      <c r="E4442" s="190">
        <v>89</v>
      </c>
      <c r="F4442" s="190">
        <f t="shared" si="282"/>
        <v>4437</v>
      </c>
      <c r="G4442" s="190">
        <f t="shared" si="280"/>
        <v>0.48587385019710905</v>
      </c>
      <c r="H4442" s="190">
        <f t="shared" si="281"/>
        <v>177.48</v>
      </c>
    </row>
    <row r="4443" spans="1:8">
      <c r="A4443" s="185">
        <v>40506</v>
      </c>
      <c r="B4443" s="184">
        <v>122</v>
      </c>
      <c r="C4443" s="184">
        <f t="shared" si="279"/>
        <v>2010</v>
      </c>
      <c r="E4443" s="190">
        <v>89</v>
      </c>
      <c r="F4443" s="190">
        <f t="shared" si="282"/>
        <v>4438</v>
      </c>
      <c r="G4443" s="190">
        <f t="shared" si="280"/>
        <v>0.48598335523434077</v>
      </c>
      <c r="H4443" s="190">
        <f t="shared" si="281"/>
        <v>177.52</v>
      </c>
    </row>
    <row r="4444" spans="1:8">
      <c r="A4444" s="185">
        <v>40507</v>
      </c>
      <c r="B4444" s="184">
        <v>126</v>
      </c>
      <c r="C4444" s="184">
        <f t="shared" si="279"/>
        <v>2010</v>
      </c>
      <c r="E4444" s="190">
        <v>89</v>
      </c>
      <c r="F4444" s="190">
        <f t="shared" si="282"/>
        <v>4439</v>
      </c>
      <c r="G4444" s="190">
        <f t="shared" si="280"/>
        <v>0.4860928602715725</v>
      </c>
      <c r="H4444" s="190">
        <f t="shared" si="281"/>
        <v>177.56</v>
      </c>
    </row>
    <row r="4445" spans="1:8">
      <c r="A4445" s="185">
        <v>40508</v>
      </c>
      <c r="B4445" s="184">
        <v>130</v>
      </c>
      <c r="C4445" s="184">
        <f t="shared" si="279"/>
        <v>2010</v>
      </c>
      <c r="E4445" s="190">
        <v>89</v>
      </c>
      <c r="F4445" s="190">
        <f t="shared" si="282"/>
        <v>4440</v>
      </c>
      <c r="G4445" s="190">
        <f t="shared" si="280"/>
        <v>0.48620236530880423</v>
      </c>
      <c r="H4445" s="190">
        <f t="shared" si="281"/>
        <v>177.6</v>
      </c>
    </row>
    <row r="4446" spans="1:8">
      <c r="A4446" s="185">
        <v>40509</v>
      </c>
      <c r="B4446" s="184">
        <v>132</v>
      </c>
      <c r="C4446" s="184">
        <f t="shared" si="279"/>
        <v>2010</v>
      </c>
      <c r="E4446" s="190">
        <v>89</v>
      </c>
      <c r="F4446" s="190">
        <f t="shared" si="282"/>
        <v>4441</v>
      </c>
      <c r="G4446" s="190">
        <f t="shared" si="280"/>
        <v>0.4863118703460359</v>
      </c>
      <c r="H4446" s="190">
        <f t="shared" si="281"/>
        <v>177.64</v>
      </c>
    </row>
    <row r="4447" spans="1:8">
      <c r="A4447" s="185">
        <v>40510</v>
      </c>
      <c r="B4447" s="184">
        <v>134</v>
      </c>
      <c r="C4447" s="184">
        <f t="shared" si="279"/>
        <v>2010</v>
      </c>
      <c r="E4447" s="190">
        <v>89</v>
      </c>
      <c r="F4447" s="190">
        <f t="shared" si="282"/>
        <v>4442</v>
      </c>
      <c r="G4447" s="190">
        <f t="shared" si="280"/>
        <v>0.48642137538326763</v>
      </c>
      <c r="H4447" s="190">
        <f t="shared" si="281"/>
        <v>177.68</v>
      </c>
    </row>
    <row r="4448" spans="1:8">
      <c r="A4448" s="185">
        <v>40511</v>
      </c>
      <c r="B4448" s="184">
        <v>140</v>
      </c>
      <c r="C4448" s="184">
        <f t="shared" si="279"/>
        <v>2010</v>
      </c>
      <c r="E4448" s="190">
        <v>89</v>
      </c>
      <c r="F4448" s="190">
        <f t="shared" si="282"/>
        <v>4443</v>
      </c>
      <c r="G4448" s="190">
        <f t="shared" si="280"/>
        <v>0.48653088042049936</v>
      </c>
      <c r="H4448" s="190">
        <f t="shared" si="281"/>
        <v>177.72</v>
      </c>
    </row>
    <row r="4449" spans="1:8">
      <c r="A4449" s="185">
        <v>40512</v>
      </c>
      <c r="B4449" s="184">
        <v>146</v>
      </c>
      <c r="C4449" s="184">
        <f t="shared" si="279"/>
        <v>2010</v>
      </c>
      <c r="E4449" s="190">
        <v>89</v>
      </c>
      <c r="F4449" s="190">
        <f t="shared" si="282"/>
        <v>4444</v>
      </c>
      <c r="G4449" s="190">
        <f t="shared" si="280"/>
        <v>0.48664038545773103</v>
      </c>
      <c r="H4449" s="190">
        <f t="shared" si="281"/>
        <v>177.76</v>
      </c>
    </row>
    <row r="4450" spans="1:8">
      <c r="A4450" s="185">
        <v>40513</v>
      </c>
      <c r="B4450" s="184">
        <v>148</v>
      </c>
      <c r="C4450" s="184">
        <f t="shared" si="279"/>
        <v>2010</v>
      </c>
      <c r="E4450" s="190">
        <v>89</v>
      </c>
      <c r="F4450" s="190">
        <f t="shared" si="282"/>
        <v>4445</v>
      </c>
      <c r="G4450" s="190">
        <f t="shared" si="280"/>
        <v>0.48674989049496276</v>
      </c>
      <c r="H4450" s="190">
        <f t="shared" si="281"/>
        <v>177.8</v>
      </c>
    </row>
    <row r="4451" spans="1:8">
      <c r="A4451" s="185">
        <v>40514</v>
      </c>
      <c r="B4451" s="184">
        <v>147</v>
      </c>
      <c r="C4451" s="184">
        <f t="shared" si="279"/>
        <v>2010</v>
      </c>
      <c r="E4451" s="190">
        <v>89</v>
      </c>
      <c r="F4451" s="190">
        <f t="shared" si="282"/>
        <v>4446</v>
      </c>
      <c r="G4451" s="190">
        <f t="shared" si="280"/>
        <v>0.48685939553219448</v>
      </c>
      <c r="H4451" s="190">
        <f t="shared" si="281"/>
        <v>177.84</v>
      </c>
    </row>
    <row r="4452" spans="1:8">
      <c r="A4452" s="185">
        <v>40515</v>
      </c>
      <c r="B4452" s="184">
        <v>149</v>
      </c>
      <c r="C4452" s="184">
        <f t="shared" si="279"/>
        <v>2010</v>
      </c>
      <c r="E4452" s="190">
        <v>89</v>
      </c>
      <c r="F4452" s="190">
        <f t="shared" si="282"/>
        <v>4447</v>
      </c>
      <c r="G4452" s="190">
        <f t="shared" si="280"/>
        <v>0.48696890056942621</v>
      </c>
      <c r="H4452" s="190">
        <f t="shared" si="281"/>
        <v>177.88</v>
      </c>
    </row>
    <row r="4453" spans="1:8">
      <c r="A4453" s="185">
        <v>40516</v>
      </c>
      <c r="B4453" s="184">
        <v>149</v>
      </c>
      <c r="C4453" s="184">
        <f t="shared" si="279"/>
        <v>2010</v>
      </c>
      <c r="E4453" s="190">
        <v>88.9</v>
      </c>
      <c r="F4453" s="190">
        <f t="shared" si="282"/>
        <v>4448</v>
      </c>
      <c r="G4453" s="190">
        <f t="shared" si="280"/>
        <v>0.48707840560665788</v>
      </c>
      <c r="H4453" s="190">
        <f t="shared" si="281"/>
        <v>177.92</v>
      </c>
    </row>
    <row r="4454" spans="1:8">
      <c r="A4454" s="185">
        <v>40517</v>
      </c>
      <c r="B4454" s="184">
        <v>150</v>
      </c>
      <c r="C4454" s="184">
        <f t="shared" si="279"/>
        <v>2010</v>
      </c>
      <c r="E4454" s="190">
        <v>88.8</v>
      </c>
      <c r="F4454" s="190">
        <f t="shared" si="282"/>
        <v>4449</v>
      </c>
      <c r="G4454" s="190">
        <f t="shared" si="280"/>
        <v>0.48718791064388961</v>
      </c>
      <c r="H4454" s="190">
        <f t="shared" si="281"/>
        <v>177.96</v>
      </c>
    </row>
    <row r="4455" spans="1:8">
      <c r="A4455" s="185">
        <v>40518</v>
      </c>
      <c r="B4455" s="184">
        <v>148</v>
      </c>
      <c r="C4455" s="184">
        <f t="shared" si="279"/>
        <v>2010</v>
      </c>
      <c r="E4455" s="190">
        <v>88.8</v>
      </c>
      <c r="F4455" s="190">
        <f t="shared" si="282"/>
        <v>4450</v>
      </c>
      <c r="G4455" s="190">
        <f t="shared" si="280"/>
        <v>0.48729741568112134</v>
      </c>
      <c r="H4455" s="190">
        <f t="shared" si="281"/>
        <v>178</v>
      </c>
    </row>
    <row r="4456" spans="1:8">
      <c r="A4456" s="185">
        <v>40519</v>
      </c>
      <c r="B4456" s="184">
        <v>148</v>
      </c>
      <c r="C4456" s="184">
        <f t="shared" si="279"/>
        <v>2010</v>
      </c>
      <c r="E4456" s="190">
        <v>88.8</v>
      </c>
      <c r="F4456" s="190">
        <f t="shared" si="282"/>
        <v>4451</v>
      </c>
      <c r="G4456" s="190">
        <f t="shared" si="280"/>
        <v>0.48740692071835306</v>
      </c>
      <c r="H4456" s="190">
        <f t="shared" si="281"/>
        <v>178.04</v>
      </c>
    </row>
    <row r="4457" spans="1:8">
      <c r="A4457" s="185">
        <v>40520</v>
      </c>
      <c r="B4457" s="184">
        <v>147</v>
      </c>
      <c r="C4457" s="184">
        <f t="shared" si="279"/>
        <v>2010</v>
      </c>
      <c r="E4457" s="190">
        <v>88.8</v>
      </c>
      <c r="F4457" s="190">
        <f t="shared" si="282"/>
        <v>4452</v>
      </c>
      <c r="G4457" s="190">
        <f t="shared" si="280"/>
        <v>0.48751642575558474</v>
      </c>
      <c r="H4457" s="190">
        <f t="shared" si="281"/>
        <v>178.08</v>
      </c>
    </row>
    <row r="4458" spans="1:8">
      <c r="A4458" s="185">
        <v>40521</v>
      </c>
      <c r="B4458" s="184">
        <v>147</v>
      </c>
      <c r="C4458" s="184">
        <f t="shared" si="279"/>
        <v>2010</v>
      </c>
      <c r="E4458" s="190">
        <v>88.8</v>
      </c>
      <c r="F4458" s="190">
        <f t="shared" si="282"/>
        <v>4453</v>
      </c>
      <c r="G4458" s="190">
        <f t="shared" si="280"/>
        <v>0.48762593079281646</v>
      </c>
      <c r="H4458" s="190">
        <f t="shared" si="281"/>
        <v>178.12</v>
      </c>
    </row>
    <row r="4459" spans="1:8">
      <c r="A4459" s="185">
        <v>40522</v>
      </c>
      <c r="B4459" s="184">
        <v>153</v>
      </c>
      <c r="C4459" s="184">
        <f t="shared" si="279"/>
        <v>2010</v>
      </c>
      <c r="E4459" s="190">
        <v>88.8</v>
      </c>
      <c r="F4459" s="190">
        <f t="shared" si="282"/>
        <v>4454</v>
      </c>
      <c r="G4459" s="190">
        <f t="shared" si="280"/>
        <v>0.48773543583004819</v>
      </c>
      <c r="H4459" s="190">
        <f t="shared" si="281"/>
        <v>178.16</v>
      </c>
    </row>
    <row r="4460" spans="1:8">
      <c r="A4460" s="185">
        <v>40523</v>
      </c>
      <c r="B4460" s="184">
        <v>153</v>
      </c>
      <c r="C4460" s="184">
        <f t="shared" si="279"/>
        <v>2010</v>
      </c>
      <c r="E4460" s="190">
        <v>88.8</v>
      </c>
      <c r="F4460" s="190">
        <f t="shared" si="282"/>
        <v>4455</v>
      </c>
      <c r="G4460" s="190">
        <f t="shared" si="280"/>
        <v>0.48784494086727992</v>
      </c>
      <c r="H4460" s="190">
        <f t="shared" si="281"/>
        <v>178.2</v>
      </c>
    </row>
    <row r="4461" spans="1:8">
      <c r="A4461" s="185">
        <v>40524</v>
      </c>
      <c r="B4461" s="184">
        <v>149</v>
      </c>
      <c r="C4461" s="184">
        <f t="shared" si="279"/>
        <v>2010</v>
      </c>
      <c r="E4461" s="190">
        <v>88.7</v>
      </c>
      <c r="F4461" s="190">
        <f t="shared" si="282"/>
        <v>4456</v>
      </c>
      <c r="G4461" s="190">
        <f t="shared" si="280"/>
        <v>0.48795444590451159</v>
      </c>
      <c r="H4461" s="190">
        <f t="shared" si="281"/>
        <v>178.24</v>
      </c>
    </row>
    <row r="4462" spans="1:8">
      <c r="A4462" s="185">
        <v>40525</v>
      </c>
      <c r="B4462" s="184">
        <v>150</v>
      </c>
      <c r="C4462" s="184">
        <f t="shared" si="279"/>
        <v>2010</v>
      </c>
      <c r="E4462" s="190">
        <v>88.7</v>
      </c>
      <c r="F4462" s="190">
        <f t="shared" si="282"/>
        <v>4457</v>
      </c>
      <c r="G4462" s="190">
        <f t="shared" si="280"/>
        <v>0.48806395094174332</v>
      </c>
      <c r="H4462" s="190">
        <f t="shared" si="281"/>
        <v>178.28</v>
      </c>
    </row>
    <row r="4463" spans="1:8">
      <c r="A4463" s="185">
        <v>40526</v>
      </c>
      <c r="B4463" s="184">
        <v>148</v>
      </c>
      <c r="C4463" s="184">
        <f t="shared" si="279"/>
        <v>2010</v>
      </c>
      <c r="E4463" s="190">
        <v>88.7</v>
      </c>
      <c r="F4463" s="190">
        <f t="shared" si="282"/>
        <v>4458</v>
      </c>
      <c r="G4463" s="190">
        <f t="shared" si="280"/>
        <v>0.48817345597897505</v>
      </c>
      <c r="H4463" s="190">
        <f t="shared" si="281"/>
        <v>178.32</v>
      </c>
    </row>
    <row r="4464" spans="1:8">
      <c r="A4464" s="185">
        <v>40527</v>
      </c>
      <c r="B4464" s="184">
        <v>157</v>
      </c>
      <c r="C4464" s="184">
        <f t="shared" si="279"/>
        <v>2010</v>
      </c>
      <c r="E4464" s="190">
        <v>88.6</v>
      </c>
      <c r="F4464" s="190">
        <f t="shared" si="282"/>
        <v>4459</v>
      </c>
      <c r="G4464" s="190">
        <f t="shared" si="280"/>
        <v>0.48828296101620672</v>
      </c>
      <c r="H4464" s="190">
        <f t="shared" si="281"/>
        <v>178.36</v>
      </c>
    </row>
    <row r="4465" spans="1:8">
      <c r="A4465" s="185">
        <v>40528</v>
      </c>
      <c r="B4465" s="184">
        <v>149</v>
      </c>
      <c r="C4465" s="184">
        <f t="shared" si="279"/>
        <v>2010</v>
      </c>
      <c r="E4465" s="190">
        <v>88.6</v>
      </c>
      <c r="F4465" s="190">
        <f t="shared" si="282"/>
        <v>4460</v>
      </c>
      <c r="G4465" s="190">
        <f t="shared" si="280"/>
        <v>0.48839246605343845</v>
      </c>
      <c r="H4465" s="190">
        <f t="shared" si="281"/>
        <v>178.4</v>
      </c>
    </row>
    <row r="4466" spans="1:8">
      <c r="A4466" s="185">
        <v>40529</v>
      </c>
      <c r="B4466" s="184">
        <v>149</v>
      </c>
      <c r="C4466" s="184">
        <f t="shared" si="279"/>
        <v>2010</v>
      </c>
      <c r="E4466" s="190">
        <v>88.6</v>
      </c>
      <c r="F4466" s="190">
        <f t="shared" si="282"/>
        <v>4461</v>
      </c>
      <c r="G4466" s="190">
        <f t="shared" si="280"/>
        <v>0.48850197109067017</v>
      </c>
      <c r="H4466" s="190">
        <f t="shared" si="281"/>
        <v>178.44</v>
      </c>
    </row>
    <row r="4467" spans="1:8">
      <c r="A4467" s="185">
        <v>40530</v>
      </c>
      <c r="B4467" s="184">
        <v>167</v>
      </c>
      <c r="C4467" s="184">
        <f t="shared" si="279"/>
        <v>2010</v>
      </c>
      <c r="E4467" s="190">
        <v>88.5</v>
      </c>
      <c r="F4467" s="190">
        <f t="shared" si="282"/>
        <v>4462</v>
      </c>
      <c r="G4467" s="190">
        <f t="shared" si="280"/>
        <v>0.4886114761279019</v>
      </c>
      <c r="H4467" s="190">
        <f t="shared" si="281"/>
        <v>178.48</v>
      </c>
    </row>
    <row r="4468" spans="1:8">
      <c r="A4468" s="185">
        <v>40531</v>
      </c>
      <c r="B4468" s="184">
        <v>273</v>
      </c>
      <c r="C4468" s="184">
        <f t="shared" si="279"/>
        <v>2010</v>
      </c>
      <c r="E4468" s="190">
        <v>88.4</v>
      </c>
      <c r="F4468" s="190">
        <f t="shared" si="282"/>
        <v>4463</v>
      </c>
      <c r="G4468" s="190">
        <f t="shared" si="280"/>
        <v>0.48872098116513357</v>
      </c>
      <c r="H4468" s="190">
        <f t="shared" si="281"/>
        <v>178.52</v>
      </c>
    </row>
    <row r="4469" spans="1:8">
      <c r="A4469" s="185">
        <v>40532</v>
      </c>
      <c r="B4469" s="184">
        <v>343</v>
      </c>
      <c r="C4469" s="184">
        <f t="shared" si="279"/>
        <v>2010</v>
      </c>
      <c r="E4469" s="190">
        <v>88.4</v>
      </c>
      <c r="F4469" s="190">
        <f t="shared" si="282"/>
        <v>4464</v>
      </c>
      <c r="G4469" s="190">
        <f t="shared" si="280"/>
        <v>0.4888304862023653</v>
      </c>
      <c r="H4469" s="190">
        <f t="shared" si="281"/>
        <v>178.56</v>
      </c>
    </row>
    <row r="4470" spans="1:8">
      <c r="A4470" s="185">
        <v>40533</v>
      </c>
      <c r="B4470" s="184">
        <v>227</v>
      </c>
      <c r="C4470" s="184">
        <f t="shared" si="279"/>
        <v>2010</v>
      </c>
      <c r="E4470" s="190">
        <v>88.4</v>
      </c>
      <c r="F4470" s="190">
        <f t="shared" si="282"/>
        <v>4465</v>
      </c>
      <c r="G4470" s="190">
        <f t="shared" si="280"/>
        <v>0.48893999123959703</v>
      </c>
      <c r="H4470" s="190">
        <f t="shared" si="281"/>
        <v>178.6</v>
      </c>
    </row>
    <row r="4471" spans="1:8">
      <c r="A4471" s="185">
        <v>40534</v>
      </c>
      <c r="B4471" s="184">
        <v>218</v>
      </c>
      <c r="C4471" s="184">
        <f t="shared" si="279"/>
        <v>2010</v>
      </c>
      <c r="E4471" s="190">
        <v>88.4</v>
      </c>
      <c r="F4471" s="190">
        <f t="shared" si="282"/>
        <v>4466</v>
      </c>
      <c r="G4471" s="190">
        <f t="shared" si="280"/>
        <v>0.48904949627682875</v>
      </c>
      <c r="H4471" s="190">
        <f t="shared" si="281"/>
        <v>178.64</v>
      </c>
    </row>
    <row r="4472" spans="1:8">
      <c r="A4472" s="185">
        <v>40535</v>
      </c>
      <c r="B4472" s="184">
        <v>210</v>
      </c>
      <c r="C4472" s="184">
        <f t="shared" si="279"/>
        <v>2010</v>
      </c>
      <c r="E4472" s="190">
        <v>88.3</v>
      </c>
      <c r="F4472" s="190">
        <f t="shared" si="282"/>
        <v>4467</v>
      </c>
      <c r="G4472" s="190">
        <f t="shared" si="280"/>
        <v>0.48915900131406043</v>
      </c>
      <c r="H4472" s="190">
        <f t="shared" si="281"/>
        <v>178.68</v>
      </c>
    </row>
    <row r="4473" spans="1:8">
      <c r="A4473" s="185">
        <v>40536</v>
      </c>
      <c r="B4473" s="184">
        <v>194</v>
      </c>
      <c r="C4473" s="184">
        <f t="shared" si="279"/>
        <v>2010</v>
      </c>
      <c r="E4473" s="190">
        <v>88.3</v>
      </c>
      <c r="F4473" s="190">
        <f t="shared" si="282"/>
        <v>4468</v>
      </c>
      <c r="G4473" s="190">
        <f t="shared" si="280"/>
        <v>0.48926850635129215</v>
      </c>
      <c r="H4473" s="190">
        <f t="shared" si="281"/>
        <v>178.72</v>
      </c>
    </row>
    <row r="4474" spans="1:8">
      <c r="A4474" s="185">
        <v>40537</v>
      </c>
      <c r="B4474" s="184">
        <v>186</v>
      </c>
      <c r="C4474" s="184">
        <f t="shared" si="279"/>
        <v>2010</v>
      </c>
      <c r="E4474" s="190">
        <v>88.2</v>
      </c>
      <c r="F4474" s="190">
        <f t="shared" si="282"/>
        <v>4469</v>
      </c>
      <c r="G4474" s="190">
        <f t="shared" si="280"/>
        <v>0.48937801138852388</v>
      </c>
      <c r="H4474" s="190">
        <f t="shared" si="281"/>
        <v>178.76</v>
      </c>
    </row>
    <row r="4475" spans="1:8">
      <c r="A4475" s="185">
        <v>40538</v>
      </c>
      <c r="B4475" s="184">
        <v>190</v>
      </c>
      <c r="C4475" s="184">
        <f t="shared" si="279"/>
        <v>2010</v>
      </c>
      <c r="E4475" s="190">
        <v>88.2</v>
      </c>
      <c r="F4475" s="190">
        <f t="shared" si="282"/>
        <v>4470</v>
      </c>
      <c r="G4475" s="190">
        <f t="shared" si="280"/>
        <v>0.48948751642575561</v>
      </c>
      <c r="H4475" s="190">
        <f t="shared" si="281"/>
        <v>178.8</v>
      </c>
    </row>
    <row r="4476" spans="1:8">
      <c r="A4476" s="185">
        <v>40539</v>
      </c>
      <c r="B4476" s="184">
        <v>176</v>
      </c>
      <c r="C4476" s="184">
        <f t="shared" si="279"/>
        <v>2010</v>
      </c>
      <c r="E4476" s="190">
        <v>88.2</v>
      </c>
      <c r="F4476" s="190">
        <f t="shared" si="282"/>
        <v>4471</v>
      </c>
      <c r="G4476" s="190">
        <f t="shared" si="280"/>
        <v>0.48959702146298728</v>
      </c>
      <c r="H4476" s="190">
        <f t="shared" si="281"/>
        <v>178.84</v>
      </c>
    </row>
    <row r="4477" spans="1:8">
      <c r="A4477" s="185">
        <v>40540</v>
      </c>
      <c r="B4477" s="184">
        <v>166</v>
      </c>
      <c r="C4477" s="184">
        <f t="shared" si="279"/>
        <v>2010</v>
      </c>
      <c r="E4477" s="190">
        <v>88.1</v>
      </c>
      <c r="F4477" s="190">
        <f t="shared" si="282"/>
        <v>4472</v>
      </c>
      <c r="G4477" s="190">
        <f t="shared" si="280"/>
        <v>0.48970652650021901</v>
      </c>
      <c r="H4477" s="190">
        <f t="shared" si="281"/>
        <v>178.88</v>
      </c>
    </row>
    <row r="4478" spans="1:8">
      <c r="A4478" s="185">
        <v>40541</v>
      </c>
      <c r="B4478" s="184">
        <v>188</v>
      </c>
      <c r="C4478" s="184">
        <f t="shared" si="279"/>
        <v>2010</v>
      </c>
      <c r="E4478" s="190">
        <v>88.1</v>
      </c>
      <c r="F4478" s="190">
        <f t="shared" si="282"/>
        <v>4473</v>
      </c>
      <c r="G4478" s="190">
        <f t="shared" si="280"/>
        <v>0.48981603153745074</v>
      </c>
      <c r="H4478" s="190">
        <f t="shared" si="281"/>
        <v>178.92</v>
      </c>
    </row>
    <row r="4479" spans="1:8">
      <c r="A4479" s="185">
        <v>40542</v>
      </c>
      <c r="B4479" s="184">
        <v>176</v>
      </c>
      <c r="C4479" s="184">
        <f t="shared" si="279"/>
        <v>2010</v>
      </c>
      <c r="E4479" s="190">
        <v>88.1</v>
      </c>
      <c r="F4479" s="190">
        <f t="shared" si="282"/>
        <v>4474</v>
      </c>
      <c r="G4479" s="190">
        <f t="shared" si="280"/>
        <v>0.48992553657468246</v>
      </c>
      <c r="H4479" s="190">
        <f t="shared" si="281"/>
        <v>178.96</v>
      </c>
    </row>
    <row r="4480" spans="1:8">
      <c r="A4480" s="185">
        <v>40543</v>
      </c>
      <c r="B4480" s="184">
        <v>202</v>
      </c>
      <c r="C4480" s="184">
        <f t="shared" si="279"/>
        <v>2010</v>
      </c>
      <c r="E4480" s="190">
        <v>88</v>
      </c>
      <c r="F4480" s="190">
        <f t="shared" si="282"/>
        <v>4475</v>
      </c>
      <c r="G4480" s="190">
        <f t="shared" si="280"/>
        <v>0.49003504161191414</v>
      </c>
      <c r="H4480" s="190">
        <f t="shared" si="281"/>
        <v>179</v>
      </c>
    </row>
    <row r="4481" spans="1:8">
      <c r="A4481" s="185">
        <v>40544</v>
      </c>
      <c r="B4481" s="184">
        <v>197</v>
      </c>
      <c r="C4481" s="184">
        <f t="shared" si="279"/>
        <v>2011</v>
      </c>
      <c r="E4481" s="190">
        <v>88</v>
      </c>
      <c r="F4481" s="190">
        <f t="shared" si="282"/>
        <v>4476</v>
      </c>
      <c r="G4481" s="190">
        <f t="shared" si="280"/>
        <v>0.49014454664914586</v>
      </c>
      <c r="H4481" s="190">
        <f t="shared" si="281"/>
        <v>179.04</v>
      </c>
    </row>
    <row r="4482" spans="1:8">
      <c r="A4482" s="185">
        <v>40545</v>
      </c>
      <c r="B4482" s="184">
        <v>193</v>
      </c>
      <c r="C4482" s="184">
        <f t="shared" si="279"/>
        <v>2011</v>
      </c>
      <c r="E4482" s="190">
        <v>88</v>
      </c>
      <c r="F4482" s="190">
        <f t="shared" si="282"/>
        <v>4477</v>
      </c>
      <c r="G4482" s="190">
        <f t="shared" si="280"/>
        <v>0.49025405168637759</v>
      </c>
      <c r="H4482" s="190">
        <f t="shared" si="281"/>
        <v>179.08</v>
      </c>
    </row>
    <row r="4483" spans="1:8">
      <c r="A4483" s="185">
        <v>40546</v>
      </c>
      <c r="B4483" s="184">
        <v>215</v>
      </c>
      <c r="C4483" s="184">
        <f t="shared" si="279"/>
        <v>2011</v>
      </c>
      <c r="E4483" s="190">
        <v>88</v>
      </c>
      <c r="F4483" s="190">
        <f t="shared" si="282"/>
        <v>4478</v>
      </c>
      <c r="G4483" s="190">
        <f t="shared" si="280"/>
        <v>0.49036355672360926</v>
      </c>
      <c r="H4483" s="190">
        <f t="shared" si="281"/>
        <v>179.12</v>
      </c>
    </row>
    <row r="4484" spans="1:8">
      <c r="A4484" s="185">
        <v>40547</v>
      </c>
      <c r="B4484" s="184">
        <v>231</v>
      </c>
      <c r="C4484" s="184">
        <f t="shared" si="279"/>
        <v>2011</v>
      </c>
      <c r="E4484" s="190">
        <v>88</v>
      </c>
      <c r="F4484" s="190">
        <f t="shared" si="282"/>
        <v>4479</v>
      </c>
      <c r="G4484" s="190">
        <f t="shared" si="280"/>
        <v>0.49047306176084099</v>
      </c>
      <c r="H4484" s="190">
        <f t="shared" si="281"/>
        <v>179.16</v>
      </c>
    </row>
    <row r="4485" spans="1:8">
      <c r="A4485" s="185">
        <v>40548</v>
      </c>
      <c r="B4485" s="184">
        <v>217</v>
      </c>
      <c r="C4485" s="184">
        <f t="shared" si="279"/>
        <v>2011</v>
      </c>
      <c r="E4485" s="190">
        <v>88</v>
      </c>
      <c r="F4485" s="190">
        <f t="shared" si="282"/>
        <v>4480</v>
      </c>
      <c r="G4485" s="190">
        <f t="shared" si="280"/>
        <v>0.49058256679807272</v>
      </c>
      <c r="H4485" s="190">
        <f t="shared" si="281"/>
        <v>179.2</v>
      </c>
    </row>
    <row r="4486" spans="1:8">
      <c r="A4486" s="185">
        <v>40549</v>
      </c>
      <c r="B4486" s="184">
        <v>200</v>
      </c>
      <c r="C4486" s="184">
        <f t="shared" ref="C4486:C4549" si="283">YEAR(A4486)</f>
        <v>2011</v>
      </c>
      <c r="E4486" s="190">
        <v>88</v>
      </c>
      <c r="F4486" s="190">
        <f t="shared" si="282"/>
        <v>4481</v>
      </c>
      <c r="G4486" s="190">
        <f t="shared" ref="G4486:G4549" si="284">F4486/9132</f>
        <v>0.49069207183530444</v>
      </c>
      <c r="H4486" s="190">
        <f t="shared" ref="H4486:H4549" si="285">G4486*9132/25</f>
        <v>179.24</v>
      </c>
    </row>
    <row r="4487" spans="1:8">
      <c r="A4487" s="185">
        <v>40550</v>
      </c>
      <c r="B4487" s="184">
        <v>224</v>
      </c>
      <c r="C4487" s="184">
        <f t="shared" si="283"/>
        <v>2011</v>
      </c>
      <c r="E4487" s="190">
        <v>88</v>
      </c>
      <c r="F4487" s="190">
        <f t="shared" ref="F4487:F4550" si="286">F4486+1</f>
        <v>4482</v>
      </c>
      <c r="G4487" s="190">
        <f t="shared" si="284"/>
        <v>0.49080157687253612</v>
      </c>
      <c r="H4487" s="190">
        <f t="shared" si="285"/>
        <v>179.28</v>
      </c>
    </row>
    <row r="4488" spans="1:8">
      <c r="A4488" s="185">
        <v>40551</v>
      </c>
      <c r="B4488" s="184">
        <v>326</v>
      </c>
      <c r="C4488" s="184">
        <f t="shared" si="283"/>
        <v>2011</v>
      </c>
      <c r="E4488" s="190">
        <v>88</v>
      </c>
      <c r="F4488" s="190">
        <f t="shared" si="286"/>
        <v>4483</v>
      </c>
      <c r="G4488" s="190">
        <f t="shared" si="284"/>
        <v>0.49091108190976784</v>
      </c>
      <c r="H4488" s="190">
        <f t="shared" si="285"/>
        <v>179.32</v>
      </c>
    </row>
    <row r="4489" spans="1:8">
      <c r="A4489" s="185">
        <v>40552</v>
      </c>
      <c r="B4489" s="184">
        <v>359</v>
      </c>
      <c r="C4489" s="184">
        <f t="shared" si="283"/>
        <v>2011</v>
      </c>
      <c r="E4489" s="190">
        <v>88</v>
      </c>
      <c r="F4489" s="190">
        <f t="shared" si="286"/>
        <v>4484</v>
      </c>
      <c r="G4489" s="190">
        <f t="shared" si="284"/>
        <v>0.49102058694699957</v>
      </c>
      <c r="H4489" s="190">
        <f t="shared" si="285"/>
        <v>179.36</v>
      </c>
    </row>
    <row r="4490" spans="1:8">
      <c r="A4490" s="185">
        <v>40553</v>
      </c>
      <c r="B4490" s="184">
        <v>361</v>
      </c>
      <c r="C4490" s="184">
        <f t="shared" si="283"/>
        <v>2011</v>
      </c>
      <c r="E4490" s="190">
        <v>88</v>
      </c>
      <c r="F4490" s="190">
        <f t="shared" si="286"/>
        <v>4485</v>
      </c>
      <c r="G4490" s="190">
        <f t="shared" si="284"/>
        <v>0.4911300919842313</v>
      </c>
      <c r="H4490" s="190">
        <f t="shared" si="285"/>
        <v>179.4</v>
      </c>
    </row>
    <row r="4491" spans="1:8">
      <c r="A4491" s="185">
        <v>40554</v>
      </c>
      <c r="B4491" s="184">
        <v>359</v>
      </c>
      <c r="C4491" s="184">
        <f t="shared" si="283"/>
        <v>2011</v>
      </c>
      <c r="E4491" s="190">
        <v>88</v>
      </c>
      <c r="F4491" s="190">
        <f t="shared" si="286"/>
        <v>4486</v>
      </c>
      <c r="G4491" s="190">
        <f t="shared" si="284"/>
        <v>0.49123959702146297</v>
      </c>
      <c r="H4491" s="190">
        <f t="shared" si="285"/>
        <v>179.44</v>
      </c>
    </row>
    <row r="4492" spans="1:8">
      <c r="A4492" s="185">
        <v>40555</v>
      </c>
      <c r="B4492" s="184">
        <v>369</v>
      </c>
      <c r="C4492" s="184">
        <f t="shared" si="283"/>
        <v>2011</v>
      </c>
      <c r="E4492" s="190">
        <v>87.9</v>
      </c>
      <c r="F4492" s="190">
        <f t="shared" si="286"/>
        <v>4487</v>
      </c>
      <c r="G4492" s="190">
        <f t="shared" si="284"/>
        <v>0.4913491020586947</v>
      </c>
      <c r="H4492" s="190">
        <f t="shared" si="285"/>
        <v>179.48</v>
      </c>
    </row>
    <row r="4493" spans="1:8">
      <c r="A4493" s="185">
        <v>40556</v>
      </c>
      <c r="B4493" s="184">
        <v>365</v>
      </c>
      <c r="C4493" s="184">
        <f t="shared" si="283"/>
        <v>2011</v>
      </c>
      <c r="E4493" s="190">
        <v>87.8</v>
      </c>
      <c r="F4493" s="190">
        <f t="shared" si="286"/>
        <v>4488</v>
      </c>
      <c r="G4493" s="190">
        <f t="shared" si="284"/>
        <v>0.49145860709592643</v>
      </c>
      <c r="H4493" s="190">
        <f t="shared" si="285"/>
        <v>179.52</v>
      </c>
    </row>
    <row r="4494" spans="1:8">
      <c r="A4494" s="185">
        <v>40557</v>
      </c>
      <c r="B4494" s="184">
        <v>365</v>
      </c>
      <c r="C4494" s="184">
        <f t="shared" si="283"/>
        <v>2011</v>
      </c>
      <c r="E4494" s="190">
        <v>87.8</v>
      </c>
      <c r="F4494" s="190">
        <f t="shared" si="286"/>
        <v>4489</v>
      </c>
      <c r="G4494" s="190">
        <f t="shared" si="284"/>
        <v>0.49156811213315815</v>
      </c>
      <c r="H4494" s="190">
        <f t="shared" si="285"/>
        <v>179.56</v>
      </c>
    </row>
    <row r="4495" spans="1:8">
      <c r="A4495" s="185">
        <v>40558</v>
      </c>
      <c r="B4495" s="184">
        <v>362</v>
      </c>
      <c r="C4495" s="184">
        <f t="shared" si="283"/>
        <v>2011</v>
      </c>
      <c r="E4495" s="190">
        <v>87.7</v>
      </c>
      <c r="F4495" s="190">
        <f t="shared" si="286"/>
        <v>4490</v>
      </c>
      <c r="G4495" s="190">
        <f t="shared" si="284"/>
        <v>0.49167761717038982</v>
      </c>
      <c r="H4495" s="190">
        <f t="shared" si="285"/>
        <v>179.6</v>
      </c>
    </row>
    <row r="4496" spans="1:8">
      <c r="A4496" s="185">
        <v>40559</v>
      </c>
      <c r="B4496" s="184">
        <v>371</v>
      </c>
      <c r="C4496" s="184">
        <f t="shared" si="283"/>
        <v>2011</v>
      </c>
      <c r="E4496" s="190">
        <v>87.7</v>
      </c>
      <c r="F4496" s="190">
        <f t="shared" si="286"/>
        <v>4491</v>
      </c>
      <c r="G4496" s="190">
        <f t="shared" si="284"/>
        <v>0.49178712220762155</v>
      </c>
      <c r="H4496" s="190">
        <f t="shared" si="285"/>
        <v>179.64</v>
      </c>
    </row>
    <row r="4497" spans="1:8">
      <c r="A4497" s="185">
        <v>40560</v>
      </c>
      <c r="B4497" s="184">
        <v>408</v>
      </c>
      <c r="C4497" s="184">
        <f t="shared" si="283"/>
        <v>2011</v>
      </c>
      <c r="E4497" s="190">
        <v>87.6</v>
      </c>
      <c r="F4497" s="190">
        <f t="shared" si="286"/>
        <v>4492</v>
      </c>
      <c r="G4497" s="190">
        <f t="shared" si="284"/>
        <v>0.49189662724485328</v>
      </c>
      <c r="H4497" s="190">
        <f t="shared" si="285"/>
        <v>179.68</v>
      </c>
    </row>
    <row r="4498" spans="1:8">
      <c r="A4498" s="185">
        <v>40561</v>
      </c>
      <c r="B4498" s="184">
        <v>391</v>
      </c>
      <c r="C4498" s="184">
        <f t="shared" si="283"/>
        <v>2011</v>
      </c>
      <c r="E4498" s="190">
        <v>87.6</v>
      </c>
      <c r="F4498" s="190">
        <f t="shared" si="286"/>
        <v>4493</v>
      </c>
      <c r="G4498" s="190">
        <f t="shared" si="284"/>
        <v>0.49200613228208495</v>
      </c>
      <c r="H4498" s="190">
        <f t="shared" si="285"/>
        <v>179.72</v>
      </c>
    </row>
    <row r="4499" spans="1:8">
      <c r="A4499" s="185">
        <v>40562</v>
      </c>
      <c r="B4499" s="184">
        <v>386</v>
      </c>
      <c r="C4499" s="184">
        <f t="shared" si="283"/>
        <v>2011</v>
      </c>
      <c r="E4499" s="190">
        <v>87.5</v>
      </c>
      <c r="F4499" s="190">
        <f t="shared" si="286"/>
        <v>4494</v>
      </c>
      <c r="G4499" s="190">
        <f t="shared" si="284"/>
        <v>0.49211563731931668</v>
      </c>
      <c r="H4499" s="190">
        <f t="shared" si="285"/>
        <v>179.76</v>
      </c>
    </row>
    <row r="4500" spans="1:8">
      <c r="A4500" s="185">
        <v>40563</v>
      </c>
      <c r="B4500" s="184">
        <v>376</v>
      </c>
      <c r="C4500" s="184">
        <f t="shared" si="283"/>
        <v>2011</v>
      </c>
      <c r="E4500" s="190">
        <v>87.5</v>
      </c>
      <c r="F4500" s="190">
        <f t="shared" si="286"/>
        <v>4495</v>
      </c>
      <c r="G4500" s="190">
        <f t="shared" si="284"/>
        <v>0.49222514235654841</v>
      </c>
      <c r="H4500" s="190">
        <f t="shared" si="285"/>
        <v>179.8</v>
      </c>
    </row>
    <row r="4501" spans="1:8">
      <c r="A4501" s="185">
        <v>40564</v>
      </c>
      <c r="B4501" s="184">
        <v>433</v>
      </c>
      <c r="C4501" s="184">
        <f t="shared" si="283"/>
        <v>2011</v>
      </c>
      <c r="E4501" s="190">
        <v>87.4</v>
      </c>
      <c r="F4501" s="190">
        <f t="shared" si="286"/>
        <v>4496</v>
      </c>
      <c r="G4501" s="190">
        <f t="shared" si="284"/>
        <v>0.49233464739378013</v>
      </c>
      <c r="H4501" s="190">
        <f t="shared" si="285"/>
        <v>179.84</v>
      </c>
    </row>
    <row r="4502" spans="1:8">
      <c r="A4502" s="185">
        <v>40565</v>
      </c>
      <c r="B4502" s="184">
        <v>481</v>
      </c>
      <c r="C4502" s="184">
        <f t="shared" si="283"/>
        <v>2011</v>
      </c>
      <c r="E4502" s="190">
        <v>87.3</v>
      </c>
      <c r="F4502" s="190">
        <f t="shared" si="286"/>
        <v>4497</v>
      </c>
      <c r="G4502" s="190">
        <f t="shared" si="284"/>
        <v>0.49244415243101181</v>
      </c>
      <c r="H4502" s="190">
        <f t="shared" si="285"/>
        <v>179.88</v>
      </c>
    </row>
    <row r="4503" spans="1:8">
      <c r="A4503" s="185">
        <v>40566</v>
      </c>
      <c r="B4503" s="184">
        <v>477</v>
      </c>
      <c r="C4503" s="184">
        <f t="shared" si="283"/>
        <v>2011</v>
      </c>
      <c r="E4503" s="190">
        <v>87.3</v>
      </c>
      <c r="F4503" s="190">
        <f t="shared" si="286"/>
        <v>4498</v>
      </c>
      <c r="G4503" s="190">
        <f t="shared" si="284"/>
        <v>0.49255365746824353</v>
      </c>
      <c r="H4503" s="190">
        <f t="shared" si="285"/>
        <v>179.92</v>
      </c>
    </row>
    <row r="4504" spans="1:8">
      <c r="A4504" s="185">
        <v>40567</v>
      </c>
      <c r="B4504" s="184">
        <v>476</v>
      </c>
      <c r="C4504" s="184">
        <f t="shared" si="283"/>
        <v>2011</v>
      </c>
      <c r="E4504" s="190">
        <v>87.2</v>
      </c>
      <c r="F4504" s="190">
        <f t="shared" si="286"/>
        <v>4499</v>
      </c>
      <c r="G4504" s="190">
        <f t="shared" si="284"/>
        <v>0.49266316250547526</v>
      </c>
      <c r="H4504" s="190">
        <f t="shared" si="285"/>
        <v>179.96</v>
      </c>
    </row>
    <row r="4505" spans="1:8">
      <c r="A4505" s="185">
        <v>40568</v>
      </c>
      <c r="B4505" s="184">
        <v>480</v>
      </c>
      <c r="C4505" s="184">
        <f t="shared" si="283"/>
        <v>2011</v>
      </c>
      <c r="E4505" s="190">
        <v>87.2</v>
      </c>
      <c r="F4505" s="190">
        <f t="shared" si="286"/>
        <v>4500</v>
      </c>
      <c r="G4505" s="190">
        <f t="shared" si="284"/>
        <v>0.49277266754270699</v>
      </c>
      <c r="H4505" s="190">
        <f t="shared" si="285"/>
        <v>180</v>
      </c>
    </row>
    <row r="4506" spans="1:8">
      <c r="A4506" s="185">
        <v>40569</v>
      </c>
      <c r="B4506" s="184">
        <v>478</v>
      </c>
      <c r="C4506" s="184">
        <f t="shared" si="283"/>
        <v>2011</v>
      </c>
      <c r="E4506" s="190">
        <v>87.2</v>
      </c>
      <c r="F4506" s="190">
        <f t="shared" si="286"/>
        <v>4501</v>
      </c>
      <c r="G4506" s="190">
        <f t="shared" si="284"/>
        <v>0.49288217257993866</v>
      </c>
      <c r="H4506" s="190">
        <f t="shared" si="285"/>
        <v>180.04</v>
      </c>
    </row>
    <row r="4507" spans="1:8">
      <c r="A4507" s="185">
        <v>40570</v>
      </c>
      <c r="B4507" s="184">
        <v>477</v>
      </c>
      <c r="C4507" s="184">
        <f t="shared" si="283"/>
        <v>2011</v>
      </c>
      <c r="E4507" s="190">
        <v>87.2</v>
      </c>
      <c r="F4507" s="190">
        <f t="shared" si="286"/>
        <v>4502</v>
      </c>
      <c r="G4507" s="190">
        <f t="shared" si="284"/>
        <v>0.49299167761717039</v>
      </c>
      <c r="H4507" s="190">
        <f t="shared" si="285"/>
        <v>180.08</v>
      </c>
    </row>
    <row r="4508" spans="1:8">
      <c r="A4508" s="185">
        <v>40571</v>
      </c>
      <c r="B4508" s="184">
        <v>471</v>
      </c>
      <c r="C4508" s="184">
        <f t="shared" si="283"/>
        <v>2011</v>
      </c>
      <c r="E4508" s="190">
        <v>87.2</v>
      </c>
      <c r="F4508" s="190">
        <f t="shared" si="286"/>
        <v>4503</v>
      </c>
      <c r="G4508" s="190">
        <f t="shared" si="284"/>
        <v>0.49310118265440211</v>
      </c>
      <c r="H4508" s="190">
        <f t="shared" si="285"/>
        <v>180.12</v>
      </c>
    </row>
    <row r="4509" spans="1:8">
      <c r="A4509" s="185">
        <v>40572</v>
      </c>
      <c r="B4509" s="184">
        <v>470</v>
      </c>
      <c r="C4509" s="184">
        <f t="shared" si="283"/>
        <v>2011</v>
      </c>
      <c r="E4509" s="190">
        <v>87.1</v>
      </c>
      <c r="F4509" s="190">
        <f t="shared" si="286"/>
        <v>4504</v>
      </c>
      <c r="G4509" s="190">
        <f t="shared" si="284"/>
        <v>0.49321068769163384</v>
      </c>
      <c r="H4509" s="190">
        <f t="shared" si="285"/>
        <v>180.16</v>
      </c>
    </row>
    <row r="4510" spans="1:8">
      <c r="A4510" s="185">
        <v>40573</v>
      </c>
      <c r="B4510" s="184">
        <v>470</v>
      </c>
      <c r="C4510" s="184">
        <f t="shared" si="283"/>
        <v>2011</v>
      </c>
      <c r="E4510" s="190">
        <v>87.1</v>
      </c>
      <c r="F4510" s="190">
        <f t="shared" si="286"/>
        <v>4505</v>
      </c>
      <c r="G4510" s="190">
        <f t="shared" si="284"/>
        <v>0.49332019272886551</v>
      </c>
      <c r="H4510" s="190">
        <f t="shared" si="285"/>
        <v>180.2</v>
      </c>
    </row>
    <row r="4511" spans="1:8">
      <c r="A4511" s="185">
        <v>40574</v>
      </c>
      <c r="B4511" s="184">
        <v>469</v>
      </c>
      <c r="C4511" s="184">
        <f t="shared" si="283"/>
        <v>2011</v>
      </c>
      <c r="E4511" s="190">
        <v>87.1</v>
      </c>
      <c r="F4511" s="190">
        <f t="shared" si="286"/>
        <v>4506</v>
      </c>
      <c r="G4511" s="190">
        <f t="shared" si="284"/>
        <v>0.49342969776609724</v>
      </c>
      <c r="H4511" s="190">
        <f t="shared" si="285"/>
        <v>180.24</v>
      </c>
    </row>
    <row r="4512" spans="1:8">
      <c r="A4512" s="185">
        <v>40575</v>
      </c>
      <c r="B4512" s="184">
        <v>471</v>
      </c>
      <c r="C4512" s="184">
        <f t="shared" si="283"/>
        <v>2011</v>
      </c>
      <c r="E4512" s="190">
        <v>87</v>
      </c>
      <c r="F4512" s="190">
        <f t="shared" si="286"/>
        <v>4507</v>
      </c>
      <c r="G4512" s="190">
        <f t="shared" si="284"/>
        <v>0.49353920280332897</v>
      </c>
      <c r="H4512" s="190">
        <f t="shared" si="285"/>
        <v>180.28</v>
      </c>
    </row>
    <row r="4513" spans="1:8">
      <c r="A4513" s="185">
        <v>40576</v>
      </c>
      <c r="B4513" s="184">
        <v>467</v>
      </c>
      <c r="C4513" s="184">
        <f t="shared" si="283"/>
        <v>2011</v>
      </c>
      <c r="E4513" s="190">
        <v>87</v>
      </c>
      <c r="F4513" s="190">
        <f t="shared" si="286"/>
        <v>4508</v>
      </c>
      <c r="G4513" s="190">
        <f t="shared" si="284"/>
        <v>0.49364870784056064</v>
      </c>
      <c r="H4513" s="190">
        <f t="shared" si="285"/>
        <v>180.32</v>
      </c>
    </row>
    <row r="4514" spans="1:8">
      <c r="A4514" s="185">
        <v>40577</v>
      </c>
      <c r="B4514" s="184">
        <v>471</v>
      </c>
      <c r="C4514" s="184">
        <f t="shared" si="283"/>
        <v>2011</v>
      </c>
      <c r="E4514" s="190">
        <v>87</v>
      </c>
      <c r="F4514" s="190">
        <f t="shared" si="286"/>
        <v>4509</v>
      </c>
      <c r="G4514" s="190">
        <f t="shared" si="284"/>
        <v>0.49375821287779237</v>
      </c>
      <c r="H4514" s="190">
        <f t="shared" si="285"/>
        <v>180.36</v>
      </c>
    </row>
    <row r="4515" spans="1:8">
      <c r="A4515" s="185">
        <v>40578</v>
      </c>
      <c r="B4515" s="184">
        <v>469</v>
      </c>
      <c r="C4515" s="184">
        <f t="shared" si="283"/>
        <v>2011</v>
      </c>
      <c r="E4515" s="190">
        <v>87</v>
      </c>
      <c r="F4515" s="190">
        <f t="shared" si="286"/>
        <v>4510</v>
      </c>
      <c r="G4515" s="190">
        <f t="shared" si="284"/>
        <v>0.4938677179150241</v>
      </c>
      <c r="H4515" s="190">
        <f t="shared" si="285"/>
        <v>180.4</v>
      </c>
    </row>
    <row r="4516" spans="1:8">
      <c r="A4516" s="185">
        <v>40579</v>
      </c>
      <c r="B4516" s="184">
        <v>466</v>
      </c>
      <c r="C4516" s="184">
        <f t="shared" si="283"/>
        <v>2011</v>
      </c>
      <c r="E4516" s="190">
        <v>87</v>
      </c>
      <c r="F4516" s="190">
        <f t="shared" si="286"/>
        <v>4511</v>
      </c>
      <c r="G4516" s="190">
        <f t="shared" si="284"/>
        <v>0.49397722295225582</v>
      </c>
      <c r="H4516" s="190">
        <f t="shared" si="285"/>
        <v>180.44</v>
      </c>
    </row>
    <row r="4517" spans="1:8">
      <c r="A4517" s="185">
        <v>40580</v>
      </c>
      <c r="B4517" s="184">
        <v>462</v>
      </c>
      <c r="C4517" s="184">
        <f t="shared" si="283"/>
        <v>2011</v>
      </c>
      <c r="E4517" s="190">
        <v>87</v>
      </c>
      <c r="F4517" s="190">
        <f t="shared" si="286"/>
        <v>4512</v>
      </c>
      <c r="G4517" s="190">
        <f t="shared" si="284"/>
        <v>0.4940867279894875</v>
      </c>
      <c r="H4517" s="190">
        <f t="shared" si="285"/>
        <v>180.48</v>
      </c>
    </row>
    <row r="4518" spans="1:8">
      <c r="A4518" s="185">
        <v>40581</v>
      </c>
      <c r="B4518" s="184">
        <v>464</v>
      </c>
      <c r="C4518" s="184">
        <f t="shared" si="283"/>
        <v>2011</v>
      </c>
      <c r="E4518" s="190">
        <v>87</v>
      </c>
      <c r="F4518" s="190">
        <f t="shared" si="286"/>
        <v>4513</v>
      </c>
      <c r="G4518" s="190">
        <f t="shared" si="284"/>
        <v>0.49419623302671922</v>
      </c>
      <c r="H4518" s="190">
        <f t="shared" si="285"/>
        <v>180.52</v>
      </c>
    </row>
    <row r="4519" spans="1:8">
      <c r="A4519" s="185">
        <v>40582</v>
      </c>
      <c r="B4519" s="184">
        <v>462</v>
      </c>
      <c r="C4519" s="184">
        <f t="shared" si="283"/>
        <v>2011</v>
      </c>
      <c r="E4519" s="190">
        <v>87</v>
      </c>
      <c r="F4519" s="190">
        <f t="shared" si="286"/>
        <v>4514</v>
      </c>
      <c r="G4519" s="190">
        <f t="shared" si="284"/>
        <v>0.49430573806395095</v>
      </c>
      <c r="H4519" s="190">
        <f t="shared" si="285"/>
        <v>180.56</v>
      </c>
    </row>
    <row r="4520" spans="1:8">
      <c r="A4520" s="185">
        <v>40583</v>
      </c>
      <c r="B4520" s="184">
        <v>462</v>
      </c>
      <c r="C4520" s="184">
        <f t="shared" si="283"/>
        <v>2011</v>
      </c>
      <c r="E4520" s="190">
        <v>87</v>
      </c>
      <c r="F4520" s="190">
        <f t="shared" si="286"/>
        <v>4515</v>
      </c>
      <c r="G4520" s="190">
        <f t="shared" si="284"/>
        <v>0.49441524310118268</v>
      </c>
      <c r="H4520" s="190">
        <f t="shared" si="285"/>
        <v>180.6</v>
      </c>
    </row>
    <row r="4521" spans="1:8">
      <c r="A4521" s="185">
        <v>40584</v>
      </c>
      <c r="B4521" s="184">
        <v>463</v>
      </c>
      <c r="C4521" s="184">
        <f t="shared" si="283"/>
        <v>2011</v>
      </c>
      <c r="E4521" s="190">
        <v>87</v>
      </c>
      <c r="F4521" s="190">
        <f t="shared" si="286"/>
        <v>4516</v>
      </c>
      <c r="G4521" s="190">
        <f t="shared" si="284"/>
        <v>0.49452474813841435</v>
      </c>
      <c r="H4521" s="190">
        <f t="shared" si="285"/>
        <v>180.64</v>
      </c>
    </row>
    <row r="4522" spans="1:8">
      <c r="A4522" s="185">
        <v>40585</v>
      </c>
      <c r="B4522" s="184">
        <v>464</v>
      </c>
      <c r="C4522" s="184">
        <f t="shared" si="283"/>
        <v>2011</v>
      </c>
      <c r="E4522" s="190">
        <v>87</v>
      </c>
      <c r="F4522" s="190">
        <f t="shared" si="286"/>
        <v>4517</v>
      </c>
      <c r="G4522" s="190">
        <f t="shared" si="284"/>
        <v>0.49463425317564608</v>
      </c>
      <c r="H4522" s="190">
        <f t="shared" si="285"/>
        <v>180.68</v>
      </c>
    </row>
    <row r="4523" spans="1:8">
      <c r="A4523" s="185">
        <v>40586</v>
      </c>
      <c r="B4523" s="184">
        <v>463</v>
      </c>
      <c r="C4523" s="184">
        <f t="shared" si="283"/>
        <v>2011</v>
      </c>
      <c r="E4523" s="190">
        <v>86.9</v>
      </c>
      <c r="F4523" s="190">
        <f t="shared" si="286"/>
        <v>4518</v>
      </c>
      <c r="G4523" s="190">
        <f t="shared" si="284"/>
        <v>0.4947437582128778</v>
      </c>
      <c r="H4523" s="190">
        <f t="shared" si="285"/>
        <v>180.72</v>
      </c>
    </row>
    <row r="4524" spans="1:8">
      <c r="A4524" s="185">
        <v>40587</v>
      </c>
      <c r="B4524" s="184">
        <v>461</v>
      </c>
      <c r="C4524" s="184">
        <f t="shared" si="283"/>
        <v>2011</v>
      </c>
      <c r="E4524" s="190">
        <v>86.9</v>
      </c>
      <c r="F4524" s="190">
        <f t="shared" si="286"/>
        <v>4519</v>
      </c>
      <c r="G4524" s="190">
        <f t="shared" si="284"/>
        <v>0.49485326325010953</v>
      </c>
      <c r="H4524" s="190">
        <f t="shared" si="285"/>
        <v>180.76</v>
      </c>
    </row>
    <row r="4525" spans="1:8">
      <c r="A4525" s="185">
        <v>40588</v>
      </c>
      <c r="B4525" s="184">
        <v>463</v>
      </c>
      <c r="C4525" s="184">
        <f t="shared" si="283"/>
        <v>2011</v>
      </c>
      <c r="E4525" s="190">
        <v>86.9</v>
      </c>
      <c r="F4525" s="190">
        <f t="shared" si="286"/>
        <v>4520</v>
      </c>
      <c r="G4525" s="190">
        <f t="shared" si="284"/>
        <v>0.4949627682873412</v>
      </c>
      <c r="H4525" s="190">
        <f t="shared" si="285"/>
        <v>180.8</v>
      </c>
    </row>
    <row r="4526" spans="1:8">
      <c r="A4526" s="185">
        <v>40589</v>
      </c>
      <c r="B4526" s="184">
        <v>462</v>
      </c>
      <c r="C4526" s="184">
        <f t="shared" si="283"/>
        <v>2011</v>
      </c>
      <c r="E4526" s="190">
        <v>86.8</v>
      </c>
      <c r="F4526" s="190">
        <f t="shared" si="286"/>
        <v>4521</v>
      </c>
      <c r="G4526" s="190">
        <f t="shared" si="284"/>
        <v>0.49507227332457293</v>
      </c>
      <c r="H4526" s="190">
        <f t="shared" si="285"/>
        <v>180.84</v>
      </c>
    </row>
    <row r="4527" spans="1:8">
      <c r="A4527" s="185">
        <v>40590</v>
      </c>
      <c r="B4527" s="184">
        <v>461</v>
      </c>
      <c r="C4527" s="184">
        <f t="shared" si="283"/>
        <v>2011</v>
      </c>
      <c r="E4527" s="190">
        <v>86.8</v>
      </c>
      <c r="F4527" s="190">
        <f t="shared" si="286"/>
        <v>4522</v>
      </c>
      <c r="G4527" s="190">
        <f t="shared" si="284"/>
        <v>0.49518177836180466</v>
      </c>
      <c r="H4527" s="190">
        <f t="shared" si="285"/>
        <v>180.88</v>
      </c>
    </row>
    <row r="4528" spans="1:8">
      <c r="A4528" s="185">
        <v>40591</v>
      </c>
      <c r="B4528" s="184">
        <v>463</v>
      </c>
      <c r="C4528" s="184">
        <f t="shared" si="283"/>
        <v>2011</v>
      </c>
      <c r="E4528" s="190">
        <v>86.8</v>
      </c>
      <c r="F4528" s="190">
        <f t="shared" si="286"/>
        <v>4523</v>
      </c>
      <c r="G4528" s="190">
        <f t="shared" si="284"/>
        <v>0.49529128339903633</v>
      </c>
      <c r="H4528" s="190">
        <f t="shared" si="285"/>
        <v>180.92</v>
      </c>
    </row>
    <row r="4529" spans="1:8">
      <c r="A4529" s="185">
        <v>40592</v>
      </c>
      <c r="B4529" s="184">
        <v>461</v>
      </c>
      <c r="C4529" s="184">
        <f t="shared" si="283"/>
        <v>2011</v>
      </c>
      <c r="E4529" s="190">
        <v>86.8</v>
      </c>
      <c r="F4529" s="190">
        <f t="shared" si="286"/>
        <v>4524</v>
      </c>
      <c r="G4529" s="190">
        <f t="shared" si="284"/>
        <v>0.49540078843626806</v>
      </c>
      <c r="H4529" s="190">
        <f t="shared" si="285"/>
        <v>180.96</v>
      </c>
    </row>
    <row r="4530" spans="1:8">
      <c r="A4530" s="185">
        <v>40593</v>
      </c>
      <c r="B4530" s="184">
        <v>473</v>
      </c>
      <c r="C4530" s="184">
        <f t="shared" si="283"/>
        <v>2011</v>
      </c>
      <c r="E4530" s="190">
        <v>86.8</v>
      </c>
      <c r="F4530" s="190">
        <f t="shared" si="286"/>
        <v>4525</v>
      </c>
      <c r="G4530" s="190">
        <f t="shared" si="284"/>
        <v>0.49551029347349979</v>
      </c>
      <c r="H4530" s="190">
        <f t="shared" si="285"/>
        <v>181</v>
      </c>
    </row>
    <row r="4531" spans="1:8">
      <c r="A4531" s="185">
        <v>40594</v>
      </c>
      <c r="B4531" s="184">
        <v>470</v>
      </c>
      <c r="C4531" s="184">
        <f t="shared" si="283"/>
        <v>2011</v>
      </c>
      <c r="E4531" s="190">
        <v>86.7</v>
      </c>
      <c r="F4531" s="190">
        <f t="shared" si="286"/>
        <v>4526</v>
      </c>
      <c r="G4531" s="190">
        <f t="shared" si="284"/>
        <v>0.49561979851073151</v>
      </c>
      <c r="H4531" s="190">
        <f t="shared" si="285"/>
        <v>181.04</v>
      </c>
    </row>
    <row r="4532" spans="1:8">
      <c r="A4532" s="185">
        <v>40595</v>
      </c>
      <c r="B4532" s="184">
        <v>463</v>
      </c>
      <c r="C4532" s="184">
        <f t="shared" si="283"/>
        <v>2011</v>
      </c>
      <c r="E4532" s="190">
        <v>86.7</v>
      </c>
      <c r="F4532" s="190">
        <f t="shared" si="286"/>
        <v>4527</v>
      </c>
      <c r="G4532" s="190">
        <f t="shared" si="284"/>
        <v>0.49572930354796318</v>
      </c>
      <c r="H4532" s="190">
        <f t="shared" si="285"/>
        <v>181.08</v>
      </c>
    </row>
    <row r="4533" spans="1:8">
      <c r="A4533" s="185">
        <v>40596</v>
      </c>
      <c r="B4533" s="184">
        <v>461</v>
      </c>
      <c r="C4533" s="184">
        <f t="shared" si="283"/>
        <v>2011</v>
      </c>
      <c r="E4533" s="190">
        <v>86.7</v>
      </c>
      <c r="F4533" s="190">
        <f t="shared" si="286"/>
        <v>4528</v>
      </c>
      <c r="G4533" s="190">
        <f t="shared" si="284"/>
        <v>0.49583880858519491</v>
      </c>
      <c r="H4533" s="190">
        <f t="shared" si="285"/>
        <v>181.12</v>
      </c>
    </row>
    <row r="4534" spans="1:8">
      <c r="A4534" s="185">
        <v>40597</v>
      </c>
      <c r="B4534" s="184">
        <v>463</v>
      </c>
      <c r="C4534" s="184">
        <f t="shared" si="283"/>
        <v>2011</v>
      </c>
      <c r="E4534" s="190">
        <v>86.7</v>
      </c>
      <c r="F4534" s="190">
        <f t="shared" si="286"/>
        <v>4529</v>
      </c>
      <c r="G4534" s="190">
        <f t="shared" si="284"/>
        <v>0.49594831362242664</v>
      </c>
      <c r="H4534" s="190">
        <f t="shared" si="285"/>
        <v>181.16</v>
      </c>
    </row>
    <row r="4535" spans="1:8">
      <c r="A4535" s="185">
        <v>40598</v>
      </c>
      <c r="B4535" s="184">
        <v>462</v>
      </c>
      <c r="C4535" s="184">
        <f t="shared" si="283"/>
        <v>2011</v>
      </c>
      <c r="E4535" s="190">
        <v>86.7</v>
      </c>
      <c r="F4535" s="190">
        <f t="shared" si="286"/>
        <v>4530</v>
      </c>
      <c r="G4535" s="190">
        <f t="shared" si="284"/>
        <v>0.49605781865965837</v>
      </c>
      <c r="H4535" s="190">
        <f t="shared" si="285"/>
        <v>181.2</v>
      </c>
    </row>
    <row r="4536" spans="1:8">
      <c r="A4536" s="185">
        <v>40599</v>
      </c>
      <c r="B4536" s="184">
        <v>470</v>
      </c>
      <c r="C4536" s="184">
        <f t="shared" si="283"/>
        <v>2011</v>
      </c>
      <c r="E4536" s="190">
        <v>86.6</v>
      </c>
      <c r="F4536" s="190">
        <f t="shared" si="286"/>
        <v>4531</v>
      </c>
      <c r="G4536" s="190">
        <f t="shared" si="284"/>
        <v>0.49616732369689004</v>
      </c>
      <c r="H4536" s="190">
        <f t="shared" si="285"/>
        <v>181.24</v>
      </c>
    </row>
    <row r="4537" spans="1:8">
      <c r="A4537" s="185">
        <v>40600</v>
      </c>
      <c r="B4537" s="184">
        <v>468</v>
      </c>
      <c r="C4537" s="184">
        <f t="shared" si="283"/>
        <v>2011</v>
      </c>
      <c r="E4537" s="190">
        <v>86.6</v>
      </c>
      <c r="F4537" s="190">
        <f t="shared" si="286"/>
        <v>4532</v>
      </c>
      <c r="G4537" s="190">
        <f t="shared" si="284"/>
        <v>0.49627682873412177</v>
      </c>
      <c r="H4537" s="190">
        <f t="shared" si="285"/>
        <v>181.28</v>
      </c>
    </row>
    <row r="4538" spans="1:8">
      <c r="A4538" s="185">
        <v>40601</v>
      </c>
      <c r="B4538" s="184">
        <v>463</v>
      </c>
      <c r="C4538" s="184">
        <f t="shared" si="283"/>
        <v>2011</v>
      </c>
      <c r="E4538" s="190">
        <v>86.6</v>
      </c>
      <c r="F4538" s="190">
        <f t="shared" si="286"/>
        <v>4533</v>
      </c>
      <c r="G4538" s="190">
        <f t="shared" si="284"/>
        <v>0.49638633377135349</v>
      </c>
      <c r="H4538" s="190">
        <f t="shared" si="285"/>
        <v>181.32</v>
      </c>
    </row>
    <row r="4539" spans="1:8">
      <c r="A4539" s="185">
        <v>40602</v>
      </c>
      <c r="B4539" s="184">
        <v>462</v>
      </c>
      <c r="C4539" s="184">
        <f t="shared" si="283"/>
        <v>2011</v>
      </c>
      <c r="E4539" s="190">
        <v>86.5</v>
      </c>
      <c r="F4539" s="190">
        <f t="shared" si="286"/>
        <v>4534</v>
      </c>
      <c r="G4539" s="190">
        <f t="shared" si="284"/>
        <v>0.49649583880858522</v>
      </c>
      <c r="H4539" s="190">
        <f t="shared" si="285"/>
        <v>181.36</v>
      </c>
    </row>
    <row r="4540" spans="1:8">
      <c r="A4540" s="185">
        <v>40603</v>
      </c>
      <c r="B4540" s="184">
        <v>461</v>
      </c>
      <c r="C4540" s="184">
        <f t="shared" si="283"/>
        <v>2011</v>
      </c>
      <c r="E4540" s="190">
        <v>86.5</v>
      </c>
      <c r="F4540" s="190">
        <f t="shared" si="286"/>
        <v>4535</v>
      </c>
      <c r="G4540" s="190">
        <f t="shared" si="284"/>
        <v>0.49660534384581689</v>
      </c>
      <c r="H4540" s="190">
        <f t="shared" si="285"/>
        <v>181.4</v>
      </c>
    </row>
    <row r="4541" spans="1:8">
      <c r="A4541" s="185">
        <v>40604</v>
      </c>
      <c r="B4541" s="184">
        <v>461</v>
      </c>
      <c r="C4541" s="184">
        <f t="shared" si="283"/>
        <v>2011</v>
      </c>
      <c r="E4541" s="190">
        <v>86.4</v>
      </c>
      <c r="F4541" s="190">
        <f t="shared" si="286"/>
        <v>4536</v>
      </c>
      <c r="G4541" s="190">
        <f t="shared" si="284"/>
        <v>0.49671484888304862</v>
      </c>
      <c r="H4541" s="190">
        <f t="shared" si="285"/>
        <v>181.44</v>
      </c>
    </row>
    <row r="4542" spans="1:8">
      <c r="A4542" s="185">
        <v>40605</v>
      </c>
      <c r="B4542" s="184">
        <v>463</v>
      </c>
      <c r="C4542" s="184">
        <f t="shared" si="283"/>
        <v>2011</v>
      </c>
      <c r="E4542" s="190">
        <v>86.4</v>
      </c>
      <c r="F4542" s="190">
        <f t="shared" si="286"/>
        <v>4537</v>
      </c>
      <c r="G4542" s="190">
        <f t="shared" si="284"/>
        <v>0.49682435392028035</v>
      </c>
      <c r="H4542" s="190">
        <f t="shared" si="285"/>
        <v>181.48</v>
      </c>
    </row>
    <row r="4543" spans="1:8">
      <c r="A4543" s="185">
        <v>40606</v>
      </c>
      <c r="B4543" s="184">
        <v>467</v>
      </c>
      <c r="C4543" s="184">
        <f t="shared" si="283"/>
        <v>2011</v>
      </c>
      <c r="E4543" s="190">
        <v>86.4</v>
      </c>
      <c r="F4543" s="190">
        <f t="shared" si="286"/>
        <v>4538</v>
      </c>
      <c r="G4543" s="190">
        <f t="shared" si="284"/>
        <v>0.49693385895751202</v>
      </c>
      <c r="H4543" s="190">
        <f t="shared" si="285"/>
        <v>181.52</v>
      </c>
    </row>
    <row r="4544" spans="1:8">
      <c r="A4544" s="185">
        <v>40607</v>
      </c>
      <c r="B4544" s="184">
        <v>475</v>
      </c>
      <c r="C4544" s="184">
        <f t="shared" si="283"/>
        <v>2011</v>
      </c>
      <c r="E4544" s="190">
        <v>86.4</v>
      </c>
      <c r="F4544" s="190">
        <f t="shared" si="286"/>
        <v>4539</v>
      </c>
      <c r="G4544" s="190">
        <f t="shared" si="284"/>
        <v>0.49704336399474375</v>
      </c>
      <c r="H4544" s="190">
        <f t="shared" si="285"/>
        <v>181.56</v>
      </c>
    </row>
    <row r="4545" spans="1:8">
      <c r="A4545" s="185">
        <v>40608</v>
      </c>
      <c r="B4545" s="184">
        <v>475</v>
      </c>
      <c r="C4545" s="184">
        <f t="shared" si="283"/>
        <v>2011</v>
      </c>
      <c r="E4545" s="190">
        <v>86.4</v>
      </c>
      <c r="F4545" s="190">
        <f t="shared" si="286"/>
        <v>4540</v>
      </c>
      <c r="G4545" s="190">
        <f t="shared" si="284"/>
        <v>0.49715286903197548</v>
      </c>
      <c r="H4545" s="190">
        <f t="shared" si="285"/>
        <v>181.6</v>
      </c>
    </row>
    <row r="4546" spans="1:8">
      <c r="A4546" s="185">
        <v>40609</v>
      </c>
      <c r="B4546" s="184">
        <v>501</v>
      </c>
      <c r="C4546" s="184">
        <f t="shared" si="283"/>
        <v>2011</v>
      </c>
      <c r="E4546" s="190">
        <v>86.4</v>
      </c>
      <c r="F4546" s="190">
        <f t="shared" si="286"/>
        <v>4541</v>
      </c>
      <c r="G4546" s="190">
        <f t="shared" si="284"/>
        <v>0.4972623740692072</v>
      </c>
      <c r="H4546" s="190">
        <f t="shared" si="285"/>
        <v>181.64</v>
      </c>
    </row>
    <row r="4547" spans="1:8">
      <c r="A4547" s="185">
        <v>40610</v>
      </c>
      <c r="B4547" s="184">
        <v>477</v>
      </c>
      <c r="C4547" s="184">
        <f t="shared" si="283"/>
        <v>2011</v>
      </c>
      <c r="E4547" s="190">
        <v>86.4</v>
      </c>
      <c r="F4547" s="190">
        <f t="shared" si="286"/>
        <v>4542</v>
      </c>
      <c r="G4547" s="190">
        <f t="shared" si="284"/>
        <v>0.49737187910643887</v>
      </c>
      <c r="H4547" s="190">
        <f t="shared" si="285"/>
        <v>181.68</v>
      </c>
    </row>
    <row r="4548" spans="1:8">
      <c r="A4548" s="185">
        <v>40611</v>
      </c>
      <c r="B4548" s="184">
        <v>470</v>
      </c>
      <c r="C4548" s="184">
        <f t="shared" si="283"/>
        <v>2011</v>
      </c>
      <c r="E4548" s="190">
        <v>86.4</v>
      </c>
      <c r="F4548" s="190">
        <f t="shared" si="286"/>
        <v>4543</v>
      </c>
      <c r="G4548" s="190">
        <f t="shared" si="284"/>
        <v>0.4974813841436706</v>
      </c>
      <c r="H4548" s="190">
        <f t="shared" si="285"/>
        <v>181.72</v>
      </c>
    </row>
    <row r="4549" spans="1:8">
      <c r="A4549" s="185">
        <v>40612</v>
      </c>
      <c r="B4549" s="184">
        <v>470</v>
      </c>
      <c r="C4549" s="184">
        <f t="shared" si="283"/>
        <v>2011</v>
      </c>
      <c r="E4549" s="190">
        <v>86.3</v>
      </c>
      <c r="F4549" s="190">
        <f t="shared" si="286"/>
        <v>4544</v>
      </c>
      <c r="G4549" s="190">
        <f t="shared" si="284"/>
        <v>0.49759088918090233</v>
      </c>
      <c r="H4549" s="190">
        <f t="shared" si="285"/>
        <v>181.76</v>
      </c>
    </row>
    <row r="4550" spans="1:8">
      <c r="A4550" s="185">
        <v>40613</v>
      </c>
      <c r="B4550" s="184">
        <v>476</v>
      </c>
      <c r="C4550" s="184">
        <f t="shared" ref="C4550:C4613" si="287">YEAR(A4550)</f>
        <v>2011</v>
      </c>
      <c r="E4550" s="190">
        <v>86.2</v>
      </c>
      <c r="F4550" s="190">
        <f t="shared" si="286"/>
        <v>4545</v>
      </c>
      <c r="G4550" s="190">
        <f t="shared" ref="G4550:G4613" si="288">F4550/9132</f>
        <v>0.49770039421813406</v>
      </c>
      <c r="H4550" s="190">
        <f t="shared" ref="H4550:H4613" si="289">G4550*9132/25</f>
        <v>181.8</v>
      </c>
    </row>
    <row r="4551" spans="1:8">
      <c r="A4551" s="185">
        <v>40614</v>
      </c>
      <c r="B4551" s="184">
        <v>482</v>
      </c>
      <c r="C4551" s="184">
        <f t="shared" si="287"/>
        <v>2011</v>
      </c>
      <c r="E4551" s="190">
        <v>86.2</v>
      </c>
      <c r="F4551" s="190">
        <f t="shared" ref="F4551:F4614" si="290">F4550+1</f>
        <v>4546</v>
      </c>
      <c r="G4551" s="190">
        <f t="shared" si="288"/>
        <v>0.49780989925536573</v>
      </c>
      <c r="H4551" s="190">
        <f t="shared" si="289"/>
        <v>181.84</v>
      </c>
    </row>
    <row r="4552" spans="1:8">
      <c r="A4552" s="185">
        <v>40615</v>
      </c>
      <c r="B4552" s="184">
        <v>487</v>
      </c>
      <c r="C4552" s="184">
        <f t="shared" si="287"/>
        <v>2011</v>
      </c>
      <c r="E4552" s="190">
        <v>86.1</v>
      </c>
      <c r="F4552" s="190">
        <f t="shared" si="290"/>
        <v>4547</v>
      </c>
      <c r="G4552" s="190">
        <f t="shared" si="288"/>
        <v>0.49791940429259746</v>
      </c>
      <c r="H4552" s="190">
        <f t="shared" si="289"/>
        <v>181.88</v>
      </c>
    </row>
    <row r="4553" spans="1:8">
      <c r="A4553" s="185">
        <v>40616</v>
      </c>
      <c r="B4553" s="184">
        <v>488</v>
      </c>
      <c r="C4553" s="184">
        <f t="shared" si="287"/>
        <v>2011</v>
      </c>
      <c r="E4553" s="190">
        <v>86.1</v>
      </c>
      <c r="F4553" s="190">
        <f t="shared" si="290"/>
        <v>4548</v>
      </c>
      <c r="G4553" s="190">
        <f t="shared" si="288"/>
        <v>0.49802890932982918</v>
      </c>
      <c r="H4553" s="190">
        <f t="shared" si="289"/>
        <v>181.92</v>
      </c>
    </row>
    <row r="4554" spans="1:8">
      <c r="A4554" s="185">
        <v>40617</v>
      </c>
      <c r="B4554" s="184">
        <v>490</v>
      </c>
      <c r="C4554" s="184">
        <f t="shared" si="287"/>
        <v>2011</v>
      </c>
      <c r="E4554" s="190">
        <v>86.1</v>
      </c>
      <c r="F4554" s="190">
        <f t="shared" si="290"/>
        <v>4549</v>
      </c>
      <c r="G4554" s="190">
        <f t="shared" si="288"/>
        <v>0.49813841436706091</v>
      </c>
      <c r="H4554" s="190">
        <f t="shared" si="289"/>
        <v>181.96</v>
      </c>
    </row>
    <row r="4555" spans="1:8">
      <c r="A4555" s="185">
        <v>40618</v>
      </c>
      <c r="B4555" s="184">
        <v>507</v>
      </c>
      <c r="C4555" s="184">
        <f t="shared" si="287"/>
        <v>2011</v>
      </c>
      <c r="E4555" s="190">
        <v>86</v>
      </c>
      <c r="F4555" s="190">
        <f t="shared" si="290"/>
        <v>4550</v>
      </c>
      <c r="G4555" s="190">
        <f t="shared" si="288"/>
        <v>0.49824791940429258</v>
      </c>
      <c r="H4555" s="190">
        <f t="shared" si="289"/>
        <v>182</v>
      </c>
    </row>
    <row r="4556" spans="1:8">
      <c r="A4556" s="185">
        <v>40619</v>
      </c>
      <c r="B4556" s="184">
        <v>520</v>
      </c>
      <c r="C4556" s="184">
        <f t="shared" si="287"/>
        <v>2011</v>
      </c>
      <c r="E4556" s="190">
        <v>86</v>
      </c>
      <c r="F4556" s="190">
        <f t="shared" si="290"/>
        <v>4551</v>
      </c>
      <c r="G4556" s="190">
        <f t="shared" si="288"/>
        <v>0.49835742444152431</v>
      </c>
      <c r="H4556" s="190">
        <f t="shared" si="289"/>
        <v>182.04</v>
      </c>
    </row>
    <row r="4557" spans="1:8">
      <c r="A4557" s="185">
        <v>40620</v>
      </c>
      <c r="B4557" s="184">
        <v>503</v>
      </c>
      <c r="C4557" s="184">
        <f t="shared" si="287"/>
        <v>2011</v>
      </c>
      <c r="E4557" s="190">
        <v>86</v>
      </c>
      <c r="F4557" s="190">
        <f t="shared" si="290"/>
        <v>4552</v>
      </c>
      <c r="G4557" s="190">
        <f t="shared" si="288"/>
        <v>0.49846692947875604</v>
      </c>
      <c r="H4557" s="190">
        <f t="shared" si="289"/>
        <v>182.08</v>
      </c>
    </row>
    <row r="4558" spans="1:8">
      <c r="A4558" s="185">
        <v>40621</v>
      </c>
      <c r="B4558" s="184">
        <v>499</v>
      </c>
      <c r="C4558" s="184">
        <f t="shared" si="287"/>
        <v>2011</v>
      </c>
      <c r="E4558" s="190">
        <v>86</v>
      </c>
      <c r="F4558" s="190">
        <f t="shared" si="290"/>
        <v>4553</v>
      </c>
      <c r="G4558" s="190">
        <f t="shared" si="288"/>
        <v>0.49857643451598771</v>
      </c>
      <c r="H4558" s="190">
        <f t="shared" si="289"/>
        <v>182.12</v>
      </c>
    </row>
    <row r="4559" spans="1:8">
      <c r="A4559" s="185">
        <v>40622</v>
      </c>
      <c r="B4559" s="184">
        <v>494</v>
      </c>
      <c r="C4559" s="184">
        <f t="shared" si="287"/>
        <v>2011</v>
      </c>
      <c r="E4559" s="190">
        <v>86</v>
      </c>
      <c r="F4559" s="190">
        <f t="shared" si="290"/>
        <v>4554</v>
      </c>
      <c r="G4559" s="190">
        <f t="shared" si="288"/>
        <v>0.49868593955321944</v>
      </c>
      <c r="H4559" s="190">
        <f t="shared" si="289"/>
        <v>182.16</v>
      </c>
    </row>
    <row r="4560" spans="1:8">
      <c r="A4560" s="185">
        <v>40623</v>
      </c>
      <c r="B4560" s="184">
        <v>489</v>
      </c>
      <c r="C4560" s="184">
        <f t="shared" si="287"/>
        <v>2011</v>
      </c>
      <c r="E4560" s="190">
        <v>86</v>
      </c>
      <c r="F4560" s="190">
        <f t="shared" si="290"/>
        <v>4555</v>
      </c>
      <c r="G4560" s="190">
        <f t="shared" si="288"/>
        <v>0.49879544459045116</v>
      </c>
      <c r="H4560" s="190">
        <f t="shared" si="289"/>
        <v>182.2</v>
      </c>
    </row>
    <row r="4561" spans="1:8">
      <c r="A4561" s="185">
        <v>40624</v>
      </c>
      <c r="B4561" s="184">
        <v>485</v>
      </c>
      <c r="C4561" s="184">
        <f t="shared" si="287"/>
        <v>2011</v>
      </c>
      <c r="E4561" s="190">
        <v>86</v>
      </c>
      <c r="F4561" s="190">
        <f t="shared" si="290"/>
        <v>4556</v>
      </c>
      <c r="G4561" s="190">
        <f t="shared" si="288"/>
        <v>0.49890494962768289</v>
      </c>
      <c r="H4561" s="190">
        <f t="shared" si="289"/>
        <v>182.24</v>
      </c>
    </row>
    <row r="4562" spans="1:8">
      <c r="A4562" s="185">
        <v>40625</v>
      </c>
      <c r="B4562" s="184">
        <v>481</v>
      </c>
      <c r="C4562" s="184">
        <f t="shared" si="287"/>
        <v>2011</v>
      </c>
      <c r="E4562" s="190">
        <v>86</v>
      </c>
      <c r="F4562" s="190">
        <f t="shared" si="290"/>
        <v>4557</v>
      </c>
      <c r="G4562" s="190">
        <f t="shared" si="288"/>
        <v>0.49901445466491456</v>
      </c>
      <c r="H4562" s="190">
        <f t="shared" si="289"/>
        <v>182.28</v>
      </c>
    </row>
    <row r="4563" spans="1:8">
      <c r="A4563" s="185">
        <v>40626</v>
      </c>
      <c r="B4563" s="184">
        <v>482</v>
      </c>
      <c r="C4563" s="184">
        <f t="shared" si="287"/>
        <v>2011</v>
      </c>
      <c r="E4563" s="190">
        <v>86</v>
      </c>
      <c r="F4563" s="190">
        <f t="shared" si="290"/>
        <v>4558</v>
      </c>
      <c r="G4563" s="190">
        <f t="shared" si="288"/>
        <v>0.49912395970214629</v>
      </c>
      <c r="H4563" s="190">
        <f t="shared" si="289"/>
        <v>182.32</v>
      </c>
    </row>
    <row r="4564" spans="1:8">
      <c r="A4564" s="185">
        <v>40627</v>
      </c>
      <c r="B4564" s="184">
        <v>488</v>
      </c>
      <c r="C4564" s="184">
        <f t="shared" si="287"/>
        <v>2011</v>
      </c>
      <c r="E4564" s="190">
        <v>86</v>
      </c>
      <c r="F4564" s="190">
        <f t="shared" si="290"/>
        <v>4559</v>
      </c>
      <c r="G4564" s="190">
        <f t="shared" si="288"/>
        <v>0.49923346473937802</v>
      </c>
      <c r="H4564" s="190">
        <f t="shared" si="289"/>
        <v>182.36</v>
      </c>
    </row>
    <row r="4565" spans="1:8">
      <c r="A4565" s="185">
        <v>40628</v>
      </c>
      <c r="B4565" s="184">
        <v>478</v>
      </c>
      <c r="C4565" s="184">
        <f t="shared" si="287"/>
        <v>2011</v>
      </c>
      <c r="E4565" s="190">
        <v>86</v>
      </c>
      <c r="F4565" s="190">
        <f t="shared" si="290"/>
        <v>4560</v>
      </c>
      <c r="G4565" s="190">
        <f t="shared" si="288"/>
        <v>0.49934296977660975</v>
      </c>
      <c r="H4565" s="190">
        <f t="shared" si="289"/>
        <v>182.4</v>
      </c>
    </row>
    <row r="4566" spans="1:8">
      <c r="A4566" s="185">
        <v>40629</v>
      </c>
      <c r="B4566" s="184">
        <v>473</v>
      </c>
      <c r="C4566" s="184">
        <f t="shared" si="287"/>
        <v>2011</v>
      </c>
      <c r="E4566" s="190">
        <v>86</v>
      </c>
      <c r="F4566" s="190">
        <f t="shared" si="290"/>
        <v>4561</v>
      </c>
      <c r="G4566" s="190">
        <f t="shared" si="288"/>
        <v>0.49945247481384142</v>
      </c>
      <c r="H4566" s="190">
        <f t="shared" si="289"/>
        <v>182.44</v>
      </c>
    </row>
    <row r="4567" spans="1:8">
      <c r="A4567" s="185">
        <v>40630</v>
      </c>
      <c r="B4567" s="184">
        <v>507</v>
      </c>
      <c r="C4567" s="184">
        <f t="shared" si="287"/>
        <v>2011</v>
      </c>
      <c r="E4567" s="190">
        <v>86</v>
      </c>
      <c r="F4567" s="190">
        <f t="shared" si="290"/>
        <v>4562</v>
      </c>
      <c r="G4567" s="190">
        <f t="shared" si="288"/>
        <v>0.49956197985107315</v>
      </c>
      <c r="H4567" s="190">
        <f t="shared" si="289"/>
        <v>182.48</v>
      </c>
    </row>
    <row r="4568" spans="1:8">
      <c r="A4568" s="185">
        <v>40631</v>
      </c>
      <c r="B4568" s="184">
        <v>569</v>
      </c>
      <c r="C4568" s="184">
        <f t="shared" si="287"/>
        <v>2011</v>
      </c>
      <c r="E4568" s="190">
        <v>86</v>
      </c>
      <c r="F4568" s="190">
        <f t="shared" si="290"/>
        <v>4563</v>
      </c>
      <c r="G4568" s="190">
        <f t="shared" si="288"/>
        <v>0.49967148488830487</v>
      </c>
      <c r="H4568" s="190">
        <f t="shared" si="289"/>
        <v>182.52</v>
      </c>
    </row>
    <row r="4569" spans="1:8">
      <c r="A4569" s="185">
        <v>40632</v>
      </c>
      <c r="B4569" s="184">
        <v>570</v>
      </c>
      <c r="C4569" s="184">
        <f t="shared" si="287"/>
        <v>2011</v>
      </c>
      <c r="E4569" s="190">
        <v>86</v>
      </c>
      <c r="F4569" s="190">
        <f t="shared" si="290"/>
        <v>4564</v>
      </c>
      <c r="G4569" s="190">
        <f t="shared" si="288"/>
        <v>0.4997809899255366</v>
      </c>
      <c r="H4569" s="190">
        <f t="shared" si="289"/>
        <v>182.56</v>
      </c>
    </row>
    <row r="4570" spans="1:8">
      <c r="A4570" s="185">
        <v>40633</v>
      </c>
      <c r="B4570" s="184">
        <v>562</v>
      </c>
      <c r="C4570" s="184">
        <f t="shared" si="287"/>
        <v>2011</v>
      </c>
      <c r="E4570" s="190">
        <v>86</v>
      </c>
      <c r="F4570" s="190">
        <f t="shared" si="290"/>
        <v>4565</v>
      </c>
      <c r="G4570" s="190">
        <f t="shared" si="288"/>
        <v>0.49989049496276827</v>
      </c>
      <c r="H4570" s="190">
        <f t="shared" si="289"/>
        <v>182.6</v>
      </c>
    </row>
    <row r="4571" spans="1:8">
      <c r="A4571" s="185">
        <v>40634</v>
      </c>
      <c r="B4571" s="184">
        <v>566</v>
      </c>
      <c r="C4571" s="184">
        <f t="shared" si="287"/>
        <v>2011</v>
      </c>
      <c r="E4571" s="190">
        <v>86</v>
      </c>
      <c r="F4571" s="190">
        <f t="shared" si="290"/>
        <v>4566</v>
      </c>
      <c r="G4571" s="190">
        <f t="shared" si="288"/>
        <v>0.5</v>
      </c>
      <c r="H4571" s="190">
        <f t="shared" si="289"/>
        <v>182.64</v>
      </c>
    </row>
    <row r="4572" spans="1:8">
      <c r="A4572" s="185">
        <v>40635</v>
      </c>
      <c r="B4572" s="184">
        <v>576</v>
      </c>
      <c r="C4572" s="184">
        <f t="shared" si="287"/>
        <v>2011</v>
      </c>
      <c r="E4572" s="190">
        <v>86</v>
      </c>
      <c r="F4572" s="190">
        <f t="shared" si="290"/>
        <v>4567</v>
      </c>
      <c r="G4572" s="190">
        <f t="shared" si="288"/>
        <v>0.50010950503723173</v>
      </c>
      <c r="H4572" s="190">
        <f t="shared" si="289"/>
        <v>182.68</v>
      </c>
    </row>
    <row r="4573" spans="1:8">
      <c r="A4573" s="185">
        <v>40636</v>
      </c>
      <c r="B4573" s="184">
        <v>654</v>
      </c>
      <c r="C4573" s="184">
        <f t="shared" si="287"/>
        <v>2011</v>
      </c>
      <c r="E4573" s="190">
        <v>86</v>
      </c>
      <c r="F4573" s="190">
        <f t="shared" si="290"/>
        <v>4568</v>
      </c>
      <c r="G4573" s="190">
        <f t="shared" si="288"/>
        <v>0.50021901007446345</v>
      </c>
      <c r="H4573" s="190">
        <f t="shared" si="289"/>
        <v>182.72</v>
      </c>
    </row>
    <row r="4574" spans="1:8">
      <c r="A4574" s="185">
        <v>40637</v>
      </c>
      <c r="B4574" s="184">
        <v>607</v>
      </c>
      <c r="C4574" s="184">
        <f t="shared" si="287"/>
        <v>2011</v>
      </c>
      <c r="E4574" s="190">
        <v>85.9</v>
      </c>
      <c r="F4574" s="190">
        <f t="shared" si="290"/>
        <v>4569</v>
      </c>
      <c r="G4574" s="190">
        <f t="shared" si="288"/>
        <v>0.50032851511169518</v>
      </c>
      <c r="H4574" s="190">
        <f t="shared" si="289"/>
        <v>182.76</v>
      </c>
    </row>
    <row r="4575" spans="1:8">
      <c r="A4575" s="185">
        <v>40638</v>
      </c>
      <c r="B4575" s="184">
        <v>638</v>
      </c>
      <c r="C4575" s="184">
        <f t="shared" si="287"/>
        <v>2011</v>
      </c>
      <c r="E4575" s="190">
        <v>85.8</v>
      </c>
      <c r="F4575" s="190">
        <f t="shared" si="290"/>
        <v>4570</v>
      </c>
      <c r="G4575" s="190">
        <f t="shared" si="288"/>
        <v>0.5004380201489268</v>
      </c>
      <c r="H4575" s="190">
        <f t="shared" si="289"/>
        <v>182.79999999999995</v>
      </c>
    </row>
    <row r="4576" spans="1:8">
      <c r="A4576" s="185">
        <v>40639</v>
      </c>
      <c r="B4576" s="184">
        <v>775</v>
      </c>
      <c r="C4576" s="184">
        <f t="shared" si="287"/>
        <v>2011</v>
      </c>
      <c r="E4576" s="190">
        <v>85.8</v>
      </c>
      <c r="F4576" s="190">
        <f t="shared" si="290"/>
        <v>4571</v>
      </c>
      <c r="G4576" s="190">
        <f t="shared" si="288"/>
        <v>0.50054752518615853</v>
      </c>
      <c r="H4576" s="190">
        <f t="shared" si="289"/>
        <v>182.84</v>
      </c>
    </row>
    <row r="4577" spans="1:8">
      <c r="A4577" s="185">
        <v>40640</v>
      </c>
      <c r="B4577" s="184">
        <v>854</v>
      </c>
      <c r="C4577" s="184">
        <f t="shared" si="287"/>
        <v>2011</v>
      </c>
      <c r="E4577" s="190">
        <v>85.8</v>
      </c>
      <c r="F4577" s="190">
        <f t="shared" si="290"/>
        <v>4572</v>
      </c>
      <c r="G4577" s="190">
        <f t="shared" si="288"/>
        <v>0.50065703022339025</v>
      </c>
      <c r="H4577" s="190">
        <f t="shared" si="289"/>
        <v>182.88</v>
      </c>
    </row>
    <row r="4578" spans="1:8">
      <c r="A4578" s="185">
        <v>40641</v>
      </c>
      <c r="B4578" s="184">
        <v>893</v>
      </c>
      <c r="C4578" s="184">
        <f t="shared" si="287"/>
        <v>2011</v>
      </c>
      <c r="E4578" s="190">
        <v>85.8</v>
      </c>
      <c r="F4578" s="190">
        <f t="shared" si="290"/>
        <v>4573</v>
      </c>
      <c r="G4578" s="190">
        <f t="shared" si="288"/>
        <v>0.50076653526062198</v>
      </c>
      <c r="H4578" s="190">
        <f t="shared" si="289"/>
        <v>182.92</v>
      </c>
    </row>
    <row r="4579" spans="1:8">
      <c r="A4579" s="185">
        <v>40642</v>
      </c>
      <c r="B4579" s="184">
        <v>884</v>
      </c>
      <c r="C4579" s="184">
        <f t="shared" si="287"/>
        <v>2011</v>
      </c>
      <c r="E4579" s="190">
        <v>85.7</v>
      </c>
      <c r="F4579" s="190">
        <f t="shared" si="290"/>
        <v>4574</v>
      </c>
      <c r="G4579" s="190">
        <f t="shared" si="288"/>
        <v>0.50087604029785371</v>
      </c>
      <c r="H4579" s="190">
        <f t="shared" si="289"/>
        <v>182.96</v>
      </c>
    </row>
    <row r="4580" spans="1:8">
      <c r="A4580" s="185">
        <v>40643</v>
      </c>
      <c r="B4580" s="184">
        <v>872</v>
      </c>
      <c r="C4580" s="184">
        <f t="shared" si="287"/>
        <v>2011</v>
      </c>
      <c r="E4580" s="190">
        <v>85.7</v>
      </c>
      <c r="F4580" s="190">
        <f t="shared" si="290"/>
        <v>4575</v>
      </c>
      <c r="G4580" s="190">
        <f t="shared" si="288"/>
        <v>0.50098554533508544</v>
      </c>
      <c r="H4580" s="190">
        <f t="shared" si="289"/>
        <v>183</v>
      </c>
    </row>
    <row r="4581" spans="1:8">
      <c r="A4581" s="185">
        <v>40644</v>
      </c>
      <c r="B4581" s="184">
        <v>860</v>
      </c>
      <c r="C4581" s="184">
        <f t="shared" si="287"/>
        <v>2011</v>
      </c>
      <c r="E4581" s="190">
        <v>85.6</v>
      </c>
      <c r="F4581" s="190">
        <f t="shared" si="290"/>
        <v>4576</v>
      </c>
      <c r="G4581" s="190">
        <f t="shared" si="288"/>
        <v>0.50109505037231716</v>
      </c>
      <c r="H4581" s="190">
        <f t="shared" si="289"/>
        <v>183.04</v>
      </c>
    </row>
    <row r="4582" spans="1:8">
      <c r="A4582" s="185">
        <v>40645</v>
      </c>
      <c r="B4582" s="184">
        <v>861</v>
      </c>
      <c r="C4582" s="184">
        <f t="shared" si="287"/>
        <v>2011</v>
      </c>
      <c r="E4582" s="190">
        <v>85.5</v>
      </c>
      <c r="F4582" s="190">
        <f t="shared" si="290"/>
        <v>4577</v>
      </c>
      <c r="G4582" s="190">
        <f t="shared" si="288"/>
        <v>0.50120455540954889</v>
      </c>
      <c r="H4582" s="190">
        <f t="shared" si="289"/>
        <v>183.08000000000004</v>
      </c>
    </row>
    <row r="4583" spans="1:8">
      <c r="A4583" s="185">
        <v>40646</v>
      </c>
      <c r="B4583" s="184">
        <v>938</v>
      </c>
      <c r="C4583" s="184">
        <f t="shared" si="287"/>
        <v>2011</v>
      </c>
      <c r="E4583" s="190">
        <v>85.5</v>
      </c>
      <c r="F4583" s="190">
        <f t="shared" si="290"/>
        <v>4578</v>
      </c>
      <c r="G4583" s="190">
        <f t="shared" si="288"/>
        <v>0.50131406044678051</v>
      </c>
      <c r="H4583" s="190">
        <f t="shared" si="289"/>
        <v>183.12</v>
      </c>
    </row>
    <row r="4584" spans="1:8">
      <c r="A4584" s="185">
        <v>40647</v>
      </c>
      <c r="B4584" s="184">
        <v>919</v>
      </c>
      <c r="C4584" s="184">
        <f t="shared" si="287"/>
        <v>2011</v>
      </c>
      <c r="E4584" s="190">
        <v>85.4</v>
      </c>
      <c r="F4584" s="190">
        <f t="shared" si="290"/>
        <v>4579</v>
      </c>
      <c r="G4584" s="190">
        <f t="shared" si="288"/>
        <v>0.50142356548401223</v>
      </c>
      <c r="H4584" s="190">
        <f t="shared" si="289"/>
        <v>183.16</v>
      </c>
    </row>
    <row r="4585" spans="1:8">
      <c r="A4585" s="185">
        <v>40648</v>
      </c>
      <c r="B4585" s="184">
        <v>945</v>
      </c>
      <c r="C4585" s="184">
        <f t="shared" si="287"/>
        <v>2011</v>
      </c>
      <c r="E4585" s="190">
        <v>85.4</v>
      </c>
      <c r="F4585" s="190">
        <f t="shared" si="290"/>
        <v>4580</v>
      </c>
      <c r="G4585" s="190">
        <f t="shared" si="288"/>
        <v>0.50153307052124396</v>
      </c>
      <c r="H4585" s="190">
        <f t="shared" si="289"/>
        <v>183.2</v>
      </c>
    </row>
    <row r="4586" spans="1:8">
      <c r="A4586" s="185">
        <v>40649</v>
      </c>
      <c r="B4586" s="184">
        <v>947</v>
      </c>
      <c r="C4586" s="184">
        <f t="shared" si="287"/>
        <v>2011</v>
      </c>
      <c r="E4586" s="190">
        <v>85.4</v>
      </c>
      <c r="F4586" s="190">
        <f t="shared" si="290"/>
        <v>4581</v>
      </c>
      <c r="G4586" s="190">
        <f t="shared" si="288"/>
        <v>0.50164257555847569</v>
      </c>
      <c r="H4586" s="190">
        <f t="shared" si="289"/>
        <v>183.24</v>
      </c>
    </row>
    <row r="4587" spans="1:8">
      <c r="A4587" s="185">
        <v>40650</v>
      </c>
      <c r="B4587" s="184">
        <v>955</v>
      </c>
      <c r="C4587" s="184">
        <f t="shared" si="287"/>
        <v>2011</v>
      </c>
      <c r="E4587" s="190">
        <v>85.4</v>
      </c>
      <c r="F4587" s="190">
        <f t="shared" si="290"/>
        <v>4582</v>
      </c>
      <c r="G4587" s="190">
        <f t="shared" si="288"/>
        <v>0.50175208059570742</v>
      </c>
      <c r="H4587" s="190">
        <f t="shared" si="289"/>
        <v>183.28</v>
      </c>
    </row>
    <row r="4588" spans="1:8">
      <c r="A4588" s="185">
        <v>40651</v>
      </c>
      <c r="B4588" s="184">
        <v>1030</v>
      </c>
      <c r="C4588" s="184">
        <f t="shared" si="287"/>
        <v>2011</v>
      </c>
      <c r="E4588" s="190">
        <v>85.4</v>
      </c>
      <c r="F4588" s="190">
        <f t="shared" si="290"/>
        <v>4583</v>
      </c>
      <c r="G4588" s="190">
        <f t="shared" si="288"/>
        <v>0.50186158563293914</v>
      </c>
      <c r="H4588" s="190">
        <f t="shared" si="289"/>
        <v>183.32</v>
      </c>
    </row>
    <row r="4589" spans="1:8">
      <c r="A4589" s="185">
        <v>40652</v>
      </c>
      <c r="B4589" s="184">
        <v>999</v>
      </c>
      <c r="C4589" s="184">
        <f t="shared" si="287"/>
        <v>2011</v>
      </c>
      <c r="E4589" s="190">
        <v>85.2</v>
      </c>
      <c r="F4589" s="190">
        <f t="shared" si="290"/>
        <v>4584</v>
      </c>
      <c r="G4589" s="190">
        <f t="shared" si="288"/>
        <v>0.50197109067017087</v>
      </c>
      <c r="H4589" s="190">
        <f t="shared" si="289"/>
        <v>183.36</v>
      </c>
    </row>
    <row r="4590" spans="1:8">
      <c r="A4590" s="185">
        <v>40653</v>
      </c>
      <c r="B4590" s="184">
        <v>952</v>
      </c>
      <c r="C4590" s="184">
        <f t="shared" si="287"/>
        <v>2011</v>
      </c>
      <c r="E4590" s="190">
        <v>85.2</v>
      </c>
      <c r="F4590" s="190">
        <f t="shared" si="290"/>
        <v>4585</v>
      </c>
      <c r="G4590" s="190">
        <f t="shared" si="288"/>
        <v>0.50208059570740249</v>
      </c>
      <c r="H4590" s="190">
        <f t="shared" si="289"/>
        <v>183.39999999999998</v>
      </c>
    </row>
    <row r="4591" spans="1:8">
      <c r="A4591" s="185">
        <v>40654</v>
      </c>
      <c r="B4591" s="184">
        <v>790</v>
      </c>
      <c r="C4591" s="184">
        <f t="shared" si="287"/>
        <v>2011</v>
      </c>
      <c r="E4591" s="190">
        <v>85.2</v>
      </c>
      <c r="F4591" s="190">
        <f t="shared" si="290"/>
        <v>4586</v>
      </c>
      <c r="G4591" s="190">
        <f t="shared" si="288"/>
        <v>0.50219010074463422</v>
      </c>
      <c r="H4591" s="190">
        <f t="shared" si="289"/>
        <v>183.44</v>
      </c>
    </row>
    <row r="4592" spans="1:8">
      <c r="A4592" s="185">
        <v>40655</v>
      </c>
      <c r="B4592" s="184">
        <v>812</v>
      </c>
      <c r="C4592" s="184">
        <f t="shared" si="287"/>
        <v>2011</v>
      </c>
      <c r="E4592" s="190">
        <v>85.2</v>
      </c>
      <c r="F4592" s="190">
        <f t="shared" si="290"/>
        <v>4587</v>
      </c>
      <c r="G4592" s="190">
        <f t="shared" si="288"/>
        <v>0.50229960578186594</v>
      </c>
      <c r="H4592" s="190">
        <f t="shared" si="289"/>
        <v>183.48</v>
      </c>
    </row>
    <row r="4593" spans="1:8">
      <c r="A4593" s="185">
        <v>40656</v>
      </c>
      <c r="B4593" s="184">
        <v>963</v>
      </c>
      <c r="C4593" s="184">
        <f t="shared" si="287"/>
        <v>2011</v>
      </c>
      <c r="E4593" s="190">
        <v>85.1</v>
      </c>
      <c r="F4593" s="190">
        <f t="shared" si="290"/>
        <v>4588</v>
      </c>
      <c r="G4593" s="190">
        <f t="shared" si="288"/>
        <v>0.50240911081909767</v>
      </c>
      <c r="H4593" s="190">
        <f t="shared" si="289"/>
        <v>183.52</v>
      </c>
    </row>
    <row r="4594" spans="1:8">
      <c r="A4594" s="185">
        <v>40657</v>
      </c>
      <c r="B4594" s="184">
        <v>954</v>
      </c>
      <c r="C4594" s="184">
        <f t="shared" si="287"/>
        <v>2011</v>
      </c>
      <c r="E4594" s="190">
        <v>85.1</v>
      </c>
      <c r="F4594" s="190">
        <f t="shared" si="290"/>
        <v>4589</v>
      </c>
      <c r="G4594" s="190">
        <f t="shared" si="288"/>
        <v>0.5025186158563294</v>
      </c>
      <c r="H4594" s="190">
        <f t="shared" si="289"/>
        <v>183.56</v>
      </c>
    </row>
    <row r="4595" spans="1:8">
      <c r="A4595" s="185">
        <v>40658</v>
      </c>
      <c r="B4595" s="184">
        <v>977</v>
      </c>
      <c r="C4595" s="184">
        <f t="shared" si="287"/>
        <v>2011</v>
      </c>
      <c r="E4595" s="190">
        <v>85</v>
      </c>
      <c r="F4595" s="190">
        <f t="shared" si="290"/>
        <v>4590</v>
      </c>
      <c r="G4595" s="190">
        <f t="shared" si="288"/>
        <v>0.50262812089356113</v>
      </c>
      <c r="H4595" s="190">
        <f t="shared" si="289"/>
        <v>183.6</v>
      </c>
    </row>
    <row r="4596" spans="1:8">
      <c r="A4596" s="185">
        <v>40659</v>
      </c>
      <c r="B4596" s="184">
        <v>974</v>
      </c>
      <c r="C4596" s="184">
        <f t="shared" si="287"/>
        <v>2011</v>
      </c>
      <c r="E4596" s="190">
        <v>85</v>
      </c>
      <c r="F4596" s="190">
        <f t="shared" si="290"/>
        <v>4591</v>
      </c>
      <c r="G4596" s="190">
        <f t="shared" si="288"/>
        <v>0.50273762593079285</v>
      </c>
      <c r="H4596" s="190">
        <f t="shared" si="289"/>
        <v>183.64</v>
      </c>
    </row>
    <row r="4597" spans="1:8">
      <c r="A4597" s="185">
        <v>40660</v>
      </c>
      <c r="B4597" s="184">
        <v>956</v>
      </c>
      <c r="C4597" s="184">
        <f t="shared" si="287"/>
        <v>2011</v>
      </c>
      <c r="E4597" s="190">
        <v>85</v>
      </c>
      <c r="F4597" s="190">
        <f t="shared" si="290"/>
        <v>4592</v>
      </c>
      <c r="G4597" s="190">
        <f t="shared" si="288"/>
        <v>0.50284713096802458</v>
      </c>
      <c r="H4597" s="190">
        <f t="shared" si="289"/>
        <v>183.68000000000004</v>
      </c>
    </row>
    <row r="4598" spans="1:8">
      <c r="A4598" s="185">
        <v>40661</v>
      </c>
      <c r="B4598" s="184">
        <v>953</v>
      </c>
      <c r="C4598" s="184">
        <f t="shared" si="287"/>
        <v>2011</v>
      </c>
      <c r="E4598" s="190">
        <v>85</v>
      </c>
      <c r="F4598" s="190">
        <f t="shared" si="290"/>
        <v>4593</v>
      </c>
      <c r="G4598" s="190">
        <f t="shared" si="288"/>
        <v>0.5029566360052562</v>
      </c>
      <c r="H4598" s="190">
        <f t="shared" si="289"/>
        <v>183.72</v>
      </c>
    </row>
    <row r="4599" spans="1:8">
      <c r="A4599" s="185">
        <v>40662</v>
      </c>
      <c r="B4599" s="184">
        <v>955</v>
      </c>
      <c r="C4599" s="184">
        <f t="shared" si="287"/>
        <v>2011</v>
      </c>
      <c r="E4599" s="190">
        <v>85</v>
      </c>
      <c r="F4599" s="190">
        <f t="shared" si="290"/>
        <v>4594</v>
      </c>
      <c r="G4599" s="190">
        <f t="shared" si="288"/>
        <v>0.50306614104248792</v>
      </c>
      <c r="H4599" s="190">
        <f t="shared" si="289"/>
        <v>183.76</v>
      </c>
    </row>
    <row r="4600" spans="1:8">
      <c r="A4600" s="185">
        <v>40663</v>
      </c>
      <c r="B4600" s="184">
        <v>947</v>
      </c>
      <c r="C4600" s="184">
        <f t="shared" si="287"/>
        <v>2011</v>
      </c>
      <c r="E4600" s="190">
        <v>84.9</v>
      </c>
      <c r="F4600" s="190">
        <f t="shared" si="290"/>
        <v>4595</v>
      </c>
      <c r="G4600" s="190">
        <f t="shared" si="288"/>
        <v>0.50317564607971965</v>
      </c>
      <c r="H4600" s="190">
        <f t="shared" si="289"/>
        <v>183.8</v>
      </c>
    </row>
    <row r="4601" spans="1:8">
      <c r="A4601" s="185">
        <v>40664</v>
      </c>
      <c r="B4601" s="184">
        <v>937</v>
      </c>
      <c r="C4601" s="184">
        <f t="shared" si="287"/>
        <v>2011</v>
      </c>
      <c r="E4601" s="190">
        <v>84.8</v>
      </c>
      <c r="F4601" s="190">
        <f t="shared" si="290"/>
        <v>4596</v>
      </c>
      <c r="G4601" s="190">
        <f t="shared" si="288"/>
        <v>0.50328515111695138</v>
      </c>
      <c r="H4601" s="190">
        <f t="shared" si="289"/>
        <v>183.84</v>
      </c>
    </row>
    <row r="4602" spans="1:8">
      <c r="A4602" s="185">
        <v>40665</v>
      </c>
      <c r="B4602" s="184">
        <v>930</v>
      </c>
      <c r="C4602" s="184">
        <f t="shared" si="287"/>
        <v>2011</v>
      </c>
      <c r="E4602" s="190">
        <v>84.8</v>
      </c>
      <c r="F4602" s="190">
        <f t="shared" si="290"/>
        <v>4597</v>
      </c>
      <c r="G4602" s="190">
        <f t="shared" si="288"/>
        <v>0.50339465615418311</v>
      </c>
      <c r="H4602" s="190">
        <f t="shared" si="289"/>
        <v>183.88</v>
      </c>
    </row>
    <row r="4603" spans="1:8">
      <c r="A4603" s="185">
        <v>40666</v>
      </c>
      <c r="B4603" s="184">
        <v>901</v>
      </c>
      <c r="C4603" s="184">
        <f t="shared" si="287"/>
        <v>2011</v>
      </c>
      <c r="E4603" s="190">
        <v>84.8</v>
      </c>
      <c r="F4603" s="190">
        <f t="shared" si="290"/>
        <v>4598</v>
      </c>
      <c r="G4603" s="190">
        <f t="shared" si="288"/>
        <v>0.50350416119141483</v>
      </c>
      <c r="H4603" s="190">
        <f t="shared" si="289"/>
        <v>183.92</v>
      </c>
    </row>
    <row r="4604" spans="1:8">
      <c r="A4604" s="185">
        <v>40667</v>
      </c>
      <c r="B4604" s="184">
        <v>882</v>
      </c>
      <c r="C4604" s="184">
        <f t="shared" si="287"/>
        <v>2011</v>
      </c>
      <c r="E4604" s="190">
        <v>84.7</v>
      </c>
      <c r="F4604" s="190">
        <f t="shared" si="290"/>
        <v>4599</v>
      </c>
      <c r="G4604" s="190">
        <f t="shared" si="288"/>
        <v>0.50361366622864656</v>
      </c>
      <c r="H4604" s="190">
        <f t="shared" si="289"/>
        <v>183.96</v>
      </c>
    </row>
    <row r="4605" spans="1:8">
      <c r="A4605" s="185">
        <v>40668</v>
      </c>
      <c r="B4605" s="184">
        <v>888</v>
      </c>
      <c r="C4605" s="184">
        <f t="shared" si="287"/>
        <v>2011</v>
      </c>
      <c r="E4605" s="190">
        <v>84.6</v>
      </c>
      <c r="F4605" s="190">
        <f t="shared" si="290"/>
        <v>4600</v>
      </c>
      <c r="G4605" s="190">
        <f t="shared" si="288"/>
        <v>0.50372317126587818</v>
      </c>
      <c r="H4605" s="190">
        <f t="shared" si="289"/>
        <v>183.99999999999997</v>
      </c>
    </row>
    <row r="4606" spans="1:8">
      <c r="A4606" s="185">
        <v>40669</v>
      </c>
      <c r="B4606" s="184">
        <v>938</v>
      </c>
      <c r="C4606" s="184">
        <f t="shared" si="287"/>
        <v>2011</v>
      </c>
      <c r="E4606" s="190">
        <v>84.6</v>
      </c>
      <c r="F4606" s="190">
        <f t="shared" si="290"/>
        <v>4601</v>
      </c>
      <c r="G4606" s="190">
        <f t="shared" si="288"/>
        <v>0.50383267630310991</v>
      </c>
      <c r="H4606" s="190">
        <f t="shared" si="289"/>
        <v>184.04</v>
      </c>
    </row>
    <row r="4607" spans="1:8">
      <c r="A4607" s="185">
        <v>40670</v>
      </c>
      <c r="B4607" s="184">
        <v>976</v>
      </c>
      <c r="C4607" s="184">
        <f t="shared" si="287"/>
        <v>2011</v>
      </c>
      <c r="E4607" s="190">
        <v>84.6</v>
      </c>
      <c r="F4607" s="190">
        <f t="shared" si="290"/>
        <v>4602</v>
      </c>
      <c r="G4607" s="190">
        <f t="shared" si="288"/>
        <v>0.50394218134034163</v>
      </c>
      <c r="H4607" s="190">
        <f t="shared" si="289"/>
        <v>184.08</v>
      </c>
    </row>
    <row r="4608" spans="1:8">
      <c r="A4608" s="185">
        <v>40671</v>
      </c>
      <c r="B4608" s="184">
        <v>1030</v>
      </c>
      <c r="C4608" s="184">
        <f t="shared" si="287"/>
        <v>2011</v>
      </c>
      <c r="E4608" s="190">
        <v>84.6</v>
      </c>
      <c r="F4608" s="190">
        <f t="shared" si="290"/>
        <v>4603</v>
      </c>
      <c r="G4608" s="190">
        <f t="shared" si="288"/>
        <v>0.50405168637757336</v>
      </c>
      <c r="H4608" s="190">
        <f t="shared" si="289"/>
        <v>184.12</v>
      </c>
    </row>
    <row r="4609" spans="1:8">
      <c r="A4609" s="185">
        <v>40672</v>
      </c>
      <c r="B4609" s="184">
        <v>1120</v>
      </c>
      <c r="C4609" s="184">
        <f t="shared" si="287"/>
        <v>2011</v>
      </c>
      <c r="E4609" s="190">
        <v>84.5</v>
      </c>
      <c r="F4609" s="190">
        <f t="shared" si="290"/>
        <v>4604</v>
      </c>
      <c r="G4609" s="190">
        <f t="shared" si="288"/>
        <v>0.50416119141480509</v>
      </c>
      <c r="H4609" s="190">
        <f t="shared" si="289"/>
        <v>184.16</v>
      </c>
    </row>
    <row r="4610" spans="1:8">
      <c r="A4610" s="185">
        <v>40673</v>
      </c>
      <c r="B4610" s="184">
        <v>1130</v>
      </c>
      <c r="C4610" s="184">
        <f t="shared" si="287"/>
        <v>2011</v>
      </c>
      <c r="E4610" s="190">
        <v>84.5</v>
      </c>
      <c r="F4610" s="190">
        <f t="shared" si="290"/>
        <v>4605</v>
      </c>
      <c r="G4610" s="190">
        <f t="shared" si="288"/>
        <v>0.50427069645203682</v>
      </c>
      <c r="H4610" s="190">
        <f t="shared" si="289"/>
        <v>184.2</v>
      </c>
    </row>
    <row r="4611" spans="1:8">
      <c r="A4611" s="185">
        <v>40674</v>
      </c>
      <c r="B4611" s="184">
        <v>1110</v>
      </c>
      <c r="C4611" s="184">
        <f t="shared" si="287"/>
        <v>2011</v>
      </c>
      <c r="E4611" s="190">
        <v>84.4</v>
      </c>
      <c r="F4611" s="190">
        <f t="shared" si="290"/>
        <v>4606</v>
      </c>
      <c r="G4611" s="190">
        <f t="shared" si="288"/>
        <v>0.50438020148926854</v>
      </c>
      <c r="H4611" s="190">
        <f t="shared" si="289"/>
        <v>184.24</v>
      </c>
    </row>
    <row r="4612" spans="1:8">
      <c r="A4612" s="185">
        <v>40675</v>
      </c>
      <c r="B4612" s="184">
        <v>1110</v>
      </c>
      <c r="C4612" s="184">
        <f t="shared" si="287"/>
        <v>2011</v>
      </c>
      <c r="E4612" s="190">
        <v>84.4</v>
      </c>
      <c r="F4612" s="190">
        <f t="shared" si="290"/>
        <v>4607</v>
      </c>
      <c r="G4612" s="190">
        <f t="shared" si="288"/>
        <v>0.50448970652650027</v>
      </c>
      <c r="H4612" s="190">
        <f t="shared" si="289"/>
        <v>184.28000000000003</v>
      </c>
    </row>
    <row r="4613" spans="1:8">
      <c r="A4613" s="185">
        <v>40676</v>
      </c>
      <c r="B4613" s="184">
        <v>1090</v>
      </c>
      <c r="C4613" s="184">
        <f t="shared" si="287"/>
        <v>2011</v>
      </c>
      <c r="E4613" s="190">
        <v>84.4</v>
      </c>
      <c r="F4613" s="190">
        <f t="shared" si="290"/>
        <v>4608</v>
      </c>
      <c r="G4613" s="190">
        <f t="shared" si="288"/>
        <v>0.50459921156373189</v>
      </c>
      <c r="H4613" s="190">
        <f t="shared" si="289"/>
        <v>184.32</v>
      </c>
    </row>
    <row r="4614" spans="1:8">
      <c r="A4614" s="185">
        <v>40677</v>
      </c>
      <c r="B4614" s="184">
        <v>1110</v>
      </c>
      <c r="C4614" s="184">
        <f t="shared" ref="C4614:C4677" si="291">YEAR(A4614)</f>
        <v>2011</v>
      </c>
      <c r="E4614" s="190">
        <v>84.3</v>
      </c>
      <c r="F4614" s="190">
        <f t="shared" si="290"/>
        <v>4609</v>
      </c>
      <c r="G4614" s="190">
        <f t="shared" ref="G4614:G4677" si="292">F4614/9132</f>
        <v>0.50470871660096361</v>
      </c>
      <c r="H4614" s="190">
        <f t="shared" ref="H4614:H4677" si="293">G4614*9132/25</f>
        <v>184.36</v>
      </c>
    </row>
    <row r="4615" spans="1:8">
      <c r="A4615" s="185">
        <v>40678</v>
      </c>
      <c r="B4615" s="184">
        <v>1110</v>
      </c>
      <c r="C4615" s="184">
        <f t="shared" si="291"/>
        <v>2011</v>
      </c>
      <c r="E4615" s="190">
        <v>84.3</v>
      </c>
      <c r="F4615" s="190">
        <f t="shared" ref="F4615:F4678" si="294">F4614+1</f>
        <v>4610</v>
      </c>
      <c r="G4615" s="190">
        <f t="shared" si="292"/>
        <v>0.50481822163819534</v>
      </c>
      <c r="H4615" s="190">
        <f t="shared" si="293"/>
        <v>184.4</v>
      </c>
    </row>
    <row r="4616" spans="1:8">
      <c r="A4616" s="185">
        <v>40679</v>
      </c>
      <c r="B4616" s="184">
        <v>1140</v>
      </c>
      <c r="C4616" s="184">
        <f t="shared" si="291"/>
        <v>2011</v>
      </c>
      <c r="E4616" s="190">
        <v>84.2</v>
      </c>
      <c r="F4616" s="190">
        <f t="shared" si="294"/>
        <v>4611</v>
      </c>
      <c r="G4616" s="190">
        <f t="shared" si="292"/>
        <v>0.50492772667542707</v>
      </c>
      <c r="H4616" s="190">
        <f t="shared" si="293"/>
        <v>184.44</v>
      </c>
    </row>
    <row r="4617" spans="1:8">
      <c r="A4617" s="185">
        <v>40680</v>
      </c>
      <c r="B4617" s="184">
        <v>1160</v>
      </c>
      <c r="C4617" s="184">
        <f t="shared" si="291"/>
        <v>2011</v>
      </c>
      <c r="E4617" s="190">
        <v>84.2</v>
      </c>
      <c r="F4617" s="190">
        <f t="shared" si="294"/>
        <v>4612</v>
      </c>
      <c r="G4617" s="190">
        <f t="shared" si="292"/>
        <v>0.5050372317126588</v>
      </c>
      <c r="H4617" s="190">
        <f t="shared" si="293"/>
        <v>184.48</v>
      </c>
    </row>
    <row r="4618" spans="1:8">
      <c r="A4618" s="185">
        <v>40681</v>
      </c>
      <c r="B4618" s="184">
        <v>1190</v>
      </c>
      <c r="C4618" s="184">
        <f t="shared" si="291"/>
        <v>2011</v>
      </c>
      <c r="E4618" s="190">
        <v>84.2</v>
      </c>
      <c r="F4618" s="190">
        <f t="shared" si="294"/>
        <v>4613</v>
      </c>
      <c r="G4618" s="190">
        <f t="shared" si="292"/>
        <v>0.50514673674989052</v>
      </c>
      <c r="H4618" s="190">
        <f t="shared" si="293"/>
        <v>184.52</v>
      </c>
    </row>
    <row r="4619" spans="1:8">
      <c r="A4619" s="185">
        <v>40682</v>
      </c>
      <c r="B4619" s="184">
        <v>1280</v>
      </c>
      <c r="C4619" s="184">
        <f t="shared" si="291"/>
        <v>2011</v>
      </c>
      <c r="E4619" s="190">
        <v>84.2</v>
      </c>
      <c r="F4619" s="190">
        <f t="shared" si="294"/>
        <v>4614</v>
      </c>
      <c r="G4619" s="190">
        <f t="shared" si="292"/>
        <v>0.50525624178712225</v>
      </c>
      <c r="H4619" s="190">
        <f t="shared" si="293"/>
        <v>184.56</v>
      </c>
    </row>
    <row r="4620" spans="1:8">
      <c r="A4620" s="185">
        <v>40683</v>
      </c>
      <c r="B4620" s="184">
        <v>1380</v>
      </c>
      <c r="C4620" s="184">
        <f t="shared" si="291"/>
        <v>2011</v>
      </c>
      <c r="E4620" s="190">
        <v>84.2</v>
      </c>
      <c r="F4620" s="190">
        <f t="shared" si="294"/>
        <v>4615</v>
      </c>
      <c r="G4620" s="190">
        <f t="shared" si="292"/>
        <v>0.50536574682435387</v>
      </c>
      <c r="H4620" s="190">
        <f t="shared" si="293"/>
        <v>184.59999999999997</v>
      </c>
    </row>
    <row r="4621" spans="1:8">
      <c r="A4621" s="185">
        <v>40684</v>
      </c>
      <c r="B4621" s="184">
        <v>1370</v>
      </c>
      <c r="C4621" s="184">
        <f t="shared" si="291"/>
        <v>2011</v>
      </c>
      <c r="E4621" s="190">
        <v>84.1</v>
      </c>
      <c r="F4621" s="190">
        <f t="shared" si="294"/>
        <v>4616</v>
      </c>
      <c r="G4621" s="190">
        <f t="shared" si="292"/>
        <v>0.50547525186158559</v>
      </c>
      <c r="H4621" s="190">
        <f t="shared" si="293"/>
        <v>184.64</v>
      </c>
    </row>
    <row r="4622" spans="1:8">
      <c r="A4622" s="185">
        <v>40685</v>
      </c>
      <c r="B4622" s="184">
        <v>1360</v>
      </c>
      <c r="C4622" s="184">
        <f t="shared" si="291"/>
        <v>2011</v>
      </c>
      <c r="E4622" s="190">
        <v>84.1</v>
      </c>
      <c r="F4622" s="190">
        <f t="shared" si="294"/>
        <v>4617</v>
      </c>
      <c r="G4622" s="190">
        <f t="shared" si="292"/>
        <v>0.50558475689881732</v>
      </c>
      <c r="H4622" s="190">
        <f t="shared" si="293"/>
        <v>184.68</v>
      </c>
    </row>
    <row r="4623" spans="1:8">
      <c r="A4623" s="185">
        <v>40686</v>
      </c>
      <c r="B4623" s="184">
        <v>1410</v>
      </c>
      <c r="C4623" s="184">
        <f t="shared" si="291"/>
        <v>2011</v>
      </c>
      <c r="E4623" s="190">
        <v>84.1</v>
      </c>
      <c r="F4623" s="190">
        <f t="shared" si="294"/>
        <v>4618</v>
      </c>
      <c r="G4623" s="190">
        <f t="shared" si="292"/>
        <v>0.50569426193604905</v>
      </c>
      <c r="H4623" s="190">
        <f t="shared" si="293"/>
        <v>184.72</v>
      </c>
    </row>
    <row r="4624" spans="1:8">
      <c r="A4624" s="185">
        <v>40687</v>
      </c>
      <c r="B4624" s="184">
        <v>1540</v>
      </c>
      <c r="C4624" s="184">
        <f t="shared" si="291"/>
        <v>2011</v>
      </c>
      <c r="E4624" s="190">
        <v>84.1</v>
      </c>
      <c r="F4624" s="190">
        <f t="shared" si="294"/>
        <v>4619</v>
      </c>
      <c r="G4624" s="190">
        <f t="shared" si="292"/>
        <v>0.50580376697328078</v>
      </c>
      <c r="H4624" s="190">
        <f t="shared" si="293"/>
        <v>184.76</v>
      </c>
    </row>
    <row r="4625" spans="1:8">
      <c r="A4625" s="185">
        <v>40688</v>
      </c>
      <c r="B4625" s="184">
        <v>1600</v>
      </c>
      <c r="C4625" s="184">
        <f t="shared" si="291"/>
        <v>2011</v>
      </c>
      <c r="E4625" s="190">
        <v>84</v>
      </c>
      <c r="F4625" s="190">
        <f t="shared" si="294"/>
        <v>4620</v>
      </c>
      <c r="G4625" s="190">
        <f t="shared" si="292"/>
        <v>0.5059132720105125</v>
      </c>
      <c r="H4625" s="190">
        <f t="shared" si="293"/>
        <v>184.8</v>
      </c>
    </row>
    <row r="4626" spans="1:8">
      <c r="A4626" s="185">
        <v>40689</v>
      </c>
      <c r="B4626" s="184">
        <v>1580</v>
      </c>
      <c r="C4626" s="184">
        <f t="shared" si="291"/>
        <v>2011</v>
      </c>
      <c r="E4626" s="190">
        <v>84</v>
      </c>
      <c r="F4626" s="190">
        <f t="shared" si="294"/>
        <v>4621</v>
      </c>
      <c r="G4626" s="190">
        <f t="shared" si="292"/>
        <v>0.50602277704774423</v>
      </c>
      <c r="H4626" s="190">
        <f t="shared" si="293"/>
        <v>184.84</v>
      </c>
    </row>
    <row r="4627" spans="1:8">
      <c r="A4627" s="185">
        <v>40690</v>
      </c>
      <c r="B4627" s="184">
        <v>1540</v>
      </c>
      <c r="C4627" s="184">
        <f t="shared" si="291"/>
        <v>2011</v>
      </c>
      <c r="E4627" s="190">
        <v>84</v>
      </c>
      <c r="F4627" s="190">
        <f t="shared" si="294"/>
        <v>4622</v>
      </c>
      <c r="G4627" s="190">
        <f t="shared" si="292"/>
        <v>0.50613228208497596</v>
      </c>
      <c r="H4627" s="190">
        <f t="shared" si="293"/>
        <v>184.88000000000002</v>
      </c>
    </row>
    <row r="4628" spans="1:8">
      <c r="A4628" s="185">
        <v>40691</v>
      </c>
      <c r="B4628" s="184">
        <v>1490</v>
      </c>
      <c r="C4628" s="184">
        <f t="shared" si="291"/>
        <v>2011</v>
      </c>
      <c r="E4628" s="190">
        <v>84</v>
      </c>
      <c r="F4628" s="190">
        <f t="shared" si="294"/>
        <v>4623</v>
      </c>
      <c r="G4628" s="190">
        <f t="shared" si="292"/>
        <v>0.50624178712220758</v>
      </c>
      <c r="H4628" s="190">
        <f t="shared" si="293"/>
        <v>184.92</v>
      </c>
    </row>
    <row r="4629" spans="1:8">
      <c r="A4629" s="185">
        <v>40692</v>
      </c>
      <c r="B4629" s="184">
        <v>1500</v>
      </c>
      <c r="C4629" s="184">
        <f t="shared" si="291"/>
        <v>2011</v>
      </c>
      <c r="E4629" s="190">
        <v>84</v>
      </c>
      <c r="F4629" s="190">
        <f t="shared" si="294"/>
        <v>4624</v>
      </c>
      <c r="G4629" s="190">
        <f t="shared" si="292"/>
        <v>0.5063512921594393</v>
      </c>
      <c r="H4629" s="190">
        <f t="shared" si="293"/>
        <v>184.96</v>
      </c>
    </row>
    <row r="4630" spans="1:8">
      <c r="A4630" s="185">
        <v>40693</v>
      </c>
      <c r="B4630" s="184">
        <v>1510</v>
      </c>
      <c r="C4630" s="184">
        <f t="shared" si="291"/>
        <v>2011</v>
      </c>
      <c r="E4630" s="190">
        <v>84</v>
      </c>
      <c r="F4630" s="190">
        <f t="shared" si="294"/>
        <v>4625</v>
      </c>
      <c r="G4630" s="190">
        <f t="shared" si="292"/>
        <v>0.50646079719667103</v>
      </c>
      <c r="H4630" s="190">
        <f t="shared" si="293"/>
        <v>185</v>
      </c>
    </row>
    <row r="4631" spans="1:8">
      <c r="A4631" s="185">
        <v>40694</v>
      </c>
      <c r="B4631" s="184">
        <v>1440</v>
      </c>
      <c r="C4631" s="184">
        <f t="shared" si="291"/>
        <v>2011</v>
      </c>
      <c r="E4631" s="190">
        <v>84</v>
      </c>
      <c r="F4631" s="190">
        <f t="shared" si="294"/>
        <v>4626</v>
      </c>
      <c r="G4631" s="190">
        <f t="shared" si="292"/>
        <v>0.50657030223390276</v>
      </c>
      <c r="H4631" s="190">
        <f t="shared" si="293"/>
        <v>185.04</v>
      </c>
    </row>
    <row r="4632" spans="1:8">
      <c r="A4632" s="185">
        <v>40695</v>
      </c>
      <c r="B4632" s="184">
        <v>1410</v>
      </c>
      <c r="C4632" s="184">
        <f t="shared" si="291"/>
        <v>2011</v>
      </c>
      <c r="E4632" s="190">
        <v>84</v>
      </c>
      <c r="F4632" s="190">
        <f t="shared" si="294"/>
        <v>4627</v>
      </c>
      <c r="G4632" s="190">
        <f t="shared" si="292"/>
        <v>0.50667980727113449</v>
      </c>
      <c r="H4632" s="190">
        <f t="shared" si="293"/>
        <v>185.08</v>
      </c>
    </row>
    <row r="4633" spans="1:8">
      <c r="A4633" s="185">
        <v>40696</v>
      </c>
      <c r="B4633" s="184">
        <v>1390</v>
      </c>
      <c r="C4633" s="184">
        <f t="shared" si="291"/>
        <v>2011</v>
      </c>
      <c r="E4633" s="190">
        <v>84</v>
      </c>
      <c r="F4633" s="190">
        <f t="shared" si="294"/>
        <v>4628</v>
      </c>
      <c r="G4633" s="190">
        <f t="shared" si="292"/>
        <v>0.50678931230836621</v>
      </c>
      <c r="H4633" s="190">
        <f t="shared" si="293"/>
        <v>185.12</v>
      </c>
    </row>
    <row r="4634" spans="1:8">
      <c r="A4634" s="185">
        <v>40697</v>
      </c>
      <c r="B4634" s="184">
        <v>1310</v>
      </c>
      <c r="C4634" s="184">
        <f t="shared" si="291"/>
        <v>2011</v>
      </c>
      <c r="E4634" s="190">
        <v>84</v>
      </c>
      <c r="F4634" s="190">
        <f t="shared" si="294"/>
        <v>4629</v>
      </c>
      <c r="G4634" s="190">
        <f t="shared" si="292"/>
        <v>0.50689881734559794</v>
      </c>
      <c r="H4634" s="190">
        <f t="shared" si="293"/>
        <v>185.16</v>
      </c>
    </row>
    <row r="4635" spans="1:8">
      <c r="A4635" s="185">
        <v>40698</v>
      </c>
      <c r="B4635" s="184">
        <v>1210</v>
      </c>
      <c r="C4635" s="184">
        <f t="shared" si="291"/>
        <v>2011</v>
      </c>
      <c r="E4635" s="190">
        <v>83.9</v>
      </c>
      <c r="F4635" s="190">
        <f t="shared" si="294"/>
        <v>4630</v>
      </c>
      <c r="G4635" s="190">
        <f t="shared" si="292"/>
        <v>0.50700832238282956</v>
      </c>
      <c r="H4635" s="190">
        <f t="shared" si="293"/>
        <v>185.19999999999996</v>
      </c>
    </row>
    <row r="4636" spans="1:8">
      <c r="A4636" s="185">
        <v>40699</v>
      </c>
      <c r="B4636" s="184">
        <v>1210</v>
      </c>
      <c r="C4636" s="184">
        <f t="shared" si="291"/>
        <v>2011</v>
      </c>
      <c r="E4636" s="190">
        <v>83.9</v>
      </c>
      <c r="F4636" s="190">
        <f t="shared" si="294"/>
        <v>4631</v>
      </c>
      <c r="G4636" s="190">
        <f t="shared" si="292"/>
        <v>0.50711782742006128</v>
      </c>
      <c r="H4636" s="190">
        <f t="shared" si="293"/>
        <v>185.24</v>
      </c>
    </row>
    <row r="4637" spans="1:8">
      <c r="A4637" s="185">
        <v>40700</v>
      </c>
      <c r="B4637" s="184">
        <v>1220</v>
      </c>
      <c r="C4637" s="184">
        <f t="shared" si="291"/>
        <v>2011</v>
      </c>
      <c r="E4637" s="190">
        <v>83.8</v>
      </c>
      <c r="F4637" s="190">
        <f t="shared" si="294"/>
        <v>4632</v>
      </c>
      <c r="G4637" s="190">
        <f t="shared" si="292"/>
        <v>0.50722733245729301</v>
      </c>
      <c r="H4637" s="190">
        <f t="shared" si="293"/>
        <v>185.28</v>
      </c>
    </row>
    <row r="4638" spans="1:8">
      <c r="A4638" s="185">
        <v>40701</v>
      </c>
      <c r="B4638" s="184">
        <v>1020</v>
      </c>
      <c r="C4638" s="184">
        <f t="shared" si="291"/>
        <v>2011</v>
      </c>
      <c r="E4638" s="190">
        <v>83.8</v>
      </c>
      <c r="F4638" s="190">
        <f t="shared" si="294"/>
        <v>4633</v>
      </c>
      <c r="G4638" s="190">
        <f t="shared" si="292"/>
        <v>0.50733683749452474</v>
      </c>
      <c r="H4638" s="190">
        <f t="shared" si="293"/>
        <v>185.32</v>
      </c>
    </row>
    <row r="4639" spans="1:8">
      <c r="A4639" s="185">
        <v>40702</v>
      </c>
      <c r="B4639" s="184">
        <v>824</v>
      </c>
      <c r="C4639" s="184">
        <f t="shared" si="291"/>
        <v>2011</v>
      </c>
      <c r="E4639" s="190">
        <v>83.8</v>
      </c>
      <c r="F4639" s="190">
        <f t="shared" si="294"/>
        <v>4634</v>
      </c>
      <c r="G4639" s="190">
        <f t="shared" si="292"/>
        <v>0.50744634253175647</v>
      </c>
      <c r="H4639" s="190">
        <f t="shared" si="293"/>
        <v>185.36</v>
      </c>
    </row>
    <row r="4640" spans="1:8">
      <c r="A4640" s="185">
        <v>40703</v>
      </c>
      <c r="B4640" s="184">
        <v>797</v>
      </c>
      <c r="C4640" s="184">
        <f t="shared" si="291"/>
        <v>2011</v>
      </c>
      <c r="E4640" s="190">
        <v>83.8</v>
      </c>
      <c r="F4640" s="190">
        <f t="shared" si="294"/>
        <v>4635</v>
      </c>
      <c r="G4640" s="190">
        <f t="shared" si="292"/>
        <v>0.50755584756898819</v>
      </c>
      <c r="H4640" s="190">
        <f t="shared" si="293"/>
        <v>185.4</v>
      </c>
    </row>
    <row r="4641" spans="1:8">
      <c r="A4641" s="185">
        <v>40704</v>
      </c>
      <c r="B4641" s="184">
        <v>770</v>
      </c>
      <c r="C4641" s="184">
        <f t="shared" si="291"/>
        <v>2011</v>
      </c>
      <c r="E4641" s="190">
        <v>83.8</v>
      </c>
      <c r="F4641" s="190">
        <f t="shared" si="294"/>
        <v>4636</v>
      </c>
      <c r="G4641" s="190">
        <f t="shared" si="292"/>
        <v>0.50766535260621992</v>
      </c>
      <c r="H4641" s="190">
        <f t="shared" si="293"/>
        <v>185.44</v>
      </c>
    </row>
    <row r="4642" spans="1:8">
      <c r="A4642" s="185">
        <v>40705</v>
      </c>
      <c r="B4642" s="184">
        <v>761</v>
      </c>
      <c r="C4642" s="184">
        <f t="shared" si="291"/>
        <v>2011</v>
      </c>
      <c r="E4642" s="190">
        <v>83.7</v>
      </c>
      <c r="F4642" s="190">
        <f t="shared" si="294"/>
        <v>4637</v>
      </c>
      <c r="G4642" s="190">
        <f t="shared" si="292"/>
        <v>0.50777485764345165</v>
      </c>
      <c r="H4642" s="190">
        <f t="shared" si="293"/>
        <v>185.48000000000005</v>
      </c>
    </row>
    <row r="4643" spans="1:8">
      <c r="A4643" s="185">
        <v>40706</v>
      </c>
      <c r="B4643" s="184">
        <v>731</v>
      </c>
      <c r="C4643" s="184">
        <f t="shared" si="291"/>
        <v>2011</v>
      </c>
      <c r="E4643" s="190">
        <v>83.7</v>
      </c>
      <c r="F4643" s="190">
        <f t="shared" si="294"/>
        <v>4638</v>
      </c>
      <c r="G4643" s="190">
        <f t="shared" si="292"/>
        <v>0.50788436268068327</v>
      </c>
      <c r="H4643" s="190">
        <f t="shared" si="293"/>
        <v>185.52</v>
      </c>
    </row>
    <row r="4644" spans="1:8">
      <c r="A4644" s="185">
        <v>40707</v>
      </c>
      <c r="B4644" s="184">
        <v>721</v>
      </c>
      <c r="C4644" s="184">
        <f t="shared" si="291"/>
        <v>2011</v>
      </c>
      <c r="E4644" s="190">
        <v>83.7</v>
      </c>
      <c r="F4644" s="190">
        <f t="shared" si="294"/>
        <v>4639</v>
      </c>
      <c r="G4644" s="190">
        <f t="shared" si="292"/>
        <v>0.50799386771791499</v>
      </c>
      <c r="H4644" s="190">
        <f t="shared" si="293"/>
        <v>185.56</v>
      </c>
    </row>
    <row r="4645" spans="1:8">
      <c r="A4645" s="185">
        <v>40708</v>
      </c>
      <c r="B4645" s="184">
        <v>679</v>
      </c>
      <c r="C4645" s="184">
        <f t="shared" si="291"/>
        <v>2011</v>
      </c>
      <c r="E4645" s="190">
        <v>83.7</v>
      </c>
      <c r="F4645" s="190">
        <f t="shared" si="294"/>
        <v>4640</v>
      </c>
      <c r="G4645" s="190">
        <f t="shared" si="292"/>
        <v>0.50810337275514672</v>
      </c>
      <c r="H4645" s="190">
        <f t="shared" si="293"/>
        <v>185.6</v>
      </c>
    </row>
    <row r="4646" spans="1:8">
      <c r="A4646" s="185">
        <v>40709</v>
      </c>
      <c r="B4646" s="184">
        <v>613</v>
      </c>
      <c r="C4646" s="184">
        <f t="shared" si="291"/>
        <v>2011</v>
      </c>
      <c r="E4646" s="190">
        <v>83.6</v>
      </c>
      <c r="F4646" s="190">
        <f t="shared" si="294"/>
        <v>4641</v>
      </c>
      <c r="G4646" s="190">
        <f t="shared" si="292"/>
        <v>0.50821287779237845</v>
      </c>
      <c r="H4646" s="190">
        <f t="shared" si="293"/>
        <v>185.64</v>
      </c>
    </row>
    <row r="4647" spans="1:8">
      <c r="A4647" s="185">
        <v>40710</v>
      </c>
      <c r="B4647" s="184">
        <v>509</v>
      </c>
      <c r="C4647" s="184">
        <f t="shared" si="291"/>
        <v>2011</v>
      </c>
      <c r="E4647" s="190">
        <v>83.5</v>
      </c>
      <c r="F4647" s="190">
        <f t="shared" si="294"/>
        <v>4642</v>
      </c>
      <c r="G4647" s="190">
        <f t="shared" si="292"/>
        <v>0.50832238282961018</v>
      </c>
      <c r="H4647" s="190">
        <f t="shared" si="293"/>
        <v>185.68</v>
      </c>
    </row>
    <row r="4648" spans="1:8">
      <c r="A4648" s="185">
        <v>40711</v>
      </c>
      <c r="B4648" s="184">
        <v>485</v>
      </c>
      <c r="C4648" s="184">
        <f t="shared" si="291"/>
        <v>2011</v>
      </c>
      <c r="E4648" s="190">
        <v>83.4</v>
      </c>
      <c r="F4648" s="190">
        <f t="shared" si="294"/>
        <v>4643</v>
      </c>
      <c r="G4648" s="190">
        <f t="shared" si="292"/>
        <v>0.5084318878668419</v>
      </c>
      <c r="H4648" s="190">
        <f t="shared" si="293"/>
        <v>185.72</v>
      </c>
    </row>
    <row r="4649" spans="1:8">
      <c r="A4649" s="185">
        <v>40712</v>
      </c>
      <c r="B4649" s="184">
        <v>451</v>
      </c>
      <c r="C4649" s="184">
        <f t="shared" si="291"/>
        <v>2011</v>
      </c>
      <c r="E4649" s="190">
        <v>83.4</v>
      </c>
      <c r="F4649" s="190">
        <f t="shared" si="294"/>
        <v>4644</v>
      </c>
      <c r="G4649" s="190">
        <f t="shared" si="292"/>
        <v>0.50854139290407363</v>
      </c>
      <c r="H4649" s="190">
        <f t="shared" si="293"/>
        <v>185.76</v>
      </c>
    </row>
    <row r="4650" spans="1:8">
      <c r="A4650" s="185">
        <v>40713</v>
      </c>
      <c r="B4650" s="184">
        <v>490</v>
      </c>
      <c r="C4650" s="184">
        <f t="shared" si="291"/>
        <v>2011</v>
      </c>
      <c r="E4650" s="190">
        <v>83.4</v>
      </c>
      <c r="F4650" s="190">
        <f t="shared" si="294"/>
        <v>4645</v>
      </c>
      <c r="G4650" s="190">
        <f t="shared" si="292"/>
        <v>0.50865089794130525</v>
      </c>
      <c r="H4650" s="190">
        <f t="shared" si="293"/>
        <v>185.79999999999995</v>
      </c>
    </row>
    <row r="4651" spans="1:8">
      <c r="A4651" s="185">
        <v>40714</v>
      </c>
      <c r="B4651" s="184">
        <v>562</v>
      </c>
      <c r="C4651" s="184">
        <f t="shared" si="291"/>
        <v>2011</v>
      </c>
      <c r="E4651" s="190">
        <v>83.4</v>
      </c>
      <c r="F4651" s="190">
        <f t="shared" si="294"/>
        <v>4646</v>
      </c>
      <c r="G4651" s="190">
        <f t="shared" si="292"/>
        <v>0.50876040297853697</v>
      </c>
      <c r="H4651" s="190">
        <f t="shared" si="293"/>
        <v>185.84</v>
      </c>
    </row>
    <row r="4652" spans="1:8">
      <c r="A4652" s="185">
        <v>40715</v>
      </c>
      <c r="B4652" s="184">
        <v>753</v>
      </c>
      <c r="C4652" s="184">
        <f t="shared" si="291"/>
        <v>2011</v>
      </c>
      <c r="E4652" s="190">
        <v>83.4</v>
      </c>
      <c r="F4652" s="190">
        <f t="shared" si="294"/>
        <v>4647</v>
      </c>
      <c r="G4652" s="190">
        <f t="shared" si="292"/>
        <v>0.5088699080157687</v>
      </c>
      <c r="H4652" s="190">
        <f t="shared" si="293"/>
        <v>185.88</v>
      </c>
    </row>
    <row r="4653" spans="1:8">
      <c r="A4653" s="185">
        <v>40716</v>
      </c>
      <c r="B4653" s="184">
        <v>1110</v>
      </c>
      <c r="C4653" s="184">
        <f t="shared" si="291"/>
        <v>2011</v>
      </c>
      <c r="E4653" s="190">
        <v>83.3</v>
      </c>
      <c r="F4653" s="190">
        <f t="shared" si="294"/>
        <v>4648</v>
      </c>
      <c r="G4653" s="190">
        <f t="shared" si="292"/>
        <v>0.50897941305300043</v>
      </c>
      <c r="H4653" s="190">
        <f t="shared" si="293"/>
        <v>185.92</v>
      </c>
    </row>
    <row r="4654" spans="1:8">
      <c r="A4654" s="185">
        <v>40717</v>
      </c>
      <c r="B4654" s="184">
        <v>1310</v>
      </c>
      <c r="C4654" s="184">
        <f t="shared" si="291"/>
        <v>2011</v>
      </c>
      <c r="E4654" s="190">
        <v>83.3</v>
      </c>
      <c r="F4654" s="190">
        <f t="shared" si="294"/>
        <v>4649</v>
      </c>
      <c r="G4654" s="190">
        <f t="shared" si="292"/>
        <v>0.50908891809023216</v>
      </c>
      <c r="H4654" s="190">
        <f t="shared" si="293"/>
        <v>185.96</v>
      </c>
    </row>
    <row r="4655" spans="1:8">
      <c r="A4655" s="185">
        <v>40718</v>
      </c>
      <c r="B4655" s="184">
        <v>1390</v>
      </c>
      <c r="C4655" s="184">
        <f t="shared" si="291"/>
        <v>2011</v>
      </c>
      <c r="E4655" s="190">
        <v>83.3</v>
      </c>
      <c r="F4655" s="190">
        <f t="shared" si="294"/>
        <v>4650</v>
      </c>
      <c r="G4655" s="190">
        <f t="shared" si="292"/>
        <v>0.50919842312746388</v>
      </c>
      <c r="H4655" s="190">
        <f t="shared" si="293"/>
        <v>186</v>
      </c>
    </row>
    <row r="4656" spans="1:8">
      <c r="A4656" s="185">
        <v>40719</v>
      </c>
      <c r="B4656" s="184">
        <v>1400</v>
      </c>
      <c r="C4656" s="184">
        <f t="shared" si="291"/>
        <v>2011</v>
      </c>
      <c r="E4656" s="190">
        <v>83.3</v>
      </c>
      <c r="F4656" s="190">
        <f t="shared" si="294"/>
        <v>4651</v>
      </c>
      <c r="G4656" s="190">
        <f t="shared" si="292"/>
        <v>0.50930792816469561</v>
      </c>
      <c r="H4656" s="190">
        <f t="shared" si="293"/>
        <v>186.04</v>
      </c>
    </row>
    <row r="4657" spans="1:8">
      <c r="A4657" s="185">
        <v>40720</v>
      </c>
      <c r="B4657" s="184">
        <v>1390</v>
      </c>
      <c r="C4657" s="184">
        <f t="shared" si="291"/>
        <v>2011</v>
      </c>
      <c r="E4657" s="190">
        <v>83.3</v>
      </c>
      <c r="F4657" s="190">
        <f t="shared" si="294"/>
        <v>4652</v>
      </c>
      <c r="G4657" s="190">
        <f t="shared" si="292"/>
        <v>0.50941743320192734</v>
      </c>
      <c r="H4657" s="190">
        <f t="shared" si="293"/>
        <v>186.08000000000004</v>
      </c>
    </row>
    <row r="4658" spans="1:8">
      <c r="A4658" s="185">
        <v>40721</v>
      </c>
      <c r="B4658" s="184">
        <v>1360</v>
      </c>
      <c r="C4658" s="184">
        <f t="shared" si="291"/>
        <v>2011</v>
      </c>
      <c r="E4658" s="190">
        <v>83.2</v>
      </c>
      <c r="F4658" s="190">
        <f t="shared" si="294"/>
        <v>4653</v>
      </c>
      <c r="G4658" s="190">
        <f t="shared" si="292"/>
        <v>0.50952693823915896</v>
      </c>
      <c r="H4658" s="190">
        <f t="shared" si="293"/>
        <v>186.12</v>
      </c>
    </row>
    <row r="4659" spans="1:8">
      <c r="A4659" s="185">
        <v>40722</v>
      </c>
      <c r="B4659" s="184">
        <v>1300</v>
      </c>
      <c r="C4659" s="184">
        <f t="shared" si="291"/>
        <v>2011</v>
      </c>
      <c r="E4659" s="190">
        <v>83.2</v>
      </c>
      <c r="F4659" s="190">
        <f t="shared" si="294"/>
        <v>4654</v>
      </c>
      <c r="G4659" s="190">
        <f t="shared" si="292"/>
        <v>0.50963644327639068</v>
      </c>
      <c r="H4659" s="190">
        <f t="shared" si="293"/>
        <v>186.16</v>
      </c>
    </row>
    <row r="4660" spans="1:8">
      <c r="A4660" s="185">
        <v>40723</v>
      </c>
      <c r="B4660" s="184">
        <v>1290</v>
      </c>
      <c r="C4660" s="184">
        <f t="shared" si="291"/>
        <v>2011</v>
      </c>
      <c r="E4660" s="190">
        <v>83.2</v>
      </c>
      <c r="F4660" s="190">
        <f t="shared" si="294"/>
        <v>4655</v>
      </c>
      <c r="G4660" s="190">
        <f t="shared" si="292"/>
        <v>0.50974594831362241</v>
      </c>
      <c r="H4660" s="190">
        <f t="shared" si="293"/>
        <v>186.2</v>
      </c>
    </row>
    <row r="4661" spans="1:8">
      <c r="A4661" s="185">
        <v>40724</v>
      </c>
      <c r="B4661" s="184">
        <v>1300</v>
      </c>
      <c r="C4661" s="184">
        <f t="shared" si="291"/>
        <v>2011</v>
      </c>
      <c r="E4661" s="190">
        <v>83.2</v>
      </c>
      <c r="F4661" s="190">
        <f t="shared" si="294"/>
        <v>4656</v>
      </c>
      <c r="G4661" s="190">
        <f t="shared" si="292"/>
        <v>0.50985545335085414</v>
      </c>
      <c r="H4661" s="190">
        <f t="shared" si="293"/>
        <v>186.24</v>
      </c>
    </row>
    <row r="4662" spans="1:8">
      <c r="A4662" s="185">
        <v>40725</v>
      </c>
      <c r="B4662" s="184">
        <v>1320</v>
      </c>
      <c r="C4662" s="184">
        <f t="shared" si="291"/>
        <v>2011</v>
      </c>
      <c r="E4662" s="190">
        <v>83.2</v>
      </c>
      <c r="F4662" s="190">
        <f t="shared" si="294"/>
        <v>4657</v>
      </c>
      <c r="G4662" s="190">
        <f t="shared" si="292"/>
        <v>0.50996495838808586</v>
      </c>
      <c r="H4662" s="190">
        <f t="shared" si="293"/>
        <v>186.28</v>
      </c>
    </row>
    <row r="4663" spans="1:8">
      <c r="A4663" s="185">
        <v>40726</v>
      </c>
      <c r="B4663" s="184">
        <v>1370</v>
      </c>
      <c r="C4663" s="184">
        <f t="shared" si="291"/>
        <v>2011</v>
      </c>
      <c r="E4663" s="190">
        <v>83.2</v>
      </c>
      <c r="F4663" s="190">
        <f t="shared" si="294"/>
        <v>4658</v>
      </c>
      <c r="G4663" s="190">
        <f t="shared" si="292"/>
        <v>0.51007446342531759</v>
      </c>
      <c r="H4663" s="190">
        <f t="shared" si="293"/>
        <v>186.32</v>
      </c>
    </row>
    <row r="4664" spans="1:8">
      <c r="A4664" s="185">
        <v>40727</v>
      </c>
      <c r="B4664" s="184">
        <v>1380</v>
      </c>
      <c r="C4664" s="184">
        <f t="shared" si="291"/>
        <v>2011</v>
      </c>
      <c r="E4664" s="190">
        <v>83.2</v>
      </c>
      <c r="F4664" s="190">
        <f t="shared" si="294"/>
        <v>4659</v>
      </c>
      <c r="G4664" s="190">
        <f t="shared" si="292"/>
        <v>0.51018396846254932</v>
      </c>
      <c r="H4664" s="190">
        <f t="shared" si="293"/>
        <v>186.36</v>
      </c>
    </row>
    <row r="4665" spans="1:8">
      <c r="A4665" s="185">
        <v>40728</v>
      </c>
      <c r="B4665" s="184">
        <v>1390</v>
      </c>
      <c r="C4665" s="184">
        <f t="shared" si="291"/>
        <v>2011</v>
      </c>
      <c r="E4665" s="190">
        <v>83.2</v>
      </c>
      <c r="F4665" s="190">
        <f t="shared" si="294"/>
        <v>4660</v>
      </c>
      <c r="G4665" s="190">
        <f t="shared" si="292"/>
        <v>0.51029347349978094</v>
      </c>
      <c r="H4665" s="190">
        <f t="shared" si="293"/>
        <v>186.39999999999998</v>
      </c>
    </row>
    <row r="4666" spans="1:8">
      <c r="A4666" s="185">
        <v>40729</v>
      </c>
      <c r="B4666" s="184">
        <v>1420</v>
      </c>
      <c r="C4666" s="184">
        <f t="shared" si="291"/>
        <v>2011</v>
      </c>
      <c r="E4666" s="190">
        <v>83.1</v>
      </c>
      <c r="F4666" s="190">
        <f t="shared" si="294"/>
        <v>4661</v>
      </c>
      <c r="G4666" s="190">
        <f t="shared" si="292"/>
        <v>0.51040297853701266</v>
      </c>
      <c r="H4666" s="190">
        <f t="shared" si="293"/>
        <v>186.44</v>
      </c>
    </row>
    <row r="4667" spans="1:8">
      <c r="A4667" s="185">
        <v>40730</v>
      </c>
      <c r="B4667" s="184">
        <v>1470</v>
      </c>
      <c r="C4667" s="184">
        <f t="shared" si="291"/>
        <v>2011</v>
      </c>
      <c r="E4667" s="190">
        <v>83.1</v>
      </c>
      <c r="F4667" s="190">
        <f t="shared" si="294"/>
        <v>4662</v>
      </c>
      <c r="G4667" s="190">
        <f t="shared" si="292"/>
        <v>0.51051248357424439</v>
      </c>
      <c r="H4667" s="190">
        <f t="shared" si="293"/>
        <v>186.48</v>
      </c>
    </row>
    <row r="4668" spans="1:8">
      <c r="A4668" s="185">
        <v>40731</v>
      </c>
      <c r="B4668" s="184">
        <v>1450</v>
      </c>
      <c r="C4668" s="184">
        <f t="shared" si="291"/>
        <v>2011</v>
      </c>
      <c r="E4668" s="190">
        <v>83</v>
      </c>
      <c r="F4668" s="190">
        <f t="shared" si="294"/>
        <v>4663</v>
      </c>
      <c r="G4668" s="190">
        <f t="shared" si="292"/>
        <v>0.51062198861147612</v>
      </c>
      <c r="H4668" s="190">
        <f t="shared" si="293"/>
        <v>186.52</v>
      </c>
    </row>
    <row r="4669" spans="1:8">
      <c r="A4669" s="185">
        <v>40732</v>
      </c>
      <c r="B4669" s="184">
        <v>1440</v>
      </c>
      <c r="C4669" s="184">
        <f t="shared" si="291"/>
        <v>2011</v>
      </c>
      <c r="E4669" s="190">
        <v>83</v>
      </c>
      <c r="F4669" s="190">
        <f t="shared" si="294"/>
        <v>4664</v>
      </c>
      <c r="G4669" s="190">
        <f t="shared" si="292"/>
        <v>0.51073149364870785</v>
      </c>
      <c r="H4669" s="190">
        <f t="shared" si="293"/>
        <v>186.56</v>
      </c>
    </row>
    <row r="4670" spans="1:8">
      <c r="A4670" s="185">
        <v>40733</v>
      </c>
      <c r="B4670" s="184">
        <v>1290</v>
      </c>
      <c r="C4670" s="184">
        <f t="shared" si="291"/>
        <v>2011</v>
      </c>
      <c r="E4670" s="190">
        <v>83</v>
      </c>
      <c r="F4670" s="190">
        <f t="shared" si="294"/>
        <v>4665</v>
      </c>
      <c r="G4670" s="190">
        <f t="shared" si="292"/>
        <v>0.51084099868593957</v>
      </c>
      <c r="H4670" s="190">
        <f t="shared" si="293"/>
        <v>186.6</v>
      </c>
    </row>
    <row r="4671" spans="1:8">
      <c r="A4671" s="185">
        <v>40734</v>
      </c>
      <c r="B4671" s="184">
        <v>1190</v>
      </c>
      <c r="C4671" s="184">
        <f t="shared" si="291"/>
        <v>2011</v>
      </c>
      <c r="E4671" s="190">
        <v>83</v>
      </c>
      <c r="F4671" s="190">
        <f t="shared" si="294"/>
        <v>4666</v>
      </c>
      <c r="G4671" s="190">
        <f t="shared" si="292"/>
        <v>0.5109505037231713</v>
      </c>
      <c r="H4671" s="190">
        <f t="shared" si="293"/>
        <v>186.64</v>
      </c>
    </row>
    <row r="4672" spans="1:8">
      <c r="A4672" s="185">
        <v>40735</v>
      </c>
      <c r="B4672" s="184">
        <v>1180</v>
      </c>
      <c r="C4672" s="184">
        <f t="shared" si="291"/>
        <v>2011</v>
      </c>
      <c r="E4672" s="190">
        <v>83</v>
      </c>
      <c r="F4672" s="190">
        <f t="shared" si="294"/>
        <v>4667</v>
      </c>
      <c r="G4672" s="190">
        <f t="shared" si="292"/>
        <v>0.51106000876040303</v>
      </c>
      <c r="H4672" s="190">
        <f t="shared" si="293"/>
        <v>186.68000000000004</v>
      </c>
    </row>
    <row r="4673" spans="1:8">
      <c r="A4673" s="185">
        <v>40736</v>
      </c>
      <c r="B4673" s="184">
        <v>1150</v>
      </c>
      <c r="C4673" s="184">
        <f t="shared" si="291"/>
        <v>2011</v>
      </c>
      <c r="E4673" s="190">
        <v>83</v>
      </c>
      <c r="F4673" s="190">
        <f t="shared" si="294"/>
        <v>4668</v>
      </c>
      <c r="G4673" s="190">
        <f t="shared" si="292"/>
        <v>0.51116951379763464</v>
      </c>
      <c r="H4673" s="190">
        <f t="shared" si="293"/>
        <v>186.72</v>
      </c>
    </row>
    <row r="4674" spans="1:8">
      <c r="A4674" s="185">
        <v>40737</v>
      </c>
      <c r="B4674" s="184">
        <v>1010</v>
      </c>
      <c r="C4674" s="184">
        <f t="shared" si="291"/>
        <v>2011</v>
      </c>
      <c r="E4674" s="190">
        <v>83</v>
      </c>
      <c r="F4674" s="190">
        <f t="shared" si="294"/>
        <v>4669</v>
      </c>
      <c r="G4674" s="190">
        <f t="shared" si="292"/>
        <v>0.51127901883486637</v>
      </c>
      <c r="H4674" s="190">
        <f t="shared" si="293"/>
        <v>186.76</v>
      </c>
    </row>
    <row r="4675" spans="1:8">
      <c r="A4675" s="185">
        <v>40738</v>
      </c>
      <c r="B4675" s="184">
        <v>780</v>
      </c>
      <c r="C4675" s="184">
        <f t="shared" si="291"/>
        <v>2011</v>
      </c>
      <c r="E4675" s="190">
        <v>83</v>
      </c>
      <c r="F4675" s="190">
        <f t="shared" si="294"/>
        <v>4670</v>
      </c>
      <c r="G4675" s="190">
        <f t="shared" si="292"/>
        <v>0.5113885238720981</v>
      </c>
      <c r="H4675" s="190">
        <f t="shared" si="293"/>
        <v>186.8</v>
      </c>
    </row>
    <row r="4676" spans="1:8">
      <c r="A4676" s="185">
        <v>40739</v>
      </c>
      <c r="B4676" s="184">
        <v>518</v>
      </c>
      <c r="C4676" s="184">
        <f t="shared" si="291"/>
        <v>2011</v>
      </c>
      <c r="E4676" s="190">
        <v>83</v>
      </c>
      <c r="F4676" s="190">
        <f t="shared" si="294"/>
        <v>4671</v>
      </c>
      <c r="G4676" s="190">
        <f t="shared" si="292"/>
        <v>0.51149802890932983</v>
      </c>
      <c r="H4676" s="190">
        <f t="shared" si="293"/>
        <v>186.84</v>
      </c>
    </row>
    <row r="4677" spans="1:8">
      <c r="A4677" s="185">
        <v>40740</v>
      </c>
      <c r="B4677" s="184">
        <v>394</v>
      </c>
      <c r="C4677" s="184">
        <f t="shared" si="291"/>
        <v>2011</v>
      </c>
      <c r="E4677" s="190">
        <v>83</v>
      </c>
      <c r="F4677" s="190">
        <f t="shared" si="294"/>
        <v>4672</v>
      </c>
      <c r="G4677" s="190">
        <f t="shared" si="292"/>
        <v>0.51160753394656155</v>
      </c>
      <c r="H4677" s="190">
        <f t="shared" si="293"/>
        <v>186.88</v>
      </c>
    </row>
    <row r="4678" spans="1:8">
      <c r="A4678" s="185">
        <v>40741</v>
      </c>
      <c r="B4678" s="184">
        <v>520</v>
      </c>
      <c r="C4678" s="184">
        <f t="shared" ref="C4678:C4741" si="295">YEAR(A4678)</f>
        <v>2011</v>
      </c>
      <c r="E4678" s="190">
        <v>83</v>
      </c>
      <c r="F4678" s="190">
        <f t="shared" si="294"/>
        <v>4673</v>
      </c>
      <c r="G4678" s="190">
        <f t="shared" ref="G4678:G4741" si="296">F4678/9132</f>
        <v>0.51171703898379328</v>
      </c>
      <c r="H4678" s="190">
        <f t="shared" ref="H4678:H4741" si="297">G4678*9132/25</f>
        <v>186.92</v>
      </c>
    </row>
    <row r="4679" spans="1:8">
      <c r="A4679" s="185">
        <v>40742</v>
      </c>
      <c r="B4679" s="184">
        <v>594</v>
      </c>
      <c r="C4679" s="184">
        <f t="shared" si="295"/>
        <v>2011</v>
      </c>
      <c r="E4679" s="190">
        <v>82.9</v>
      </c>
      <c r="F4679" s="190">
        <f t="shared" ref="F4679:F4742" si="298">F4678+1</f>
        <v>4674</v>
      </c>
      <c r="G4679" s="190">
        <f t="shared" si="296"/>
        <v>0.51182654402102501</v>
      </c>
      <c r="H4679" s="190">
        <f t="shared" si="297"/>
        <v>186.96</v>
      </c>
    </row>
    <row r="4680" spans="1:8">
      <c r="A4680" s="185">
        <v>40743</v>
      </c>
      <c r="B4680" s="184">
        <v>480</v>
      </c>
      <c r="C4680" s="184">
        <f t="shared" si="295"/>
        <v>2011</v>
      </c>
      <c r="E4680" s="190">
        <v>82.9</v>
      </c>
      <c r="F4680" s="190">
        <f t="shared" si="298"/>
        <v>4675</v>
      </c>
      <c r="G4680" s="190">
        <f t="shared" si="296"/>
        <v>0.51193604905825663</v>
      </c>
      <c r="H4680" s="190">
        <f t="shared" si="297"/>
        <v>186.99999999999997</v>
      </c>
    </row>
    <row r="4681" spans="1:8">
      <c r="A4681" s="185">
        <v>40744</v>
      </c>
      <c r="B4681" s="184">
        <v>353</v>
      </c>
      <c r="C4681" s="184">
        <f t="shared" si="295"/>
        <v>2011</v>
      </c>
      <c r="E4681" s="190">
        <v>82.9</v>
      </c>
      <c r="F4681" s="190">
        <f t="shared" si="298"/>
        <v>4676</v>
      </c>
      <c r="G4681" s="190">
        <f t="shared" si="296"/>
        <v>0.51204555409548835</v>
      </c>
      <c r="H4681" s="190">
        <f t="shared" si="297"/>
        <v>187.04</v>
      </c>
    </row>
    <row r="4682" spans="1:8">
      <c r="A4682" s="185">
        <v>40745</v>
      </c>
      <c r="B4682" s="184">
        <v>315</v>
      </c>
      <c r="C4682" s="184">
        <f t="shared" si="295"/>
        <v>2011</v>
      </c>
      <c r="E4682" s="190">
        <v>82.9</v>
      </c>
      <c r="F4682" s="190">
        <f t="shared" si="298"/>
        <v>4677</v>
      </c>
      <c r="G4682" s="190">
        <f t="shared" si="296"/>
        <v>0.51215505913272008</v>
      </c>
      <c r="H4682" s="190">
        <f t="shared" si="297"/>
        <v>187.08</v>
      </c>
    </row>
    <row r="4683" spans="1:8">
      <c r="A4683" s="185">
        <v>40746</v>
      </c>
      <c r="B4683" s="184">
        <v>280</v>
      </c>
      <c r="C4683" s="184">
        <f t="shared" si="295"/>
        <v>2011</v>
      </c>
      <c r="E4683" s="190">
        <v>82.9</v>
      </c>
      <c r="F4683" s="190">
        <f t="shared" si="298"/>
        <v>4678</v>
      </c>
      <c r="G4683" s="190">
        <f t="shared" si="296"/>
        <v>0.51226456416995181</v>
      </c>
      <c r="H4683" s="190">
        <f t="shared" si="297"/>
        <v>187.12</v>
      </c>
    </row>
    <row r="4684" spans="1:8">
      <c r="A4684" s="185">
        <v>40747</v>
      </c>
      <c r="B4684" s="184">
        <v>291</v>
      </c>
      <c r="C4684" s="184">
        <f t="shared" si="295"/>
        <v>2011</v>
      </c>
      <c r="E4684" s="190">
        <v>82.8</v>
      </c>
      <c r="F4684" s="190">
        <f t="shared" si="298"/>
        <v>4679</v>
      </c>
      <c r="G4684" s="190">
        <f t="shared" si="296"/>
        <v>0.51237406920718354</v>
      </c>
      <c r="H4684" s="190">
        <f t="shared" si="297"/>
        <v>187.16</v>
      </c>
    </row>
    <row r="4685" spans="1:8">
      <c r="A4685" s="185">
        <v>40748</v>
      </c>
      <c r="B4685" s="184">
        <v>280</v>
      </c>
      <c r="C4685" s="184">
        <f t="shared" si="295"/>
        <v>2011</v>
      </c>
      <c r="E4685" s="190">
        <v>82.8</v>
      </c>
      <c r="F4685" s="190">
        <f t="shared" si="298"/>
        <v>4680</v>
      </c>
      <c r="G4685" s="190">
        <f t="shared" si="296"/>
        <v>0.51248357424441526</v>
      </c>
      <c r="H4685" s="190">
        <f t="shared" si="297"/>
        <v>187.2</v>
      </c>
    </row>
    <row r="4686" spans="1:8">
      <c r="A4686" s="185">
        <v>40749</v>
      </c>
      <c r="B4686" s="184">
        <v>285</v>
      </c>
      <c r="C4686" s="184">
        <f t="shared" si="295"/>
        <v>2011</v>
      </c>
      <c r="E4686" s="190">
        <v>82.8</v>
      </c>
      <c r="F4686" s="190">
        <f t="shared" si="298"/>
        <v>4681</v>
      </c>
      <c r="G4686" s="190">
        <f t="shared" si="296"/>
        <v>0.51259307928164699</v>
      </c>
      <c r="H4686" s="190">
        <f t="shared" si="297"/>
        <v>187.24</v>
      </c>
    </row>
    <row r="4687" spans="1:8">
      <c r="A4687" s="185">
        <v>40750</v>
      </c>
      <c r="B4687" s="184">
        <v>312</v>
      </c>
      <c r="C4687" s="184">
        <f t="shared" si="295"/>
        <v>2011</v>
      </c>
      <c r="E4687" s="190">
        <v>82.8</v>
      </c>
      <c r="F4687" s="190">
        <f t="shared" si="298"/>
        <v>4682</v>
      </c>
      <c r="G4687" s="190">
        <f t="shared" si="296"/>
        <v>0.51270258431887872</v>
      </c>
      <c r="H4687" s="190">
        <f t="shared" si="297"/>
        <v>187.28</v>
      </c>
    </row>
    <row r="4688" spans="1:8">
      <c r="A4688" s="185">
        <v>40751</v>
      </c>
      <c r="B4688" s="184">
        <v>337</v>
      </c>
      <c r="C4688" s="184">
        <f t="shared" si="295"/>
        <v>2011</v>
      </c>
      <c r="E4688" s="190">
        <v>82.8</v>
      </c>
      <c r="F4688" s="190">
        <f t="shared" si="298"/>
        <v>4683</v>
      </c>
      <c r="G4688" s="190">
        <f t="shared" si="296"/>
        <v>0.51281208935611033</v>
      </c>
      <c r="H4688" s="190">
        <f t="shared" si="297"/>
        <v>187.32</v>
      </c>
    </row>
    <row r="4689" spans="1:8">
      <c r="A4689" s="185">
        <v>40752</v>
      </c>
      <c r="B4689" s="184">
        <v>320</v>
      </c>
      <c r="C4689" s="184">
        <f t="shared" si="295"/>
        <v>2011</v>
      </c>
      <c r="E4689" s="190">
        <v>82.7</v>
      </c>
      <c r="F4689" s="190">
        <f t="shared" si="298"/>
        <v>4684</v>
      </c>
      <c r="G4689" s="190">
        <f t="shared" si="296"/>
        <v>0.51292159439334206</v>
      </c>
      <c r="H4689" s="190">
        <f t="shared" si="297"/>
        <v>187.36</v>
      </c>
    </row>
    <row r="4690" spans="1:8">
      <c r="A4690" s="185">
        <v>40753</v>
      </c>
      <c r="B4690" s="184">
        <v>300</v>
      </c>
      <c r="C4690" s="184">
        <f t="shared" si="295"/>
        <v>2011</v>
      </c>
      <c r="E4690" s="190">
        <v>82.7</v>
      </c>
      <c r="F4690" s="190">
        <f t="shared" si="298"/>
        <v>4685</v>
      </c>
      <c r="G4690" s="190">
        <f t="shared" si="296"/>
        <v>0.51303109943057379</v>
      </c>
      <c r="H4690" s="190">
        <f t="shared" si="297"/>
        <v>187.4</v>
      </c>
    </row>
    <row r="4691" spans="1:8">
      <c r="A4691" s="185">
        <v>40754</v>
      </c>
      <c r="B4691" s="184">
        <v>291</v>
      </c>
      <c r="C4691" s="184">
        <f t="shared" si="295"/>
        <v>2011</v>
      </c>
      <c r="E4691" s="190">
        <v>82.7</v>
      </c>
      <c r="F4691" s="190">
        <f t="shared" si="298"/>
        <v>4686</v>
      </c>
      <c r="G4691" s="190">
        <f t="shared" si="296"/>
        <v>0.51314060446780552</v>
      </c>
      <c r="H4691" s="190">
        <f t="shared" si="297"/>
        <v>187.44</v>
      </c>
    </row>
    <row r="4692" spans="1:8">
      <c r="A4692" s="185">
        <v>40755</v>
      </c>
      <c r="B4692" s="184">
        <v>296</v>
      </c>
      <c r="C4692" s="184">
        <f t="shared" si="295"/>
        <v>2011</v>
      </c>
      <c r="E4692" s="190">
        <v>82.7</v>
      </c>
      <c r="F4692" s="190">
        <f t="shared" si="298"/>
        <v>4687</v>
      </c>
      <c r="G4692" s="190">
        <f t="shared" si="296"/>
        <v>0.51325010950503724</v>
      </c>
      <c r="H4692" s="190">
        <f t="shared" si="297"/>
        <v>187.48</v>
      </c>
    </row>
    <row r="4693" spans="1:8">
      <c r="A4693" s="185">
        <v>40756</v>
      </c>
      <c r="B4693" s="184">
        <v>308</v>
      </c>
      <c r="C4693" s="184">
        <f t="shared" si="295"/>
        <v>2011</v>
      </c>
      <c r="E4693" s="190">
        <v>82.6</v>
      </c>
      <c r="F4693" s="190">
        <f t="shared" si="298"/>
        <v>4688</v>
      </c>
      <c r="G4693" s="190">
        <f t="shared" si="296"/>
        <v>0.51335961454226897</v>
      </c>
      <c r="H4693" s="190">
        <f t="shared" si="297"/>
        <v>187.52</v>
      </c>
    </row>
    <row r="4694" spans="1:8">
      <c r="A4694" s="185">
        <v>40757</v>
      </c>
      <c r="B4694" s="184">
        <v>326</v>
      </c>
      <c r="C4694" s="184">
        <f t="shared" si="295"/>
        <v>2011</v>
      </c>
      <c r="E4694" s="190">
        <v>82.5</v>
      </c>
      <c r="F4694" s="190">
        <f t="shared" si="298"/>
        <v>4689</v>
      </c>
      <c r="G4694" s="190">
        <f t="shared" si="296"/>
        <v>0.5134691195795007</v>
      </c>
      <c r="H4694" s="190">
        <f t="shared" si="297"/>
        <v>187.56</v>
      </c>
    </row>
    <row r="4695" spans="1:8">
      <c r="A4695" s="185">
        <v>40758</v>
      </c>
      <c r="B4695" s="184">
        <v>342</v>
      </c>
      <c r="C4695" s="184">
        <f t="shared" si="295"/>
        <v>2011</v>
      </c>
      <c r="E4695" s="190">
        <v>82.5</v>
      </c>
      <c r="F4695" s="190">
        <f t="shared" si="298"/>
        <v>4690</v>
      </c>
      <c r="G4695" s="190">
        <f t="shared" si="296"/>
        <v>0.51357862461673232</v>
      </c>
      <c r="H4695" s="190">
        <f t="shared" si="297"/>
        <v>187.59999999999997</v>
      </c>
    </row>
    <row r="4696" spans="1:8">
      <c r="A4696" s="185">
        <v>40759</v>
      </c>
      <c r="B4696" s="184">
        <v>337</v>
      </c>
      <c r="C4696" s="184">
        <f t="shared" si="295"/>
        <v>2011</v>
      </c>
      <c r="E4696" s="190">
        <v>82.5</v>
      </c>
      <c r="F4696" s="190">
        <f t="shared" si="298"/>
        <v>4691</v>
      </c>
      <c r="G4696" s="190">
        <f t="shared" si="296"/>
        <v>0.51368812965396404</v>
      </c>
      <c r="H4696" s="190">
        <f t="shared" si="297"/>
        <v>187.64</v>
      </c>
    </row>
    <row r="4697" spans="1:8">
      <c r="A4697" s="185">
        <v>40760</v>
      </c>
      <c r="B4697" s="184">
        <v>335</v>
      </c>
      <c r="C4697" s="184">
        <f t="shared" si="295"/>
        <v>2011</v>
      </c>
      <c r="E4697" s="190">
        <v>82.5</v>
      </c>
      <c r="F4697" s="190">
        <f t="shared" si="298"/>
        <v>4692</v>
      </c>
      <c r="G4697" s="190">
        <f t="shared" si="296"/>
        <v>0.51379763469119577</v>
      </c>
      <c r="H4697" s="190">
        <f t="shared" si="297"/>
        <v>187.68</v>
      </c>
    </row>
    <row r="4698" spans="1:8">
      <c r="A4698" s="185">
        <v>40761</v>
      </c>
      <c r="B4698" s="184">
        <v>309</v>
      </c>
      <c r="C4698" s="184">
        <f t="shared" si="295"/>
        <v>2011</v>
      </c>
      <c r="E4698" s="190">
        <v>82.4</v>
      </c>
      <c r="F4698" s="190">
        <f t="shared" si="298"/>
        <v>4693</v>
      </c>
      <c r="G4698" s="190">
        <f t="shared" si="296"/>
        <v>0.5139071397284275</v>
      </c>
      <c r="H4698" s="190">
        <f t="shared" si="297"/>
        <v>187.72</v>
      </c>
    </row>
    <row r="4699" spans="1:8">
      <c r="A4699" s="185">
        <v>40762</v>
      </c>
      <c r="B4699" s="184">
        <v>288</v>
      </c>
      <c r="C4699" s="184">
        <f t="shared" si="295"/>
        <v>2011</v>
      </c>
      <c r="E4699" s="190">
        <v>82.4</v>
      </c>
      <c r="F4699" s="190">
        <f t="shared" si="298"/>
        <v>4694</v>
      </c>
      <c r="G4699" s="190">
        <f t="shared" si="296"/>
        <v>0.51401664476565923</v>
      </c>
      <c r="H4699" s="190">
        <f t="shared" si="297"/>
        <v>187.76</v>
      </c>
    </row>
    <row r="4700" spans="1:8">
      <c r="A4700" s="185">
        <v>40763</v>
      </c>
      <c r="B4700" s="184">
        <v>268</v>
      </c>
      <c r="C4700" s="184">
        <f t="shared" si="295"/>
        <v>2011</v>
      </c>
      <c r="E4700" s="190">
        <v>82.4</v>
      </c>
      <c r="F4700" s="190">
        <f t="shared" si="298"/>
        <v>4695</v>
      </c>
      <c r="G4700" s="190">
        <f t="shared" si="296"/>
        <v>0.51412614980289095</v>
      </c>
      <c r="H4700" s="190">
        <f t="shared" si="297"/>
        <v>187.8</v>
      </c>
    </row>
    <row r="4701" spans="1:8">
      <c r="A4701" s="185">
        <v>40764</v>
      </c>
      <c r="B4701" s="184">
        <v>257</v>
      </c>
      <c r="C4701" s="184">
        <f t="shared" si="295"/>
        <v>2011</v>
      </c>
      <c r="E4701" s="190">
        <v>82.4</v>
      </c>
      <c r="F4701" s="190">
        <f t="shared" si="298"/>
        <v>4696</v>
      </c>
      <c r="G4701" s="190">
        <f t="shared" si="296"/>
        <v>0.51423565484012268</v>
      </c>
      <c r="H4701" s="190">
        <f t="shared" si="297"/>
        <v>187.84</v>
      </c>
    </row>
    <row r="4702" spans="1:8">
      <c r="A4702" s="185">
        <v>40765</v>
      </c>
      <c r="B4702" s="184">
        <v>255</v>
      </c>
      <c r="C4702" s="184">
        <f t="shared" si="295"/>
        <v>2011</v>
      </c>
      <c r="E4702" s="190">
        <v>82.4</v>
      </c>
      <c r="F4702" s="190">
        <f t="shared" si="298"/>
        <v>4697</v>
      </c>
      <c r="G4702" s="190">
        <f t="shared" si="296"/>
        <v>0.51434515987735441</v>
      </c>
      <c r="H4702" s="190">
        <f t="shared" si="297"/>
        <v>187.88</v>
      </c>
    </row>
    <row r="4703" spans="1:8">
      <c r="A4703" s="185">
        <v>40766</v>
      </c>
      <c r="B4703" s="184">
        <v>235</v>
      </c>
      <c r="C4703" s="184">
        <f t="shared" si="295"/>
        <v>2011</v>
      </c>
      <c r="E4703" s="190">
        <v>82.3</v>
      </c>
      <c r="F4703" s="190">
        <f t="shared" si="298"/>
        <v>4698</v>
      </c>
      <c r="G4703" s="190">
        <f t="shared" si="296"/>
        <v>0.51445466491458602</v>
      </c>
      <c r="H4703" s="190">
        <f t="shared" si="297"/>
        <v>187.92</v>
      </c>
    </row>
    <row r="4704" spans="1:8">
      <c r="A4704" s="185">
        <v>40767</v>
      </c>
      <c r="B4704" s="184">
        <v>225</v>
      </c>
      <c r="C4704" s="184">
        <f t="shared" si="295"/>
        <v>2011</v>
      </c>
      <c r="E4704" s="190">
        <v>82.3</v>
      </c>
      <c r="F4704" s="190">
        <f t="shared" si="298"/>
        <v>4699</v>
      </c>
      <c r="G4704" s="190">
        <f t="shared" si="296"/>
        <v>0.51456416995181775</v>
      </c>
      <c r="H4704" s="190">
        <f t="shared" si="297"/>
        <v>187.96</v>
      </c>
    </row>
    <row r="4705" spans="1:8">
      <c r="A4705" s="185">
        <v>40768</v>
      </c>
      <c r="B4705" s="184">
        <v>219</v>
      </c>
      <c r="C4705" s="184">
        <f t="shared" si="295"/>
        <v>2011</v>
      </c>
      <c r="E4705" s="190">
        <v>82.3</v>
      </c>
      <c r="F4705" s="190">
        <f t="shared" si="298"/>
        <v>4700</v>
      </c>
      <c r="G4705" s="190">
        <f t="shared" si="296"/>
        <v>0.51467367498904948</v>
      </c>
      <c r="H4705" s="190">
        <f t="shared" si="297"/>
        <v>188</v>
      </c>
    </row>
    <row r="4706" spans="1:8">
      <c r="A4706" s="185">
        <v>40769</v>
      </c>
      <c r="B4706" s="184">
        <v>221</v>
      </c>
      <c r="C4706" s="184">
        <f t="shared" si="295"/>
        <v>2011</v>
      </c>
      <c r="E4706" s="190">
        <v>82.3</v>
      </c>
      <c r="F4706" s="190">
        <f t="shared" si="298"/>
        <v>4701</v>
      </c>
      <c r="G4706" s="190">
        <f t="shared" si="296"/>
        <v>0.51478318002628121</v>
      </c>
      <c r="H4706" s="190">
        <f t="shared" si="297"/>
        <v>188.04</v>
      </c>
    </row>
    <row r="4707" spans="1:8">
      <c r="A4707" s="185">
        <v>40770</v>
      </c>
      <c r="B4707" s="184">
        <v>227</v>
      </c>
      <c r="C4707" s="184">
        <f t="shared" si="295"/>
        <v>2011</v>
      </c>
      <c r="E4707" s="190">
        <v>82.3</v>
      </c>
      <c r="F4707" s="190">
        <f t="shared" si="298"/>
        <v>4702</v>
      </c>
      <c r="G4707" s="190">
        <f t="shared" si="296"/>
        <v>0.51489268506351293</v>
      </c>
      <c r="H4707" s="190">
        <f t="shared" si="297"/>
        <v>188.08</v>
      </c>
    </row>
    <row r="4708" spans="1:8">
      <c r="A4708" s="185">
        <v>40771</v>
      </c>
      <c r="B4708" s="184">
        <v>204</v>
      </c>
      <c r="C4708" s="184">
        <f t="shared" si="295"/>
        <v>2011</v>
      </c>
      <c r="E4708" s="190">
        <v>82.3</v>
      </c>
      <c r="F4708" s="190">
        <f t="shared" si="298"/>
        <v>4703</v>
      </c>
      <c r="G4708" s="190">
        <f t="shared" si="296"/>
        <v>0.51500219010074466</v>
      </c>
      <c r="H4708" s="190">
        <f t="shared" si="297"/>
        <v>188.12</v>
      </c>
    </row>
    <row r="4709" spans="1:8">
      <c r="A4709" s="185">
        <v>40772</v>
      </c>
      <c r="B4709" s="184">
        <v>203</v>
      </c>
      <c r="C4709" s="184">
        <f t="shared" si="295"/>
        <v>2011</v>
      </c>
      <c r="E4709" s="190">
        <v>82.3</v>
      </c>
      <c r="F4709" s="190">
        <f t="shared" si="298"/>
        <v>4704</v>
      </c>
      <c r="G4709" s="190">
        <f t="shared" si="296"/>
        <v>0.51511169513797639</v>
      </c>
      <c r="H4709" s="190">
        <f t="shared" si="297"/>
        <v>188.16</v>
      </c>
    </row>
    <row r="4710" spans="1:8">
      <c r="A4710" s="185">
        <v>40773</v>
      </c>
      <c r="B4710" s="184">
        <v>197</v>
      </c>
      <c r="C4710" s="184">
        <f t="shared" si="295"/>
        <v>2011</v>
      </c>
      <c r="E4710" s="190">
        <v>82.2</v>
      </c>
      <c r="F4710" s="190">
        <f t="shared" si="298"/>
        <v>4705</v>
      </c>
      <c r="G4710" s="190">
        <f t="shared" si="296"/>
        <v>0.51522120017520801</v>
      </c>
      <c r="H4710" s="190">
        <f t="shared" si="297"/>
        <v>188.19999999999996</v>
      </c>
    </row>
    <row r="4711" spans="1:8">
      <c r="A4711" s="185">
        <v>40774</v>
      </c>
      <c r="B4711" s="184">
        <v>195</v>
      </c>
      <c r="C4711" s="184">
        <f t="shared" si="295"/>
        <v>2011</v>
      </c>
      <c r="E4711" s="190">
        <v>82.2</v>
      </c>
      <c r="F4711" s="190">
        <f t="shared" si="298"/>
        <v>4706</v>
      </c>
      <c r="G4711" s="190">
        <f t="shared" si="296"/>
        <v>0.51533070521243973</v>
      </c>
      <c r="H4711" s="190">
        <f t="shared" si="297"/>
        <v>188.24</v>
      </c>
    </row>
    <row r="4712" spans="1:8">
      <c r="A4712" s="185">
        <v>40775</v>
      </c>
      <c r="B4712" s="184">
        <v>197</v>
      </c>
      <c r="C4712" s="184">
        <f t="shared" si="295"/>
        <v>2011</v>
      </c>
      <c r="E4712" s="190">
        <v>82.2</v>
      </c>
      <c r="F4712" s="190">
        <f t="shared" si="298"/>
        <v>4707</v>
      </c>
      <c r="G4712" s="190">
        <f t="shared" si="296"/>
        <v>0.51544021024967146</v>
      </c>
      <c r="H4712" s="190">
        <f t="shared" si="297"/>
        <v>188.28</v>
      </c>
    </row>
    <row r="4713" spans="1:8">
      <c r="A4713" s="185">
        <v>40776</v>
      </c>
      <c r="B4713" s="184">
        <v>197</v>
      </c>
      <c r="C4713" s="184">
        <f t="shared" si="295"/>
        <v>2011</v>
      </c>
      <c r="E4713" s="190">
        <v>82.2</v>
      </c>
      <c r="F4713" s="190">
        <f t="shared" si="298"/>
        <v>4708</v>
      </c>
      <c r="G4713" s="190">
        <f t="shared" si="296"/>
        <v>0.51554971528690319</v>
      </c>
      <c r="H4713" s="190">
        <f t="shared" si="297"/>
        <v>188.32</v>
      </c>
    </row>
    <row r="4714" spans="1:8">
      <c r="A4714" s="185">
        <v>40777</v>
      </c>
      <c r="B4714" s="184">
        <v>197</v>
      </c>
      <c r="C4714" s="184">
        <f t="shared" si="295"/>
        <v>2011</v>
      </c>
      <c r="E4714" s="190">
        <v>82.2</v>
      </c>
      <c r="F4714" s="190">
        <f t="shared" si="298"/>
        <v>4709</v>
      </c>
      <c r="G4714" s="190">
        <f t="shared" si="296"/>
        <v>0.51565922032413491</v>
      </c>
      <c r="H4714" s="190">
        <f t="shared" si="297"/>
        <v>188.36</v>
      </c>
    </row>
    <row r="4715" spans="1:8">
      <c r="A4715" s="185">
        <v>40778</v>
      </c>
      <c r="B4715" s="184">
        <v>195</v>
      </c>
      <c r="C4715" s="184">
        <f t="shared" si="295"/>
        <v>2011</v>
      </c>
      <c r="E4715" s="190">
        <v>82.2</v>
      </c>
      <c r="F4715" s="190">
        <f t="shared" si="298"/>
        <v>4710</v>
      </c>
      <c r="G4715" s="190">
        <f t="shared" si="296"/>
        <v>0.51576872536136664</v>
      </c>
      <c r="H4715" s="190">
        <f t="shared" si="297"/>
        <v>188.4</v>
      </c>
    </row>
    <row r="4716" spans="1:8">
      <c r="A4716" s="185">
        <v>40779</v>
      </c>
      <c r="B4716" s="184">
        <v>314</v>
      </c>
      <c r="C4716" s="184">
        <f t="shared" si="295"/>
        <v>2011</v>
      </c>
      <c r="E4716" s="190">
        <v>82.1</v>
      </c>
      <c r="F4716" s="190">
        <f t="shared" si="298"/>
        <v>4711</v>
      </c>
      <c r="G4716" s="190">
        <f t="shared" si="296"/>
        <v>0.51587823039859837</v>
      </c>
      <c r="H4716" s="190">
        <f t="shared" si="297"/>
        <v>188.44</v>
      </c>
    </row>
    <row r="4717" spans="1:8">
      <c r="A4717" s="185">
        <v>40780</v>
      </c>
      <c r="B4717" s="184">
        <v>335</v>
      </c>
      <c r="C4717" s="184">
        <f t="shared" si="295"/>
        <v>2011</v>
      </c>
      <c r="E4717" s="190">
        <v>82.1</v>
      </c>
      <c r="F4717" s="190">
        <f t="shared" si="298"/>
        <v>4712</v>
      </c>
      <c r="G4717" s="190">
        <f t="shared" si="296"/>
        <v>0.5159877354358301</v>
      </c>
      <c r="H4717" s="190">
        <f t="shared" si="297"/>
        <v>188.48</v>
      </c>
    </row>
    <row r="4718" spans="1:8">
      <c r="A4718" s="185">
        <v>40781</v>
      </c>
      <c r="B4718" s="184">
        <v>186</v>
      </c>
      <c r="C4718" s="184">
        <f t="shared" si="295"/>
        <v>2011</v>
      </c>
      <c r="E4718" s="190">
        <v>82.1</v>
      </c>
      <c r="F4718" s="190">
        <f t="shared" si="298"/>
        <v>4713</v>
      </c>
      <c r="G4718" s="190">
        <f t="shared" si="296"/>
        <v>0.51609724047306171</v>
      </c>
      <c r="H4718" s="190">
        <f t="shared" si="297"/>
        <v>188.52</v>
      </c>
    </row>
    <row r="4719" spans="1:8">
      <c r="A4719" s="185">
        <v>40782</v>
      </c>
      <c r="B4719" s="184">
        <v>179</v>
      </c>
      <c r="C4719" s="184">
        <f t="shared" si="295"/>
        <v>2011</v>
      </c>
      <c r="E4719" s="190">
        <v>82</v>
      </c>
      <c r="F4719" s="190">
        <f t="shared" si="298"/>
        <v>4714</v>
      </c>
      <c r="G4719" s="190">
        <f t="shared" si="296"/>
        <v>0.51620674551029344</v>
      </c>
      <c r="H4719" s="190">
        <f t="shared" si="297"/>
        <v>188.56</v>
      </c>
    </row>
    <row r="4720" spans="1:8">
      <c r="A4720" s="185">
        <v>40783</v>
      </c>
      <c r="B4720" s="184">
        <v>207</v>
      </c>
      <c r="C4720" s="184">
        <f t="shared" si="295"/>
        <v>2011</v>
      </c>
      <c r="E4720" s="190">
        <v>82</v>
      </c>
      <c r="F4720" s="190">
        <f t="shared" si="298"/>
        <v>4715</v>
      </c>
      <c r="G4720" s="190">
        <f t="shared" si="296"/>
        <v>0.51631625054752517</v>
      </c>
      <c r="H4720" s="190">
        <f t="shared" si="297"/>
        <v>188.6</v>
      </c>
    </row>
    <row r="4721" spans="1:8">
      <c r="A4721" s="185">
        <v>40784</v>
      </c>
      <c r="B4721" s="184">
        <v>210</v>
      </c>
      <c r="C4721" s="184">
        <f t="shared" si="295"/>
        <v>2011</v>
      </c>
      <c r="E4721" s="190">
        <v>82</v>
      </c>
      <c r="F4721" s="190">
        <f t="shared" si="298"/>
        <v>4716</v>
      </c>
      <c r="G4721" s="190">
        <f t="shared" si="296"/>
        <v>0.5164257555847569</v>
      </c>
      <c r="H4721" s="190">
        <f t="shared" si="297"/>
        <v>188.64</v>
      </c>
    </row>
    <row r="4722" spans="1:8">
      <c r="A4722" s="185">
        <v>40785</v>
      </c>
      <c r="B4722" s="184">
        <v>204</v>
      </c>
      <c r="C4722" s="184">
        <f t="shared" si="295"/>
        <v>2011</v>
      </c>
      <c r="E4722" s="190">
        <v>82</v>
      </c>
      <c r="F4722" s="190">
        <f t="shared" si="298"/>
        <v>4717</v>
      </c>
      <c r="G4722" s="190">
        <f t="shared" si="296"/>
        <v>0.51653526062198862</v>
      </c>
      <c r="H4722" s="190">
        <f t="shared" si="297"/>
        <v>188.68</v>
      </c>
    </row>
    <row r="4723" spans="1:8">
      <c r="A4723" s="185">
        <v>40786</v>
      </c>
      <c r="B4723" s="184">
        <v>197</v>
      </c>
      <c r="C4723" s="184">
        <f t="shared" si="295"/>
        <v>2011</v>
      </c>
      <c r="E4723" s="190">
        <v>82</v>
      </c>
      <c r="F4723" s="190">
        <f t="shared" si="298"/>
        <v>4718</v>
      </c>
      <c r="G4723" s="190">
        <f t="shared" si="296"/>
        <v>0.51664476565922035</v>
      </c>
      <c r="H4723" s="190">
        <f t="shared" si="297"/>
        <v>188.72</v>
      </c>
    </row>
    <row r="4724" spans="1:8">
      <c r="A4724" s="185">
        <v>40787</v>
      </c>
      <c r="B4724" s="184">
        <v>177</v>
      </c>
      <c r="C4724" s="184">
        <f t="shared" si="295"/>
        <v>2011</v>
      </c>
      <c r="E4724" s="190">
        <v>82</v>
      </c>
      <c r="F4724" s="190">
        <f t="shared" si="298"/>
        <v>4719</v>
      </c>
      <c r="G4724" s="190">
        <f t="shared" si="296"/>
        <v>0.51675427069645208</v>
      </c>
      <c r="H4724" s="190">
        <f t="shared" si="297"/>
        <v>188.76</v>
      </c>
    </row>
    <row r="4725" spans="1:8">
      <c r="A4725" s="185">
        <v>40788</v>
      </c>
      <c r="B4725" s="184">
        <v>160</v>
      </c>
      <c r="C4725" s="184">
        <f t="shared" si="295"/>
        <v>2011</v>
      </c>
      <c r="E4725" s="190">
        <v>82</v>
      </c>
      <c r="F4725" s="190">
        <f t="shared" si="298"/>
        <v>4720</v>
      </c>
      <c r="G4725" s="190">
        <f t="shared" si="296"/>
        <v>0.51686377573368369</v>
      </c>
      <c r="H4725" s="190">
        <f t="shared" si="297"/>
        <v>188.79999999999995</v>
      </c>
    </row>
    <row r="4726" spans="1:8">
      <c r="A4726" s="185">
        <v>40789</v>
      </c>
      <c r="B4726" s="184">
        <v>148</v>
      </c>
      <c r="C4726" s="184">
        <f t="shared" si="295"/>
        <v>2011</v>
      </c>
      <c r="E4726" s="190">
        <v>82</v>
      </c>
      <c r="F4726" s="190">
        <f t="shared" si="298"/>
        <v>4721</v>
      </c>
      <c r="G4726" s="190">
        <f t="shared" si="296"/>
        <v>0.51697328077091542</v>
      </c>
      <c r="H4726" s="190">
        <f t="shared" si="297"/>
        <v>188.84</v>
      </c>
    </row>
    <row r="4727" spans="1:8">
      <c r="A4727" s="185">
        <v>40790</v>
      </c>
      <c r="B4727" s="184">
        <v>141</v>
      </c>
      <c r="C4727" s="184">
        <f t="shared" si="295"/>
        <v>2011</v>
      </c>
      <c r="E4727" s="190">
        <v>81.900000000000006</v>
      </c>
      <c r="F4727" s="190">
        <f t="shared" si="298"/>
        <v>4722</v>
      </c>
      <c r="G4727" s="190">
        <f t="shared" si="296"/>
        <v>0.51708278580814715</v>
      </c>
      <c r="H4727" s="190">
        <f t="shared" si="297"/>
        <v>188.88</v>
      </c>
    </row>
    <row r="4728" spans="1:8">
      <c r="A4728" s="185">
        <v>40791</v>
      </c>
      <c r="B4728" s="184">
        <v>146</v>
      </c>
      <c r="C4728" s="184">
        <f t="shared" si="295"/>
        <v>2011</v>
      </c>
      <c r="E4728" s="190">
        <v>81.900000000000006</v>
      </c>
      <c r="F4728" s="190">
        <f t="shared" si="298"/>
        <v>4723</v>
      </c>
      <c r="G4728" s="190">
        <f t="shared" si="296"/>
        <v>0.51719229084537888</v>
      </c>
      <c r="H4728" s="190">
        <f t="shared" si="297"/>
        <v>188.92</v>
      </c>
    </row>
    <row r="4729" spans="1:8">
      <c r="A4729" s="185">
        <v>40792</v>
      </c>
      <c r="B4729" s="184">
        <v>148</v>
      </c>
      <c r="C4729" s="184">
        <f t="shared" si="295"/>
        <v>2011</v>
      </c>
      <c r="E4729" s="190">
        <v>81.900000000000006</v>
      </c>
      <c r="F4729" s="190">
        <f t="shared" si="298"/>
        <v>4724</v>
      </c>
      <c r="G4729" s="190">
        <f t="shared" si="296"/>
        <v>0.5173017958826106</v>
      </c>
      <c r="H4729" s="190">
        <f t="shared" si="297"/>
        <v>188.96</v>
      </c>
    </row>
    <row r="4730" spans="1:8">
      <c r="A4730" s="185">
        <v>40793</v>
      </c>
      <c r="B4730" s="184">
        <v>173</v>
      </c>
      <c r="C4730" s="184">
        <f t="shared" si="295"/>
        <v>2011</v>
      </c>
      <c r="E4730" s="190">
        <v>81.900000000000006</v>
      </c>
      <c r="F4730" s="190">
        <f t="shared" si="298"/>
        <v>4725</v>
      </c>
      <c r="G4730" s="190">
        <f t="shared" si="296"/>
        <v>0.51741130091984233</v>
      </c>
      <c r="H4730" s="190">
        <f t="shared" si="297"/>
        <v>189</v>
      </c>
    </row>
    <row r="4731" spans="1:8">
      <c r="A4731" s="185">
        <v>40794</v>
      </c>
      <c r="B4731" s="184">
        <v>329</v>
      </c>
      <c r="C4731" s="184">
        <f t="shared" si="295"/>
        <v>2011</v>
      </c>
      <c r="E4731" s="190">
        <v>81.8</v>
      </c>
      <c r="F4731" s="190">
        <f t="shared" si="298"/>
        <v>4726</v>
      </c>
      <c r="G4731" s="190">
        <f t="shared" si="296"/>
        <v>0.51752080595707406</v>
      </c>
      <c r="H4731" s="190">
        <f t="shared" si="297"/>
        <v>189.04</v>
      </c>
    </row>
    <row r="4732" spans="1:8">
      <c r="A4732" s="185">
        <v>40795</v>
      </c>
      <c r="B4732" s="184">
        <v>156</v>
      </c>
      <c r="C4732" s="184">
        <f t="shared" si="295"/>
        <v>2011</v>
      </c>
      <c r="E4732" s="190">
        <v>81.8</v>
      </c>
      <c r="F4732" s="190">
        <f t="shared" si="298"/>
        <v>4727</v>
      </c>
      <c r="G4732" s="190">
        <f t="shared" si="296"/>
        <v>0.51763031099430579</v>
      </c>
      <c r="H4732" s="190">
        <f t="shared" si="297"/>
        <v>189.08</v>
      </c>
    </row>
    <row r="4733" spans="1:8">
      <c r="A4733" s="185">
        <v>40796</v>
      </c>
      <c r="B4733" s="184">
        <v>138</v>
      </c>
      <c r="C4733" s="184">
        <f t="shared" si="295"/>
        <v>2011</v>
      </c>
      <c r="E4733" s="190">
        <v>81.8</v>
      </c>
      <c r="F4733" s="190">
        <f t="shared" si="298"/>
        <v>4728</v>
      </c>
      <c r="G4733" s="190">
        <f t="shared" si="296"/>
        <v>0.5177398160315374</v>
      </c>
      <c r="H4733" s="190">
        <f t="shared" si="297"/>
        <v>189.12</v>
      </c>
    </row>
    <row r="4734" spans="1:8">
      <c r="A4734" s="185">
        <v>40797</v>
      </c>
      <c r="B4734" s="184">
        <v>138</v>
      </c>
      <c r="C4734" s="184">
        <f t="shared" si="295"/>
        <v>2011</v>
      </c>
      <c r="E4734" s="190">
        <v>81.7</v>
      </c>
      <c r="F4734" s="190">
        <f t="shared" si="298"/>
        <v>4729</v>
      </c>
      <c r="G4734" s="190">
        <f t="shared" si="296"/>
        <v>0.51784932106876913</v>
      </c>
      <c r="H4734" s="190">
        <f t="shared" si="297"/>
        <v>189.16</v>
      </c>
    </row>
    <row r="4735" spans="1:8">
      <c r="A4735" s="185">
        <v>40798</v>
      </c>
      <c r="B4735" s="184">
        <v>158</v>
      </c>
      <c r="C4735" s="184">
        <f t="shared" si="295"/>
        <v>2011</v>
      </c>
      <c r="E4735" s="190">
        <v>81.7</v>
      </c>
      <c r="F4735" s="190">
        <f t="shared" si="298"/>
        <v>4730</v>
      </c>
      <c r="G4735" s="190">
        <f t="shared" si="296"/>
        <v>0.51795882610600086</v>
      </c>
      <c r="H4735" s="190">
        <f t="shared" si="297"/>
        <v>189.2</v>
      </c>
    </row>
    <row r="4736" spans="1:8">
      <c r="A4736" s="185">
        <v>40799</v>
      </c>
      <c r="B4736" s="184">
        <v>133</v>
      </c>
      <c r="C4736" s="184">
        <f t="shared" si="295"/>
        <v>2011</v>
      </c>
      <c r="E4736" s="190">
        <v>81.7</v>
      </c>
      <c r="F4736" s="190">
        <f t="shared" si="298"/>
        <v>4731</v>
      </c>
      <c r="G4736" s="190">
        <f t="shared" si="296"/>
        <v>0.51806833114323259</v>
      </c>
      <c r="H4736" s="190">
        <f t="shared" si="297"/>
        <v>189.24</v>
      </c>
    </row>
    <row r="4737" spans="1:8">
      <c r="A4737" s="185">
        <v>40800</v>
      </c>
      <c r="B4737" s="184">
        <v>131</v>
      </c>
      <c r="C4737" s="184">
        <f t="shared" si="295"/>
        <v>2011</v>
      </c>
      <c r="E4737" s="190">
        <v>81.7</v>
      </c>
      <c r="F4737" s="190">
        <f t="shared" si="298"/>
        <v>4732</v>
      </c>
      <c r="G4737" s="190">
        <f t="shared" si="296"/>
        <v>0.51817783618046431</v>
      </c>
      <c r="H4737" s="190">
        <f t="shared" si="297"/>
        <v>189.28</v>
      </c>
    </row>
    <row r="4738" spans="1:8">
      <c r="A4738" s="185">
        <v>40801</v>
      </c>
      <c r="B4738" s="184">
        <v>133</v>
      </c>
      <c r="C4738" s="184">
        <f t="shared" si="295"/>
        <v>2011</v>
      </c>
      <c r="E4738" s="190">
        <v>81.7</v>
      </c>
      <c r="F4738" s="190">
        <f t="shared" si="298"/>
        <v>4733</v>
      </c>
      <c r="G4738" s="190">
        <f t="shared" si="296"/>
        <v>0.51828734121769604</v>
      </c>
      <c r="H4738" s="190">
        <f t="shared" si="297"/>
        <v>189.32</v>
      </c>
    </row>
    <row r="4739" spans="1:8">
      <c r="A4739" s="185">
        <v>40802</v>
      </c>
      <c r="B4739" s="184">
        <v>142</v>
      </c>
      <c r="C4739" s="184">
        <f t="shared" si="295"/>
        <v>2011</v>
      </c>
      <c r="E4739" s="190">
        <v>81.7</v>
      </c>
      <c r="F4739" s="190">
        <f t="shared" si="298"/>
        <v>4734</v>
      </c>
      <c r="G4739" s="190">
        <f t="shared" si="296"/>
        <v>0.51839684625492777</v>
      </c>
      <c r="H4739" s="190">
        <f t="shared" si="297"/>
        <v>189.36</v>
      </c>
    </row>
    <row r="4740" spans="1:8">
      <c r="A4740" s="185">
        <v>40803</v>
      </c>
      <c r="B4740" s="184">
        <v>162</v>
      </c>
      <c r="C4740" s="184">
        <f t="shared" si="295"/>
        <v>2011</v>
      </c>
      <c r="E4740" s="190">
        <v>81.7</v>
      </c>
      <c r="F4740" s="190">
        <f t="shared" si="298"/>
        <v>4735</v>
      </c>
      <c r="G4740" s="190">
        <f t="shared" si="296"/>
        <v>0.51850635129215938</v>
      </c>
      <c r="H4740" s="190">
        <f t="shared" si="297"/>
        <v>189.39999999999998</v>
      </c>
    </row>
    <row r="4741" spans="1:8">
      <c r="A4741" s="185">
        <v>40804</v>
      </c>
      <c r="B4741" s="184">
        <v>129</v>
      </c>
      <c r="C4741" s="184">
        <f t="shared" si="295"/>
        <v>2011</v>
      </c>
      <c r="E4741" s="190">
        <v>81.7</v>
      </c>
      <c r="F4741" s="190">
        <f t="shared" si="298"/>
        <v>4736</v>
      </c>
      <c r="G4741" s="190">
        <f t="shared" si="296"/>
        <v>0.51861585632939111</v>
      </c>
      <c r="H4741" s="190">
        <f t="shared" si="297"/>
        <v>189.44</v>
      </c>
    </row>
    <row r="4742" spans="1:8">
      <c r="A4742" s="185">
        <v>40805</v>
      </c>
      <c r="B4742" s="184">
        <v>127</v>
      </c>
      <c r="C4742" s="184">
        <f t="shared" ref="C4742:C4805" si="299">YEAR(A4742)</f>
        <v>2011</v>
      </c>
      <c r="E4742" s="190">
        <v>81.599999999999994</v>
      </c>
      <c r="F4742" s="190">
        <f t="shared" si="298"/>
        <v>4737</v>
      </c>
      <c r="G4742" s="190">
        <f t="shared" ref="G4742:G4805" si="300">F4742/9132</f>
        <v>0.51872536136662284</v>
      </c>
      <c r="H4742" s="190">
        <f t="shared" ref="H4742:H4805" si="301">G4742*9132/25</f>
        <v>189.48</v>
      </c>
    </row>
    <row r="4743" spans="1:8">
      <c r="A4743" s="185">
        <v>40806</v>
      </c>
      <c r="B4743" s="184">
        <v>126</v>
      </c>
      <c r="C4743" s="184">
        <f t="shared" si="299"/>
        <v>2011</v>
      </c>
      <c r="E4743" s="190">
        <v>81.5</v>
      </c>
      <c r="F4743" s="190">
        <f t="shared" ref="F4743:F4806" si="302">F4742+1</f>
        <v>4738</v>
      </c>
      <c r="G4743" s="190">
        <f t="shared" si="300"/>
        <v>0.51883486640385457</v>
      </c>
      <c r="H4743" s="190">
        <f t="shared" si="301"/>
        <v>189.52</v>
      </c>
    </row>
    <row r="4744" spans="1:8">
      <c r="A4744" s="185">
        <v>40807</v>
      </c>
      <c r="B4744" s="184">
        <v>122</v>
      </c>
      <c r="C4744" s="184">
        <f t="shared" si="299"/>
        <v>2011</v>
      </c>
      <c r="E4744" s="190">
        <v>81.5</v>
      </c>
      <c r="F4744" s="190">
        <f t="shared" si="302"/>
        <v>4739</v>
      </c>
      <c r="G4744" s="190">
        <f t="shared" si="300"/>
        <v>0.51894437144108629</v>
      </c>
      <c r="H4744" s="190">
        <f t="shared" si="301"/>
        <v>189.56</v>
      </c>
    </row>
    <row r="4745" spans="1:8">
      <c r="A4745" s="185">
        <v>40808</v>
      </c>
      <c r="B4745" s="184">
        <v>103</v>
      </c>
      <c r="C4745" s="184">
        <f t="shared" si="299"/>
        <v>2011</v>
      </c>
      <c r="E4745" s="190">
        <v>81.5</v>
      </c>
      <c r="F4745" s="190">
        <f t="shared" si="302"/>
        <v>4740</v>
      </c>
      <c r="G4745" s="190">
        <f t="shared" si="300"/>
        <v>0.51905387647831802</v>
      </c>
      <c r="H4745" s="190">
        <f t="shared" si="301"/>
        <v>189.6</v>
      </c>
    </row>
    <row r="4746" spans="1:8">
      <c r="A4746" s="185">
        <v>40809</v>
      </c>
      <c r="B4746" s="184">
        <v>107</v>
      </c>
      <c r="C4746" s="184">
        <f t="shared" si="299"/>
        <v>2011</v>
      </c>
      <c r="E4746" s="190">
        <v>81.5</v>
      </c>
      <c r="F4746" s="190">
        <f t="shared" si="302"/>
        <v>4741</v>
      </c>
      <c r="G4746" s="190">
        <f t="shared" si="300"/>
        <v>0.51916338151554975</v>
      </c>
      <c r="H4746" s="190">
        <f t="shared" si="301"/>
        <v>189.64</v>
      </c>
    </row>
    <row r="4747" spans="1:8">
      <c r="A4747" s="185">
        <v>40810</v>
      </c>
      <c r="B4747" s="184">
        <v>98.3</v>
      </c>
      <c r="C4747" s="184">
        <f t="shared" si="299"/>
        <v>2011</v>
      </c>
      <c r="E4747" s="190">
        <v>81.5</v>
      </c>
      <c r="F4747" s="190">
        <f t="shared" si="302"/>
        <v>4742</v>
      </c>
      <c r="G4747" s="190">
        <f t="shared" si="300"/>
        <v>0.51927288655278148</v>
      </c>
      <c r="H4747" s="190">
        <f t="shared" si="301"/>
        <v>189.68</v>
      </c>
    </row>
    <row r="4748" spans="1:8">
      <c r="A4748" s="185">
        <v>40811</v>
      </c>
      <c r="B4748" s="184">
        <v>95.8</v>
      </c>
      <c r="C4748" s="184">
        <f t="shared" si="299"/>
        <v>2011</v>
      </c>
      <c r="E4748" s="190">
        <v>81.5</v>
      </c>
      <c r="F4748" s="190">
        <f t="shared" si="302"/>
        <v>4743</v>
      </c>
      <c r="G4748" s="190">
        <f t="shared" si="300"/>
        <v>0.51938239159001309</v>
      </c>
      <c r="H4748" s="190">
        <f t="shared" si="301"/>
        <v>189.72</v>
      </c>
    </row>
    <row r="4749" spans="1:8">
      <c r="A4749" s="185">
        <v>40812</v>
      </c>
      <c r="B4749" s="184">
        <v>92.7</v>
      </c>
      <c r="C4749" s="184">
        <f t="shared" si="299"/>
        <v>2011</v>
      </c>
      <c r="E4749" s="190">
        <v>81.5</v>
      </c>
      <c r="F4749" s="190">
        <f t="shared" si="302"/>
        <v>4744</v>
      </c>
      <c r="G4749" s="190">
        <f t="shared" si="300"/>
        <v>0.51949189662724482</v>
      </c>
      <c r="H4749" s="190">
        <f t="shared" si="301"/>
        <v>189.76</v>
      </c>
    </row>
    <row r="4750" spans="1:8">
      <c r="A4750" s="185">
        <v>40813</v>
      </c>
      <c r="B4750" s="184">
        <v>92.6</v>
      </c>
      <c r="C4750" s="184">
        <f t="shared" si="299"/>
        <v>2011</v>
      </c>
      <c r="E4750" s="190">
        <v>81.400000000000006</v>
      </c>
      <c r="F4750" s="190">
        <f t="shared" si="302"/>
        <v>4745</v>
      </c>
      <c r="G4750" s="190">
        <f t="shared" si="300"/>
        <v>0.51960140166447655</v>
      </c>
      <c r="H4750" s="190">
        <f t="shared" si="301"/>
        <v>189.8</v>
      </c>
    </row>
    <row r="4751" spans="1:8">
      <c r="A4751" s="185">
        <v>40814</v>
      </c>
      <c r="B4751" s="184">
        <v>93</v>
      </c>
      <c r="C4751" s="184">
        <f t="shared" si="299"/>
        <v>2011</v>
      </c>
      <c r="E4751" s="190">
        <v>81.400000000000006</v>
      </c>
      <c r="F4751" s="190">
        <f t="shared" si="302"/>
        <v>4746</v>
      </c>
      <c r="G4751" s="190">
        <f t="shared" si="300"/>
        <v>0.51971090670170828</v>
      </c>
      <c r="H4751" s="190">
        <f t="shared" si="301"/>
        <v>189.84</v>
      </c>
    </row>
    <row r="4752" spans="1:8">
      <c r="A4752" s="185">
        <v>40815</v>
      </c>
      <c r="B4752" s="184">
        <v>92.9</v>
      </c>
      <c r="C4752" s="184">
        <f t="shared" si="299"/>
        <v>2011</v>
      </c>
      <c r="E4752" s="190">
        <v>81.400000000000006</v>
      </c>
      <c r="F4752" s="190">
        <f t="shared" si="302"/>
        <v>4747</v>
      </c>
      <c r="G4752" s="190">
        <f t="shared" si="300"/>
        <v>0.51982041173894</v>
      </c>
      <c r="H4752" s="190">
        <f t="shared" si="301"/>
        <v>189.88</v>
      </c>
    </row>
    <row r="4753" spans="1:8">
      <c r="A4753" s="185">
        <v>40816</v>
      </c>
      <c r="B4753" s="184">
        <v>120</v>
      </c>
      <c r="C4753" s="184">
        <f t="shared" si="299"/>
        <v>2011</v>
      </c>
      <c r="E4753" s="190">
        <v>81.3</v>
      </c>
      <c r="F4753" s="190">
        <f t="shared" si="302"/>
        <v>4748</v>
      </c>
      <c r="G4753" s="190">
        <f t="shared" si="300"/>
        <v>0.51992991677617173</v>
      </c>
      <c r="H4753" s="190">
        <f t="shared" si="301"/>
        <v>189.92</v>
      </c>
    </row>
    <row r="4754" spans="1:8">
      <c r="A4754" s="185">
        <v>40817</v>
      </c>
      <c r="B4754" s="184">
        <v>117</v>
      </c>
      <c r="C4754" s="184">
        <f t="shared" si="299"/>
        <v>2011</v>
      </c>
      <c r="E4754" s="190">
        <v>81.3</v>
      </c>
      <c r="F4754" s="190">
        <f t="shared" si="302"/>
        <v>4749</v>
      </c>
      <c r="G4754" s="190">
        <f t="shared" si="300"/>
        <v>0.52003942181340346</v>
      </c>
      <c r="H4754" s="190">
        <f t="shared" si="301"/>
        <v>189.96</v>
      </c>
    </row>
    <row r="4755" spans="1:8">
      <c r="A4755" s="185">
        <v>40818</v>
      </c>
      <c r="B4755" s="184">
        <v>116</v>
      </c>
      <c r="C4755" s="184">
        <f t="shared" si="299"/>
        <v>2011</v>
      </c>
      <c r="E4755" s="190">
        <v>81.3</v>
      </c>
      <c r="F4755" s="190">
        <f t="shared" si="302"/>
        <v>4750</v>
      </c>
      <c r="G4755" s="190">
        <f t="shared" si="300"/>
        <v>0.52014892685063507</v>
      </c>
      <c r="H4755" s="190">
        <f t="shared" si="301"/>
        <v>189.99999999999997</v>
      </c>
    </row>
    <row r="4756" spans="1:8">
      <c r="A4756" s="185">
        <v>40819</v>
      </c>
      <c r="B4756" s="184">
        <v>118</v>
      </c>
      <c r="C4756" s="184">
        <f t="shared" si="299"/>
        <v>2011</v>
      </c>
      <c r="E4756" s="190">
        <v>81.2</v>
      </c>
      <c r="F4756" s="190">
        <f t="shared" si="302"/>
        <v>4751</v>
      </c>
      <c r="G4756" s="190">
        <f t="shared" si="300"/>
        <v>0.5202584318878668</v>
      </c>
      <c r="H4756" s="190">
        <f t="shared" si="301"/>
        <v>190.04</v>
      </c>
    </row>
    <row r="4757" spans="1:8">
      <c r="A4757" s="185">
        <v>40820</v>
      </c>
      <c r="B4757" s="184">
        <v>113</v>
      </c>
      <c r="C4757" s="184">
        <f t="shared" si="299"/>
        <v>2011</v>
      </c>
      <c r="E4757" s="190">
        <v>81.2</v>
      </c>
      <c r="F4757" s="190">
        <f t="shared" si="302"/>
        <v>4752</v>
      </c>
      <c r="G4757" s="190">
        <f t="shared" si="300"/>
        <v>0.52036793692509853</v>
      </c>
      <c r="H4757" s="190">
        <f t="shared" si="301"/>
        <v>190.08</v>
      </c>
    </row>
    <row r="4758" spans="1:8">
      <c r="A4758" s="185">
        <v>40821</v>
      </c>
      <c r="B4758" s="184">
        <v>159</v>
      </c>
      <c r="C4758" s="184">
        <f t="shared" si="299"/>
        <v>2011</v>
      </c>
      <c r="E4758" s="190">
        <v>81.2</v>
      </c>
      <c r="F4758" s="190">
        <f t="shared" si="302"/>
        <v>4753</v>
      </c>
      <c r="G4758" s="190">
        <f t="shared" si="300"/>
        <v>0.52047744196233026</v>
      </c>
      <c r="H4758" s="190">
        <f t="shared" si="301"/>
        <v>190.12</v>
      </c>
    </row>
    <row r="4759" spans="1:8">
      <c r="A4759" s="185">
        <v>40822</v>
      </c>
      <c r="B4759" s="184">
        <v>268</v>
      </c>
      <c r="C4759" s="184">
        <f t="shared" si="299"/>
        <v>2011</v>
      </c>
      <c r="E4759" s="190">
        <v>81.2</v>
      </c>
      <c r="F4759" s="190">
        <f t="shared" si="302"/>
        <v>4754</v>
      </c>
      <c r="G4759" s="190">
        <f t="shared" si="300"/>
        <v>0.52058694699956198</v>
      </c>
      <c r="H4759" s="190">
        <f t="shared" si="301"/>
        <v>190.16</v>
      </c>
    </row>
    <row r="4760" spans="1:8">
      <c r="A4760" s="185">
        <v>40823</v>
      </c>
      <c r="B4760" s="184">
        <v>276</v>
      </c>
      <c r="C4760" s="184">
        <f t="shared" si="299"/>
        <v>2011</v>
      </c>
      <c r="E4760" s="190">
        <v>81.099999999999994</v>
      </c>
      <c r="F4760" s="190">
        <f t="shared" si="302"/>
        <v>4755</v>
      </c>
      <c r="G4760" s="190">
        <f t="shared" si="300"/>
        <v>0.52069645203679371</v>
      </c>
      <c r="H4760" s="190">
        <f t="shared" si="301"/>
        <v>190.2</v>
      </c>
    </row>
    <row r="4761" spans="1:8">
      <c r="A4761" s="185">
        <v>40824</v>
      </c>
      <c r="B4761" s="184">
        <v>289</v>
      </c>
      <c r="C4761" s="184">
        <f t="shared" si="299"/>
        <v>2011</v>
      </c>
      <c r="E4761" s="190">
        <v>81.099999999999994</v>
      </c>
      <c r="F4761" s="190">
        <f t="shared" si="302"/>
        <v>4756</v>
      </c>
      <c r="G4761" s="190">
        <f t="shared" si="300"/>
        <v>0.52080595707402544</v>
      </c>
      <c r="H4761" s="190">
        <f t="shared" si="301"/>
        <v>190.24</v>
      </c>
    </row>
    <row r="4762" spans="1:8">
      <c r="A4762" s="185">
        <v>40825</v>
      </c>
      <c r="B4762" s="184">
        <v>304</v>
      </c>
      <c r="C4762" s="184">
        <f t="shared" si="299"/>
        <v>2011</v>
      </c>
      <c r="E4762" s="190">
        <v>81.099999999999994</v>
      </c>
      <c r="F4762" s="190">
        <f t="shared" si="302"/>
        <v>4757</v>
      </c>
      <c r="G4762" s="190">
        <f t="shared" si="300"/>
        <v>0.52091546211125717</v>
      </c>
      <c r="H4762" s="190">
        <f t="shared" si="301"/>
        <v>190.28</v>
      </c>
    </row>
    <row r="4763" spans="1:8">
      <c r="A4763" s="185">
        <v>40826</v>
      </c>
      <c r="B4763" s="184">
        <v>300</v>
      </c>
      <c r="C4763" s="184">
        <f t="shared" si="299"/>
        <v>2011</v>
      </c>
      <c r="E4763" s="190">
        <v>81.099999999999994</v>
      </c>
      <c r="F4763" s="190">
        <f t="shared" si="302"/>
        <v>4758</v>
      </c>
      <c r="G4763" s="190">
        <f t="shared" si="300"/>
        <v>0.52102496714848878</v>
      </c>
      <c r="H4763" s="190">
        <f t="shared" si="301"/>
        <v>190.32</v>
      </c>
    </row>
    <row r="4764" spans="1:8">
      <c r="A4764" s="185">
        <v>40827</v>
      </c>
      <c r="B4764" s="184">
        <v>302</v>
      </c>
      <c r="C4764" s="184">
        <f t="shared" si="299"/>
        <v>2011</v>
      </c>
      <c r="E4764" s="190">
        <v>81.099999999999994</v>
      </c>
      <c r="F4764" s="190">
        <f t="shared" si="302"/>
        <v>4759</v>
      </c>
      <c r="G4764" s="190">
        <f t="shared" si="300"/>
        <v>0.52113447218572051</v>
      </c>
      <c r="H4764" s="190">
        <f t="shared" si="301"/>
        <v>190.36</v>
      </c>
    </row>
    <row r="4765" spans="1:8">
      <c r="A4765" s="185">
        <v>40828</v>
      </c>
      <c r="B4765" s="184">
        <v>302</v>
      </c>
      <c r="C4765" s="184">
        <f t="shared" si="299"/>
        <v>2011</v>
      </c>
      <c r="E4765" s="190">
        <v>81.099999999999994</v>
      </c>
      <c r="F4765" s="190">
        <f t="shared" si="302"/>
        <v>4760</v>
      </c>
      <c r="G4765" s="190">
        <f t="shared" si="300"/>
        <v>0.52124397722295224</v>
      </c>
      <c r="H4765" s="190">
        <f t="shared" si="301"/>
        <v>190.4</v>
      </c>
    </row>
    <row r="4766" spans="1:8">
      <c r="A4766" s="185">
        <v>40829</v>
      </c>
      <c r="B4766" s="184">
        <v>303</v>
      </c>
      <c r="C4766" s="184">
        <f t="shared" si="299"/>
        <v>2011</v>
      </c>
      <c r="E4766" s="190">
        <v>81.099999999999994</v>
      </c>
      <c r="F4766" s="190">
        <f t="shared" si="302"/>
        <v>4761</v>
      </c>
      <c r="G4766" s="190">
        <f t="shared" si="300"/>
        <v>0.52135348226018396</v>
      </c>
      <c r="H4766" s="190">
        <f t="shared" si="301"/>
        <v>190.44</v>
      </c>
    </row>
    <row r="4767" spans="1:8">
      <c r="A4767" s="185">
        <v>40830</v>
      </c>
      <c r="B4767" s="184">
        <v>306</v>
      </c>
      <c r="C4767" s="184">
        <f t="shared" si="299"/>
        <v>2011</v>
      </c>
      <c r="E4767" s="190">
        <v>81</v>
      </c>
      <c r="F4767" s="190">
        <f t="shared" si="302"/>
        <v>4762</v>
      </c>
      <c r="G4767" s="190">
        <f t="shared" si="300"/>
        <v>0.52146298729741569</v>
      </c>
      <c r="H4767" s="190">
        <f t="shared" si="301"/>
        <v>190.48</v>
      </c>
    </row>
    <row r="4768" spans="1:8">
      <c r="A4768" s="185">
        <v>40831</v>
      </c>
      <c r="B4768" s="184">
        <v>346</v>
      </c>
      <c r="C4768" s="184">
        <f t="shared" si="299"/>
        <v>2011</v>
      </c>
      <c r="E4768" s="190">
        <v>81</v>
      </c>
      <c r="F4768" s="190">
        <f t="shared" si="302"/>
        <v>4763</v>
      </c>
      <c r="G4768" s="190">
        <f t="shared" si="300"/>
        <v>0.52157249233464742</v>
      </c>
      <c r="H4768" s="190">
        <f t="shared" si="301"/>
        <v>190.52</v>
      </c>
    </row>
    <row r="4769" spans="1:8">
      <c r="A4769" s="185">
        <v>40832</v>
      </c>
      <c r="B4769" s="184">
        <v>377</v>
      </c>
      <c r="C4769" s="184">
        <f t="shared" si="299"/>
        <v>2011</v>
      </c>
      <c r="E4769" s="190">
        <v>81</v>
      </c>
      <c r="F4769" s="190">
        <f t="shared" si="302"/>
        <v>4764</v>
      </c>
      <c r="G4769" s="190">
        <f t="shared" si="300"/>
        <v>0.52168199737187915</v>
      </c>
      <c r="H4769" s="190">
        <f t="shared" si="301"/>
        <v>190.56</v>
      </c>
    </row>
    <row r="4770" spans="1:8">
      <c r="A4770" s="185">
        <v>40833</v>
      </c>
      <c r="B4770" s="184">
        <v>396</v>
      </c>
      <c r="C4770" s="184">
        <f t="shared" si="299"/>
        <v>2011</v>
      </c>
      <c r="E4770" s="190">
        <v>81</v>
      </c>
      <c r="F4770" s="190">
        <f t="shared" si="302"/>
        <v>4765</v>
      </c>
      <c r="G4770" s="190">
        <f t="shared" si="300"/>
        <v>0.52179150240911087</v>
      </c>
      <c r="H4770" s="190">
        <f t="shared" si="301"/>
        <v>190.60000000000002</v>
      </c>
    </row>
    <row r="4771" spans="1:8">
      <c r="A4771" s="185">
        <v>40834</v>
      </c>
      <c r="B4771" s="184">
        <v>387</v>
      </c>
      <c r="C4771" s="184">
        <f t="shared" si="299"/>
        <v>2011</v>
      </c>
      <c r="E4771" s="190">
        <v>81</v>
      </c>
      <c r="F4771" s="190">
        <f t="shared" si="302"/>
        <v>4766</v>
      </c>
      <c r="G4771" s="190">
        <f t="shared" si="300"/>
        <v>0.52190100744634249</v>
      </c>
      <c r="H4771" s="190">
        <f t="shared" si="301"/>
        <v>190.64</v>
      </c>
    </row>
    <row r="4772" spans="1:8">
      <c r="A4772" s="185">
        <v>40835</v>
      </c>
      <c r="B4772" s="184">
        <v>381</v>
      </c>
      <c r="C4772" s="184">
        <f t="shared" si="299"/>
        <v>2011</v>
      </c>
      <c r="E4772" s="190">
        <v>81</v>
      </c>
      <c r="F4772" s="190">
        <f t="shared" si="302"/>
        <v>4767</v>
      </c>
      <c r="G4772" s="190">
        <f t="shared" si="300"/>
        <v>0.52201051248357422</v>
      </c>
      <c r="H4772" s="190">
        <f t="shared" si="301"/>
        <v>190.68</v>
      </c>
    </row>
    <row r="4773" spans="1:8">
      <c r="A4773" s="185">
        <v>40836</v>
      </c>
      <c r="B4773" s="184">
        <v>354</v>
      </c>
      <c r="C4773" s="184">
        <f t="shared" si="299"/>
        <v>2011</v>
      </c>
      <c r="E4773" s="190">
        <v>81</v>
      </c>
      <c r="F4773" s="190">
        <f t="shared" si="302"/>
        <v>4768</v>
      </c>
      <c r="G4773" s="190">
        <f t="shared" si="300"/>
        <v>0.52212001752080595</v>
      </c>
      <c r="H4773" s="190">
        <f t="shared" si="301"/>
        <v>190.72</v>
      </c>
    </row>
    <row r="4774" spans="1:8">
      <c r="A4774" s="185">
        <v>40837</v>
      </c>
      <c r="B4774" s="184">
        <v>354</v>
      </c>
      <c r="C4774" s="184">
        <f t="shared" si="299"/>
        <v>2011</v>
      </c>
      <c r="E4774" s="190">
        <v>81</v>
      </c>
      <c r="F4774" s="190">
        <f t="shared" si="302"/>
        <v>4769</v>
      </c>
      <c r="G4774" s="190">
        <f t="shared" si="300"/>
        <v>0.52222952255803767</v>
      </c>
      <c r="H4774" s="190">
        <f t="shared" si="301"/>
        <v>190.76</v>
      </c>
    </row>
    <row r="4775" spans="1:8">
      <c r="A4775" s="185">
        <v>40838</v>
      </c>
      <c r="B4775" s="184">
        <v>356</v>
      </c>
      <c r="C4775" s="184">
        <f t="shared" si="299"/>
        <v>2011</v>
      </c>
      <c r="E4775" s="190">
        <v>81</v>
      </c>
      <c r="F4775" s="190">
        <f t="shared" si="302"/>
        <v>4770</v>
      </c>
      <c r="G4775" s="190">
        <f t="shared" si="300"/>
        <v>0.5223390275952694</v>
      </c>
      <c r="H4775" s="190">
        <f t="shared" si="301"/>
        <v>190.8</v>
      </c>
    </row>
    <row r="4776" spans="1:8">
      <c r="A4776" s="185">
        <v>40839</v>
      </c>
      <c r="B4776" s="184">
        <v>359</v>
      </c>
      <c r="C4776" s="184">
        <f t="shared" si="299"/>
        <v>2011</v>
      </c>
      <c r="E4776" s="190">
        <v>81</v>
      </c>
      <c r="F4776" s="190">
        <f t="shared" si="302"/>
        <v>4771</v>
      </c>
      <c r="G4776" s="190">
        <f t="shared" si="300"/>
        <v>0.52244853263250113</v>
      </c>
      <c r="H4776" s="190">
        <f t="shared" si="301"/>
        <v>190.84</v>
      </c>
    </row>
    <row r="4777" spans="1:8">
      <c r="A4777" s="185">
        <v>40840</v>
      </c>
      <c r="B4777" s="184">
        <v>367</v>
      </c>
      <c r="C4777" s="184">
        <f t="shared" si="299"/>
        <v>2011</v>
      </c>
      <c r="E4777" s="190">
        <v>81</v>
      </c>
      <c r="F4777" s="190">
        <f t="shared" si="302"/>
        <v>4772</v>
      </c>
      <c r="G4777" s="190">
        <f t="shared" si="300"/>
        <v>0.52255803766973286</v>
      </c>
      <c r="H4777" s="190">
        <f t="shared" si="301"/>
        <v>190.88</v>
      </c>
    </row>
    <row r="4778" spans="1:8">
      <c r="A4778" s="185">
        <v>40841</v>
      </c>
      <c r="B4778" s="184">
        <v>377</v>
      </c>
      <c r="C4778" s="184">
        <f t="shared" si="299"/>
        <v>2011</v>
      </c>
      <c r="E4778" s="190">
        <v>80.8</v>
      </c>
      <c r="F4778" s="190">
        <f t="shared" si="302"/>
        <v>4773</v>
      </c>
      <c r="G4778" s="190">
        <f t="shared" si="300"/>
        <v>0.52266754270696447</v>
      </c>
      <c r="H4778" s="190">
        <f t="shared" si="301"/>
        <v>190.92</v>
      </c>
    </row>
    <row r="4779" spans="1:8">
      <c r="A4779" s="185">
        <v>40842</v>
      </c>
      <c r="B4779" s="184">
        <v>393</v>
      </c>
      <c r="C4779" s="184">
        <f t="shared" si="299"/>
        <v>2011</v>
      </c>
      <c r="E4779" s="190">
        <v>80.8</v>
      </c>
      <c r="F4779" s="190">
        <f t="shared" si="302"/>
        <v>4774</v>
      </c>
      <c r="G4779" s="190">
        <f t="shared" si="300"/>
        <v>0.5227770477441962</v>
      </c>
      <c r="H4779" s="190">
        <f t="shared" si="301"/>
        <v>190.96</v>
      </c>
    </row>
    <row r="4780" spans="1:8">
      <c r="A4780" s="185">
        <v>40843</v>
      </c>
      <c r="B4780" s="184">
        <v>394</v>
      </c>
      <c r="C4780" s="184">
        <f t="shared" si="299"/>
        <v>2011</v>
      </c>
      <c r="E4780" s="190">
        <v>80.7</v>
      </c>
      <c r="F4780" s="190">
        <f t="shared" si="302"/>
        <v>4775</v>
      </c>
      <c r="G4780" s="190">
        <f t="shared" si="300"/>
        <v>0.52288655278142793</v>
      </c>
      <c r="H4780" s="190">
        <f t="shared" si="301"/>
        <v>191</v>
      </c>
    </row>
    <row r="4781" spans="1:8">
      <c r="A4781" s="185">
        <v>40844</v>
      </c>
      <c r="B4781" s="184">
        <v>396</v>
      </c>
      <c r="C4781" s="184">
        <f t="shared" si="299"/>
        <v>2011</v>
      </c>
      <c r="E4781" s="190">
        <v>80.7</v>
      </c>
      <c r="F4781" s="190">
        <f t="shared" si="302"/>
        <v>4776</v>
      </c>
      <c r="G4781" s="190">
        <f t="shared" si="300"/>
        <v>0.52299605781865965</v>
      </c>
      <c r="H4781" s="190">
        <f t="shared" si="301"/>
        <v>191.04</v>
      </c>
    </row>
    <row r="4782" spans="1:8">
      <c r="A4782" s="185">
        <v>40845</v>
      </c>
      <c r="B4782" s="184">
        <v>397</v>
      </c>
      <c r="C4782" s="184">
        <f t="shared" si="299"/>
        <v>2011</v>
      </c>
      <c r="E4782" s="190">
        <v>80.599999999999994</v>
      </c>
      <c r="F4782" s="190">
        <f t="shared" si="302"/>
        <v>4777</v>
      </c>
      <c r="G4782" s="190">
        <f t="shared" si="300"/>
        <v>0.52310556285589138</v>
      </c>
      <c r="H4782" s="190">
        <f t="shared" si="301"/>
        <v>191.08</v>
      </c>
    </row>
    <row r="4783" spans="1:8">
      <c r="A4783" s="185">
        <v>40846</v>
      </c>
      <c r="B4783" s="184">
        <v>401</v>
      </c>
      <c r="C4783" s="184">
        <f t="shared" si="299"/>
        <v>2011</v>
      </c>
      <c r="E4783" s="190">
        <v>80.599999999999994</v>
      </c>
      <c r="F4783" s="190">
        <f t="shared" si="302"/>
        <v>4778</v>
      </c>
      <c r="G4783" s="190">
        <f t="shared" si="300"/>
        <v>0.52321506789312311</v>
      </c>
      <c r="H4783" s="190">
        <f t="shared" si="301"/>
        <v>191.12</v>
      </c>
    </row>
    <row r="4784" spans="1:8">
      <c r="A4784" s="185">
        <v>40847</v>
      </c>
      <c r="B4784" s="184">
        <v>362</v>
      </c>
      <c r="C4784" s="184">
        <f t="shared" si="299"/>
        <v>2011</v>
      </c>
      <c r="E4784" s="190">
        <v>80.599999999999994</v>
      </c>
      <c r="F4784" s="190">
        <f t="shared" si="302"/>
        <v>4779</v>
      </c>
      <c r="G4784" s="190">
        <f t="shared" si="300"/>
        <v>0.52332457293035484</v>
      </c>
      <c r="H4784" s="190">
        <f t="shared" si="301"/>
        <v>191.16</v>
      </c>
    </row>
    <row r="4785" spans="1:8">
      <c r="A4785" s="185">
        <v>40848</v>
      </c>
      <c r="B4785" s="184">
        <v>373</v>
      </c>
      <c r="C4785" s="184">
        <f t="shared" si="299"/>
        <v>2011</v>
      </c>
      <c r="E4785" s="190">
        <v>80.599999999999994</v>
      </c>
      <c r="F4785" s="190">
        <f t="shared" si="302"/>
        <v>4780</v>
      </c>
      <c r="G4785" s="190">
        <f t="shared" si="300"/>
        <v>0.52343407796758656</v>
      </c>
      <c r="H4785" s="190">
        <f t="shared" si="301"/>
        <v>191.20000000000005</v>
      </c>
    </row>
    <row r="4786" spans="1:8">
      <c r="A4786" s="185">
        <v>40849</v>
      </c>
      <c r="B4786" s="184">
        <v>341</v>
      </c>
      <c r="C4786" s="184">
        <f t="shared" si="299"/>
        <v>2011</v>
      </c>
      <c r="E4786" s="190">
        <v>80.599999999999994</v>
      </c>
      <c r="F4786" s="190">
        <f t="shared" si="302"/>
        <v>4781</v>
      </c>
      <c r="G4786" s="190">
        <f t="shared" si="300"/>
        <v>0.52354358300481818</v>
      </c>
      <c r="H4786" s="190">
        <f t="shared" si="301"/>
        <v>191.24</v>
      </c>
    </row>
    <row r="4787" spans="1:8">
      <c r="A4787" s="185">
        <v>40850</v>
      </c>
      <c r="B4787" s="184">
        <v>325</v>
      </c>
      <c r="C4787" s="184">
        <f t="shared" si="299"/>
        <v>2011</v>
      </c>
      <c r="E4787" s="190">
        <v>80.599999999999994</v>
      </c>
      <c r="F4787" s="190">
        <f t="shared" si="302"/>
        <v>4782</v>
      </c>
      <c r="G4787" s="190">
        <f t="shared" si="300"/>
        <v>0.52365308804204991</v>
      </c>
      <c r="H4787" s="190">
        <f t="shared" si="301"/>
        <v>191.28</v>
      </c>
    </row>
    <row r="4788" spans="1:8">
      <c r="A4788" s="185">
        <v>40851</v>
      </c>
      <c r="B4788" s="184">
        <v>372</v>
      </c>
      <c r="C4788" s="184">
        <f t="shared" si="299"/>
        <v>2011</v>
      </c>
      <c r="E4788" s="190">
        <v>80.599999999999994</v>
      </c>
      <c r="F4788" s="190">
        <f t="shared" si="302"/>
        <v>4783</v>
      </c>
      <c r="G4788" s="190">
        <f t="shared" si="300"/>
        <v>0.52376259307928164</v>
      </c>
      <c r="H4788" s="190">
        <f t="shared" si="301"/>
        <v>191.32</v>
      </c>
    </row>
    <row r="4789" spans="1:8">
      <c r="A4789" s="185">
        <v>40852</v>
      </c>
      <c r="B4789" s="184">
        <v>415</v>
      </c>
      <c r="C4789" s="184">
        <f t="shared" si="299"/>
        <v>2011</v>
      </c>
      <c r="E4789" s="190">
        <v>80.5</v>
      </c>
      <c r="F4789" s="190">
        <f t="shared" si="302"/>
        <v>4784</v>
      </c>
      <c r="G4789" s="190">
        <f t="shared" si="300"/>
        <v>0.52387209811651336</v>
      </c>
      <c r="H4789" s="190">
        <f t="shared" si="301"/>
        <v>191.36</v>
      </c>
    </row>
    <row r="4790" spans="1:8">
      <c r="A4790" s="185">
        <v>40853</v>
      </c>
      <c r="B4790" s="184">
        <v>429</v>
      </c>
      <c r="C4790" s="184">
        <f t="shared" si="299"/>
        <v>2011</v>
      </c>
      <c r="E4790" s="190">
        <v>80.5</v>
      </c>
      <c r="F4790" s="190">
        <f t="shared" si="302"/>
        <v>4785</v>
      </c>
      <c r="G4790" s="190">
        <f t="shared" si="300"/>
        <v>0.52398160315374509</v>
      </c>
      <c r="H4790" s="190">
        <f t="shared" si="301"/>
        <v>191.4</v>
      </c>
    </row>
    <row r="4791" spans="1:8">
      <c r="A4791" s="185">
        <v>40854</v>
      </c>
      <c r="B4791" s="184">
        <v>468</v>
      </c>
      <c r="C4791" s="184">
        <f t="shared" si="299"/>
        <v>2011</v>
      </c>
      <c r="E4791" s="190">
        <v>80.5</v>
      </c>
      <c r="F4791" s="190">
        <f t="shared" si="302"/>
        <v>4786</v>
      </c>
      <c r="G4791" s="190">
        <f t="shared" si="300"/>
        <v>0.52409110819097682</v>
      </c>
      <c r="H4791" s="190">
        <f t="shared" si="301"/>
        <v>191.44</v>
      </c>
    </row>
    <row r="4792" spans="1:8">
      <c r="A4792" s="185">
        <v>40855</v>
      </c>
      <c r="B4792" s="184">
        <v>368</v>
      </c>
      <c r="C4792" s="184">
        <f t="shared" si="299"/>
        <v>2011</v>
      </c>
      <c r="E4792" s="190">
        <v>80.5</v>
      </c>
      <c r="F4792" s="190">
        <f t="shared" si="302"/>
        <v>4787</v>
      </c>
      <c r="G4792" s="190">
        <f t="shared" si="300"/>
        <v>0.52420061322820855</v>
      </c>
      <c r="H4792" s="190">
        <f t="shared" si="301"/>
        <v>191.48</v>
      </c>
    </row>
    <row r="4793" spans="1:8">
      <c r="A4793" s="185">
        <v>40856</v>
      </c>
      <c r="B4793" s="184">
        <v>229</v>
      </c>
      <c r="C4793" s="184">
        <f t="shared" si="299"/>
        <v>2011</v>
      </c>
      <c r="E4793" s="190">
        <v>80.400000000000006</v>
      </c>
      <c r="F4793" s="190">
        <f t="shared" si="302"/>
        <v>4788</v>
      </c>
      <c r="G4793" s="190">
        <f t="shared" si="300"/>
        <v>0.52431011826544016</v>
      </c>
      <c r="H4793" s="190">
        <f t="shared" si="301"/>
        <v>191.52</v>
      </c>
    </row>
    <row r="4794" spans="1:8">
      <c r="A4794" s="185">
        <v>40857</v>
      </c>
      <c r="B4794" s="184">
        <v>222</v>
      </c>
      <c r="C4794" s="184">
        <f t="shared" si="299"/>
        <v>2011</v>
      </c>
      <c r="E4794" s="190">
        <v>80.3</v>
      </c>
      <c r="F4794" s="190">
        <f t="shared" si="302"/>
        <v>4789</v>
      </c>
      <c r="G4794" s="190">
        <f t="shared" si="300"/>
        <v>0.52441962330267189</v>
      </c>
      <c r="H4794" s="190">
        <f t="shared" si="301"/>
        <v>191.56</v>
      </c>
    </row>
    <row r="4795" spans="1:8">
      <c r="A4795" s="185">
        <v>40858</v>
      </c>
      <c r="B4795" s="184">
        <v>196</v>
      </c>
      <c r="C4795" s="184">
        <f t="shared" si="299"/>
        <v>2011</v>
      </c>
      <c r="E4795" s="190">
        <v>80.3</v>
      </c>
      <c r="F4795" s="190">
        <f t="shared" si="302"/>
        <v>4790</v>
      </c>
      <c r="G4795" s="190">
        <f t="shared" si="300"/>
        <v>0.52452912833990362</v>
      </c>
      <c r="H4795" s="190">
        <f t="shared" si="301"/>
        <v>191.6</v>
      </c>
    </row>
    <row r="4796" spans="1:8">
      <c r="A4796" s="185">
        <v>40859</v>
      </c>
      <c r="B4796" s="184">
        <v>208</v>
      </c>
      <c r="C4796" s="184">
        <f t="shared" si="299"/>
        <v>2011</v>
      </c>
      <c r="E4796" s="190">
        <v>80.3</v>
      </c>
      <c r="F4796" s="190">
        <f t="shared" si="302"/>
        <v>4791</v>
      </c>
      <c r="G4796" s="190">
        <f t="shared" si="300"/>
        <v>0.52463863337713534</v>
      </c>
      <c r="H4796" s="190">
        <f t="shared" si="301"/>
        <v>191.64</v>
      </c>
    </row>
    <row r="4797" spans="1:8">
      <c r="A4797" s="185">
        <v>40860</v>
      </c>
      <c r="B4797" s="184">
        <v>239</v>
      </c>
      <c r="C4797" s="184">
        <f t="shared" si="299"/>
        <v>2011</v>
      </c>
      <c r="E4797" s="190">
        <v>80.3</v>
      </c>
      <c r="F4797" s="190">
        <f t="shared" si="302"/>
        <v>4792</v>
      </c>
      <c r="G4797" s="190">
        <f t="shared" si="300"/>
        <v>0.52474813841436707</v>
      </c>
      <c r="H4797" s="190">
        <f t="shared" si="301"/>
        <v>191.68</v>
      </c>
    </row>
    <row r="4798" spans="1:8">
      <c r="A4798" s="185">
        <v>40861</v>
      </c>
      <c r="B4798" s="184">
        <v>211</v>
      </c>
      <c r="C4798" s="184">
        <f t="shared" si="299"/>
        <v>2011</v>
      </c>
      <c r="E4798" s="190">
        <v>80.3</v>
      </c>
      <c r="F4798" s="190">
        <f t="shared" si="302"/>
        <v>4793</v>
      </c>
      <c r="G4798" s="190">
        <f t="shared" si="300"/>
        <v>0.5248576434515988</v>
      </c>
      <c r="H4798" s="190">
        <f t="shared" si="301"/>
        <v>191.72</v>
      </c>
    </row>
    <row r="4799" spans="1:8">
      <c r="A4799" s="185">
        <v>40862</v>
      </c>
      <c r="B4799" s="184">
        <v>180</v>
      </c>
      <c r="C4799" s="184">
        <f t="shared" si="299"/>
        <v>2011</v>
      </c>
      <c r="E4799" s="190">
        <v>80.3</v>
      </c>
      <c r="F4799" s="190">
        <f t="shared" si="302"/>
        <v>4794</v>
      </c>
      <c r="G4799" s="190">
        <f t="shared" si="300"/>
        <v>0.52496714848883053</v>
      </c>
      <c r="H4799" s="190">
        <f t="shared" si="301"/>
        <v>191.76</v>
      </c>
    </row>
    <row r="4800" spans="1:8">
      <c r="A4800" s="185">
        <v>40863</v>
      </c>
      <c r="B4800" s="184">
        <v>174</v>
      </c>
      <c r="C4800" s="184">
        <f t="shared" si="299"/>
        <v>2011</v>
      </c>
      <c r="E4800" s="190">
        <v>80.3</v>
      </c>
      <c r="F4800" s="190">
        <f t="shared" si="302"/>
        <v>4795</v>
      </c>
      <c r="G4800" s="190">
        <f t="shared" si="300"/>
        <v>0.52507665352606225</v>
      </c>
      <c r="H4800" s="190">
        <f t="shared" si="301"/>
        <v>191.80000000000004</v>
      </c>
    </row>
    <row r="4801" spans="1:8">
      <c r="A4801" s="185">
        <v>40864</v>
      </c>
      <c r="B4801" s="184">
        <v>179</v>
      </c>
      <c r="C4801" s="184">
        <f t="shared" si="299"/>
        <v>2011</v>
      </c>
      <c r="E4801" s="190">
        <v>80.3</v>
      </c>
      <c r="F4801" s="190">
        <f t="shared" si="302"/>
        <v>4796</v>
      </c>
      <c r="G4801" s="190">
        <f t="shared" si="300"/>
        <v>0.52518615856329387</v>
      </c>
      <c r="H4801" s="190">
        <f t="shared" si="301"/>
        <v>191.84</v>
      </c>
    </row>
    <row r="4802" spans="1:8">
      <c r="A4802" s="185">
        <v>40865</v>
      </c>
      <c r="B4802" s="184">
        <v>173</v>
      </c>
      <c r="C4802" s="184">
        <f t="shared" si="299"/>
        <v>2011</v>
      </c>
      <c r="E4802" s="190">
        <v>80.2</v>
      </c>
      <c r="F4802" s="190">
        <f t="shared" si="302"/>
        <v>4797</v>
      </c>
      <c r="G4802" s="190">
        <f t="shared" si="300"/>
        <v>0.5252956636005256</v>
      </c>
      <c r="H4802" s="190">
        <f t="shared" si="301"/>
        <v>191.88</v>
      </c>
    </row>
    <row r="4803" spans="1:8">
      <c r="A4803" s="185">
        <v>40866</v>
      </c>
      <c r="B4803" s="184">
        <v>174</v>
      </c>
      <c r="C4803" s="184">
        <f t="shared" si="299"/>
        <v>2011</v>
      </c>
      <c r="E4803" s="190">
        <v>80.2</v>
      </c>
      <c r="F4803" s="190">
        <f t="shared" si="302"/>
        <v>4798</v>
      </c>
      <c r="G4803" s="190">
        <f t="shared" si="300"/>
        <v>0.52540516863775732</v>
      </c>
      <c r="H4803" s="190">
        <f t="shared" si="301"/>
        <v>191.92</v>
      </c>
    </row>
    <row r="4804" spans="1:8">
      <c r="A4804" s="185">
        <v>40867</v>
      </c>
      <c r="B4804" s="184">
        <v>209</v>
      </c>
      <c r="C4804" s="184">
        <f t="shared" si="299"/>
        <v>2011</v>
      </c>
      <c r="E4804" s="190">
        <v>80</v>
      </c>
      <c r="F4804" s="190">
        <f t="shared" si="302"/>
        <v>4799</v>
      </c>
      <c r="G4804" s="190">
        <f t="shared" si="300"/>
        <v>0.52551467367498905</v>
      </c>
      <c r="H4804" s="190">
        <f t="shared" si="301"/>
        <v>191.96</v>
      </c>
    </row>
    <row r="4805" spans="1:8">
      <c r="A4805" s="185">
        <v>40868</v>
      </c>
      <c r="B4805" s="184">
        <v>210</v>
      </c>
      <c r="C4805" s="184">
        <f t="shared" si="299"/>
        <v>2011</v>
      </c>
      <c r="E4805" s="190">
        <v>80</v>
      </c>
      <c r="F4805" s="190">
        <f t="shared" si="302"/>
        <v>4800</v>
      </c>
      <c r="G4805" s="190">
        <f t="shared" si="300"/>
        <v>0.52562417871222078</v>
      </c>
      <c r="H4805" s="190">
        <f t="shared" si="301"/>
        <v>192</v>
      </c>
    </row>
    <row r="4806" spans="1:8">
      <c r="A4806" s="185">
        <v>40869</v>
      </c>
      <c r="B4806" s="184">
        <v>208</v>
      </c>
      <c r="C4806" s="184">
        <f t="shared" ref="C4806:C4869" si="303">YEAR(A4806)</f>
        <v>2011</v>
      </c>
      <c r="E4806" s="190">
        <v>80</v>
      </c>
      <c r="F4806" s="190">
        <f t="shared" si="302"/>
        <v>4801</v>
      </c>
      <c r="G4806" s="190">
        <f t="shared" ref="G4806:G4869" si="304">F4806/9132</f>
        <v>0.52573368374945251</v>
      </c>
      <c r="H4806" s="190">
        <f t="shared" ref="H4806:H4869" si="305">G4806*9132/25</f>
        <v>192.04</v>
      </c>
    </row>
    <row r="4807" spans="1:8">
      <c r="A4807" s="185">
        <v>40870</v>
      </c>
      <c r="B4807" s="184">
        <v>206</v>
      </c>
      <c r="C4807" s="184">
        <f t="shared" si="303"/>
        <v>2011</v>
      </c>
      <c r="E4807" s="190">
        <v>80</v>
      </c>
      <c r="F4807" s="190">
        <f t="shared" ref="F4807:F4870" si="306">F4806+1</f>
        <v>4802</v>
      </c>
      <c r="G4807" s="190">
        <f t="shared" si="304"/>
        <v>0.52584318878668423</v>
      </c>
      <c r="H4807" s="190">
        <f t="shared" si="305"/>
        <v>192.08</v>
      </c>
    </row>
    <row r="4808" spans="1:8">
      <c r="A4808" s="185">
        <v>40871</v>
      </c>
      <c r="B4808" s="184">
        <v>204</v>
      </c>
      <c r="C4808" s="184">
        <f t="shared" si="303"/>
        <v>2011</v>
      </c>
      <c r="E4808" s="190">
        <v>80</v>
      </c>
      <c r="F4808" s="190">
        <f t="shared" si="306"/>
        <v>4803</v>
      </c>
      <c r="G4808" s="190">
        <f t="shared" si="304"/>
        <v>0.52595269382391585</v>
      </c>
      <c r="H4808" s="190">
        <f t="shared" si="305"/>
        <v>192.12</v>
      </c>
    </row>
    <row r="4809" spans="1:8">
      <c r="A4809" s="185">
        <v>40872</v>
      </c>
      <c r="B4809" s="184">
        <v>205</v>
      </c>
      <c r="C4809" s="184">
        <f t="shared" si="303"/>
        <v>2011</v>
      </c>
      <c r="E4809" s="190">
        <v>80</v>
      </c>
      <c r="F4809" s="190">
        <f t="shared" si="306"/>
        <v>4804</v>
      </c>
      <c r="G4809" s="190">
        <f t="shared" si="304"/>
        <v>0.52606219886114758</v>
      </c>
      <c r="H4809" s="190">
        <f t="shared" si="305"/>
        <v>192.16</v>
      </c>
    </row>
    <row r="4810" spans="1:8">
      <c r="A4810" s="185">
        <v>40873</v>
      </c>
      <c r="B4810" s="184">
        <v>206</v>
      </c>
      <c r="C4810" s="184">
        <f t="shared" si="303"/>
        <v>2011</v>
      </c>
      <c r="E4810" s="190">
        <v>80</v>
      </c>
      <c r="F4810" s="190">
        <f t="shared" si="306"/>
        <v>4805</v>
      </c>
      <c r="G4810" s="190">
        <f t="shared" si="304"/>
        <v>0.52617170389837931</v>
      </c>
      <c r="H4810" s="190">
        <f t="shared" si="305"/>
        <v>192.2</v>
      </c>
    </row>
    <row r="4811" spans="1:8">
      <c r="A4811" s="185">
        <v>40874</v>
      </c>
      <c r="B4811" s="184">
        <v>203</v>
      </c>
      <c r="C4811" s="184">
        <f t="shared" si="303"/>
        <v>2011</v>
      </c>
      <c r="E4811" s="190">
        <v>80</v>
      </c>
      <c r="F4811" s="190">
        <f t="shared" si="306"/>
        <v>4806</v>
      </c>
      <c r="G4811" s="190">
        <f t="shared" si="304"/>
        <v>0.52628120893561103</v>
      </c>
      <c r="H4811" s="190">
        <f t="shared" si="305"/>
        <v>192.24</v>
      </c>
    </row>
    <row r="4812" spans="1:8">
      <c r="A4812" s="185">
        <v>40875</v>
      </c>
      <c r="B4812" s="184">
        <v>201</v>
      </c>
      <c r="C4812" s="184">
        <f t="shared" si="303"/>
        <v>2011</v>
      </c>
      <c r="E4812" s="190">
        <v>80</v>
      </c>
      <c r="F4812" s="190">
        <f t="shared" si="306"/>
        <v>4807</v>
      </c>
      <c r="G4812" s="190">
        <f t="shared" si="304"/>
        <v>0.52639071397284276</v>
      </c>
      <c r="H4812" s="190">
        <f t="shared" si="305"/>
        <v>192.28</v>
      </c>
    </row>
    <row r="4813" spans="1:8">
      <c r="A4813" s="185">
        <v>40876</v>
      </c>
      <c r="B4813" s="184">
        <v>203</v>
      </c>
      <c r="C4813" s="184">
        <f t="shared" si="303"/>
        <v>2011</v>
      </c>
      <c r="E4813" s="190">
        <v>80</v>
      </c>
      <c r="F4813" s="190">
        <f t="shared" si="306"/>
        <v>4808</v>
      </c>
      <c r="G4813" s="190">
        <f t="shared" si="304"/>
        <v>0.52650021901007449</v>
      </c>
      <c r="H4813" s="190">
        <f t="shared" si="305"/>
        <v>192.32</v>
      </c>
    </row>
    <row r="4814" spans="1:8">
      <c r="A4814" s="185">
        <v>40877</v>
      </c>
      <c r="B4814" s="184">
        <v>207</v>
      </c>
      <c r="C4814" s="184">
        <f t="shared" si="303"/>
        <v>2011</v>
      </c>
      <c r="E4814" s="190">
        <v>80</v>
      </c>
      <c r="F4814" s="190">
        <f t="shared" si="306"/>
        <v>4809</v>
      </c>
      <c r="G4814" s="190">
        <f t="shared" si="304"/>
        <v>0.52660972404730622</v>
      </c>
      <c r="H4814" s="190">
        <f t="shared" si="305"/>
        <v>192.36</v>
      </c>
    </row>
    <row r="4815" spans="1:8">
      <c r="A4815" s="185">
        <v>40878</v>
      </c>
      <c r="B4815" s="184">
        <v>198</v>
      </c>
      <c r="C4815" s="184">
        <f t="shared" si="303"/>
        <v>2011</v>
      </c>
      <c r="E4815" s="190">
        <v>80</v>
      </c>
      <c r="F4815" s="190">
        <f t="shared" si="306"/>
        <v>4810</v>
      </c>
      <c r="G4815" s="190">
        <f t="shared" si="304"/>
        <v>0.52671922908453794</v>
      </c>
      <c r="H4815" s="190">
        <f t="shared" si="305"/>
        <v>192.40000000000003</v>
      </c>
    </row>
    <row r="4816" spans="1:8">
      <c r="A4816" s="185">
        <v>40879</v>
      </c>
      <c r="B4816" s="184">
        <v>197</v>
      </c>
      <c r="C4816" s="184">
        <f t="shared" si="303"/>
        <v>2011</v>
      </c>
      <c r="E4816" s="190">
        <v>80</v>
      </c>
      <c r="F4816" s="190">
        <f t="shared" si="306"/>
        <v>4811</v>
      </c>
      <c r="G4816" s="190">
        <f t="shared" si="304"/>
        <v>0.52682873412176956</v>
      </c>
      <c r="H4816" s="190">
        <f t="shared" si="305"/>
        <v>192.44</v>
      </c>
    </row>
    <row r="4817" spans="1:8">
      <c r="A4817" s="185">
        <v>40880</v>
      </c>
      <c r="B4817" s="184">
        <v>199</v>
      </c>
      <c r="C4817" s="184">
        <f t="shared" si="303"/>
        <v>2011</v>
      </c>
      <c r="E4817" s="190">
        <v>80</v>
      </c>
      <c r="F4817" s="190">
        <f t="shared" si="306"/>
        <v>4812</v>
      </c>
      <c r="G4817" s="190">
        <f t="shared" si="304"/>
        <v>0.52693823915900129</v>
      </c>
      <c r="H4817" s="190">
        <f t="shared" si="305"/>
        <v>192.48</v>
      </c>
    </row>
    <row r="4818" spans="1:8">
      <c r="A4818" s="185">
        <v>40881</v>
      </c>
      <c r="B4818" s="184">
        <v>193</v>
      </c>
      <c r="C4818" s="184">
        <f t="shared" si="303"/>
        <v>2011</v>
      </c>
      <c r="E4818" s="190">
        <v>80</v>
      </c>
      <c r="F4818" s="190">
        <f t="shared" si="306"/>
        <v>4813</v>
      </c>
      <c r="G4818" s="190">
        <f t="shared" si="304"/>
        <v>0.52704774419623301</v>
      </c>
      <c r="H4818" s="190">
        <f t="shared" si="305"/>
        <v>192.52</v>
      </c>
    </row>
    <row r="4819" spans="1:8">
      <c r="A4819" s="185">
        <v>40882</v>
      </c>
      <c r="B4819" s="184">
        <v>190</v>
      </c>
      <c r="C4819" s="184">
        <f t="shared" si="303"/>
        <v>2011</v>
      </c>
      <c r="E4819" s="190">
        <v>80</v>
      </c>
      <c r="F4819" s="190">
        <f t="shared" si="306"/>
        <v>4814</v>
      </c>
      <c r="G4819" s="190">
        <f t="shared" si="304"/>
        <v>0.52715724923346474</v>
      </c>
      <c r="H4819" s="190">
        <f t="shared" si="305"/>
        <v>192.56</v>
      </c>
    </row>
    <row r="4820" spans="1:8">
      <c r="A4820" s="185">
        <v>40883</v>
      </c>
      <c r="B4820" s="184">
        <v>185</v>
      </c>
      <c r="C4820" s="184">
        <f t="shared" si="303"/>
        <v>2011</v>
      </c>
      <c r="E4820" s="190">
        <v>80</v>
      </c>
      <c r="F4820" s="190">
        <f t="shared" si="306"/>
        <v>4815</v>
      </c>
      <c r="G4820" s="190">
        <f t="shared" si="304"/>
        <v>0.52726675427069647</v>
      </c>
      <c r="H4820" s="190">
        <f t="shared" si="305"/>
        <v>192.6</v>
      </c>
    </row>
    <row r="4821" spans="1:8">
      <c r="A4821" s="185">
        <v>40884</v>
      </c>
      <c r="B4821" s="184">
        <v>185</v>
      </c>
      <c r="C4821" s="184">
        <f t="shared" si="303"/>
        <v>2011</v>
      </c>
      <c r="E4821" s="190">
        <v>79.900000000000006</v>
      </c>
      <c r="F4821" s="190">
        <f t="shared" si="306"/>
        <v>4816</v>
      </c>
      <c r="G4821" s="190">
        <f t="shared" si="304"/>
        <v>0.5273762593079282</v>
      </c>
      <c r="H4821" s="190">
        <f t="shared" si="305"/>
        <v>192.64</v>
      </c>
    </row>
    <row r="4822" spans="1:8">
      <c r="A4822" s="185">
        <v>40885</v>
      </c>
      <c r="B4822" s="184">
        <v>254</v>
      </c>
      <c r="C4822" s="184">
        <f t="shared" si="303"/>
        <v>2011</v>
      </c>
      <c r="E4822" s="190">
        <v>79.8</v>
      </c>
      <c r="F4822" s="190">
        <f t="shared" si="306"/>
        <v>4817</v>
      </c>
      <c r="G4822" s="190">
        <f t="shared" si="304"/>
        <v>0.52748576434515992</v>
      </c>
      <c r="H4822" s="190">
        <f t="shared" si="305"/>
        <v>192.68</v>
      </c>
    </row>
    <row r="4823" spans="1:8">
      <c r="A4823" s="185">
        <v>40886</v>
      </c>
      <c r="B4823" s="184">
        <v>357</v>
      </c>
      <c r="C4823" s="184">
        <f t="shared" si="303"/>
        <v>2011</v>
      </c>
      <c r="E4823" s="190">
        <v>79.8</v>
      </c>
      <c r="F4823" s="190">
        <f t="shared" si="306"/>
        <v>4818</v>
      </c>
      <c r="G4823" s="190">
        <f t="shared" si="304"/>
        <v>0.52759526938239154</v>
      </c>
      <c r="H4823" s="190">
        <f t="shared" si="305"/>
        <v>192.72</v>
      </c>
    </row>
    <row r="4824" spans="1:8">
      <c r="A4824" s="185">
        <v>40887</v>
      </c>
      <c r="B4824" s="184">
        <v>345</v>
      </c>
      <c r="C4824" s="184">
        <f t="shared" si="303"/>
        <v>2011</v>
      </c>
      <c r="E4824" s="190">
        <v>79.8</v>
      </c>
      <c r="F4824" s="190">
        <f t="shared" si="306"/>
        <v>4819</v>
      </c>
      <c r="G4824" s="190">
        <f t="shared" si="304"/>
        <v>0.52770477441962327</v>
      </c>
      <c r="H4824" s="190">
        <f t="shared" si="305"/>
        <v>192.76</v>
      </c>
    </row>
    <row r="4825" spans="1:8">
      <c r="A4825" s="185">
        <v>40888</v>
      </c>
      <c r="B4825" s="184">
        <v>338</v>
      </c>
      <c r="C4825" s="184">
        <f t="shared" si="303"/>
        <v>2011</v>
      </c>
      <c r="E4825" s="190">
        <v>79.7</v>
      </c>
      <c r="F4825" s="190">
        <f t="shared" si="306"/>
        <v>4820</v>
      </c>
      <c r="G4825" s="190">
        <f t="shared" si="304"/>
        <v>0.527814279456855</v>
      </c>
      <c r="H4825" s="190">
        <f t="shared" si="305"/>
        <v>192.8</v>
      </c>
    </row>
    <row r="4826" spans="1:8">
      <c r="A4826" s="185">
        <v>40889</v>
      </c>
      <c r="B4826" s="184">
        <v>337</v>
      </c>
      <c r="C4826" s="184">
        <f t="shared" si="303"/>
        <v>2011</v>
      </c>
      <c r="E4826" s="190">
        <v>79.7</v>
      </c>
      <c r="F4826" s="190">
        <f t="shared" si="306"/>
        <v>4821</v>
      </c>
      <c r="G4826" s="190">
        <f t="shared" si="304"/>
        <v>0.52792378449408672</v>
      </c>
      <c r="H4826" s="190">
        <f t="shared" si="305"/>
        <v>192.84</v>
      </c>
    </row>
    <row r="4827" spans="1:8">
      <c r="A4827" s="185">
        <v>40890</v>
      </c>
      <c r="B4827" s="184">
        <v>339</v>
      </c>
      <c r="C4827" s="184">
        <f t="shared" si="303"/>
        <v>2011</v>
      </c>
      <c r="E4827" s="190">
        <v>79.7</v>
      </c>
      <c r="F4827" s="190">
        <f t="shared" si="306"/>
        <v>4822</v>
      </c>
      <c r="G4827" s="190">
        <f t="shared" si="304"/>
        <v>0.52803328953131845</v>
      </c>
      <c r="H4827" s="190">
        <f t="shared" si="305"/>
        <v>192.88</v>
      </c>
    </row>
    <row r="4828" spans="1:8">
      <c r="A4828" s="185">
        <v>40891</v>
      </c>
      <c r="B4828" s="184">
        <v>338</v>
      </c>
      <c r="C4828" s="184">
        <f t="shared" si="303"/>
        <v>2011</v>
      </c>
      <c r="E4828" s="190">
        <v>79.7</v>
      </c>
      <c r="F4828" s="190">
        <f t="shared" si="306"/>
        <v>4823</v>
      </c>
      <c r="G4828" s="190">
        <f t="shared" si="304"/>
        <v>0.52814279456855018</v>
      </c>
      <c r="H4828" s="190">
        <f t="shared" si="305"/>
        <v>192.92</v>
      </c>
    </row>
    <row r="4829" spans="1:8">
      <c r="A4829" s="185">
        <v>40892</v>
      </c>
      <c r="B4829" s="184">
        <v>342</v>
      </c>
      <c r="C4829" s="184">
        <f t="shared" si="303"/>
        <v>2011</v>
      </c>
      <c r="E4829" s="190">
        <v>79.599999999999994</v>
      </c>
      <c r="F4829" s="190">
        <f t="shared" si="306"/>
        <v>4824</v>
      </c>
      <c r="G4829" s="190">
        <f t="shared" si="304"/>
        <v>0.52825229960578191</v>
      </c>
      <c r="H4829" s="190">
        <f t="shared" si="305"/>
        <v>192.96</v>
      </c>
    </row>
    <row r="4830" spans="1:8">
      <c r="A4830" s="185">
        <v>40893</v>
      </c>
      <c r="B4830" s="184">
        <v>345</v>
      </c>
      <c r="C4830" s="184">
        <f t="shared" si="303"/>
        <v>2011</v>
      </c>
      <c r="E4830" s="190">
        <v>79.599999999999994</v>
      </c>
      <c r="F4830" s="190">
        <f t="shared" si="306"/>
        <v>4825</v>
      </c>
      <c r="G4830" s="190">
        <f t="shared" si="304"/>
        <v>0.52836180464301363</v>
      </c>
      <c r="H4830" s="190">
        <f t="shared" si="305"/>
        <v>193.00000000000003</v>
      </c>
    </row>
    <row r="4831" spans="1:8">
      <c r="A4831" s="185">
        <v>40894</v>
      </c>
      <c r="B4831" s="184">
        <v>343</v>
      </c>
      <c r="C4831" s="184">
        <f t="shared" si="303"/>
        <v>2011</v>
      </c>
      <c r="E4831" s="190">
        <v>79.599999999999994</v>
      </c>
      <c r="F4831" s="190">
        <f t="shared" si="306"/>
        <v>4826</v>
      </c>
      <c r="G4831" s="190">
        <f t="shared" si="304"/>
        <v>0.52847130968024525</v>
      </c>
      <c r="H4831" s="190">
        <f t="shared" si="305"/>
        <v>193.04</v>
      </c>
    </row>
    <row r="4832" spans="1:8">
      <c r="A4832" s="185">
        <v>40895</v>
      </c>
      <c r="B4832" s="184">
        <v>344</v>
      </c>
      <c r="C4832" s="184">
        <f t="shared" si="303"/>
        <v>2011</v>
      </c>
      <c r="E4832" s="190">
        <v>79.5</v>
      </c>
      <c r="F4832" s="190">
        <f t="shared" si="306"/>
        <v>4827</v>
      </c>
      <c r="G4832" s="190">
        <f t="shared" si="304"/>
        <v>0.52858081471747698</v>
      </c>
      <c r="H4832" s="190">
        <f t="shared" si="305"/>
        <v>193.08</v>
      </c>
    </row>
    <row r="4833" spans="1:8">
      <c r="A4833" s="185">
        <v>40896</v>
      </c>
      <c r="B4833" s="184">
        <v>345</v>
      </c>
      <c r="C4833" s="184">
        <f t="shared" si="303"/>
        <v>2011</v>
      </c>
      <c r="E4833" s="190">
        <v>79.400000000000006</v>
      </c>
      <c r="F4833" s="190">
        <f t="shared" si="306"/>
        <v>4828</v>
      </c>
      <c r="G4833" s="190">
        <f t="shared" si="304"/>
        <v>0.5286903197547087</v>
      </c>
      <c r="H4833" s="190">
        <f t="shared" si="305"/>
        <v>193.12</v>
      </c>
    </row>
    <row r="4834" spans="1:8">
      <c r="A4834" s="185">
        <v>40897</v>
      </c>
      <c r="B4834" s="184">
        <v>346</v>
      </c>
      <c r="C4834" s="184">
        <f t="shared" si="303"/>
        <v>2011</v>
      </c>
      <c r="E4834" s="190">
        <v>79.400000000000006</v>
      </c>
      <c r="F4834" s="190">
        <f t="shared" si="306"/>
        <v>4829</v>
      </c>
      <c r="G4834" s="190">
        <f t="shared" si="304"/>
        <v>0.52879982479194043</v>
      </c>
      <c r="H4834" s="190">
        <f t="shared" si="305"/>
        <v>193.16</v>
      </c>
    </row>
    <row r="4835" spans="1:8">
      <c r="A4835" s="185">
        <v>40898</v>
      </c>
      <c r="B4835" s="184">
        <v>348</v>
      </c>
      <c r="C4835" s="184">
        <f t="shared" si="303"/>
        <v>2011</v>
      </c>
      <c r="E4835" s="190">
        <v>79.400000000000006</v>
      </c>
      <c r="F4835" s="190">
        <f t="shared" si="306"/>
        <v>4830</v>
      </c>
      <c r="G4835" s="190">
        <f t="shared" si="304"/>
        <v>0.52890932982917216</v>
      </c>
      <c r="H4835" s="190">
        <f t="shared" si="305"/>
        <v>193.2</v>
      </c>
    </row>
    <row r="4836" spans="1:8">
      <c r="A4836" s="185">
        <v>40899</v>
      </c>
      <c r="B4836" s="184">
        <v>348</v>
      </c>
      <c r="C4836" s="184">
        <f t="shared" si="303"/>
        <v>2011</v>
      </c>
      <c r="E4836" s="190">
        <v>79.400000000000006</v>
      </c>
      <c r="F4836" s="190">
        <f t="shared" si="306"/>
        <v>4831</v>
      </c>
      <c r="G4836" s="190">
        <f t="shared" si="304"/>
        <v>0.52901883486640389</v>
      </c>
      <c r="H4836" s="190">
        <f t="shared" si="305"/>
        <v>193.24</v>
      </c>
    </row>
    <row r="4837" spans="1:8">
      <c r="A4837" s="185">
        <v>40900</v>
      </c>
      <c r="B4837" s="184">
        <v>340</v>
      </c>
      <c r="C4837" s="184">
        <f t="shared" si="303"/>
        <v>2011</v>
      </c>
      <c r="E4837" s="190">
        <v>79.3</v>
      </c>
      <c r="F4837" s="190">
        <f t="shared" si="306"/>
        <v>4832</v>
      </c>
      <c r="G4837" s="190">
        <f t="shared" si="304"/>
        <v>0.52912833990363561</v>
      </c>
      <c r="H4837" s="190">
        <f t="shared" si="305"/>
        <v>193.28</v>
      </c>
    </row>
    <row r="4838" spans="1:8">
      <c r="A4838" s="185">
        <v>40901</v>
      </c>
      <c r="B4838" s="184">
        <v>341</v>
      </c>
      <c r="C4838" s="184">
        <f t="shared" si="303"/>
        <v>2011</v>
      </c>
      <c r="E4838" s="190">
        <v>79.3</v>
      </c>
      <c r="F4838" s="190">
        <f t="shared" si="306"/>
        <v>4833</v>
      </c>
      <c r="G4838" s="190">
        <f t="shared" si="304"/>
        <v>0.52923784494086723</v>
      </c>
      <c r="H4838" s="190">
        <f t="shared" si="305"/>
        <v>193.32</v>
      </c>
    </row>
    <row r="4839" spans="1:8">
      <c r="A4839" s="185">
        <v>40902</v>
      </c>
      <c r="B4839" s="184">
        <v>347</v>
      </c>
      <c r="C4839" s="184">
        <f t="shared" si="303"/>
        <v>2011</v>
      </c>
      <c r="E4839" s="190">
        <v>79.3</v>
      </c>
      <c r="F4839" s="190">
        <f t="shared" si="306"/>
        <v>4834</v>
      </c>
      <c r="G4839" s="190">
        <f t="shared" si="304"/>
        <v>0.52934734997809896</v>
      </c>
      <c r="H4839" s="190">
        <f t="shared" si="305"/>
        <v>193.36</v>
      </c>
    </row>
    <row r="4840" spans="1:8">
      <c r="A4840" s="185">
        <v>40903</v>
      </c>
      <c r="B4840" s="184">
        <v>348</v>
      </c>
      <c r="C4840" s="184">
        <f t="shared" si="303"/>
        <v>2011</v>
      </c>
      <c r="E4840" s="190">
        <v>79.3</v>
      </c>
      <c r="F4840" s="190">
        <f t="shared" si="306"/>
        <v>4835</v>
      </c>
      <c r="G4840" s="190">
        <f t="shared" si="304"/>
        <v>0.52945685501533069</v>
      </c>
      <c r="H4840" s="190">
        <f t="shared" si="305"/>
        <v>193.4</v>
      </c>
    </row>
    <row r="4841" spans="1:8">
      <c r="A4841" s="185">
        <v>40904</v>
      </c>
      <c r="B4841" s="184">
        <v>349</v>
      </c>
      <c r="C4841" s="184">
        <f t="shared" si="303"/>
        <v>2011</v>
      </c>
      <c r="E4841" s="190">
        <v>79.3</v>
      </c>
      <c r="F4841" s="190">
        <f t="shared" si="306"/>
        <v>4836</v>
      </c>
      <c r="G4841" s="190">
        <f t="shared" si="304"/>
        <v>0.52956636005256241</v>
      </c>
      <c r="H4841" s="190">
        <f t="shared" si="305"/>
        <v>193.44</v>
      </c>
    </row>
    <row r="4842" spans="1:8">
      <c r="A4842" s="185">
        <v>40905</v>
      </c>
      <c r="B4842" s="184">
        <v>346</v>
      </c>
      <c r="C4842" s="184">
        <f t="shared" si="303"/>
        <v>2011</v>
      </c>
      <c r="E4842" s="190">
        <v>79.3</v>
      </c>
      <c r="F4842" s="190">
        <f t="shared" si="306"/>
        <v>4837</v>
      </c>
      <c r="G4842" s="190">
        <f t="shared" si="304"/>
        <v>0.52967586508979414</v>
      </c>
      <c r="H4842" s="190">
        <f t="shared" si="305"/>
        <v>193.48</v>
      </c>
    </row>
    <row r="4843" spans="1:8">
      <c r="A4843" s="185">
        <v>40906</v>
      </c>
      <c r="B4843" s="184">
        <v>353</v>
      </c>
      <c r="C4843" s="184">
        <f t="shared" si="303"/>
        <v>2011</v>
      </c>
      <c r="E4843" s="190">
        <v>79.3</v>
      </c>
      <c r="F4843" s="190">
        <f t="shared" si="306"/>
        <v>4838</v>
      </c>
      <c r="G4843" s="190">
        <f t="shared" si="304"/>
        <v>0.52978537012702587</v>
      </c>
      <c r="H4843" s="190">
        <f t="shared" si="305"/>
        <v>193.52</v>
      </c>
    </row>
    <row r="4844" spans="1:8">
      <c r="A4844" s="185">
        <v>40907</v>
      </c>
      <c r="B4844" s="184">
        <v>349</v>
      </c>
      <c r="C4844" s="184">
        <f t="shared" si="303"/>
        <v>2011</v>
      </c>
      <c r="E4844" s="190">
        <v>79.2</v>
      </c>
      <c r="F4844" s="190">
        <f t="shared" si="306"/>
        <v>4839</v>
      </c>
      <c r="G4844" s="190">
        <f t="shared" si="304"/>
        <v>0.52989487516425759</v>
      </c>
      <c r="H4844" s="190">
        <f t="shared" si="305"/>
        <v>193.56</v>
      </c>
    </row>
    <row r="4845" spans="1:8">
      <c r="A4845" s="185">
        <v>40908</v>
      </c>
      <c r="B4845" s="184">
        <v>361</v>
      </c>
      <c r="C4845" s="184">
        <f t="shared" si="303"/>
        <v>2011</v>
      </c>
      <c r="E4845" s="190">
        <v>79.2</v>
      </c>
      <c r="F4845" s="190">
        <f t="shared" si="306"/>
        <v>4840</v>
      </c>
      <c r="G4845" s="190">
        <f t="shared" si="304"/>
        <v>0.53000438020148932</v>
      </c>
      <c r="H4845" s="190">
        <f t="shared" si="305"/>
        <v>193.60000000000002</v>
      </c>
    </row>
    <row r="4846" spans="1:8">
      <c r="A4846" s="185">
        <v>40909</v>
      </c>
      <c r="B4846" s="184">
        <v>360</v>
      </c>
      <c r="C4846" s="184">
        <f t="shared" si="303"/>
        <v>2012</v>
      </c>
      <c r="E4846" s="190">
        <v>79.2</v>
      </c>
      <c r="F4846" s="190">
        <f t="shared" si="306"/>
        <v>4841</v>
      </c>
      <c r="G4846" s="190">
        <f t="shared" si="304"/>
        <v>0.53011388523872094</v>
      </c>
      <c r="H4846" s="190">
        <f t="shared" si="305"/>
        <v>193.64</v>
      </c>
    </row>
    <row r="4847" spans="1:8">
      <c r="A4847" s="185">
        <v>40910</v>
      </c>
      <c r="B4847" s="184">
        <v>360</v>
      </c>
      <c r="C4847" s="184">
        <f t="shared" si="303"/>
        <v>2012</v>
      </c>
      <c r="E4847" s="190">
        <v>79.2</v>
      </c>
      <c r="F4847" s="190">
        <f t="shared" si="306"/>
        <v>4842</v>
      </c>
      <c r="G4847" s="190">
        <f t="shared" si="304"/>
        <v>0.53022339027595267</v>
      </c>
      <c r="H4847" s="190">
        <f t="shared" si="305"/>
        <v>193.68</v>
      </c>
    </row>
    <row r="4848" spans="1:8">
      <c r="A4848" s="185">
        <v>40911</v>
      </c>
      <c r="B4848" s="184">
        <v>356</v>
      </c>
      <c r="C4848" s="184">
        <f t="shared" si="303"/>
        <v>2012</v>
      </c>
      <c r="E4848" s="190">
        <v>79.099999999999994</v>
      </c>
      <c r="F4848" s="190">
        <f t="shared" si="306"/>
        <v>4843</v>
      </c>
      <c r="G4848" s="190">
        <f t="shared" si="304"/>
        <v>0.53033289531318439</v>
      </c>
      <c r="H4848" s="190">
        <f t="shared" si="305"/>
        <v>193.72</v>
      </c>
    </row>
    <row r="4849" spans="1:8">
      <c r="A4849" s="185">
        <v>40912</v>
      </c>
      <c r="B4849" s="184">
        <v>354</v>
      </c>
      <c r="C4849" s="184">
        <f t="shared" si="303"/>
        <v>2012</v>
      </c>
      <c r="E4849" s="190">
        <v>79.099999999999994</v>
      </c>
      <c r="F4849" s="190">
        <f t="shared" si="306"/>
        <v>4844</v>
      </c>
      <c r="G4849" s="190">
        <f t="shared" si="304"/>
        <v>0.53044240035041612</v>
      </c>
      <c r="H4849" s="190">
        <f t="shared" si="305"/>
        <v>193.76</v>
      </c>
    </row>
    <row r="4850" spans="1:8">
      <c r="A4850" s="185">
        <v>40913</v>
      </c>
      <c r="B4850" s="184">
        <v>348</v>
      </c>
      <c r="C4850" s="184">
        <f t="shared" si="303"/>
        <v>2012</v>
      </c>
      <c r="E4850" s="190">
        <v>79.099999999999994</v>
      </c>
      <c r="F4850" s="190">
        <f t="shared" si="306"/>
        <v>4845</v>
      </c>
      <c r="G4850" s="190">
        <f t="shared" si="304"/>
        <v>0.53055190538764785</v>
      </c>
      <c r="H4850" s="190">
        <f t="shared" si="305"/>
        <v>193.8</v>
      </c>
    </row>
    <row r="4851" spans="1:8">
      <c r="A4851" s="185">
        <v>40914</v>
      </c>
      <c r="B4851" s="184">
        <v>331</v>
      </c>
      <c r="C4851" s="184">
        <f t="shared" si="303"/>
        <v>2012</v>
      </c>
      <c r="E4851" s="190">
        <v>79.099999999999994</v>
      </c>
      <c r="F4851" s="190">
        <f t="shared" si="306"/>
        <v>4846</v>
      </c>
      <c r="G4851" s="190">
        <f t="shared" si="304"/>
        <v>0.53066141042487958</v>
      </c>
      <c r="H4851" s="190">
        <f t="shared" si="305"/>
        <v>193.84</v>
      </c>
    </row>
    <row r="4852" spans="1:8">
      <c r="A4852" s="185">
        <v>40915</v>
      </c>
      <c r="B4852" s="184">
        <v>329</v>
      </c>
      <c r="C4852" s="184">
        <f t="shared" si="303"/>
        <v>2012</v>
      </c>
      <c r="E4852" s="190">
        <v>79</v>
      </c>
      <c r="F4852" s="190">
        <f t="shared" si="306"/>
        <v>4847</v>
      </c>
      <c r="G4852" s="190">
        <f t="shared" si="304"/>
        <v>0.5307709154621113</v>
      </c>
      <c r="H4852" s="190">
        <f t="shared" si="305"/>
        <v>193.88</v>
      </c>
    </row>
    <row r="4853" spans="1:8">
      <c r="A4853" s="185">
        <v>40916</v>
      </c>
      <c r="B4853" s="184">
        <v>329</v>
      </c>
      <c r="C4853" s="184">
        <f t="shared" si="303"/>
        <v>2012</v>
      </c>
      <c r="E4853" s="190">
        <v>79</v>
      </c>
      <c r="F4853" s="190">
        <f t="shared" si="306"/>
        <v>4848</v>
      </c>
      <c r="G4853" s="190">
        <f t="shared" si="304"/>
        <v>0.53088042049934292</v>
      </c>
      <c r="H4853" s="190">
        <f t="shared" si="305"/>
        <v>193.91999999999996</v>
      </c>
    </row>
    <row r="4854" spans="1:8">
      <c r="A4854" s="185">
        <v>40917</v>
      </c>
      <c r="B4854" s="184">
        <v>321</v>
      </c>
      <c r="C4854" s="184">
        <f t="shared" si="303"/>
        <v>2012</v>
      </c>
      <c r="E4854" s="190">
        <v>79</v>
      </c>
      <c r="F4854" s="190">
        <f t="shared" si="306"/>
        <v>4849</v>
      </c>
      <c r="G4854" s="190">
        <f t="shared" si="304"/>
        <v>0.53098992553657465</v>
      </c>
      <c r="H4854" s="190">
        <f t="shared" si="305"/>
        <v>193.96</v>
      </c>
    </row>
    <row r="4855" spans="1:8">
      <c r="A4855" s="185">
        <v>40918</v>
      </c>
      <c r="B4855" s="184">
        <v>312</v>
      </c>
      <c r="C4855" s="184">
        <f t="shared" si="303"/>
        <v>2012</v>
      </c>
      <c r="E4855" s="190">
        <v>79</v>
      </c>
      <c r="F4855" s="190">
        <f t="shared" si="306"/>
        <v>4850</v>
      </c>
      <c r="G4855" s="190">
        <f t="shared" si="304"/>
        <v>0.53109943057380637</v>
      </c>
      <c r="H4855" s="190">
        <f t="shared" si="305"/>
        <v>194</v>
      </c>
    </row>
    <row r="4856" spans="1:8">
      <c r="A4856" s="185">
        <v>40919</v>
      </c>
      <c r="B4856" s="184">
        <v>302</v>
      </c>
      <c r="C4856" s="184">
        <f t="shared" si="303"/>
        <v>2012</v>
      </c>
      <c r="E4856" s="190">
        <v>79</v>
      </c>
      <c r="F4856" s="190">
        <f t="shared" si="306"/>
        <v>4851</v>
      </c>
      <c r="G4856" s="190">
        <f t="shared" si="304"/>
        <v>0.5312089356110381</v>
      </c>
      <c r="H4856" s="190">
        <f t="shared" si="305"/>
        <v>194.04</v>
      </c>
    </row>
    <row r="4857" spans="1:8">
      <c r="A4857" s="185">
        <v>40920</v>
      </c>
      <c r="B4857" s="184">
        <v>305</v>
      </c>
      <c r="C4857" s="184">
        <f t="shared" si="303"/>
        <v>2012</v>
      </c>
      <c r="E4857" s="190">
        <v>79</v>
      </c>
      <c r="F4857" s="190">
        <f t="shared" si="306"/>
        <v>4852</v>
      </c>
      <c r="G4857" s="190">
        <f t="shared" si="304"/>
        <v>0.53131844064826983</v>
      </c>
      <c r="H4857" s="190">
        <f t="shared" si="305"/>
        <v>194.08</v>
      </c>
    </row>
    <row r="4858" spans="1:8">
      <c r="A4858" s="185">
        <v>40921</v>
      </c>
      <c r="B4858" s="184">
        <v>300</v>
      </c>
      <c r="C4858" s="184">
        <f t="shared" si="303"/>
        <v>2012</v>
      </c>
      <c r="E4858" s="190">
        <v>79</v>
      </c>
      <c r="F4858" s="190">
        <f t="shared" si="306"/>
        <v>4853</v>
      </c>
      <c r="G4858" s="190">
        <f t="shared" si="304"/>
        <v>0.53142794568550156</v>
      </c>
      <c r="H4858" s="190">
        <f t="shared" si="305"/>
        <v>194.12</v>
      </c>
    </row>
    <row r="4859" spans="1:8">
      <c r="A4859" s="185">
        <v>40922</v>
      </c>
      <c r="B4859" s="184">
        <v>295</v>
      </c>
      <c r="C4859" s="184">
        <f t="shared" si="303"/>
        <v>2012</v>
      </c>
      <c r="E4859" s="190">
        <v>79</v>
      </c>
      <c r="F4859" s="190">
        <f t="shared" si="306"/>
        <v>4854</v>
      </c>
      <c r="G4859" s="190">
        <f t="shared" si="304"/>
        <v>0.53153745072273328</v>
      </c>
      <c r="H4859" s="190">
        <f t="shared" si="305"/>
        <v>194.16</v>
      </c>
    </row>
    <row r="4860" spans="1:8">
      <c r="A4860" s="185">
        <v>40923</v>
      </c>
      <c r="B4860" s="184">
        <v>290</v>
      </c>
      <c r="C4860" s="184">
        <f t="shared" si="303"/>
        <v>2012</v>
      </c>
      <c r="E4860" s="190">
        <v>79</v>
      </c>
      <c r="F4860" s="190">
        <f t="shared" si="306"/>
        <v>4855</v>
      </c>
      <c r="G4860" s="190">
        <f t="shared" si="304"/>
        <v>0.53164695575996501</v>
      </c>
      <c r="H4860" s="190">
        <f t="shared" si="305"/>
        <v>194.20000000000005</v>
      </c>
    </row>
    <row r="4861" spans="1:8">
      <c r="A4861" s="185">
        <v>40924</v>
      </c>
      <c r="B4861" s="184">
        <v>292</v>
      </c>
      <c r="C4861" s="184">
        <f t="shared" si="303"/>
        <v>2012</v>
      </c>
      <c r="E4861" s="190">
        <v>79</v>
      </c>
      <c r="F4861" s="190">
        <f t="shared" si="306"/>
        <v>4856</v>
      </c>
      <c r="G4861" s="190">
        <f t="shared" si="304"/>
        <v>0.53175646079719663</v>
      </c>
      <c r="H4861" s="190">
        <f t="shared" si="305"/>
        <v>194.24</v>
      </c>
    </row>
    <row r="4862" spans="1:8">
      <c r="A4862" s="185">
        <v>40925</v>
      </c>
      <c r="B4862" s="184">
        <v>299</v>
      </c>
      <c r="C4862" s="184">
        <f t="shared" si="303"/>
        <v>2012</v>
      </c>
      <c r="E4862" s="190">
        <v>79</v>
      </c>
      <c r="F4862" s="190">
        <f t="shared" si="306"/>
        <v>4857</v>
      </c>
      <c r="G4862" s="190">
        <f t="shared" si="304"/>
        <v>0.53186596583442836</v>
      </c>
      <c r="H4862" s="190">
        <f t="shared" si="305"/>
        <v>194.28</v>
      </c>
    </row>
    <row r="4863" spans="1:8">
      <c r="A4863" s="185">
        <v>40926</v>
      </c>
      <c r="B4863" s="184">
        <v>307</v>
      </c>
      <c r="C4863" s="184">
        <f t="shared" si="303"/>
        <v>2012</v>
      </c>
      <c r="E4863" s="190">
        <v>78.900000000000006</v>
      </c>
      <c r="F4863" s="190">
        <f t="shared" si="306"/>
        <v>4858</v>
      </c>
      <c r="G4863" s="190">
        <f t="shared" si="304"/>
        <v>0.53197547087166008</v>
      </c>
      <c r="H4863" s="190">
        <f t="shared" si="305"/>
        <v>194.32</v>
      </c>
    </row>
    <row r="4864" spans="1:8">
      <c r="A4864" s="185">
        <v>40927</v>
      </c>
      <c r="B4864" s="184">
        <v>318</v>
      </c>
      <c r="C4864" s="184">
        <f t="shared" si="303"/>
        <v>2012</v>
      </c>
      <c r="E4864" s="190">
        <v>78.900000000000006</v>
      </c>
      <c r="F4864" s="190">
        <f t="shared" si="306"/>
        <v>4859</v>
      </c>
      <c r="G4864" s="190">
        <f t="shared" si="304"/>
        <v>0.53208497590889181</v>
      </c>
      <c r="H4864" s="190">
        <f t="shared" si="305"/>
        <v>194.36</v>
      </c>
    </row>
    <row r="4865" spans="1:8">
      <c r="A4865" s="185">
        <v>40928</v>
      </c>
      <c r="B4865" s="184">
        <v>304</v>
      </c>
      <c r="C4865" s="184">
        <f t="shared" si="303"/>
        <v>2012</v>
      </c>
      <c r="E4865" s="190">
        <v>78.900000000000006</v>
      </c>
      <c r="F4865" s="190">
        <f t="shared" si="306"/>
        <v>4860</v>
      </c>
      <c r="G4865" s="190">
        <f t="shared" si="304"/>
        <v>0.53219448094612354</v>
      </c>
      <c r="H4865" s="190">
        <f t="shared" si="305"/>
        <v>194.4</v>
      </c>
    </row>
    <row r="4866" spans="1:8">
      <c r="A4866" s="185">
        <v>40929</v>
      </c>
      <c r="B4866" s="184">
        <v>365</v>
      </c>
      <c r="C4866" s="184">
        <f t="shared" si="303"/>
        <v>2012</v>
      </c>
      <c r="E4866" s="190">
        <v>78.900000000000006</v>
      </c>
      <c r="F4866" s="190">
        <f t="shared" si="306"/>
        <v>4861</v>
      </c>
      <c r="G4866" s="190">
        <f t="shared" si="304"/>
        <v>0.53230398598335527</v>
      </c>
      <c r="H4866" s="190">
        <f t="shared" si="305"/>
        <v>194.44</v>
      </c>
    </row>
    <row r="4867" spans="1:8">
      <c r="A4867" s="185">
        <v>40930</v>
      </c>
      <c r="B4867" s="184">
        <v>303</v>
      </c>
      <c r="C4867" s="184">
        <f t="shared" si="303"/>
        <v>2012</v>
      </c>
      <c r="E4867" s="190">
        <v>78.900000000000006</v>
      </c>
      <c r="F4867" s="190">
        <f t="shared" si="306"/>
        <v>4862</v>
      </c>
      <c r="G4867" s="190">
        <f t="shared" si="304"/>
        <v>0.53241349102058699</v>
      </c>
      <c r="H4867" s="190">
        <f t="shared" si="305"/>
        <v>194.48</v>
      </c>
    </row>
    <row r="4868" spans="1:8">
      <c r="A4868" s="185">
        <v>40931</v>
      </c>
      <c r="B4868" s="184">
        <v>277</v>
      </c>
      <c r="C4868" s="184">
        <f t="shared" si="303"/>
        <v>2012</v>
      </c>
      <c r="E4868" s="190">
        <v>78.8</v>
      </c>
      <c r="F4868" s="190">
        <f t="shared" si="306"/>
        <v>4863</v>
      </c>
      <c r="G4868" s="190">
        <f t="shared" si="304"/>
        <v>0.53252299605781861</v>
      </c>
      <c r="H4868" s="190">
        <f t="shared" si="305"/>
        <v>194.51999999999995</v>
      </c>
    </row>
    <row r="4869" spans="1:8">
      <c r="A4869" s="185">
        <v>40932</v>
      </c>
      <c r="B4869" s="184">
        <v>269</v>
      </c>
      <c r="C4869" s="184">
        <f t="shared" si="303"/>
        <v>2012</v>
      </c>
      <c r="E4869" s="190">
        <v>78.8</v>
      </c>
      <c r="F4869" s="190">
        <f t="shared" si="306"/>
        <v>4864</v>
      </c>
      <c r="G4869" s="190">
        <f t="shared" si="304"/>
        <v>0.53263250109505034</v>
      </c>
      <c r="H4869" s="190">
        <f t="shared" si="305"/>
        <v>194.56</v>
      </c>
    </row>
    <row r="4870" spans="1:8">
      <c r="A4870" s="185">
        <v>40933</v>
      </c>
      <c r="B4870" s="184">
        <v>265</v>
      </c>
      <c r="C4870" s="184">
        <f t="shared" ref="C4870:C4933" si="307">YEAR(A4870)</f>
        <v>2012</v>
      </c>
      <c r="E4870" s="190">
        <v>78.8</v>
      </c>
      <c r="F4870" s="190">
        <f t="shared" si="306"/>
        <v>4865</v>
      </c>
      <c r="G4870" s="190">
        <f t="shared" ref="G4870:G4933" si="308">F4870/9132</f>
        <v>0.53274200613228206</v>
      </c>
      <c r="H4870" s="190">
        <f t="shared" ref="H4870:H4933" si="309">G4870*9132/25</f>
        <v>194.6</v>
      </c>
    </row>
    <row r="4871" spans="1:8">
      <c r="A4871" s="185">
        <v>40934</v>
      </c>
      <c r="B4871" s="184">
        <v>266</v>
      </c>
      <c r="C4871" s="184">
        <f t="shared" si="307"/>
        <v>2012</v>
      </c>
      <c r="E4871" s="190">
        <v>78.8</v>
      </c>
      <c r="F4871" s="190">
        <f t="shared" ref="F4871:F4934" si="310">F4870+1</f>
        <v>4866</v>
      </c>
      <c r="G4871" s="190">
        <f t="shared" si="308"/>
        <v>0.53285151116951379</v>
      </c>
      <c r="H4871" s="190">
        <f t="shared" si="309"/>
        <v>194.64</v>
      </c>
    </row>
    <row r="4872" spans="1:8">
      <c r="A4872" s="185">
        <v>40935</v>
      </c>
      <c r="B4872" s="184">
        <v>256</v>
      </c>
      <c r="C4872" s="184">
        <f t="shared" si="307"/>
        <v>2012</v>
      </c>
      <c r="E4872" s="190">
        <v>78.8</v>
      </c>
      <c r="F4872" s="190">
        <f t="shared" si="310"/>
        <v>4867</v>
      </c>
      <c r="G4872" s="190">
        <f t="shared" si="308"/>
        <v>0.53296101620674552</v>
      </c>
      <c r="H4872" s="190">
        <f t="shared" si="309"/>
        <v>194.68</v>
      </c>
    </row>
    <row r="4873" spans="1:8">
      <c r="A4873" s="185">
        <v>40936</v>
      </c>
      <c r="B4873" s="184">
        <v>244</v>
      </c>
      <c r="C4873" s="184">
        <f t="shared" si="307"/>
        <v>2012</v>
      </c>
      <c r="E4873" s="190">
        <v>78.7</v>
      </c>
      <c r="F4873" s="190">
        <f t="shared" si="310"/>
        <v>4868</v>
      </c>
      <c r="G4873" s="190">
        <f t="shared" si="308"/>
        <v>0.53307052124397725</v>
      </c>
      <c r="H4873" s="190">
        <f t="shared" si="309"/>
        <v>194.72</v>
      </c>
    </row>
    <row r="4874" spans="1:8">
      <c r="A4874" s="185">
        <v>40937</v>
      </c>
      <c r="B4874" s="184">
        <v>242</v>
      </c>
      <c r="C4874" s="184">
        <f t="shared" si="307"/>
        <v>2012</v>
      </c>
      <c r="E4874" s="190">
        <v>78.7</v>
      </c>
      <c r="F4874" s="190">
        <f t="shared" si="310"/>
        <v>4869</v>
      </c>
      <c r="G4874" s="190">
        <f t="shared" si="308"/>
        <v>0.53318002628120897</v>
      </c>
      <c r="H4874" s="190">
        <f t="shared" si="309"/>
        <v>194.76</v>
      </c>
    </row>
    <row r="4875" spans="1:8">
      <c r="A4875" s="185">
        <v>40938</v>
      </c>
      <c r="B4875" s="184">
        <v>237</v>
      </c>
      <c r="C4875" s="184">
        <f t="shared" si="307"/>
        <v>2012</v>
      </c>
      <c r="E4875" s="190">
        <v>78.7</v>
      </c>
      <c r="F4875" s="190">
        <f t="shared" si="310"/>
        <v>4870</v>
      </c>
      <c r="G4875" s="190">
        <f t="shared" si="308"/>
        <v>0.5332895313184407</v>
      </c>
      <c r="H4875" s="190">
        <f t="shared" si="309"/>
        <v>194.80000000000004</v>
      </c>
    </row>
    <row r="4876" spans="1:8">
      <c r="A4876" s="185">
        <v>40939</v>
      </c>
      <c r="B4876" s="184">
        <v>229</v>
      </c>
      <c r="C4876" s="184">
        <f t="shared" si="307"/>
        <v>2012</v>
      </c>
      <c r="E4876" s="190">
        <v>78.7</v>
      </c>
      <c r="F4876" s="190">
        <f t="shared" si="310"/>
        <v>4871</v>
      </c>
      <c r="G4876" s="190">
        <f t="shared" si="308"/>
        <v>0.53339903635567232</v>
      </c>
      <c r="H4876" s="190">
        <f t="shared" si="309"/>
        <v>194.84</v>
      </c>
    </row>
    <row r="4877" spans="1:8">
      <c r="A4877" s="185">
        <v>40940</v>
      </c>
      <c r="B4877" s="184">
        <v>241</v>
      </c>
      <c r="C4877" s="184">
        <f t="shared" si="307"/>
        <v>2012</v>
      </c>
      <c r="E4877" s="190">
        <v>78.7</v>
      </c>
      <c r="F4877" s="190">
        <f t="shared" si="310"/>
        <v>4872</v>
      </c>
      <c r="G4877" s="190">
        <f t="shared" si="308"/>
        <v>0.53350854139290405</v>
      </c>
      <c r="H4877" s="190">
        <f t="shared" si="309"/>
        <v>194.88</v>
      </c>
    </row>
    <row r="4878" spans="1:8">
      <c r="A4878" s="185">
        <v>40941</v>
      </c>
      <c r="B4878" s="184">
        <v>254</v>
      </c>
      <c r="C4878" s="184">
        <f t="shared" si="307"/>
        <v>2012</v>
      </c>
      <c r="E4878" s="190">
        <v>78.7</v>
      </c>
      <c r="F4878" s="190">
        <f t="shared" si="310"/>
        <v>4873</v>
      </c>
      <c r="G4878" s="190">
        <f t="shared" si="308"/>
        <v>0.53361804643013577</v>
      </c>
      <c r="H4878" s="190">
        <f t="shared" si="309"/>
        <v>194.92</v>
      </c>
    </row>
    <row r="4879" spans="1:8">
      <c r="A4879" s="185">
        <v>40942</v>
      </c>
      <c r="B4879" s="184">
        <v>249</v>
      </c>
      <c r="C4879" s="184">
        <f t="shared" si="307"/>
        <v>2012</v>
      </c>
      <c r="E4879" s="190">
        <v>78.7</v>
      </c>
      <c r="F4879" s="190">
        <f t="shared" si="310"/>
        <v>4874</v>
      </c>
      <c r="G4879" s="190">
        <f t="shared" si="308"/>
        <v>0.5337275514673675</v>
      </c>
      <c r="H4879" s="190">
        <f t="shared" si="309"/>
        <v>194.96</v>
      </c>
    </row>
    <row r="4880" spans="1:8">
      <c r="A4880" s="185">
        <v>40943</v>
      </c>
      <c r="B4880" s="184">
        <v>248</v>
      </c>
      <c r="C4880" s="184">
        <f t="shared" si="307"/>
        <v>2012</v>
      </c>
      <c r="E4880" s="190">
        <v>78.7</v>
      </c>
      <c r="F4880" s="190">
        <f t="shared" si="310"/>
        <v>4875</v>
      </c>
      <c r="G4880" s="190">
        <f t="shared" si="308"/>
        <v>0.53383705650459923</v>
      </c>
      <c r="H4880" s="190">
        <f t="shared" si="309"/>
        <v>195</v>
      </c>
    </row>
    <row r="4881" spans="1:8">
      <c r="A4881" s="185">
        <v>40944</v>
      </c>
      <c r="B4881" s="184">
        <v>251</v>
      </c>
      <c r="C4881" s="184">
        <f t="shared" si="307"/>
        <v>2012</v>
      </c>
      <c r="E4881" s="190">
        <v>78.599999999999994</v>
      </c>
      <c r="F4881" s="190">
        <f t="shared" si="310"/>
        <v>4876</v>
      </c>
      <c r="G4881" s="190">
        <f t="shared" si="308"/>
        <v>0.53394656154183096</v>
      </c>
      <c r="H4881" s="190">
        <f t="shared" si="309"/>
        <v>195.04</v>
      </c>
    </row>
    <row r="4882" spans="1:8">
      <c r="A4882" s="185">
        <v>40945</v>
      </c>
      <c r="B4882" s="184">
        <v>252</v>
      </c>
      <c r="C4882" s="184">
        <f t="shared" si="307"/>
        <v>2012</v>
      </c>
      <c r="E4882" s="190">
        <v>78.599999999999994</v>
      </c>
      <c r="F4882" s="190">
        <f t="shared" si="310"/>
        <v>4877</v>
      </c>
      <c r="G4882" s="190">
        <f t="shared" si="308"/>
        <v>0.53405606657906268</v>
      </c>
      <c r="H4882" s="190">
        <f t="shared" si="309"/>
        <v>195.08</v>
      </c>
    </row>
    <row r="4883" spans="1:8">
      <c r="A4883" s="185">
        <v>40946</v>
      </c>
      <c r="B4883" s="184">
        <v>257</v>
      </c>
      <c r="C4883" s="184">
        <f t="shared" si="307"/>
        <v>2012</v>
      </c>
      <c r="E4883" s="190">
        <v>78.599999999999994</v>
      </c>
      <c r="F4883" s="190">
        <f t="shared" si="310"/>
        <v>4878</v>
      </c>
      <c r="G4883" s="190">
        <f t="shared" si="308"/>
        <v>0.5341655716162943</v>
      </c>
      <c r="H4883" s="190">
        <f t="shared" si="309"/>
        <v>195.11999999999998</v>
      </c>
    </row>
    <row r="4884" spans="1:8">
      <c r="A4884" s="185">
        <v>40947</v>
      </c>
      <c r="B4884" s="184">
        <v>287</v>
      </c>
      <c r="C4884" s="184">
        <f t="shared" si="307"/>
        <v>2012</v>
      </c>
      <c r="E4884" s="190">
        <v>78.5</v>
      </c>
      <c r="F4884" s="190">
        <f t="shared" si="310"/>
        <v>4879</v>
      </c>
      <c r="G4884" s="190">
        <f t="shared" si="308"/>
        <v>0.53427507665352603</v>
      </c>
      <c r="H4884" s="190">
        <f t="shared" si="309"/>
        <v>195.16</v>
      </c>
    </row>
    <row r="4885" spans="1:8">
      <c r="A4885" s="185">
        <v>40948</v>
      </c>
      <c r="B4885" s="184">
        <v>334</v>
      </c>
      <c r="C4885" s="184">
        <f t="shared" si="307"/>
        <v>2012</v>
      </c>
      <c r="E4885" s="190">
        <v>78.5</v>
      </c>
      <c r="F4885" s="190">
        <f t="shared" si="310"/>
        <v>4880</v>
      </c>
      <c r="G4885" s="190">
        <f t="shared" si="308"/>
        <v>0.53438458169075775</v>
      </c>
      <c r="H4885" s="190">
        <f t="shared" si="309"/>
        <v>195.2</v>
      </c>
    </row>
    <row r="4886" spans="1:8">
      <c r="A4886" s="185">
        <v>40949</v>
      </c>
      <c r="B4886" s="184">
        <v>347</v>
      </c>
      <c r="C4886" s="184">
        <f t="shared" si="307"/>
        <v>2012</v>
      </c>
      <c r="E4886" s="190">
        <v>78.5</v>
      </c>
      <c r="F4886" s="190">
        <f t="shared" si="310"/>
        <v>4881</v>
      </c>
      <c r="G4886" s="190">
        <f t="shared" si="308"/>
        <v>0.53449408672798948</v>
      </c>
      <c r="H4886" s="190">
        <f t="shared" si="309"/>
        <v>195.24</v>
      </c>
    </row>
    <row r="4887" spans="1:8">
      <c r="A4887" s="185">
        <v>40950</v>
      </c>
      <c r="B4887" s="184">
        <v>348</v>
      </c>
      <c r="C4887" s="184">
        <f t="shared" si="307"/>
        <v>2012</v>
      </c>
      <c r="E4887" s="190">
        <v>78.5</v>
      </c>
      <c r="F4887" s="190">
        <f t="shared" si="310"/>
        <v>4882</v>
      </c>
      <c r="G4887" s="190">
        <f t="shared" si="308"/>
        <v>0.53460359176522121</v>
      </c>
      <c r="H4887" s="190">
        <f t="shared" si="309"/>
        <v>195.28</v>
      </c>
    </row>
    <row r="4888" spans="1:8">
      <c r="A4888" s="185">
        <v>40951</v>
      </c>
      <c r="B4888" s="184">
        <v>391</v>
      </c>
      <c r="C4888" s="184">
        <f t="shared" si="307"/>
        <v>2012</v>
      </c>
      <c r="E4888" s="190">
        <v>78.5</v>
      </c>
      <c r="F4888" s="190">
        <f t="shared" si="310"/>
        <v>4883</v>
      </c>
      <c r="G4888" s="190">
        <f t="shared" si="308"/>
        <v>0.53471309680245294</v>
      </c>
      <c r="H4888" s="190">
        <f t="shared" si="309"/>
        <v>195.32</v>
      </c>
    </row>
    <row r="4889" spans="1:8">
      <c r="A4889" s="185">
        <v>40952</v>
      </c>
      <c r="B4889" s="184">
        <v>363</v>
      </c>
      <c r="C4889" s="184">
        <f t="shared" si="307"/>
        <v>2012</v>
      </c>
      <c r="E4889" s="190">
        <v>78.400000000000006</v>
      </c>
      <c r="F4889" s="190">
        <f t="shared" si="310"/>
        <v>4884</v>
      </c>
      <c r="G4889" s="190">
        <f t="shared" si="308"/>
        <v>0.53482260183968466</v>
      </c>
      <c r="H4889" s="190">
        <f t="shared" si="309"/>
        <v>195.36</v>
      </c>
    </row>
    <row r="4890" spans="1:8">
      <c r="A4890" s="185">
        <v>40953</v>
      </c>
      <c r="B4890" s="184">
        <v>364</v>
      </c>
      <c r="C4890" s="184">
        <f t="shared" si="307"/>
        <v>2012</v>
      </c>
      <c r="E4890" s="190">
        <v>78.400000000000006</v>
      </c>
      <c r="F4890" s="190">
        <f t="shared" si="310"/>
        <v>4885</v>
      </c>
      <c r="G4890" s="190">
        <f t="shared" si="308"/>
        <v>0.53493210687691639</v>
      </c>
      <c r="H4890" s="190">
        <f t="shared" si="309"/>
        <v>195.40000000000003</v>
      </c>
    </row>
    <row r="4891" spans="1:8">
      <c r="A4891" s="185">
        <v>40954</v>
      </c>
      <c r="B4891" s="184">
        <v>353</v>
      </c>
      <c r="C4891" s="184">
        <f t="shared" si="307"/>
        <v>2012</v>
      </c>
      <c r="E4891" s="190">
        <v>78.400000000000006</v>
      </c>
      <c r="F4891" s="190">
        <f t="shared" si="310"/>
        <v>4886</v>
      </c>
      <c r="G4891" s="190">
        <f t="shared" si="308"/>
        <v>0.53504161191414801</v>
      </c>
      <c r="H4891" s="190">
        <f t="shared" si="309"/>
        <v>195.44</v>
      </c>
    </row>
    <row r="4892" spans="1:8">
      <c r="A4892" s="185">
        <v>40955</v>
      </c>
      <c r="B4892" s="184">
        <v>347</v>
      </c>
      <c r="C4892" s="184">
        <f t="shared" si="307"/>
        <v>2012</v>
      </c>
      <c r="E4892" s="190">
        <v>78.400000000000006</v>
      </c>
      <c r="F4892" s="190">
        <f t="shared" si="310"/>
        <v>4887</v>
      </c>
      <c r="G4892" s="190">
        <f t="shared" si="308"/>
        <v>0.53515111695137974</v>
      </c>
      <c r="H4892" s="190">
        <f t="shared" si="309"/>
        <v>195.48</v>
      </c>
    </row>
    <row r="4893" spans="1:8">
      <c r="A4893" s="185">
        <v>40956</v>
      </c>
      <c r="B4893" s="184">
        <v>346</v>
      </c>
      <c r="C4893" s="184">
        <f t="shared" si="307"/>
        <v>2012</v>
      </c>
      <c r="E4893" s="190">
        <v>78.400000000000006</v>
      </c>
      <c r="F4893" s="190">
        <f t="shared" si="310"/>
        <v>4888</v>
      </c>
      <c r="G4893" s="190">
        <f t="shared" si="308"/>
        <v>0.53526062198861146</v>
      </c>
      <c r="H4893" s="190">
        <f t="shared" si="309"/>
        <v>195.52</v>
      </c>
    </row>
    <row r="4894" spans="1:8">
      <c r="A4894" s="185">
        <v>40957</v>
      </c>
      <c r="B4894" s="184">
        <v>350</v>
      </c>
      <c r="C4894" s="184">
        <f t="shared" si="307"/>
        <v>2012</v>
      </c>
      <c r="E4894" s="190">
        <v>78.3</v>
      </c>
      <c r="F4894" s="190">
        <f t="shared" si="310"/>
        <v>4889</v>
      </c>
      <c r="G4894" s="190">
        <f t="shared" si="308"/>
        <v>0.53537012702584319</v>
      </c>
      <c r="H4894" s="190">
        <f t="shared" si="309"/>
        <v>195.56</v>
      </c>
    </row>
    <row r="4895" spans="1:8">
      <c r="A4895" s="185">
        <v>40958</v>
      </c>
      <c r="B4895" s="184">
        <v>357</v>
      </c>
      <c r="C4895" s="184">
        <f t="shared" si="307"/>
        <v>2012</v>
      </c>
      <c r="E4895" s="190">
        <v>78.3</v>
      </c>
      <c r="F4895" s="190">
        <f t="shared" si="310"/>
        <v>4890</v>
      </c>
      <c r="G4895" s="190">
        <f t="shared" si="308"/>
        <v>0.53547963206307492</v>
      </c>
      <c r="H4895" s="190">
        <f t="shared" si="309"/>
        <v>195.6</v>
      </c>
    </row>
    <row r="4896" spans="1:8">
      <c r="A4896" s="185">
        <v>40959</v>
      </c>
      <c r="B4896" s="184">
        <v>352</v>
      </c>
      <c r="C4896" s="184">
        <f t="shared" si="307"/>
        <v>2012</v>
      </c>
      <c r="E4896" s="190">
        <v>78.3</v>
      </c>
      <c r="F4896" s="190">
        <f t="shared" si="310"/>
        <v>4891</v>
      </c>
      <c r="G4896" s="190">
        <f t="shared" si="308"/>
        <v>0.53558913710030664</v>
      </c>
      <c r="H4896" s="190">
        <f t="shared" si="309"/>
        <v>195.64</v>
      </c>
    </row>
    <row r="4897" spans="1:8">
      <c r="A4897" s="185">
        <v>40960</v>
      </c>
      <c r="B4897" s="184">
        <v>359</v>
      </c>
      <c r="C4897" s="184">
        <f t="shared" si="307"/>
        <v>2012</v>
      </c>
      <c r="E4897" s="190">
        <v>78.3</v>
      </c>
      <c r="F4897" s="190">
        <f t="shared" si="310"/>
        <v>4892</v>
      </c>
      <c r="G4897" s="190">
        <f t="shared" si="308"/>
        <v>0.53569864213753837</v>
      </c>
      <c r="H4897" s="190">
        <f t="shared" si="309"/>
        <v>195.68</v>
      </c>
    </row>
    <row r="4898" spans="1:8">
      <c r="A4898" s="185">
        <v>40961</v>
      </c>
      <c r="B4898" s="184">
        <v>367</v>
      </c>
      <c r="C4898" s="184">
        <f t="shared" si="307"/>
        <v>2012</v>
      </c>
      <c r="E4898" s="190">
        <v>78.3</v>
      </c>
      <c r="F4898" s="190">
        <f t="shared" si="310"/>
        <v>4893</v>
      </c>
      <c r="G4898" s="190">
        <f t="shared" si="308"/>
        <v>0.53580814717476999</v>
      </c>
      <c r="H4898" s="190">
        <f t="shared" si="309"/>
        <v>195.71999999999997</v>
      </c>
    </row>
    <row r="4899" spans="1:8">
      <c r="A4899" s="185">
        <v>40962</v>
      </c>
      <c r="B4899" s="184">
        <v>393</v>
      </c>
      <c r="C4899" s="184">
        <f t="shared" si="307"/>
        <v>2012</v>
      </c>
      <c r="E4899" s="190">
        <v>78.2</v>
      </c>
      <c r="F4899" s="190">
        <f t="shared" si="310"/>
        <v>4894</v>
      </c>
      <c r="G4899" s="190">
        <f t="shared" si="308"/>
        <v>0.53591765221200172</v>
      </c>
      <c r="H4899" s="190">
        <f t="shared" si="309"/>
        <v>195.76</v>
      </c>
    </row>
    <row r="4900" spans="1:8">
      <c r="A4900" s="185">
        <v>40963</v>
      </c>
      <c r="B4900" s="184">
        <v>374</v>
      </c>
      <c r="C4900" s="184">
        <f t="shared" si="307"/>
        <v>2012</v>
      </c>
      <c r="E4900" s="190">
        <v>78.2</v>
      </c>
      <c r="F4900" s="190">
        <f t="shared" si="310"/>
        <v>4895</v>
      </c>
      <c r="G4900" s="190">
        <f t="shared" si="308"/>
        <v>0.53602715724923344</v>
      </c>
      <c r="H4900" s="190">
        <f t="shared" si="309"/>
        <v>195.8</v>
      </c>
    </row>
    <row r="4901" spans="1:8">
      <c r="A4901" s="185">
        <v>40964</v>
      </c>
      <c r="B4901" s="184">
        <v>368</v>
      </c>
      <c r="C4901" s="184">
        <f t="shared" si="307"/>
        <v>2012</v>
      </c>
      <c r="E4901" s="190">
        <v>78.2</v>
      </c>
      <c r="F4901" s="190">
        <f t="shared" si="310"/>
        <v>4896</v>
      </c>
      <c r="G4901" s="190">
        <f t="shared" si="308"/>
        <v>0.53613666228646517</v>
      </c>
      <c r="H4901" s="190">
        <f t="shared" si="309"/>
        <v>195.84</v>
      </c>
    </row>
    <row r="4902" spans="1:8">
      <c r="A4902" s="185">
        <v>40965</v>
      </c>
      <c r="B4902" s="184">
        <v>254</v>
      </c>
      <c r="C4902" s="184">
        <f t="shared" si="307"/>
        <v>2012</v>
      </c>
      <c r="E4902" s="190">
        <v>78.2</v>
      </c>
      <c r="F4902" s="190">
        <f t="shared" si="310"/>
        <v>4897</v>
      </c>
      <c r="G4902" s="190">
        <f t="shared" si="308"/>
        <v>0.5362461673236969</v>
      </c>
      <c r="H4902" s="190">
        <f t="shared" si="309"/>
        <v>195.88</v>
      </c>
    </row>
    <row r="4903" spans="1:8">
      <c r="A4903" s="185">
        <v>40966</v>
      </c>
      <c r="B4903" s="184">
        <v>174</v>
      </c>
      <c r="C4903" s="184">
        <f t="shared" si="307"/>
        <v>2012</v>
      </c>
      <c r="E4903" s="190">
        <v>78.099999999999994</v>
      </c>
      <c r="F4903" s="190">
        <f t="shared" si="310"/>
        <v>4898</v>
      </c>
      <c r="G4903" s="190">
        <f t="shared" si="308"/>
        <v>0.53635567236092863</v>
      </c>
      <c r="H4903" s="190">
        <f t="shared" si="309"/>
        <v>195.92</v>
      </c>
    </row>
    <row r="4904" spans="1:8">
      <c r="A4904" s="185">
        <v>40967</v>
      </c>
      <c r="B4904" s="184">
        <v>195</v>
      </c>
      <c r="C4904" s="184">
        <f t="shared" si="307"/>
        <v>2012</v>
      </c>
      <c r="E4904" s="190">
        <v>78.099999999999994</v>
      </c>
      <c r="F4904" s="190">
        <f t="shared" si="310"/>
        <v>4899</v>
      </c>
      <c r="G4904" s="190">
        <f t="shared" si="308"/>
        <v>0.53646517739816035</v>
      </c>
      <c r="H4904" s="190">
        <f t="shared" si="309"/>
        <v>195.96</v>
      </c>
    </row>
    <row r="4905" spans="1:8">
      <c r="A4905" s="185">
        <v>40968</v>
      </c>
      <c r="B4905" s="184">
        <v>185</v>
      </c>
      <c r="C4905" s="184">
        <f t="shared" si="307"/>
        <v>2012</v>
      </c>
      <c r="E4905" s="190">
        <v>78.099999999999994</v>
      </c>
      <c r="F4905" s="190">
        <f t="shared" si="310"/>
        <v>4900</v>
      </c>
      <c r="G4905" s="190">
        <f t="shared" si="308"/>
        <v>0.53657468243539208</v>
      </c>
      <c r="H4905" s="190">
        <f t="shared" si="309"/>
        <v>196.00000000000003</v>
      </c>
    </row>
    <row r="4906" spans="1:8">
      <c r="A4906" s="185">
        <v>40969</v>
      </c>
      <c r="B4906" s="184">
        <v>189</v>
      </c>
      <c r="C4906" s="184">
        <f t="shared" si="307"/>
        <v>2012</v>
      </c>
      <c r="E4906" s="190">
        <v>78</v>
      </c>
      <c r="F4906" s="190">
        <f t="shared" si="310"/>
        <v>4901</v>
      </c>
      <c r="G4906" s="190">
        <f t="shared" si="308"/>
        <v>0.5366841874726237</v>
      </c>
      <c r="H4906" s="190">
        <f t="shared" si="309"/>
        <v>196.04</v>
      </c>
    </row>
    <row r="4907" spans="1:8">
      <c r="A4907" s="185">
        <v>40970</v>
      </c>
      <c r="B4907" s="184">
        <v>184</v>
      </c>
      <c r="C4907" s="184">
        <f t="shared" si="307"/>
        <v>2012</v>
      </c>
      <c r="E4907" s="190">
        <v>78</v>
      </c>
      <c r="F4907" s="190">
        <f t="shared" si="310"/>
        <v>4902</v>
      </c>
      <c r="G4907" s="190">
        <f t="shared" si="308"/>
        <v>0.53679369250985542</v>
      </c>
      <c r="H4907" s="190">
        <f t="shared" si="309"/>
        <v>196.08</v>
      </c>
    </row>
    <row r="4908" spans="1:8">
      <c r="A4908" s="185">
        <v>40971</v>
      </c>
      <c r="B4908" s="184">
        <v>170</v>
      </c>
      <c r="C4908" s="184">
        <f t="shared" si="307"/>
        <v>2012</v>
      </c>
      <c r="E4908" s="190">
        <v>78</v>
      </c>
      <c r="F4908" s="190">
        <f t="shared" si="310"/>
        <v>4903</v>
      </c>
      <c r="G4908" s="190">
        <f t="shared" si="308"/>
        <v>0.53690319754708715</v>
      </c>
      <c r="H4908" s="190">
        <f t="shared" si="309"/>
        <v>196.12</v>
      </c>
    </row>
    <row r="4909" spans="1:8">
      <c r="A4909" s="185">
        <v>40972</v>
      </c>
      <c r="B4909" s="184">
        <v>164</v>
      </c>
      <c r="C4909" s="184">
        <f t="shared" si="307"/>
        <v>2012</v>
      </c>
      <c r="E4909" s="190">
        <v>78</v>
      </c>
      <c r="F4909" s="190">
        <f t="shared" si="310"/>
        <v>4904</v>
      </c>
      <c r="G4909" s="190">
        <f t="shared" si="308"/>
        <v>0.53701270258431888</v>
      </c>
      <c r="H4909" s="190">
        <f t="shared" si="309"/>
        <v>196.16</v>
      </c>
    </row>
    <row r="4910" spans="1:8">
      <c r="A4910" s="185">
        <v>40973</v>
      </c>
      <c r="B4910" s="184">
        <v>86.8</v>
      </c>
      <c r="C4910" s="184">
        <f t="shared" si="307"/>
        <v>2012</v>
      </c>
      <c r="E4910" s="190">
        <v>78</v>
      </c>
      <c r="F4910" s="190">
        <f t="shared" si="310"/>
        <v>4905</v>
      </c>
      <c r="G4910" s="190">
        <f t="shared" si="308"/>
        <v>0.53712220762155061</v>
      </c>
      <c r="H4910" s="190">
        <f t="shared" si="309"/>
        <v>196.2</v>
      </c>
    </row>
    <row r="4911" spans="1:8">
      <c r="A4911" s="185">
        <v>40974</v>
      </c>
      <c r="B4911" s="184">
        <v>62.6</v>
      </c>
      <c r="C4911" s="184">
        <f t="shared" si="307"/>
        <v>2012</v>
      </c>
      <c r="E4911" s="190">
        <v>78</v>
      </c>
      <c r="F4911" s="190">
        <f t="shared" si="310"/>
        <v>4906</v>
      </c>
      <c r="G4911" s="190">
        <f t="shared" si="308"/>
        <v>0.53723171265878233</v>
      </c>
      <c r="H4911" s="190">
        <f t="shared" si="309"/>
        <v>196.24</v>
      </c>
    </row>
    <row r="4912" spans="1:8">
      <c r="A4912" s="185">
        <v>40975</v>
      </c>
      <c r="B4912" s="184">
        <v>82.3</v>
      </c>
      <c r="C4912" s="184">
        <f t="shared" si="307"/>
        <v>2012</v>
      </c>
      <c r="E4912" s="190">
        <v>78</v>
      </c>
      <c r="F4912" s="190">
        <f t="shared" si="310"/>
        <v>4907</v>
      </c>
      <c r="G4912" s="190">
        <f t="shared" si="308"/>
        <v>0.53734121769601406</v>
      </c>
      <c r="H4912" s="190">
        <f t="shared" si="309"/>
        <v>196.28</v>
      </c>
    </row>
    <row r="4913" spans="1:8">
      <c r="A4913" s="185">
        <v>40976</v>
      </c>
      <c r="B4913" s="184">
        <v>96.6</v>
      </c>
      <c r="C4913" s="184">
        <f t="shared" si="307"/>
        <v>2012</v>
      </c>
      <c r="E4913" s="190">
        <v>78</v>
      </c>
      <c r="F4913" s="190">
        <f t="shared" si="310"/>
        <v>4908</v>
      </c>
      <c r="G4913" s="190">
        <f t="shared" si="308"/>
        <v>0.53745072273324568</v>
      </c>
      <c r="H4913" s="190">
        <f t="shared" si="309"/>
        <v>196.31999999999996</v>
      </c>
    </row>
    <row r="4914" spans="1:8">
      <c r="A4914" s="185">
        <v>40977</v>
      </c>
      <c r="B4914" s="184">
        <v>136</v>
      </c>
      <c r="C4914" s="184">
        <f t="shared" si="307"/>
        <v>2012</v>
      </c>
      <c r="E4914" s="190">
        <v>78</v>
      </c>
      <c r="F4914" s="190">
        <f t="shared" si="310"/>
        <v>4909</v>
      </c>
      <c r="G4914" s="190">
        <f t="shared" si="308"/>
        <v>0.53756022777047741</v>
      </c>
      <c r="H4914" s="190">
        <f t="shared" si="309"/>
        <v>196.36</v>
      </c>
    </row>
    <row r="4915" spans="1:8">
      <c r="A4915" s="185">
        <v>40978</v>
      </c>
      <c r="B4915" s="184">
        <v>218</v>
      </c>
      <c r="C4915" s="184">
        <f t="shared" si="307"/>
        <v>2012</v>
      </c>
      <c r="E4915" s="190">
        <v>78</v>
      </c>
      <c r="F4915" s="190">
        <f t="shared" si="310"/>
        <v>4910</v>
      </c>
      <c r="G4915" s="190">
        <f t="shared" si="308"/>
        <v>0.53766973280770913</v>
      </c>
      <c r="H4915" s="190">
        <f t="shared" si="309"/>
        <v>196.4</v>
      </c>
    </row>
    <row r="4916" spans="1:8">
      <c r="A4916" s="185">
        <v>40979</v>
      </c>
      <c r="B4916" s="184">
        <v>220</v>
      </c>
      <c r="C4916" s="184">
        <f t="shared" si="307"/>
        <v>2012</v>
      </c>
      <c r="E4916" s="190">
        <v>78</v>
      </c>
      <c r="F4916" s="190">
        <f t="shared" si="310"/>
        <v>4911</v>
      </c>
      <c r="G4916" s="190">
        <f t="shared" si="308"/>
        <v>0.53777923784494086</v>
      </c>
      <c r="H4916" s="190">
        <f t="shared" si="309"/>
        <v>196.44</v>
      </c>
    </row>
    <row r="4917" spans="1:8">
      <c r="A4917" s="185">
        <v>40980</v>
      </c>
      <c r="B4917" s="184">
        <v>223</v>
      </c>
      <c r="C4917" s="184">
        <f t="shared" si="307"/>
        <v>2012</v>
      </c>
      <c r="E4917" s="190">
        <v>78</v>
      </c>
      <c r="F4917" s="190">
        <f t="shared" si="310"/>
        <v>4912</v>
      </c>
      <c r="G4917" s="190">
        <f t="shared" si="308"/>
        <v>0.53788874288217259</v>
      </c>
      <c r="H4917" s="190">
        <f t="shared" si="309"/>
        <v>196.48</v>
      </c>
    </row>
    <row r="4918" spans="1:8">
      <c r="A4918" s="185">
        <v>40981</v>
      </c>
      <c r="B4918" s="184">
        <v>228</v>
      </c>
      <c r="C4918" s="184">
        <f t="shared" si="307"/>
        <v>2012</v>
      </c>
      <c r="E4918" s="190">
        <v>78</v>
      </c>
      <c r="F4918" s="190">
        <f t="shared" si="310"/>
        <v>4913</v>
      </c>
      <c r="G4918" s="190">
        <f t="shared" si="308"/>
        <v>0.53799824791940432</v>
      </c>
      <c r="H4918" s="190">
        <f t="shared" si="309"/>
        <v>196.52</v>
      </c>
    </row>
    <row r="4919" spans="1:8">
      <c r="A4919" s="185">
        <v>40982</v>
      </c>
      <c r="B4919" s="184">
        <v>242</v>
      </c>
      <c r="C4919" s="184">
        <f t="shared" si="307"/>
        <v>2012</v>
      </c>
      <c r="E4919" s="190">
        <v>78</v>
      </c>
      <c r="F4919" s="190">
        <f t="shared" si="310"/>
        <v>4914</v>
      </c>
      <c r="G4919" s="190">
        <f t="shared" si="308"/>
        <v>0.53810775295663604</v>
      </c>
      <c r="H4919" s="190">
        <f t="shared" si="309"/>
        <v>196.56</v>
      </c>
    </row>
    <row r="4920" spans="1:8">
      <c r="A4920" s="185">
        <v>40983</v>
      </c>
      <c r="B4920" s="184">
        <v>288</v>
      </c>
      <c r="C4920" s="184">
        <f t="shared" si="307"/>
        <v>2012</v>
      </c>
      <c r="E4920" s="190">
        <v>78</v>
      </c>
      <c r="F4920" s="190">
        <f t="shared" si="310"/>
        <v>4915</v>
      </c>
      <c r="G4920" s="190">
        <f t="shared" si="308"/>
        <v>0.53821725799386777</v>
      </c>
      <c r="H4920" s="190">
        <f t="shared" si="309"/>
        <v>196.60000000000002</v>
      </c>
    </row>
    <row r="4921" spans="1:8">
      <c r="A4921" s="185">
        <v>40984</v>
      </c>
      <c r="B4921" s="184">
        <v>362</v>
      </c>
      <c r="C4921" s="184">
        <f t="shared" si="307"/>
        <v>2012</v>
      </c>
      <c r="E4921" s="190">
        <v>78</v>
      </c>
      <c r="F4921" s="190">
        <f t="shared" si="310"/>
        <v>4916</v>
      </c>
      <c r="G4921" s="190">
        <f t="shared" si="308"/>
        <v>0.53832676303109939</v>
      </c>
      <c r="H4921" s="190">
        <f t="shared" si="309"/>
        <v>196.64</v>
      </c>
    </row>
    <row r="4922" spans="1:8">
      <c r="A4922" s="185">
        <v>40985</v>
      </c>
      <c r="B4922" s="184">
        <v>398</v>
      </c>
      <c r="C4922" s="184">
        <f t="shared" si="307"/>
        <v>2012</v>
      </c>
      <c r="E4922" s="190">
        <v>77.900000000000006</v>
      </c>
      <c r="F4922" s="190">
        <f t="shared" si="310"/>
        <v>4917</v>
      </c>
      <c r="G4922" s="190">
        <f t="shared" si="308"/>
        <v>0.53843626806833111</v>
      </c>
      <c r="H4922" s="190">
        <f t="shared" si="309"/>
        <v>196.68</v>
      </c>
    </row>
    <row r="4923" spans="1:8">
      <c r="A4923" s="185">
        <v>40986</v>
      </c>
      <c r="B4923" s="184">
        <v>389</v>
      </c>
      <c r="C4923" s="184">
        <f t="shared" si="307"/>
        <v>2012</v>
      </c>
      <c r="E4923" s="190">
        <v>77.8</v>
      </c>
      <c r="F4923" s="190">
        <f t="shared" si="310"/>
        <v>4918</v>
      </c>
      <c r="G4923" s="190">
        <f t="shared" si="308"/>
        <v>0.53854577310556284</v>
      </c>
      <c r="H4923" s="190">
        <f t="shared" si="309"/>
        <v>196.72</v>
      </c>
    </row>
    <row r="4924" spans="1:8">
      <c r="A4924" s="185">
        <v>40987</v>
      </c>
      <c r="B4924" s="184">
        <v>345</v>
      </c>
      <c r="C4924" s="184">
        <f t="shared" si="307"/>
        <v>2012</v>
      </c>
      <c r="E4924" s="190">
        <v>77.8</v>
      </c>
      <c r="F4924" s="190">
        <f t="shared" si="310"/>
        <v>4919</v>
      </c>
      <c r="G4924" s="190">
        <f t="shared" si="308"/>
        <v>0.53865527814279457</v>
      </c>
      <c r="H4924" s="190">
        <f t="shared" si="309"/>
        <v>196.76</v>
      </c>
    </row>
    <row r="4925" spans="1:8">
      <c r="A4925" s="185">
        <v>40988</v>
      </c>
      <c r="B4925" s="184">
        <v>306</v>
      </c>
      <c r="C4925" s="184">
        <f t="shared" si="307"/>
        <v>2012</v>
      </c>
      <c r="E4925" s="190">
        <v>77.7</v>
      </c>
      <c r="F4925" s="190">
        <f t="shared" si="310"/>
        <v>4920</v>
      </c>
      <c r="G4925" s="190">
        <f t="shared" si="308"/>
        <v>0.5387647831800263</v>
      </c>
      <c r="H4925" s="190">
        <f t="shared" si="309"/>
        <v>196.8</v>
      </c>
    </row>
    <row r="4926" spans="1:8">
      <c r="A4926" s="185">
        <v>40989</v>
      </c>
      <c r="B4926" s="184">
        <v>286</v>
      </c>
      <c r="C4926" s="184">
        <f t="shared" si="307"/>
        <v>2012</v>
      </c>
      <c r="E4926" s="190">
        <v>77.7</v>
      </c>
      <c r="F4926" s="190">
        <f t="shared" si="310"/>
        <v>4921</v>
      </c>
      <c r="G4926" s="190">
        <f t="shared" si="308"/>
        <v>0.53887428821725802</v>
      </c>
      <c r="H4926" s="190">
        <f t="shared" si="309"/>
        <v>196.84</v>
      </c>
    </row>
    <row r="4927" spans="1:8">
      <c r="A4927" s="185">
        <v>40990</v>
      </c>
      <c r="B4927" s="184">
        <v>285</v>
      </c>
      <c r="C4927" s="184">
        <f t="shared" si="307"/>
        <v>2012</v>
      </c>
      <c r="E4927" s="190">
        <v>77.7</v>
      </c>
      <c r="F4927" s="190">
        <f t="shared" si="310"/>
        <v>4922</v>
      </c>
      <c r="G4927" s="190">
        <f t="shared" si="308"/>
        <v>0.53898379325448975</v>
      </c>
      <c r="H4927" s="190">
        <f t="shared" si="309"/>
        <v>196.88</v>
      </c>
    </row>
    <row r="4928" spans="1:8">
      <c r="A4928" s="185">
        <v>40991</v>
      </c>
      <c r="B4928" s="184">
        <v>284</v>
      </c>
      <c r="C4928" s="184">
        <f t="shared" si="307"/>
        <v>2012</v>
      </c>
      <c r="E4928" s="190">
        <v>77.7</v>
      </c>
      <c r="F4928" s="190">
        <f t="shared" si="310"/>
        <v>4923</v>
      </c>
      <c r="G4928" s="190">
        <f t="shared" si="308"/>
        <v>0.53909329829172137</v>
      </c>
      <c r="H4928" s="190">
        <f t="shared" si="309"/>
        <v>196.91999999999996</v>
      </c>
    </row>
    <row r="4929" spans="1:8">
      <c r="A4929" s="185">
        <v>40992</v>
      </c>
      <c r="B4929" s="184">
        <v>284</v>
      </c>
      <c r="C4929" s="184">
        <f t="shared" si="307"/>
        <v>2012</v>
      </c>
      <c r="E4929" s="190">
        <v>77.599999999999994</v>
      </c>
      <c r="F4929" s="190">
        <f t="shared" si="310"/>
        <v>4924</v>
      </c>
      <c r="G4929" s="190">
        <f t="shared" si="308"/>
        <v>0.5392028033289531</v>
      </c>
      <c r="H4929" s="190">
        <f t="shared" si="309"/>
        <v>196.96</v>
      </c>
    </row>
    <row r="4930" spans="1:8">
      <c r="A4930" s="185">
        <v>40993</v>
      </c>
      <c r="B4930" s="184">
        <v>290</v>
      </c>
      <c r="C4930" s="184">
        <f t="shared" si="307"/>
        <v>2012</v>
      </c>
      <c r="E4930" s="190">
        <v>77.5</v>
      </c>
      <c r="F4930" s="190">
        <f t="shared" si="310"/>
        <v>4925</v>
      </c>
      <c r="G4930" s="190">
        <f t="shared" si="308"/>
        <v>0.53931230836618482</v>
      </c>
      <c r="H4930" s="190">
        <f t="shared" si="309"/>
        <v>197</v>
      </c>
    </row>
    <row r="4931" spans="1:8">
      <c r="A4931" s="185">
        <v>40994</v>
      </c>
      <c r="B4931" s="184">
        <v>284</v>
      </c>
      <c r="C4931" s="184">
        <f t="shared" si="307"/>
        <v>2012</v>
      </c>
      <c r="E4931" s="190">
        <v>77.5</v>
      </c>
      <c r="F4931" s="190">
        <f t="shared" si="310"/>
        <v>4926</v>
      </c>
      <c r="G4931" s="190">
        <f t="shared" si="308"/>
        <v>0.53942181340341655</v>
      </c>
      <c r="H4931" s="190">
        <f t="shared" si="309"/>
        <v>197.04</v>
      </c>
    </row>
    <row r="4932" spans="1:8">
      <c r="A4932" s="185">
        <v>40995</v>
      </c>
      <c r="B4932" s="184">
        <v>244</v>
      </c>
      <c r="C4932" s="184">
        <f t="shared" si="307"/>
        <v>2012</v>
      </c>
      <c r="E4932" s="190">
        <v>77.5</v>
      </c>
      <c r="F4932" s="190">
        <f t="shared" si="310"/>
        <v>4927</v>
      </c>
      <c r="G4932" s="190">
        <f t="shared" si="308"/>
        <v>0.53953131844064828</v>
      </c>
      <c r="H4932" s="190">
        <f t="shared" si="309"/>
        <v>197.08</v>
      </c>
    </row>
    <row r="4933" spans="1:8">
      <c r="A4933" s="185">
        <v>40996</v>
      </c>
      <c r="B4933" s="184">
        <v>208</v>
      </c>
      <c r="C4933" s="184">
        <f t="shared" si="307"/>
        <v>2012</v>
      </c>
      <c r="E4933" s="190">
        <v>77.5</v>
      </c>
      <c r="F4933" s="190">
        <f t="shared" si="310"/>
        <v>4928</v>
      </c>
      <c r="G4933" s="190">
        <f t="shared" si="308"/>
        <v>0.53964082347788001</v>
      </c>
      <c r="H4933" s="190">
        <f t="shared" si="309"/>
        <v>197.12</v>
      </c>
    </row>
    <row r="4934" spans="1:8">
      <c r="A4934" s="185">
        <v>40997</v>
      </c>
      <c r="B4934" s="184">
        <v>209</v>
      </c>
      <c r="C4934" s="184">
        <f t="shared" ref="C4934:C4997" si="311">YEAR(A4934)</f>
        <v>2012</v>
      </c>
      <c r="E4934" s="190">
        <v>77.5</v>
      </c>
      <c r="F4934" s="190">
        <f t="shared" si="310"/>
        <v>4929</v>
      </c>
      <c r="G4934" s="190">
        <f t="shared" ref="G4934:G4997" si="312">F4934/9132</f>
        <v>0.53975032851511173</v>
      </c>
      <c r="H4934" s="190">
        <f t="shared" ref="H4934:H4997" si="313">G4934*9132/25</f>
        <v>197.16</v>
      </c>
    </row>
    <row r="4935" spans="1:8">
      <c r="A4935" s="185">
        <v>40998</v>
      </c>
      <c r="B4935" s="184">
        <v>183</v>
      </c>
      <c r="C4935" s="184">
        <f t="shared" si="311"/>
        <v>2012</v>
      </c>
      <c r="E4935" s="190">
        <v>77.5</v>
      </c>
      <c r="F4935" s="190">
        <f t="shared" ref="F4935:F4998" si="314">F4934+1</f>
        <v>4930</v>
      </c>
      <c r="G4935" s="190">
        <f t="shared" si="312"/>
        <v>0.53985983355234346</v>
      </c>
      <c r="H4935" s="190">
        <f t="shared" si="313"/>
        <v>197.20000000000005</v>
      </c>
    </row>
    <row r="4936" spans="1:8">
      <c r="A4936" s="185">
        <v>40999</v>
      </c>
      <c r="B4936" s="184">
        <v>158</v>
      </c>
      <c r="C4936" s="184">
        <f t="shared" si="311"/>
        <v>2012</v>
      </c>
      <c r="E4936" s="190">
        <v>77.400000000000006</v>
      </c>
      <c r="F4936" s="190">
        <f t="shared" si="314"/>
        <v>4931</v>
      </c>
      <c r="G4936" s="190">
        <f t="shared" si="312"/>
        <v>0.53996933858957508</v>
      </c>
      <c r="H4936" s="190">
        <f t="shared" si="313"/>
        <v>197.24</v>
      </c>
    </row>
    <row r="4937" spans="1:8">
      <c r="A4937" s="185">
        <v>41000</v>
      </c>
      <c r="B4937" s="184">
        <v>161</v>
      </c>
      <c r="C4937" s="184">
        <f t="shared" si="311"/>
        <v>2012</v>
      </c>
      <c r="E4937" s="190">
        <v>77.400000000000006</v>
      </c>
      <c r="F4937" s="190">
        <f t="shared" si="314"/>
        <v>4932</v>
      </c>
      <c r="G4937" s="190">
        <f t="shared" si="312"/>
        <v>0.5400788436268068</v>
      </c>
      <c r="H4937" s="190">
        <f t="shared" si="313"/>
        <v>197.28</v>
      </c>
    </row>
    <row r="4938" spans="1:8">
      <c r="A4938" s="185">
        <v>41001</v>
      </c>
      <c r="B4938" s="184">
        <v>160</v>
      </c>
      <c r="C4938" s="184">
        <f t="shared" si="311"/>
        <v>2012</v>
      </c>
      <c r="E4938" s="190">
        <v>77.3</v>
      </c>
      <c r="F4938" s="190">
        <f t="shared" si="314"/>
        <v>4933</v>
      </c>
      <c r="G4938" s="190">
        <f t="shared" si="312"/>
        <v>0.54018834866403853</v>
      </c>
      <c r="H4938" s="190">
        <f t="shared" si="313"/>
        <v>197.32</v>
      </c>
    </row>
    <row r="4939" spans="1:8">
      <c r="A4939" s="185">
        <v>41002</v>
      </c>
      <c r="B4939" s="184">
        <v>123</v>
      </c>
      <c r="C4939" s="184">
        <f t="shared" si="311"/>
        <v>2012</v>
      </c>
      <c r="E4939" s="190">
        <v>77.3</v>
      </c>
      <c r="F4939" s="190">
        <f t="shared" si="314"/>
        <v>4934</v>
      </c>
      <c r="G4939" s="190">
        <f t="shared" si="312"/>
        <v>0.54029785370127026</v>
      </c>
      <c r="H4939" s="190">
        <f t="shared" si="313"/>
        <v>197.36</v>
      </c>
    </row>
    <row r="4940" spans="1:8">
      <c r="A4940" s="185">
        <v>41003</v>
      </c>
      <c r="B4940" s="184">
        <v>84.6</v>
      </c>
      <c r="C4940" s="184">
        <f t="shared" si="311"/>
        <v>2012</v>
      </c>
      <c r="E4940" s="190">
        <v>77.3</v>
      </c>
      <c r="F4940" s="190">
        <f t="shared" si="314"/>
        <v>4935</v>
      </c>
      <c r="G4940" s="190">
        <f t="shared" si="312"/>
        <v>0.54040735873850199</v>
      </c>
      <c r="H4940" s="190">
        <f t="shared" si="313"/>
        <v>197.4</v>
      </c>
    </row>
    <row r="4941" spans="1:8">
      <c r="A4941" s="185">
        <v>41004</v>
      </c>
      <c r="B4941" s="184">
        <v>82.4</v>
      </c>
      <c r="C4941" s="184">
        <f t="shared" si="311"/>
        <v>2012</v>
      </c>
      <c r="E4941" s="190">
        <v>77.3</v>
      </c>
      <c r="F4941" s="190">
        <f t="shared" si="314"/>
        <v>4936</v>
      </c>
      <c r="G4941" s="190">
        <f t="shared" si="312"/>
        <v>0.54051686377573371</v>
      </c>
      <c r="H4941" s="190">
        <f t="shared" si="313"/>
        <v>197.44</v>
      </c>
    </row>
    <row r="4942" spans="1:8">
      <c r="A4942" s="185">
        <v>41005</v>
      </c>
      <c r="B4942" s="184">
        <v>89</v>
      </c>
      <c r="C4942" s="184">
        <f t="shared" si="311"/>
        <v>2012</v>
      </c>
      <c r="E4942" s="190">
        <v>77.3</v>
      </c>
      <c r="F4942" s="190">
        <f t="shared" si="314"/>
        <v>4937</v>
      </c>
      <c r="G4942" s="190">
        <f t="shared" si="312"/>
        <v>0.54062636881296544</v>
      </c>
      <c r="H4942" s="190">
        <f t="shared" si="313"/>
        <v>197.48</v>
      </c>
    </row>
    <row r="4943" spans="1:8">
      <c r="A4943" s="185">
        <v>41006</v>
      </c>
      <c r="B4943" s="184">
        <v>96.2</v>
      </c>
      <c r="C4943" s="184">
        <f t="shared" si="311"/>
        <v>2012</v>
      </c>
      <c r="E4943" s="190">
        <v>77.3</v>
      </c>
      <c r="F4943" s="190">
        <f t="shared" si="314"/>
        <v>4938</v>
      </c>
      <c r="G4943" s="190">
        <f t="shared" si="312"/>
        <v>0.54073587385019706</v>
      </c>
      <c r="H4943" s="190">
        <f t="shared" si="313"/>
        <v>197.51999999999995</v>
      </c>
    </row>
    <row r="4944" spans="1:8">
      <c r="A4944" s="185">
        <v>41007</v>
      </c>
      <c r="B4944" s="184">
        <v>95.8</v>
      </c>
      <c r="C4944" s="184">
        <f t="shared" si="311"/>
        <v>2012</v>
      </c>
      <c r="E4944" s="190">
        <v>77.2</v>
      </c>
      <c r="F4944" s="190">
        <f t="shared" si="314"/>
        <v>4939</v>
      </c>
      <c r="G4944" s="190">
        <f t="shared" si="312"/>
        <v>0.54084537888742878</v>
      </c>
      <c r="H4944" s="190">
        <f t="shared" si="313"/>
        <v>197.56</v>
      </c>
    </row>
    <row r="4945" spans="1:8">
      <c r="A4945" s="185">
        <v>41008</v>
      </c>
      <c r="B4945" s="184">
        <v>92.4</v>
      </c>
      <c r="C4945" s="184">
        <f t="shared" si="311"/>
        <v>2012</v>
      </c>
      <c r="E4945" s="190">
        <v>77.2</v>
      </c>
      <c r="F4945" s="190">
        <f t="shared" si="314"/>
        <v>4940</v>
      </c>
      <c r="G4945" s="190">
        <f t="shared" si="312"/>
        <v>0.54095488392466051</v>
      </c>
      <c r="H4945" s="190">
        <f t="shared" si="313"/>
        <v>197.6</v>
      </c>
    </row>
    <row r="4946" spans="1:8">
      <c r="A4946" s="185">
        <v>41009</v>
      </c>
      <c r="B4946" s="184">
        <v>85.8</v>
      </c>
      <c r="C4946" s="184">
        <f t="shared" si="311"/>
        <v>2012</v>
      </c>
      <c r="E4946" s="190">
        <v>77.2</v>
      </c>
      <c r="F4946" s="190">
        <f t="shared" si="314"/>
        <v>4941</v>
      </c>
      <c r="G4946" s="190">
        <f t="shared" si="312"/>
        <v>0.54106438896189224</v>
      </c>
      <c r="H4946" s="190">
        <f t="shared" si="313"/>
        <v>197.64</v>
      </c>
    </row>
    <row r="4947" spans="1:8">
      <c r="A4947" s="185">
        <v>41010</v>
      </c>
      <c r="B4947" s="184">
        <v>94.3</v>
      </c>
      <c r="C4947" s="184">
        <f t="shared" si="311"/>
        <v>2012</v>
      </c>
      <c r="E4947" s="190">
        <v>77.2</v>
      </c>
      <c r="F4947" s="190">
        <f t="shared" si="314"/>
        <v>4942</v>
      </c>
      <c r="G4947" s="190">
        <f t="shared" si="312"/>
        <v>0.54117389399912397</v>
      </c>
      <c r="H4947" s="190">
        <f t="shared" si="313"/>
        <v>197.68</v>
      </c>
    </row>
    <row r="4948" spans="1:8">
      <c r="A4948" s="185">
        <v>41011</v>
      </c>
      <c r="B4948" s="184">
        <v>184</v>
      </c>
      <c r="C4948" s="184">
        <f t="shared" si="311"/>
        <v>2012</v>
      </c>
      <c r="E4948" s="190">
        <v>77.2</v>
      </c>
      <c r="F4948" s="190">
        <f t="shared" si="314"/>
        <v>4943</v>
      </c>
      <c r="G4948" s="190">
        <f t="shared" si="312"/>
        <v>0.54128339903635569</v>
      </c>
      <c r="H4948" s="190">
        <f t="shared" si="313"/>
        <v>197.72</v>
      </c>
    </row>
    <row r="4949" spans="1:8">
      <c r="A4949" s="185">
        <v>41012</v>
      </c>
      <c r="B4949" s="184">
        <v>262</v>
      </c>
      <c r="C4949" s="184">
        <f t="shared" si="311"/>
        <v>2012</v>
      </c>
      <c r="E4949" s="190">
        <v>77.2</v>
      </c>
      <c r="F4949" s="190">
        <f t="shared" si="314"/>
        <v>4944</v>
      </c>
      <c r="G4949" s="190">
        <f t="shared" si="312"/>
        <v>0.54139290407358742</v>
      </c>
      <c r="H4949" s="190">
        <f t="shared" si="313"/>
        <v>197.76</v>
      </c>
    </row>
    <row r="4950" spans="1:8">
      <c r="A4950" s="185">
        <v>41013</v>
      </c>
      <c r="B4950" s="184">
        <v>283</v>
      </c>
      <c r="C4950" s="184">
        <f t="shared" si="311"/>
        <v>2012</v>
      </c>
      <c r="E4950" s="190">
        <v>77.2</v>
      </c>
      <c r="F4950" s="190">
        <f t="shared" si="314"/>
        <v>4945</v>
      </c>
      <c r="G4950" s="190">
        <f t="shared" si="312"/>
        <v>0.54150240911081915</v>
      </c>
      <c r="H4950" s="190">
        <f t="shared" si="313"/>
        <v>197.80000000000004</v>
      </c>
    </row>
    <row r="4951" spans="1:8">
      <c r="A4951" s="185">
        <v>41014</v>
      </c>
      <c r="B4951" s="184">
        <v>283</v>
      </c>
      <c r="C4951" s="184">
        <f t="shared" si="311"/>
        <v>2012</v>
      </c>
      <c r="E4951" s="190">
        <v>77.099999999999994</v>
      </c>
      <c r="F4951" s="190">
        <f t="shared" si="314"/>
        <v>4946</v>
      </c>
      <c r="G4951" s="190">
        <f t="shared" si="312"/>
        <v>0.54161191414805077</v>
      </c>
      <c r="H4951" s="190">
        <f t="shared" si="313"/>
        <v>197.84</v>
      </c>
    </row>
    <row r="4952" spans="1:8">
      <c r="A4952" s="185">
        <v>41015</v>
      </c>
      <c r="B4952" s="184">
        <v>253</v>
      </c>
      <c r="C4952" s="184">
        <f t="shared" si="311"/>
        <v>2012</v>
      </c>
      <c r="E4952" s="190">
        <v>77</v>
      </c>
      <c r="F4952" s="190">
        <f t="shared" si="314"/>
        <v>4947</v>
      </c>
      <c r="G4952" s="190">
        <f t="shared" si="312"/>
        <v>0.54172141918528249</v>
      </c>
      <c r="H4952" s="190">
        <f t="shared" si="313"/>
        <v>197.88</v>
      </c>
    </row>
    <row r="4953" spans="1:8">
      <c r="A4953" s="185">
        <v>41016</v>
      </c>
      <c r="B4953" s="184">
        <v>196</v>
      </c>
      <c r="C4953" s="184">
        <f t="shared" si="311"/>
        <v>2012</v>
      </c>
      <c r="E4953" s="190">
        <v>77</v>
      </c>
      <c r="F4953" s="190">
        <f t="shared" si="314"/>
        <v>4948</v>
      </c>
      <c r="G4953" s="190">
        <f t="shared" si="312"/>
        <v>0.54183092422251422</v>
      </c>
      <c r="H4953" s="190">
        <f t="shared" si="313"/>
        <v>197.92</v>
      </c>
    </row>
    <row r="4954" spans="1:8">
      <c r="A4954" s="185">
        <v>41017</v>
      </c>
      <c r="B4954" s="184">
        <v>160</v>
      </c>
      <c r="C4954" s="184">
        <f t="shared" si="311"/>
        <v>2012</v>
      </c>
      <c r="E4954" s="190">
        <v>77</v>
      </c>
      <c r="F4954" s="190">
        <f t="shared" si="314"/>
        <v>4949</v>
      </c>
      <c r="G4954" s="190">
        <f t="shared" si="312"/>
        <v>0.54194042925974595</v>
      </c>
      <c r="H4954" s="190">
        <f t="shared" si="313"/>
        <v>197.96</v>
      </c>
    </row>
    <row r="4955" spans="1:8">
      <c r="A4955" s="185">
        <v>41018</v>
      </c>
      <c r="B4955" s="184">
        <v>116</v>
      </c>
      <c r="C4955" s="184">
        <f t="shared" si="311"/>
        <v>2012</v>
      </c>
      <c r="E4955" s="190">
        <v>77</v>
      </c>
      <c r="F4955" s="190">
        <f t="shared" si="314"/>
        <v>4950</v>
      </c>
      <c r="G4955" s="190">
        <f t="shared" si="312"/>
        <v>0.54204993429697768</v>
      </c>
      <c r="H4955" s="190">
        <f t="shared" si="313"/>
        <v>198</v>
      </c>
    </row>
    <row r="4956" spans="1:8">
      <c r="A4956" s="185">
        <v>41019</v>
      </c>
      <c r="B4956" s="184">
        <v>75.599999999999994</v>
      </c>
      <c r="C4956" s="184">
        <f t="shared" si="311"/>
        <v>2012</v>
      </c>
      <c r="E4956" s="190">
        <v>77</v>
      </c>
      <c r="F4956" s="190">
        <f t="shared" si="314"/>
        <v>4951</v>
      </c>
      <c r="G4956" s="190">
        <f t="shared" si="312"/>
        <v>0.5421594393342094</v>
      </c>
      <c r="H4956" s="190">
        <f t="shared" si="313"/>
        <v>198.04</v>
      </c>
    </row>
    <row r="4957" spans="1:8">
      <c r="A4957" s="185">
        <v>41020</v>
      </c>
      <c r="B4957" s="184">
        <v>59.5</v>
      </c>
      <c r="C4957" s="184">
        <f t="shared" si="311"/>
        <v>2012</v>
      </c>
      <c r="E4957" s="190">
        <v>77</v>
      </c>
      <c r="F4957" s="190">
        <f t="shared" si="314"/>
        <v>4952</v>
      </c>
      <c r="G4957" s="190">
        <f t="shared" si="312"/>
        <v>0.54226894437144113</v>
      </c>
      <c r="H4957" s="190">
        <f t="shared" si="313"/>
        <v>198.08</v>
      </c>
    </row>
    <row r="4958" spans="1:8">
      <c r="A4958" s="185">
        <v>41021</v>
      </c>
      <c r="B4958" s="184">
        <v>63.9</v>
      </c>
      <c r="C4958" s="184">
        <f t="shared" si="311"/>
        <v>2012</v>
      </c>
      <c r="E4958" s="190">
        <v>77</v>
      </c>
      <c r="F4958" s="190">
        <f t="shared" si="314"/>
        <v>4953</v>
      </c>
      <c r="G4958" s="190">
        <f t="shared" si="312"/>
        <v>0.54237844940867275</v>
      </c>
      <c r="H4958" s="190">
        <f t="shared" si="313"/>
        <v>198.11999999999998</v>
      </c>
    </row>
    <row r="4959" spans="1:8">
      <c r="A4959" s="185">
        <v>41022</v>
      </c>
      <c r="B4959" s="184">
        <v>75.5</v>
      </c>
      <c r="C4959" s="184">
        <f t="shared" si="311"/>
        <v>2012</v>
      </c>
      <c r="E4959" s="190">
        <v>77</v>
      </c>
      <c r="F4959" s="190">
        <f t="shared" si="314"/>
        <v>4954</v>
      </c>
      <c r="G4959" s="190">
        <f t="shared" si="312"/>
        <v>0.54248795444590447</v>
      </c>
      <c r="H4959" s="190">
        <f t="shared" si="313"/>
        <v>198.16</v>
      </c>
    </row>
    <row r="4960" spans="1:8">
      <c r="A4960" s="185">
        <v>41023</v>
      </c>
      <c r="B4960" s="184">
        <v>71</v>
      </c>
      <c r="C4960" s="184">
        <f t="shared" si="311"/>
        <v>2012</v>
      </c>
      <c r="E4960" s="190">
        <v>77</v>
      </c>
      <c r="F4960" s="190">
        <f t="shared" si="314"/>
        <v>4955</v>
      </c>
      <c r="G4960" s="190">
        <f t="shared" si="312"/>
        <v>0.5425974594831362</v>
      </c>
      <c r="H4960" s="190">
        <f t="shared" si="313"/>
        <v>198.2</v>
      </c>
    </row>
    <row r="4961" spans="1:8">
      <c r="A4961" s="185">
        <v>41024</v>
      </c>
      <c r="B4961" s="184">
        <v>70.400000000000006</v>
      </c>
      <c r="C4961" s="184">
        <f t="shared" si="311"/>
        <v>2012</v>
      </c>
      <c r="E4961" s="190">
        <v>77</v>
      </c>
      <c r="F4961" s="190">
        <f t="shared" si="314"/>
        <v>4956</v>
      </c>
      <c r="G4961" s="190">
        <f t="shared" si="312"/>
        <v>0.54270696452036793</v>
      </c>
      <c r="H4961" s="190">
        <f t="shared" si="313"/>
        <v>198.24</v>
      </c>
    </row>
    <row r="4962" spans="1:8">
      <c r="A4962" s="185">
        <v>41025</v>
      </c>
      <c r="B4962" s="184">
        <v>69</v>
      </c>
      <c r="C4962" s="184">
        <f t="shared" si="311"/>
        <v>2012</v>
      </c>
      <c r="E4962" s="190">
        <v>77</v>
      </c>
      <c r="F4962" s="190">
        <f t="shared" si="314"/>
        <v>4957</v>
      </c>
      <c r="G4962" s="190">
        <f t="shared" si="312"/>
        <v>0.54281646955759966</v>
      </c>
      <c r="H4962" s="190">
        <f t="shared" si="313"/>
        <v>198.28</v>
      </c>
    </row>
    <row r="4963" spans="1:8">
      <c r="A4963" s="185">
        <v>41026</v>
      </c>
      <c r="B4963" s="184">
        <v>94.4</v>
      </c>
      <c r="C4963" s="184">
        <f t="shared" si="311"/>
        <v>2012</v>
      </c>
      <c r="E4963" s="190">
        <v>77</v>
      </c>
      <c r="F4963" s="190">
        <f t="shared" si="314"/>
        <v>4958</v>
      </c>
      <c r="G4963" s="190">
        <f t="shared" si="312"/>
        <v>0.54292597459483138</v>
      </c>
      <c r="H4963" s="190">
        <f t="shared" si="313"/>
        <v>198.32</v>
      </c>
    </row>
    <row r="4964" spans="1:8">
      <c r="A4964" s="185">
        <v>41027</v>
      </c>
      <c r="B4964" s="184">
        <v>97.7</v>
      </c>
      <c r="C4964" s="184">
        <f t="shared" si="311"/>
        <v>2012</v>
      </c>
      <c r="E4964" s="190">
        <v>76.900000000000006</v>
      </c>
      <c r="F4964" s="190">
        <f t="shared" si="314"/>
        <v>4959</v>
      </c>
      <c r="G4964" s="190">
        <f t="shared" si="312"/>
        <v>0.54303547963206311</v>
      </c>
      <c r="H4964" s="190">
        <f t="shared" si="313"/>
        <v>198.36</v>
      </c>
    </row>
    <row r="4965" spans="1:8">
      <c r="A4965" s="185">
        <v>41028</v>
      </c>
      <c r="B4965" s="184">
        <v>99.5</v>
      </c>
      <c r="C4965" s="184">
        <f t="shared" si="311"/>
        <v>2012</v>
      </c>
      <c r="E4965" s="190">
        <v>76.900000000000006</v>
      </c>
      <c r="F4965" s="190">
        <f t="shared" si="314"/>
        <v>4960</v>
      </c>
      <c r="G4965" s="190">
        <f t="shared" si="312"/>
        <v>0.54314498466929484</v>
      </c>
      <c r="H4965" s="190">
        <f t="shared" si="313"/>
        <v>198.40000000000003</v>
      </c>
    </row>
    <row r="4966" spans="1:8">
      <c r="A4966" s="185">
        <v>41029</v>
      </c>
      <c r="B4966" s="184">
        <v>111</v>
      </c>
      <c r="C4966" s="184">
        <f t="shared" si="311"/>
        <v>2012</v>
      </c>
      <c r="E4966" s="190">
        <v>76.900000000000006</v>
      </c>
      <c r="F4966" s="190">
        <f t="shared" si="314"/>
        <v>4961</v>
      </c>
      <c r="G4966" s="190">
        <f t="shared" si="312"/>
        <v>0.54325448970652646</v>
      </c>
      <c r="H4966" s="190">
        <f t="shared" si="313"/>
        <v>198.44</v>
      </c>
    </row>
    <row r="4967" spans="1:8">
      <c r="A4967" s="185">
        <v>41030</v>
      </c>
      <c r="B4967" s="184">
        <v>103</v>
      </c>
      <c r="C4967" s="184">
        <f t="shared" si="311"/>
        <v>2012</v>
      </c>
      <c r="E4967" s="190">
        <v>76.900000000000006</v>
      </c>
      <c r="F4967" s="190">
        <f t="shared" si="314"/>
        <v>4962</v>
      </c>
      <c r="G4967" s="190">
        <f t="shared" si="312"/>
        <v>0.54336399474375818</v>
      </c>
      <c r="H4967" s="190">
        <f t="shared" si="313"/>
        <v>198.48</v>
      </c>
    </row>
    <row r="4968" spans="1:8">
      <c r="A4968" s="185">
        <v>41031</v>
      </c>
      <c r="B4968" s="184">
        <v>134</v>
      </c>
      <c r="C4968" s="184">
        <f t="shared" si="311"/>
        <v>2012</v>
      </c>
      <c r="E4968" s="190">
        <v>76.8</v>
      </c>
      <c r="F4968" s="190">
        <f t="shared" si="314"/>
        <v>4963</v>
      </c>
      <c r="G4968" s="190">
        <f t="shared" si="312"/>
        <v>0.54347349978098991</v>
      </c>
      <c r="H4968" s="190">
        <f t="shared" si="313"/>
        <v>198.52</v>
      </c>
    </row>
    <row r="4969" spans="1:8">
      <c r="A4969" s="185">
        <v>41032</v>
      </c>
      <c r="B4969" s="184">
        <v>168</v>
      </c>
      <c r="C4969" s="184">
        <f t="shared" si="311"/>
        <v>2012</v>
      </c>
      <c r="E4969" s="190">
        <v>76.8</v>
      </c>
      <c r="F4969" s="190">
        <f t="shared" si="314"/>
        <v>4964</v>
      </c>
      <c r="G4969" s="190">
        <f t="shared" si="312"/>
        <v>0.54358300481822164</v>
      </c>
      <c r="H4969" s="190">
        <f t="shared" si="313"/>
        <v>198.56</v>
      </c>
    </row>
    <row r="4970" spans="1:8">
      <c r="A4970" s="185">
        <v>41033</v>
      </c>
      <c r="B4970" s="184">
        <v>184</v>
      </c>
      <c r="C4970" s="184">
        <f t="shared" si="311"/>
        <v>2012</v>
      </c>
      <c r="E4970" s="190">
        <v>76.8</v>
      </c>
      <c r="F4970" s="190">
        <f t="shared" si="314"/>
        <v>4965</v>
      </c>
      <c r="G4970" s="190">
        <f t="shared" si="312"/>
        <v>0.54369250985545337</v>
      </c>
      <c r="H4970" s="190">
        <f t="shared" si="313"/>
        <v>198.6</v>
      </c>
    </row>
    <row r="4971" spans="1:8">
      <c r="A4971" s="185">
        <v>41034</v>
      </c>
      <c r="B4971" s="184">
        <v>223</v>
      </c>
      <c r="C4971" s="184">
        <f t="shared" si="311"/>
        <v>2012</v>
      </c>
      <c r="E4971" s="190">
        <v>76.8</v>
      </c>
      <c r="F4971" s="190">
        <f t="shared" si="314"/>
        <v>4966</v>
      </c>
      <c r="G4971" s="190">
        <f t="shared" si="312"/>
        <v>0.54380201489268509</v>
      </c>
      <c r="H4971" s="190">
        <f t="shared" si="313"/>
        <v>198.64</v>
      </c>
    </row>
    <row r="4972" spans="1:8">
      <c r="A4972" s="185">
        <v>41035</v>
      </c>
      <c r="B4972" s="184">
        <v>255</v>
      </c>
      <c r="C4972" s="184">
        <f t="shared" si="311"/>
        <v>2012</v>
      </c>
      <c r="E4972" s="190">
        <v>76.8</v>
      </c>
      <c r="F4972" s="190">
        <f t="shared" si="314"/>
        <v>4967</v>
      </c>
      <c r="G4972" s="190">
        <f t="shared" si="312"/>
        <v>0.54391151992991682</v>
      </c>
      <c r="H4972" s="190">
        <f t="shared" si="313"/>
        <v>198.68</v>
      </c>
    </row>
    <row r="4973" spans="1:8">
      <c r="A4973" s="185">
        <v>41036</v>
      </c>
      <c r="B4973" s="184">
        <v>249</v>
      </c>
      <c r="C4973" s="184">
        <f t="shared" si="311"/>
        <v>2012</v>
      </c>
      <c r="E4973" s="190">
        <v>76.7</v>
      </c>
      <c r="F4973" s="190">
        <f t="shared" si="314"/>
        <v>4968</v>
      </c>
      <c r="G4973" s="190">
        <f t="shared" si="312"/>
        <v>0.54402102496714844</v>
      </c>
      <c r="H4973" s="190">
        <f t="shared" si="313"/>
        <v>198.71999999999997</v>
      </c>
    </row>
    <row r="4974" spans="1:8">
      <c r="A4974" s="185">
        <v>41037</v>
      </c>
      <c r="B4974" s="184">
        <v>265</v>
      </c>
      <c r="C4974" s="184">
        <f t="shared" si="311"/>
        <v>2012</v>
      </c>
      <c r="E4974" s="190">
        <v>76.7</v>
      </c>
      <c r="F4974" s="190">
        <f t="shared" si="314"/>
        <v>4969</v>
      </c>
      <c r="G4974" s="190">
        <f t="shared" si="312"/>
        <v>0.54413053000438016</v>
      </c>
      <c r="H4974" s="190">
        <f t="shared" si="313"/>
        <v>198.76</v>
      </c>
    </row>
    <row r="4975" spans="1:8">
      <c r="A4975" s="185">
        <v>41038</v>
      </c>
      <c r="B4975" s="184">
        <v>279</v>
      </c>
      <c r="C4975" s="184">
        <f t="shared" si="311"/>
        <v>2012</v>
      </c>
      <c r="E4975" s="190">
        <v>76.7</v>
      </c>
      <c r="F4975" s="190">
        <f t="shared" si="314"/>
        <v>4970</v>
      </c>
      <c r="G4975" s="190">
        <f t="shared" si="312"/>
        <v>0.54424003504161189</v>
      </c>
      <c r="H4975" s="190">
        <f t="shared" si="313"/>
        <v>198.8</v>
      </c>
    </row>
    <row r="4976" spans="1:8">
      <c r="A4976" s="185">
        <v>41039</v>
      </c>
      <c r="B4976" s="184">
        <v>325</v>
      </c>
      <c r="C4976" s="184">
        <f t="shared" si="311"/>
        <v>2012</v>
      </c>
      <c r="E4976" s="190">
        <v>76.7</v>
      </c>
      <c r="F4976" s="190">
        <f t="shared" si="314"/>
        <v>4971</v>
      </c>
      <c r="G4976" s="190">
        <f t="shared" si="312"/>
        <v>0.54434954007884362</v>
      </c>
      <c r="H4976" s="190">
        <f t="shared" si="313"/>
        <v>198.84</v>
      </c>
    </row>
    <row r="4977" spans="1:8">
      <c r="A4977" s="185">
        <v>41040</v>
      </c>
      <c r="B4977" s="184">
        <v>357</v>
      </c>
      <c r="C4977" s="184">
        <f t="shared" si="311"/>
        <v>2012</v>
      </c>
      <c r="E4977" s="190">
        <v>76.7</v>
      </c>
      <c r="F4977" s="190">
        <f t="shared" si="314"/>
        <v>4972</v>
      </c>
      <c r="G4977" s="190">
        <f t="shared" si="312"/>
        <v>0.54445904511607535</v>
      </c>
      <c r="H4977" s="190">
        <f t="shared" si="313"/>
        <v>198.88</v>
      </c>
    </row>
    <row r="4978" spans="1:8">
      <c r="A4978" s="185">
        <v>41041</v>
      </c>
      <c r="B4978" s="184">
        <v>391</v>
      </c>
      <c r="C4978" s="184">
        <f t="shared" si="311"/>
        <v>2012</v>
      </c>
      <c r="E4978" s="190">
        <v>76.599999999999994</v>
      </c>
      <c r="F4978" s="190">
        <f t="shared" si="314"/>
        <v>4973</v>
      </c>
      <c r="G4978" s="190">
        <f t="shared" si="312"/>
        <v>0.54456855015330707</v>
      </c>
      <c r="H4978" s="190">
        <f t="shared" si="313"/>
        <v>198.92</v>
      </c>
    </row>
    <row r="4979" spans="1:8">
      <c r="A4979" s="185">
        <v>41042</v>
      </c>
      <c r="B4979" s="184">
        <v>413</v>
      </c>
      <c r="C4979" s="184">
        <f t="shared" si="311"/>
        <v>2012</v>
      </c>
      <c r="E4979" s="190">
        <v>76.599999999999994</v>
      </c>
      <c r="F4979" s="190">
        <f t="shared" si="314"/>
        <v>4974</v>
      </c>
      <c r="G4979" s="190">
        <f t="shared" si="312"/>
        <v>0.5446780551905388</v>
      </c>
      <c r="H4979" s="190">
        <f t="shared" si="313"/>
        <v>198.96</v>
      </c>
    </row>
    <row r="4980" spans="1:8">
      <c r="A4980" s="185">
        <v>41043</v>
      </c>
      <c r="B4980" s="184">
        <v>443</v>
      </c>
      <c r="C4980" s="184">
        <f t="shared" si="311"/>
        <v>2012</v>
      </c>
      <c r="E4980" s="190">
        <v>76.5</v>
      </c>
      <c r="F4980" s="190">
        <f t="shared" si="314"/>
        <v>4975</v>
      </c>
      <c r="G4980" s="190">
        <f t="shared" si="312"/>
        <v>0.54478756022777053</v>
      </c>
      <c r="H4980" s="190">
        <f t="shared" si="313"/>
        <v>199.00000000000003</v>
      </c>
    </row>
    <row r="4981" spans="1:8">
      <c r="A4981" s="185">
        <v>41044</v>
      </c>
      <c r="B4981" s="184">
        <v>490</v>
      </c>
      <c r="C4981" s="184">
        <f t="shared" si="311"/>
        <v>2012</v>
      </c>
      <c r="E4981" s="190">
        <v>76.5</v>
      </c>
      <c r="F4981" s="190">
        <f t="shared" si="314"/>
        <v>4976</v>
      </c>
      <c r="G4981" s="190">
        <f t="shared" si="312"/>
        <v>0.54489706526500215</v>
      </c>
      <c r="H4981" s="190">
        <f t="shared" si="313"/>
        <v>199.04</v>
      </c>
    </row>
    <row r="4982" spans="1:8">
      <c r="A4982" s="185">
        <v>41045</v>
      </c>
      <c r="B4982" s="184">
        <v>492</v>
      </c>
      <c r="C4982" s="184">
        <f t="shared" si="311"/>
        <v>2012</v>
      </c>
      <c r="E4982" s="190">
        <v>76.5</v>
      </c>
      <c r="F4982" s="190">
        <f t="shared" si="314"/>
        <v>4977</v>
      </c>
      <c r="G4982" s="190">
        <f t="shared" si="312"/>
        <v>0.54500657030223387</v>
      </c>
      <c r="H4982" s="190">
        <f t="shared" si="313"/>
        <v>199.08</v>
      </c>
    </row>
    <row r="4983" spans="1:8">
      <c r="A4983" s="185">
        <v>41046</v>
      </c>
      <c r="B4983" s="184">
        <v>461</v>
      </c>
      <c r="C4983" s="184">
        <f t="shared" si="311"/>
        <v>2012</v>
      </c>
      <c r="E4983" s="190">
        <v>76.5</v>
      </c>
      <c r="F4983" s="190">
        <f t="shared" si="314"/>
        <v>4978</v>
      </c>
      <c r="G4983" s="190">
        <f t="shared" si="312"/>
        <v>0.5451160753394656</v>
      </c>
      <c r="H4983" s="190">
        <f t="shared" si="313"/>
        <v>199.12</v>
      </c>
    </row>
    <row r="4984" spans="1:8">
      <c r="A4984" s="185">
        <v>41047</v>
      </c>
      <c r="B4984" s="184">
        <v>453</v>
      </c>
      <c r="C4984" s="184">
        <f t="shared" si="311"/>
        <v>2012</v>
      </c>
      <c r="E4984" s="190">
        <v>76.5</v>
      </c>
      <c r="F4984" s="190">
        <f t="shared" si="314"/>
        <v>4979</v>
      </c>
      <c r="G4984" s="190">
        <f t="shared" si="312"/>
        <v>0.54522558037669733</v>
      </c>
      <c r="H4984" s="190">
        <f t="shared" si="313"/>
        <v>199.16</v>
      </c>
    </row>
    <row r="4985" spans="1:8">
      <c r="A4985" s="185">
        <v>41048</v>
      </c>
      <c r="B4985" s="184">
        <v>393</v>
      </c>
      <c r="C4985" s="184">
        <f t="shared" si="311"/>
        <v>2012</v>
      </c>
      <c r="E4985" s="190">
        <v>76.5</v>
      </c>
      <c r="F4985" s="190">
        <f t="shared" si="314"/>
        <v>4980</v>
      </c>
      <c r="G4985" s="190">
        <f t="shared" si="312"/>
        <v>0.54533508541392905</v>
      </c>
      <c r="H4985" s="190">
        <f t="shared" si="313"/>
        <v>199.2</v>
      </c>
    </row>
    <row r="4986" spans="1:8">
      <c r="A4986" s="185">
        <v>41049</v>
      </c>
      <c r="B4986" s="184">
        <v>343</v>
      </c>
      <c r="C4986" s="184">
        <f t="shared" si="311"/>
        <v>2012</v>
      </c>
      <c r="E4986" s="190">
        <v>76.400000000000006</v>
      </c>
      <c r="F4986" s="190">
        <f t="shared" si="314"/>
        <v>4981</v>
      </c>
      <c r="G4986" s="190">
        <f t="shared" si="312"/>
        <v>0.54544459045116078</v>
      </c>
      <c r="H4986" s="190">
        <f t="shared" si="313"/>
        <v>199.24</v>
      </c>
    </row>
    <row r="4987" spans="1:8">
      <c r="A4987" s="185">
        <v>41050</v>
      </c>
      <c r="B4987" s="184">
        <v>325</v>
      </c>
      <c r="C4987" s="184">
        <f t="shared" si="311"/>
        <v>2012</v>
      </c>
      <c r="E4987" s="190">
        <v>76.400000000000006</v>
      </c>
      <c r="F4987" s="190">
        <f t="shared" si="314"/>
        <v>4982</v>
      </c>
      <c r="G4987" s="190">
        <f t="shared" si="312"/>
        <v>0.54555409548839251</v>
      </c>
      <c r="H4987" s="190">
        <f t="shared" si="313"/>
        <v>199.28</v>
      </c>
    </row>
    <row r="4988" spans="1:8">
      <c r="A4988" s="185">
        <v>41051</v>
      </c>
      <c r="B4988" s="184">
        <v>307</v>
      </c>
      <c r="C4988" s="184">
        <f t="shared" si="311"/>
        <v>2012</v>
      </c>
      <c r="E4988" s="190">
        <v>76.400000000000006</v>
      </c>
      <c r="F4988" s="190">
        <f t="shared" si="314"/>
        <v>4983</v>
      </c>
      <c r="G4988" s="190">
        <f t="shared" si="312"/>
        <v>0.54566360052562413</v>
      </c>
      <c r="H4988" s="190">
        <f t="shared" si="313"/>
        <v>199.31999999999996</v>
      </c>
    </row>
    <row r="4989" spans="1:8">
      <c r="A4989" s="185">
        <v>41052</v>
      </c>
      <c r="B4989" s="184">
        <v>254</v>
      </c>
      <c r="C4989" s="184">
        <f t="shared" si="311"/>
        <v>2012</v>
      </c>
      <c r="E4989" s="190">
        <v>76.3</v>
      </c>
      <c r="F4989" s="190">
        <f t="shared" si="314"/>
        <v>4984</v>
      </c>
      <c r="G4989" s="190">
        <f t="shared" si="312"/>
        <v>0.54577310556285585</v>
      </c>
      <c r="H4989" s="190">
        <f t="shared" si="313"/>
        <v>199.36</v>
      </c>
    </row>
    <row r="4990" spans="1:8">
      <c r="A4990" s="185">
        <v>41053</v>
      </c>
      <c r="B4990" s="184">
        <v>202</v>
      </c>
      <c r="C4990" s="184">
        <f t="shared" si="311"/>
        <v>2012</v>
      </c>
      <c r="E4990" s="190">
        <v>76.2</v>
      </c>
      <c r="F4990" s="190">
        <f t="shared" si="314"/>
        <v>4985</v>
      </c>
      <c r="G4990" s="190">
        <f t="shared" si="312"/>
        <v>0.54588261060008758</v>
      </c>
      <c r="H4990" s="190">
        <f t="shared" si="313"/>
        <v>199.4</v>
      </c>
    </row>
    <row r="4991" spans="1:8">
      <c r="A4991" s="185">
        <v>41054</v>
      </c>
      <c r="B4991" s="184">
        <v>174</v>
      </c>
      <c r="C4991" s="184">
        <f t="shared" si="311"/>
        <v>2012</v>
      </c>
      <c r="E4991" s="190">
        <v>76.2</v>
      </c>
      <c r="F4991" s="190">
        <f t="shared" si="314"/>
        <v>4986</v>
      </c>
      <c r="G4991" s="190">
        <f t="shared" si="312"/>
        <v>0.54599211563731931</v>
      </c>
      <c r="H4991" s="190">
        <f t="shared" si="313"/>
        <v>199.44</v>
      </c>
    </row>
    <row r="4992" spans="1:8">
      <c r="A4992" s="185">
        <v>41055</v>
      </c>
      <c r="B4992" s="184">
        <v>170</v>
      </c>
      <c r="C4992" s="184">
        <f t="shared" si="311"/>
        <v>2012</v>
      </c>
      <c r="E4992" s="190">
        <v>76.2</v>
      </c>
      <c r="F4992" s="190">
        <f t="shared" si="314"/>
        <v>4987</v>
      </c>
      <c r="G4992" s="190">
        <f t="shared" si="312"/>
        <v>0.54610162067455104</v>
      </c>
      <c r="H4992" s="190">
        <f t="shared" si="313"/>
        <v>199.48</v>
      </c>
    </row>
    <row r="4993" spans="1:8">
      <c r="A4993" s="185">
        <v>41056</v>
      </c>
      <c r="B4993" s="184">
        <v>177</v>
      </c>
      <c r="C4993" s="184">
        <f t="shared" si="311"/>
        <v>2012</v>
      </c>
      <c r="E4993" s="190">
        <v>76.2</v>
      </c>
      <c r="F4993" s="190">
        <f t="shared" si="314"/>
        <v>4988</v>
      </c>
      <c r="G4993" s="190">
        <f t="shared" si="312"/>
        <v>0.54621112571178276</v>
      </c>
      <c r="H4993" s="190">
        <f t="shared" si="313"/>
        <v>199.52</v>
      </c>
    </row>
    <row r="4994" spans="1:8">
      <c r="A4994" s="185">
        <v>41057</v>
      </c>
      <c r="B4994" s="184">
        <v>176</v>
      </c>
      <c r="C4994" s="184">
        <f t="shared" si="311"/>
        <v>2012</v>
      </c>
      <c r="E4994" s="190">
        <v>76.099999999999994</v>
      </c>
      <c r="F4994" s="190">
        <f t="shared" si="314"/>
        <v>4989</v>
      </c>
      <c r="G4994" s="190">
        <f t="shared" si="312"/>
        <v>0.54632063074901449</v>
      </c>
      <c r="H4994" s="190">
        <f t="shared" si="313"/>
        <v>199.56</v>
      </c>
    </row>
    <row r="4995" spans="1:8">
      <c r="A4995" s="185">
        <v>41058</v>
      </c>
      <c r="B4995" s="184">
        <v>178</v>
      </c>
      <c r="C4995" s="184">
        <f t="shared" si="311"/>
        <v>2012</v>
      </c>
      <c r="E4995" s="190">
        <v>76.099999999999994</v>
      </c>
      <c r="F4995" s="190">
        <f t="shared" si="314"/>
        <v>4990</v>
      </c>
      <c r="G4995" s="190">
        <f t="shared" si="312"/>
        <v>0.54643013578624622</v>
      </c>
      <c r="H4995" s="190">
        <f t="shared" si="313"/>
        <v>199.60000000000002</v>
      </c>
    </row>
    <row r="4996" spans="1:8">
      <c r="A4996" s="185">
        <v>41059</v>
      </c>
      <c r="B4996" s="184">
        <v>158</v>
      </c>
      <c r="C4996" s="184">
        <f t="shared" si="311"/>
        <v>2012</v>
      </c>
      <c r="E4996" s="190">
        <v>76.099999999999994</v>
      </c>
      <c r="F4996" s="190">
        <f t="shared" si="314"/>
        <v>4991</v>
      </c>
      <c r="G4996" s="190">
        <f t="shared" si="312"/>
        <v>0.54653964082347783</v>
      </c>
      <c r="H4996" s="190">
        <f t="shared" si="313"/>
        <v>199.64</v>
      </c>
    </row>
    <row r="4997" spans="1:8">
      <c r="A4997" s="185">
        <v>41060</v>
      </c>
      <c r="B4997" s="184">
        <v>144</v>
      </c>
      <c r="C4997" s="184">
        <f t="shared" si="311"/>
        <v>2012</v>
      </c>
      <c r="E4997" s="190">
        <v>76.099999999999994</v>
      </c>
      <c r="F4997" s="190">
        <f t="shared" si="314"/>
        <v>4992</v>
      </c>
      <c r="G4997" s="190">
        <f t="shared" si="312"/>
        <v>0.54664914586070956</v>
      </c>
      <c r="H4997" s="190">
        <f t="shared" si="313"/>
        <v>199.68</v>
      </c>
    </row>
    <row r="4998" spans="1:8">
      <c r="A4998" s="185">
        <v>41061</v>
      </c>
      <c r="B4998" s="184">
        <v>138</v>
      </c>
      <c r="C4998" s="184">
        <f t="shared" ref="C4998:C5061" si="315">YEAR(A4998)</f>
        <v>2012</v>
      </c>
      <c r="E4998" s="190">
        <v>76</v>
      </c>
      <c r="F4998" s="190">
        <f t="shared" si="314"/>
        <v>4993</v>
      </c>
      <c r="G4998" s="190">
        <f t="shared" ref="G4998:G5061" si="316">F4998/9132</f>
        <v>0.54675865089794129</v>
      </c>
      <c r="H4998" s="190">
        <f t="shared" ref="H4998:H5061" si="317">G4998*9132/25</f>
        <v>199.72</v>
      </c>
    </row>
    <row r="4999" spans="1:8">
      <c r="A4999" s="185">
        <v>41062</v>
      </c>
      <c r="B4999" s="184">
        <v>120</v>
      </c>
      <c r="C4999" s="184">
        <f t="shared" si="315"/>
        <v>2012</v>
      </c>
      <c r="E4999" s="190">
        <v>76</v>
      </c>
      <c r="F4999" s="190">
        <f t="shared" ref="F4999:F5062" si="318">F4998+1</f>
        <v>4994</v>
      </c>
      <c r="G4999" s="190">
        <f t="shared" si="316"/>
        <v>0.54686815593517302</v>
      </c>
      <c r="H4999" s="190">
        <f t="shared" si="317"/>
        <v>199.76</v>
      </c>
    </row>
    <row r="5000" spans="1:8">
      <c r="A5000" s="185">
        <v>41063</v>
      </c>
      <c r="B5000" s="184">
        <v>109</v>
      </c>
      <c r="C5000" s="184">
        <f t="shared" si="315"/>
        <v>2012</v>
      </c>
      <c r="E5000" s="190">
        <v>76</v>
      </c>
      <c r="F5000" s="190">
        <f t="shared" si="318"/>
        <v>4995</v>
      </c>
      <c r="G5000" s="190">
        <f t="shared" si="316"/>
        <v>0.54697766097240474</v>
      </c>
      <c r="H5000" s="190">
        <f t="shared" si="317"/>
        <v>199.8</v>
      </c>
    </row>
    <row r="5001" spans="1:8">
      <c r="A5001" s="185">
        <v>41064</v>
      </c>
      <c r="B5001" s="184">
        <v>87.4</v>
      </c>
      <c r="C5001" s="184">
        <f t="shared" si="315"/>
        <v>2012</v>
      </c>
      <c r="E5001" s="190">
        <v>76</v>
      </c>
      <c r="F5001" s="190">
        <f t="shared" si="318"/>
        <v>4996</v>
      </c>
      <c r="G5001" s="190">
        <f t="shared" si="316"/>
        <v>0.54708716600963647</v>
      </c>
      <c r="H5001" s="190">
        <f t="shared" si="317"/>
        <v>199.84</v>
      </c>
    </row>
    <row r="5002" spans="1:8">
      <c r="A5002" s="185">
        <v>41065</v>
      </c>
      <c r="B5002" s="184">
        <v>70</v>
      </c>
      <c r="C5002" s="184">
        <f t="shared" si="315"/>
        <v>2012</v>
      </c>
      <c r="E5002" s="190">
        <v>76</v>
      </c>
      <c r="F5002" s="190">
        <f t="shared" si="318"/>
        <v>4997</v>
      </c>
      <c r="G5002" s="190">
        <f t="shared" si="316"/>
        <v>0.5471966710468682</v>
      </c>
      <c r="H5002" s="190">
        <f t="shared" si="317"/>
        <v>199.88</v>
      </c>
    </row>
    <row r="5003" spans="1:8">
      <c r="A5003" s="185">
        <v>41066</v>
      </c>
      <c r="B5003" s="184">
        <v>61.8</v>
      </c>
      <c r="C5003" s="184">
        <f t="shared" si="315"/>
        <v>2012</v>
      </c>
      <c r="E5003" s="190">
        <v>76</v>
      </c>
      <c r="F5003" s="190">
        <f t="shared" si="318"/>
        <v>4998</v>
      </c>
      <c r="G5003" s="190">
        <f t="shared" si="316"/>
        <v>0.54730617608409982</v>
      </c>
      <c r="H5003" s="190">
        <f t="shared" si="317"/>
        <v>199.91999999999996</v>
      </c>
    </row>
    <row r="5004" spans="1:8">
      <c r="A5004" s="185">
        <v>41067</v>
      </c>
      <c r="B5004" s="184">
        <v>56.3</v>
      </c>
      <c r="C5004" s="184">
        <f t="shared" si="315"/>
        <v>2012</v>
      </c>
      <c r="E5004" s="190">
        <v>76</v>
      </c>
      <c r="F5004" s="190">
        <f t="shared" si="318"/>
        <v>4999</v>
      </c>
      <c r="G5004" s="190">
        <f t="shared" si="316"/>
        <v>0.54741568112133154</v>
      </c>
      <c r="H5004" s="190">
        <f t="shared" si="317"/>
        <v>199.96</v>
      </c>
    </row>
    <row r="5005" spans="1:8">
      <c r="A5005" s="185">
        <v>41068</v>
      </c>
      <c r="B5005" s="184">
        <v>61</v>
      </c>
      <c r="C5005" s="184">
        <f t="shared" si="315"/>
        <v>2012</v>
      </c>
      <c r="E5005" s="190">
        <v>76</v>
      </c>
      <c r="F5005" s="190">
        <f t="shared" si="318"/>
        <v>5000</v>
      </c>
      <c r="G5005" s="190">
        <f t="shared" si="316"/>
        <v>0.54752518615856327</v>
      </c>
      <c r="H5005" s="190">
        <f t="shared" si="317"/>
        <v>200</v>
      </c>
    </row>
    <row r="5006" spans="1:8">
      <c r="A5006" s="185">
        <v>41069</v>
      </c>
      <c r="B5006" s="184">
        <v>52.9</v>
      </c>
      <c r="C5006" s="184">
        <f t="shared" si="315"/>
        <v>2012</v>
      </c>
      <c r="E5006" s="190">
        <v>76</v>
      </c>
      <c r="F5006" s="190">
        <f t="shared" si="318"/>
        <v>5001</v>
      </c>
      <c r="G5006" s="190">
        <f t="shared" si="316"/>
        <v>0.547634691195795</v>
      </c>
      <c r="H5006" s="190">
        <f t="shared" si="317"/>
        <v>200.04</v>
      </c>
    </row>
    <row r="5007" spans="1:8">
      <c r="A5007" s="185">
        <v>41070</v>
      </c>
      <c r="B5007" s="184">
        <v>59.5</v>
      </c>
      <c r="C5007" s="184">
        <f t="shared" si="315"/>
        <v>2012</v>
      </c>
      <c r="E5007" s="190">
        <v>76</v>
      </c>
      <c r="F5007" s="190">
        <f t="shared" si="318"/>
        <v>5002</v>
      </c>
      <c r="G5007" s="190">
        <f t="shared" si="316"/>
        <v>0.54774419623302673</v>
      </c>
      <c r="H5007" s="190">
        <f t="shared" si="317"/>
        <v>200.08</v>
      </c>
    </row>
    <row r="5008" spans="1:8">
      <c r="A5008" s="185">
        <v>41071</v>
      </c>
      <c r="B5008" s="184">
        <v>62.3</v>
      </c>
      <c r="C5008" s="184">
        <f t="shared" si="315"/>
        <v>2012</v>
      </c>
      <c r="E5008" s="190">
        <v>76</v>
      </c>
      <c r="F5008" s="190">
        <f t="shared" si="318"/>
        <v>5003</v>
      </c>
      <c r="G5008" s="190">
        <f t="shared" si="316"/>
        <v>0.54785370127025845</v>
      </c>
      <c r="H5008" s="190">
        <f t="shared" si="317"/>
        <v>200.12</v>
      </c>
    </row>
    <row r="5009" spans="1:8">
      <c r="A5009" s="185">
        <v>41072</v>
      </c>
      <c r="B5009" s="184">
        <v>61.1</v>
      </c>
      <c r="C5009" s="184">
        <f t="shared" si="315"/>
        <v>2012</v>
      </c>
      <c r="E5009" s="190">
        <v>76</v>
      </c>
      <c r="F5009" s="190">
        <f t="shared" si="318"/>
        <v>5004</v>
      </c>
      <c r="G5009" s="190">
        <f t="shared" si="316"/>
        <v>0.54796320630749018</v>
      </c>
      <c r="H5009" s="190">
        <f t="shared" si="317"/>
        <v>200.16</v>
      </c>
    </row>
    <row r="5010" spans="1:8">
      <c r="A5010" s="185">
        <v>41073</v>
      </c>
      <c r="B5010" s="184">
        <v>66.900000000000006</v>
      </c>
      <c r="C5010" s="184">
        <f t="shared" si="315"/>
        <v>2012</v>
      </c>
      <c r="E5010" s="190">
        <v>75.900000000000006</v>
      </c>
      <c r="F5010" s="190">
        <f t="shared" si="318"/>
        <v>5005</v>
      </c>
      <c r="G5010" s="190">
        <f t="shared" si="316"/>
        <v>0.54807271134472191</v>
      </c>
      <c r="H5010" s="190">
        <f t="shared" si="317"/>
        <v>200.20000000000005</v>
      </c>
    </row>
    <row r="5011" spans="1:8">
      <c r="A5011" s="185">
        <v>41074</v>
      </c>
      <c r="B5011" s="184">
        <v>57.1</v>
      </c>
      <c r="C5011" s="184">
        <f t="shared" si="315"/>
        <v>2012</v>
      </c>
      <c r="E5011" s="190">
        <v>75.900000000000006</v>
      </c>
      <c r="F5011" s="190">
        <f t="shared" si="318"/>
        <v>5006</v>
      </c>
      <c r="G5011" s="190">
        <f t="shared" si="316"/>
        <v>0.54818221638195352</v>
      </c>
      <c r="H5011" s="190">
        <f t="shared" si="317"/>
        <v>200.24</v>
      </c>
    </row>
    <row r="5012" spans="1:8">
      <c r="A5012" s="185">
        <v>41075</v>
      </c>
      <c r="B5012" s="184">
        <v>60.8</v>
      </c>
      <c r="C5012" s="184">
        <f t="shared" si="315"/>
        <v>2012</v>
      </c>
      <c r="E5012" s="190">
        <v>75.900000000000006</v>
      </c>
      <c r="F5012" s="190">
        <f t="shared" si="318"/>
        <v>5007</v>
      </c>
      <c r="G5012" s="190">
        <f t="shared" si="316"/>
        <v>0.54829172141918525</v>
      </c>
      <c r="H5012" s="190">
        <f t="shared" si="317"/>
        <v>200.28</v>
      </c>
    </row>
    <row r="5013" spans="1:8">
      <c r="A5013" s="185">
        <v>41076</v>
      </c>
      <c r="B5013" s="184">
        <v>62</v>
      </c>
      <c r="C5013" s="184">
        <f t="shared" si="315"/>
        <v>2012</v>
      </c>
      <c r="E5013" s="190">
        <v>75.900000000000006</v>
      </c>
      <c r="F5013" s="190">
        <f t="shared" si="318"/>
        <v>5008</v>
      </c>
      <c r="G5013" s="190">
        <f t="shared" si="316"/>
        <v>0.54840122645641698</v>
      </c>
      <c r="H5013" s="190">
        <f t="shared" si="317"/>
        <v>200.32</v>
      </c>
    </row>
    <row r="5014" spans="1:8">
      <c r="A5014" s="185">
        <v>41077</v>
      </c>
      <c r="B5014" s="184">
        <v>61.1</v>
      </c>
      <c r="C5014" s="184">
        <f t="shared" si="315"/>
        <v>2012</v>
      </c>
      <c r="E5014" s="190">
        <v>75.900000000000006</v>
      </c>
      <c r="F5014" s="190">
        <f t="shared" si="318"/>
        <v>5009</v>
      </c>
      <c r="G5014" s="190">
        <f t="shared" si="316"/>
        <v>0.54851073149364871</v>
      </c>
      <c r="H5014" s="190">
        <f t="shared" si="317"/>
        <v>200.36</v>
      </c>
    </row>
    <row r="5015" spans="1:8">
      <c r="A5015" s="185">
        <v>41078</v>
      </c>
      <c r="B5015" s="184">
        <v>60.4</v>
      </c>
      <c r="C5015" s="184">
        <f t="shared" si="315"/>
        <v>2012</v>
      </c>
      <c r="E5015" s="190">
        <v>75.8</v>
      </c>
      <c r="F5015" s="190">
        <f t="shared" si="318"/>
        <v>5010</v>
      </c>
      <c r="G5015" s="190">
        <f t="shared" si="316"/>
        <v>0.54862023653088043</v>
      </c>
      <c r="H5015" s="190">
        <f t="shared" si="317"/>
        <v>200.4</v>
      </c>
    </row>
    <row r="5016" spans="1:8">
      <c r="A5016" s="185">
        <v>41079</v>
      </c>
      <c r="B5016" s="184">
        <v>55.6</v>
      </c>
      <c r="C5016" s="184">
        <f t="shared" si="315"/>
        <v>2012</v>
      </c>
      <c r="E5016" s="190">
        <v>75.7</v>
      </c>
      <c r="F5016" s="190">
        <f t="shared" si="318"/>
        <v>5011</v>
      </c>
      <c r="G5016" s="190">
        <f t="shared" si="316"/>
        <v>0.54872974156811216</v>
      </c>
      <c r="H5016" s="190">
        <f t="shared" si="317"/>
        <v>200.44</v>
      </c>
    </row>
    <row r="5017" spans="1:8">
      <c r="A5017" s="185">
        <v>41080</v>
      </c>
      <c r="B5017" s="184">
        <v>56.6</v>
      </c>
      <c r="C5017" s="184">
        <f t="shared" si="315"/>
        <v>2012</v>
      </c>
      <c r="E5017" s="190">
        <v>75.7</v>
      </c>
      <c r="F5017" s="190">
        <f t="shared" si="318"/>
        <v>5012</v>
      </c>
      <c r="G5017" s="190">
        <f t="shared" si="316"/>
        <v>0.54883924660534389</v>
      </c>
      <c r="H5017" s="190">
        <f t="shared" si="317"/>
        <v>200.48</v>
      </c>
    </row>
    <row r="5018" spans="1:8">
      <c r="A5018" s="185">
        <v>41081</v>
      </c>
      <c r="B5018" s="184">
        <v>57.6</v>
      </c>
      <c r="C5018" s="184">
        <f t="shared" si="315"/>
        <v>2012</v>
      </c>
      <c r="E5018" s="190">
        <v>75.7</v>
      </c>
      <c r="F5018" s="190">
        <f t="shared" si="318"/>
        <v>5013</v>
      </c>
      <c r="G5018" s="190">
        <f t="shared" si="316"/>
        <v>0.54894875164257551</v>
      </c>
      <c r="H5018" s="190">
        <f t="shared" si="317"/>
        <v>200.51999999999995</v>
      </c>
    </row>
    <row r="5019" spans="1:8">
      <c r="A5019" s="185">
        <v>41082</v>
      </c>
      <c r="B5019" s="184">
        <v>57.3</v>
      </c>
      <c r="C5019" s="184">
        <f t="shared" si="315"/>
        <v>2012</v>
      </c>
      <c r="E5019" s="190">
        <v>75.7</v>
      </c>
      <c r="F5019" s="190">
        <f t="shared" si="318"/>
        <v>5014</v>
      </c>
      <c r="G5019" s="190">
        <f t="shared" si="316"/>
        <v>0.54905825667980723</v>
      </c>
      <c r="H5019" s="190">
        <f t="shared" si="317"/>
        <v>200.56</v>
      </c>
    </row>
    <row r="5020" spans="1:8">
      <c r="A5020" s="185">
        <v>41083</v>
      </c>
      <c r="B5020" s="184">
        <v>54.2</v>
      </c>
      <c r="C5020" s="184">
        <f t="shared" si="315"/>
        <v>2012</v>
      </c>
      <c r="E5020" s="190">
        <v>75.7</v>
      </c>
      <c r="F5020" s="190">
        <f t="shared" si="318"/>
        <v>5015</v>
      </c>
      <c r="G5020" s="190">
        <f t="shared" si="316"/>
        <v>0.54916776171703896</v>
      </c>
      <c r="H5020" s="190">
        <f t="shared" si="317"/>
        <v>200.6</v>
      </c>
    </row>
    <row r="5021" spans="1:8">
      <c r="A5021" s="185">
        <v>41084</v>
      </c>
      <c r="B5021" s="184">
        <v>56</v>
      </c>
      <c r="C5021" s="184">
        <f t="shared" si="315"/>
        <v>2012</v>
      </c>
      <c r="E5021" s="190">
        <v>75.7</v>
      </c>
      <c r="F5021" s="190">
        <f t="shared" si="318"/>
        <v>5016</v>
      </c>
      <c r="G5021" s="190">
        <f t="shared" si="316"/>
        <v>0.54927726675427069</v>
      </c>
      <c r="H5021" s="190">
        <f t="shared" si="317"/>
        <v>200.64</v>
      </c>
    </row>
    <row r="5022" spans="1:8">
      <c r="A5022" s="185">
        <v>41085</v>
      </c>
      <c r="B5022" s="184">
        <v>66.900000000000006</v>
      </c>
      <c r="C5022" s="184">
        <f t="shared" si="315"/>
        <v>2012</v>
      </c>
      <c r="E5022" s="190">
        <v>75.599999999999994</v>
      </c>
      <c r="F5022" s="190">
        <f t="shared" si="318"/>
        <v>5017</v>
      </c>
      <c r="G5022" s="190">
        <f t="shared" si="316"/>
        <v>0.54938677179150242</v>
      </c>
      <c r="H5022" s="190">
        <f t="shared" si="317"/>
        <v>200.68</v>
      </c>
    </row>
    <row r="5023" spans="1:8">
      <c r="A5023" s="185">
        <v>41086</v>
      </c>
      <c r="B5023" s="184">
        <v>59.6</v>
      </c>
      <c r="C5023" s="184">
        <f t="shared" si="315"/>
        <v>2012</v>
      </c>
      <c r="E5023" s="190">
        <v>75.599999999999994</v>
      </c>
      <c r="F5023" s="190">
        <f t="shared" si="318"/>
        <v>5018</v>
      </c>
      <c r="G5023" s="190">
        <f t="shared" si="316"/>
        <v>0.54949627682873414</v>
      </c>
      <c r="H5023" s="190">
        <f t="shared" si="317"/>
        <v>200.72</v>
      </c>
    </row>
    <row r="5024" spans="1:8">
      <c r="A5024" s="185">
        <v>41087</v>
      </c>
      <c r="B5024" s="184">
        <v>58.4</v>
      </c>
      <c r="C5024" s="184">
        <f t="shared" si="315"/>
        <v>2012</v>
      </c>
      <c r="E5024" s="190">
        <v>75.599999999999994</v>
      </c>
      <c r="F5024" s="190">
        <f t="shared" si="318"/>
        <v>5019</v>
      </c>
      <c r="G5024" s="190">
        <f t="shared" si="316"/>
        <v>0.54960578186596587</v>
      </c>
      <c r="H5024" s="190">
        <f t="shared" si="317"/>
        <v>200.76</v>
      </c>
    </row>
    <row r="5025" spans="1:8">
      <c r="A5025" s="185">
        <v>41088</v>
      </c>
      <c r="B5025" s="184">
        <v>60.6</v>
      </c>
      <c r="C5025" s="184">
        <f t="shared" si="315"/>
        <v>2012</v>
      </c>
      <c r="E5025" s="190">
        <v>75.599999999999994</v>
      </c>
      <c r="F5025" s="190">
        <f t="shared" si="318"/>
        <v>5020</v>
      </c>
      <c r="G5025" s="190">
        <f t="shared" si="316"/>
        <v>0.5497152869031976</v>
      </c>
      <c r="H5025" s="190">
        <f t="shared" si="317"/>
        <v>200.80000000000004</v>
      </c>
    </row>
    <row r="5026" spans="1:8">
      <c r="A5026" s="185">
        <v>41089</v>
      </c>
      <c r="B5026" s="184">
        <v>63.6</v>
      </c>
      <c r="C5026" s="184">
        <f t="shared" si="315"/>
        <v>2012</v>
      </c>
      <c r="E5026" s="190">
        <v>75.599999999999994</v>
      </c>
      <c r="F5026" s="190">
        <f t="shared" si="318"/>
        <v>5021</v>
      </c>
      <c r="G5026" s="190">
        <f t="shared" si="316"/>
        <v>0.54982479194042921</v>
      </c>
      <c r="H5026" s="190">
        <f t="shared" si="317"/>
        <v>200.84</v>
      </c>
    </row>
    <row r="5027" spans="1:8">
      <c r="A5027" s="185">
        <v>41090</v>
      </c>
      <c r="B5027" s="184">
        <v>54.4</v>
      </c>
      <c r="C5027" s="184">
        <f t="shared" si="315"/>
        <v>2012</v>
      </c>
      <c r="E5027" s="190">
        <v>75.5</v>
      </c>
      <c r="F5027" s="190">
        <f t="shared" si="318"/>
        <v>5022</v>
      </c>
      <c r="G5027" s="190">
        <f t="shared" si="316"/>
        <v>0.54993429697766094</v>
      </c>
      <c r="H5027" s="190">
        <f t="shared" si="317"/>
        <v>200.88</v>
      </c>
    </row>
    <row r="5028" spans="1:8">
      <c r="A5028" s="185">
        <v>41091</v>
      </c>
      <c r="B5028" s="184">
        <v>49.3</v>
      </c>
      <c r="C5028" s="184">
        <f t="shared" si="315"/>
        <v>2012</v>
      </c>
      <c r="E5028" s="190">
        <v>75.5</v>
      </c>
      <c r="F5028" s="190">
        <f t="shared" si="318"/>
        <v>5023</v>
      </c>
      <c r="G5028" s="190">
        <f t="shared" si="316"/>
        <v>0.55004380201489267</v>
      </c>
      <c r="H5028" s="190">
        <f t="shared" si="317"/>
        <v>200.92</v>
      </c>
    </row>
    <row r="5029" spans="1:8">
      <c r="A5029" s="185">
        <v>41092</v>
      </c>
      <c r="B5029" s="184">
        <v>53.8</v>
      </c>
      <c r="C5029" s="184">
        <f t="shared" si="315"/>
        <v>2012</v>
      </c>
      <c r="E5029" s="190">
        <v>75.5</v>
      </c>
      <c r="F5029" s="190">
        <f t="shared" si="318"/>
        <v>5024</v>
      </c>
      <c r="G5029" s="190">
        <f t="shared" si="316"/>
        <v>0.5501533070521244</v>
      </c>
      <c r="H5029" s="190">
        <f t="shared" si="317"/>
        <v>200.96</v>
      </c>
    </row>
    <row r="5030" spans="1:8">
      <c r="A5030" s="185">
        <v>41093</v>
      </c>
      <c r="B5030" s="184">
        <v>61.7</v>
      </c>
      <c r="C5030" s="184">
        <f t="shared" si="315"/>
        <v>2012</v>
      </c>
      <c r="E5030" s="190">
        <v>75.5</v>
      </c>
      <c r="F5030" s="190">
        <f t="shared" si="318"/>
        <v>5025</v>
      </c>
      <c r="G5030" s="190">
        <f t="shared" si="316"/>
        <v>0.55026281208935612</v>
      </c>
      <c r="H5030" s="190">
        <f t="shared" si="317"/>
        <v>201</v>
      </c>
    </row>
    <row r="5031" spans="1:8">
      <c r="A5031" s="185">
        <v>41094</v>
      </c>
      <c r="B5031" s="184">
        <v>63.5</v>
      </c>
      <c r="C5031" s="184">
        <f t="shared" si="315"/>
        <v>2012</v>
      </c>
      <c r="E5031" s="190">
        <v>75.5</v>
      </c>
      <c r="F5031" s="190">
        <f t="shared" si="318"/>
        <v>5026</v>
      </c>
      <c r="G5031" s="190">
        <f t="shared" si="316"/>
        <v>0.55037231712658785</v>
      </c>
      <c r="H5031" s="190">
        <f t="shared" si="317"/>
        <v>201.04</v>
      </c>
    </row>
    <row r="5032" spans="1:8">
      <c r="A5032" s="185">
        <v>41095</v>
      </c>
      <c r="B5032" s="184">
        <v>86.7</v>
      </c>
      <c r="C5032" s="184">
        <f t="shared" si="315"/>
        <v>2012</v>
      </c>
      <c r="E5032" s="190">
        <v>75.5</v>
      </c>
      <c r="F5032" s="190">
        <f t="shared" si="318"/>
        <v>5027</v>
      </c>
      <c r="G5032" s="190">
        <f t="shared" si="316"/>
        <v>0.55048182216381958</v>
      </c>
      <c r="H5032" s="190">
        <f t="shared" si="317"/>
        <v>201.08</v>
      </c>
    </row>
    <row r="5033" spans="1:8">
      <c r="A5033" s="185">
        <v>41096</v>
      </c>
      <c r="B5033" s="184">
        <v>74.8</v>
      </c>
      <c r="C5033" s="184">
        <f t="shared" si="315"/>
        <v>2012</v>
      </c>
      <c r="E5033" s="190">
        <v>75.5</v>
      </c>
      <c r="F5033" s="190">
        <f t="shared" si="318"/>
        <v>5028</v>
      </c>
      <c r="G5033" s="190">
        <f t="shared" si="316"/>
        <v>0.55059132720105119</v>
      </c>
      <c r="H5033" s="190">
        <f t="shared" si="317"/>
        <v>201.11999999999998</v>
      </c>
    </row>
    <row r="5034" spans="1:8">
      <c r="A5034" s="185">
        <v>41097</v>
      </c>
      <c r="B5034" s="184">
        <v>66.2</v>
      </c>
      <c r="C5034" s="184">
        <f t="shared" si="315"/>
        <v>2012</v>
      </c>
      <c r="E5034" s="190">
        <v>75.400000000000006</v>
      </c>
      <c r="F5034" s="190">
        <f t="shared" si="318"/>
        <v>5029</v>
      </c>
      <c r="G5034" s="190">
        <f t="shared" si="316"/>
        <v>0.55070083223828292</v>
      </c>
      <c r="H5034" s="190">
        <f t="shared" si="317"/>
        <v>201.16</v>
      </c>
    </row>
    <row r="5035" spans="1:8">
      <c r="A5035" s="185">
        <v>41098</v>
      </c>
      <c r="B5035" s="184">
        <v>59.2</v>
      </c>
      <c r="C5035" s="184">
        <f t="shared" si="315"/>
        <v>2012</v>
      </c>
      <c r="E5035" s="190">
        <v>75.400000000000006</v>
      </c>
      <c r="F5035" s="190">
        <f t="shared" si="318"/>
        <v>5030</v>
      </c>
      <c r="G5035" s="190">
        <f t="shared" si="316"/>
        <v>0.55081033727551465</v>
      </c>
      <c r="H5035" s="190">
        <f t="shared" si="317"/>
        <v>201.2</v>
      </c>
    </row>
    <row r="5036" spans="1:8">
      <c r="A5036" s="185">
        <v>41099</v>
      </c>
      <c r="B5036" s="184">
        <v>54.9</v>
      </c>
      <c r="C5036" s="184">
        <f t="shared" si="315"/>
        <v>2012</v>
      </c>
      <c r="E5036" s="190">
        <v>75.400000000000006</v>
      </c>
      <c r="F5036" s="190">
        <f t="shared" si="318"/>
        <v>5031</v>
      </c>
      <c r="G5036" s="190">
        <f t="shared" si="316"/>
        <v>0.55091984231274638</v>
      </c>
      <c r="H5036" s="190">
        <f t="shared" si="317"/>
        <v>201.24</v>
      </c>
    </row>
    <row r="5037" spans="1:8">
      <c r="A5037" s="185">
        <v>41100</v>
      </c>
      <c r="B5037" s="184">
        <v>54</v>
      </c>
      <c r="C5037" s="184">
        <f t="shared" si="315"/>
        <v>2012</v>
      </c>
      <c r="E5037" s="190">
        <v>75.400000000000006</v>
      </c>
      <c r="F5037" s="190">
        <f t="shared" si="318"/>
        <v>5032</v>
      </c>
      <c r="G5037" s="190">
        <f t="shared" si="316"/>
        <v>0.5510293473499781</v>
      </c>
      <c r="H5037" s="190">
        <f t="shared" si="317"/>
        <v>201.28</v>
      </c>
    </row>
    <row r="5038" spans="1:8">
      <c r="A5038" s="185">
        <v>41101</v>
      </c>
      <c r="B5038" s="184">
        <v>57.8</v>
      </c>
      <c r="C5038" s="184">
        <f t="shared" si="315"/>
        <v>2012</v>
      </c>
      <c r="E5038" s="190">
        <v>75.3</v>
      </c>
      <c r="F5038" s="190">
        <f t="shared" si="318"/>
        <v>5033</v>
      </c>
      <c r="G5038" s="190">
        <f t="shared" si="316"/>
        <v>0.55113885238720983</v>
      </c>
      <c r="H5038" s="190">
        <f t="shared" si="317"/>
        <v>201.32</v>
      </c>
    </row>
    <row r="5039" spans="1:8">
      <c r="A5039" s="185">
        <v>41102</v>
      </c>
      <c r="B5039" s="184">
        <v>56.1</v>
      </c>
      <c r="C5039" s="184">
        <f t="shared" si="315"/>
        <v>2012</v>
      </c>
      <c r="E5039" s="190">
        <v>75.3</v>
      </c>
      <c r="F5039" s="190">
        <f t="shared" si="318"/>
        <v>5034</v>
      </c>
      <c r="G5039" s="190">
        <f t="shared" si="316"/>
        <v>0.55124835742444156</v>
      </c>
      <c r="H5039" s="190">
        <f t="shared" si="317"/>
        <v>201.36</v>
      </c>
    </row>
    <row r="5040" spans="1:8">
      <c r="A5040" s="185">
        <v>41103</v>
      </c>
      <c r="B5040" s="184">
        <v>56.5</v>
      </c>
      <c r="C5040" s="184">
        <f t="shared" si="315"/>
        <v>2012</v>
      </c>
      <c r="E5040" s="190">
        <v>75.3</v>
      </c>
      <c r="F5040" s="190">
        <f t="shared" si="318"/>
        <v>5035</v>
      </c>
      <c r="G5040" s="190">
        <f t="shared" si="316"/>
        <v>0.55135786246167329</v>
      </c>
      <c r="H5040" s="190">
        <f t="shared" si="317"/>
        <v>201.40000000000003</v>
      </c>
    </row>
    <row r="5041" spans="1:8">
      <c r="A5041" s="185">
        <v>41104</v>
      </c>
      <c r="B5041" s="184">
        <v>61.3</v>
      </c>
      <c r="C5041" s="184">
        <f t="shared" si="315"/>
        <v>2012</v>
      </c>
      <c r="E5041" s="190">
        <v>75.2</v>
      </c>
      <c r="F5041" s="190">
        <f t="shared" si="318"/>
        <v>5036</v>
      </c>
      <c r="G5041" s="190">
        <f t="shared" si="316"/>
        <v>0.5514673674989049</v>
      </c>
      <c r="H5041" s="190">
        <f t="shared" si="317"/>
        <v>201.44</v>
      </c>
    </row>
    <row r="5042" spans="1:8">
      <c r="A5042" s="185">
        <v>41105</v>
      </c>
      <c r="B5042" s="184">
        <v>61.7</v>
      </c>
      <c r="C5042" s="184">
        <f t="shared" si="315"/>
        <v>2012</v>
      </c>
      <c r="E5042" s="190">
        <v>75.2</v>
      </c>
      <c r="F5042" s="190">
        <f t="shared" si="318"/>
        <v>5037</v>
      </c>
      <c r="G5042" s="190">
        <f t="shared" si="316"/>
        <v>0.55157687253613663</v>
      </c>
      <c r="H5042" s="190">
        <f t="shared" si="317"/>
        <v>201.48</v>
      </c>
    </row>
    <row r="5043" spans="1:8">
      <c r="A5043" s="185">
        <v>41106</v>
      </c>
      <c r="B5043" s="184">
        <v>66.900000000000006</v>
      </c>
      <c r="C5043" s="184">
        <f t="shared" si="315"/>
        <v>2012</v>
      </c>
      <c r="E5043" s="190">
        <v>75.2</v>
      </c>
      <c r="F5043" s="190">
        <f t="shared" si="318"/>
        <v>5038</v>
      </c>
      <c r="G5043" s="190">
        <f t="shared" si="316"/>
        <v>0.55168637757336836</v>
      </c>
      <c r="H5043" s="190">
        <f t="shared" si="317"/>
        <v>201.52</v>
      </c>
    </row>
    <row r="5044" spans="1:8">
      <c r="A5044" s="185">
        <v>41107</v>
      </c>
      <c r="B5044" s="184">
        <v>61.1</v>
      </c>
      <c r="C5044" s="184">
        <f t="shared" si="315"/>
        <v>2012</v>
      </c>
      <c r="E5044" s="190">
        <v>75.2</v>
      </c>
      <c r="F5044" s="190">
        <f t="shared" si="318"/>
        <v>5039</v>
      </c>
      <c r="G5044" s="190">
        <f t="shared" si="316"/>
        <v>0.55179588261060009</v>
      </c>
      <c r="H5044" s="190">
        <f t="shared" si="317"/>
        <v>201.56</v>
      </c>
    </row>
    <row r="5045" spans="1:8">
      <c r="A5045" s="185">
        <v>41108</v>
      </c>
      <c r="B5045" s="184">
        <v>45.9</v>
      </c>
      <c r="C5045" s="184">
        <f t="shared" si="315"/>
        <v>2012</v>
      </c>
      <c r="E5045" s="190">
        <v>75.2</v>
      </c>
      <c r="F5045" s="190">
        <f t="shared" si="318"/>
        <v>5040</v>
      </c>
      <c r="G5045" s="190">
        <f t="shared" si="316"/>
        <v>0.55190538764783181</v>
      </c>
      <c r="H5045" s="190">
        <f t="shared" si="317"/>
        <v>201.6</v>
      </c>
    </row>
    <row r="5046" spans="1:8">
      <c r="A5046" s="185">
        <v>41109</v>
      </c>
      <c r="B5046" s="184">
        <v>37.299999999999997</v>
      </c>
      <c r="C5046" s="184">
        <f t="shared" si="315"/>
        <v>2012</v>
      </c>
      <c r="E5046" s="190">
        <v>75.099999999999994</v>
      </c>
      <c r="F5046" s="190">
        <f t="shared" si="318"/>
        <v>5041</v>
      </c>
      <c r="G5046" s="190">
        <f t="shared" si="316"/>
        <v>0.55201489268506354</v>
      </c>
      <c r="H5046" s="190">
        <f t="shared" si="317"/>
        <v>201.64</v>
      </c>
    </row>
    <row r="5047" spans="1:8">
      <c r="A5047" s="185">
        <v>41110</v>
      </c>
      <c r="B5047" s="184">
        <v>36.9</v>
      </c>
      <c r="C5047" s="184">
        <f t="shared" si="315"/>
        <v>2012</v>
      </c>
      <c r="E5047" s="190">
        <v>75.099999999999994</v>
      </c>
      <c r="F5047" s="190">
        <f t="shared" si="318"/>
        <v>5042</v>
      </c>
      <c r="G5047" s="190">
        <f t="shared" si="316"/>
        <v>0.55212439772229527</v>
      </c>
      <c r="H5047" s="190">
        <f t="shared" si="317"/>
        <v>201.68</v>
      </c>
    </row>
    <row r="5048" spans="1:8">
      <c r="A5048" s="185">
        <v>41111</v>
      </c>
      <c r="B5048" s="184">
        <v>25.1</v>
      </c>
      <c r="C5048" s="184">
        <f t="shared" si="315"/>
        <v>2012</v>
      </c>
      <c r="E5048" s="190">
        <v>75.099999999999994</v>
      </c>
      <c r="F5048" s="190">
        <f t="shared" si="318"/>
        <v>5043</v>
      </c>
      <c r="G5048" s="190">
        <f t="shared" si="316"/>
        <v>0.55223390275952688</v>
      </c>
      <c r="H5048" s="190">
        <f t="shared" si="317"/>
        <v>201.71999999999997</v>
      </c>
    </row>
    <row r="5049" spans="1:8">
      <c r="A5049" s="185">
        <v>41112</v>
      </c>
      <c r="B5049" s="184">
        <v>20.8</v>
      </c>
      <c r="C5049" s="184">
        <f t="shared" si="315"/>
        <v>2012</v>
      </c>
      <c r="E5049" s="190">
        <v>75</v>
      </c>
      <c r="F5049" s="190">
        <f t="shared" si="318"/>
        <v>5044</v>
      </c>
      <c r="G5049" s="190">
        <f t="shared" si="316"/>
        <v>0.55234340779675861</v>
      </c>
      <c r="H5049" s="190">
        <f t="shared" si="317"/>
        <v>201.76</v>
      </c>
    </row>
    <row r="5050" spans="1:8">
      <c r="A5050" s="185">
        <v>41113</v>
      </c>
      <c r="B5050" s="184">
        <v>23.3</v>
      </c>
      <c r="C5050" s="184">
        <f t="shared" si="315"/>
        <v>2012</v>
      </c>
      <c r="E5050" s="190">
        <v>75</v>
      </c>
      <c r="F5050" s="190">
        <f t="shared" si="318"/>
        <v>5045</v>
      </c>
      <c r="G5050" s="190">
        <f t="shared" si="316"/>
        <v>0.55245291283399034</v>
      </c>
      <c r="H5050" s="190">
        <f t="shared" si="317"/>
        <v>201.8</v>
      </c>
    </row>
    <row r="5051" spans="1:8">
      <c r="A5051" s="185">
        <v>41114</v>
      </c>
      <c r="B5051" s="184">
        <v>21.6</v>
      </c>
      <c r="C5051" s="184">
        <f t="shared" si="315"/>
        <v>2012</v>
      </c>
      <c r="E5051" s="190">
        <v>75</v>
      </c>
      <c r="F5051" s="190">
        <f t="shared" si="318"/>
        <v>5046</v>
      </c>
      <c r="G5051" s="190">
        <f t="shared" si="316"/>
        <v>0.55256241787122207</v>
      </c>
      <c r="H5051" s="190">
        <f t="shared" si="317"/>
        <v>201.84</v>
      </c>
    </row>
    <row r="5052" spans="1:8">
      <c r="A5052" s="185">
        <v>41115</v>
      </c>
      <c r="B5052" s="184">
        <v>23</v>
      </c>
      <c r="C5052" s="184">
        <f t="shared" si="315"/>
        <v>2012</v>
      </c>
      <c r="E5052" s="190">
        <v>75</v>
      </c>
      <c r="F5052" s="190">
        <f t="shared" si="318"/>
        <v>5047</v>
      </c>
      <c r="G5052" s="190">
        <f t="shared" si="316"/>
        <v>0.55267192290845379</v>
      </c>
      <c r="H5052" s="190">
        <f t="shared" si="317"/>
        <v>201.88</v>
      </c>
    </row>
    <row r="5053" spans="1:8">
      <c r="A5053" s="185">
        <v>41116</v>
      </c>
      <c r="B5053" s="184">
        <v>23.6</v>
      </c>
      <c r="C5053" s="184">
        <f t="shared" si="315"/>
        <v>2012</v>
      </c>
      <c r="E5053" s="190">
        <v>75</v>
      </c>
      <c r="F5053" s="190">
        <f t="shared" si="318"/>
        <v>5048</v>
      </c>
      <c r="G5053" s="190">
        <f t="shared" si="316"/>
        <v>0.55278142794568552</v>
      </c>
      <c r="H5053" s="190">
        <f t="shared" si="317"/>
        <v>201.92</v>
      </c>
    </row>
    <row r="5054" spans="1:8">
      <c r="A5054" s="185">
        <v>41117</v>
      </c>
      <c r="B5054" s="184">
        <v>20.399999999999999</v>
      </c>
      <c r="C5054" s="184">
        <f t="shared" si="315"/>
        <v>2012</v>
      </c>
      <c r="E5054" s="190">
        <v>75</v>
      </c>
      <c r="F5054" s="190">
        <f t="shared" si="318"/>
        <v>5049</v>
      </c>
      <c r="G5054" s="190">
        <f t="shared" si="316"/>
        <v>0.55289093298291725</v>
      </c>
      <c r="H5054" s="190">
        <f t="shared" si="317"/>
        <v>201.96</v>
      </c>
    </row>
    <row r="5055" spans="1:8">
      <c r="A5055" s="185">
        <v>41118</v>
      </c>
      <c r="B5055" s="184">
        <v>19.399999999999999</v>
      </c>
      <c r="C5055" s="184">
        <f t="shared" si="315"/>
        <v>2012</v>
      </c>
      <c r="E5055" s="190">
        <v>75</v>
      </c>
      <c r="F5055" s="190">
        <f t="shared" si="318"/>
        <v>5050</v>
      </c>
      <c r="G5055" s="190">
        <f t="shared" si="316"/>
        <v>0.55300043802014898</v>
      </c>
      <c r="H5055" s="190">
        <f t="shared" si="317"/>
        <v>202</v>
      </c>
    </row>
    <row r="5056" spans="1:8">
      <c r="A5056" s="185">
        <v>41119</v>
      </c>
      <c r="B5056" s="184">
        <v>18</v>
      </c>
      <c r="C5056" s="184">
        <f t="shared" si="315"/>
        <v>2012</v>
      </c>
      <c r="E5056" s="190">
        <v>75</v>
      </c>
      <c r="F5056" s="190">
        <f t="shared" si="318"/>
        <v>5051</v>
      </c>
      <c r="G5056" s="190">
        <f t="shared" si="316"/>
        <v>0.55310994305738059</v>
      </c>
      <c r="H5056" s="190">
        <f t="shared" si="317"/>
        <v>202.04</v>
      </c>
    </row>
    <row r="5057" spans="1:8">
      <c r="A5057" s="185">
        <v>41120</v>
      </c>
      <c r="B5057" s="184">
        <v>20.100000000000001</v>
      </c>
      <c r="C5057" s="184">
        <f t="shared" si="315"/>
        <v>2012</v>
      </c>
      <c r="E5057" s="190">
        <v>75</v>
      </c>
      <c r="F5057" s="190">
        <f t="shared" si="318"/>
        <v>5052</v>
      </c>
      <c r="G5057" s="190">
        <f t="shared" si="316"/>
        <v>0.55321944809461232</v>
      </c>
      <c r="H5057" s="190">
        <f t="shared" si="317"/>
        <v>202.08</v>
      </c>
    </row>
    <row r="5058" spans="1:8">
      <c r="A5058" s="185">
        <v>41121</v>
      </c>
      <c r="B5058" s="184">
        <v>23.2</v>
      </c>
      <c r="C5058" s="184">
        <f t="shared" si="315"/>
        <v>2012</v>
      </c>
      <c r="E5058" s="190">
        <v>75</v>
      </c>
      <c r="F5058" s="190">
        <f t="shared" si="318"/>
        <v>5053</v>
      </c>
      <c r="G5058" s="190">
        <f t="shared" si="316"/>
        <v>0.55332895313184405</v>
      </c>
      <c r="H5058" s="190">
        <f t="shared" si="317"/>
        <v>202.12</v>
      </c>
    </row>
    <row r="5059" spans="1:8">
      <c r="A5059" s="185">
        <v>41122</v>
      </c>
      <c r="B5059" s="184">
        <v>24</v>
      </c>
      <c r="C5059" s="184">
        <f t="shared" si="315"/>
        <v>2012</v>
      </c>
      <c r="E5059" s="190">
        <v>75</v>
      </c>
      <c r="F5059" s="190">
        <f t="shared" si="318"/>
        <v>5054</v>
      </c>
      <c r="G5059" s="190">
        <f t="shared" si="316"/>
        <v>0.55343845816907578</v>
      </c>
      <c r="H5059" s="190">
        <f t="shared" si="317"/>
        <v>202.16</v>
      </c>
    </row>
    <row r="5060" spans="1:8">
      <c r="A5060" s="185">
        <v>41123</v>
      </c>
      <c r="B5060" s="184">
        <v>23.5</v>
      </c>
      <c r="C5060" s="184">
        <f t="shared" si="315"/>
        <v>2012</v>
      </c>
      <c r="E5060" s="190">
        <v>75</v>
      </c>
      <c r="F5060" s="190">
        <f t="shared" si="318"/>
        <v>5055</v>
      </c>
      <c r="G5060" s="190">
        <f t="shared" si="316"/>
        <v>0.5535479632063075</v>
      </c>
      <c r="H5060" s="190">
        <f t="shared" si="317"/>
        <v>202.2</v>
      </c>
    </row>
    <row r="5061" spans="1:8">
      <c r="A5061" s="185">
        <v>41124</v>
      </c>
      <c r="B5061" s="184">
        <v>20.8</v>
      </c>
      <c r="C5061" s="184">
        <f t="shared" si="315"/>
        <v>2012</v>
      </c>
      <c r="E5061" s="190">
        <v>75</v>
      </c>
      <c r="F5061" s="190">
        <f t="shared" si="318"/>
        <v>5056</v>
      </c>
      <c r="G5061" s="190">
        <f t="shared" si="316"/>
        <v>0.55365746824353923</v>
      </c>
      <c r="H5061" s="190">
        <f t="shared" si="317"/>
        <v>202.24</v>
      </c>
    </row>
    <row r="5062" spans="1:8">
      <c r="A5062" s="185">
        <v>41125</v>
      </c>
      <c r="B5062" s="184">
        <v>21.4</v>
      </c>
      <c r="C5062" s="184">
        <f t="shared" ref="C5062:C5125" si="319">YEAR(A5062)</f>
        <v>2012</v>
      </c>
      <c r="E5062" s="190">
        <v>75</v>
      </c>
      <c r="F5062" s="190">
        <f t="shared" si="318"/>
        <v>5057</v>
      </c>
      <c r="G5062" s="190">
        <f t="shared" ref="G5062:G5125" si="320">F5062/9132</f>
        <v>0.55376697328077096</v>
      </c>
      <c r="H5062" s="190">
        <f t="shared" ref="H5062:H5125" si="321">G5062*9132/25</f>
        <v>202.28</v>
      </c>
    </row>
    <row r="5063" spans="1:8">
      <c r="A5063" s="185">
        <v>41126</v>
      </c>
      <c r="B5063" s="184">
        <v>25.8</v>
      </c>
      <c r="C5063" s="184">
        <f t="shared" si="319"/>
        <v>2012</v>
      </c>
      <c r="E5063" s="190">
        <v>75</v>
      </c>
      <c r="F5063" s="190">
        <f t="shared" ref="F5063:F5126" si="322">F5062+1</f>
        <v>5058</v>
      </c>
      <c r="G5063" s="190">
        <f t="shared" si="320"/>
        <v>0.55387647831800257</v>
      </c>
      <c r="H5063" s="190">
        <f t="shared" si="321"/>
        <v>202.31999999999996</v>
      </c>
    </row>
    <row r="5064" spans="1:8">
      <c r="A5064" s="185">
        <v>41127</v>
      </c>
      <c r="B5064" s="184">
        <v>26.4</v>
      </c>
      <c r="C5064" s="184">
        <f t="shared" si="319"/>
        <v>2012</v>
      </c>
      <c r="E5064" s="190">
        <v>74.900000000000006</v>
      </c>
      <c r="F5064" s="190">
        <f t="shared" si="322"/>
        <v>5059</v>
      </c>
      <c r="G5064" s="190">
        <f t="shared" si="320"/>
        <v>0.5539859833552343</v>
      </c>
      <c r="H5064" s="190">
        <f t="shared" si="321"/>
        <v>202.36</v>
      </c>
    </row>
    <row r="5065" spans="1:8">
      <c r="A5065" s="185">
        <v>41128</v>
      </c>
      <c r="B5065" s="184">
        <v>24.5</v>
      </c>
      <c r="C5065" s="184">
        <f t="shared" si="319"/>
        <v>2012</v>
      </c>
      <c r="E5065" s="190">
        <v>74.900000000000006</v>
      </c>
      <c r="F5065" s="190">
        <f t="shared" si="322"/>
        <v>5060</v>
      </c>
      <c r="G5065" s="190">
        <f t="shared" si="320"/>
        <v>0.55409548839246603</v>
      </c>
      <c r="H5065" s="190">
        <f t="shared" si="321"/>
        <v>202.4</v>
      </c>
    </row>
    <row r="5066" spans="1:8">
      <c r="A5066" s="185">
        <v>41129</v>
      </c>
      <c r="B5066" s="184">
        <v>24.1</v>
      </c>
      <c r="C5066" s="184">
        <f t="shared" si="319"/>
        <v>2012</v>
      </c>
      <c r="E5066" s="190">
        <v>74.900000000000006</v>
      </c>
      <c r="F5066" s="190">
        <f t="shared" si="322"/>
        <v>5061</v>
      </c>
      <c r="G5066" s="190">
        <f t="shared" si="320"/>
        <v>0.55420499342969776</v>
      </c>
      <c r="H5066" s="190">
        <f t="shared" si="321"/>
        <v>202.44</v>
      </c>
    </row>
    <row r="5067" spans="1:8">
      <c r="A5067" s="185">
        <v>41130</v>
      </c>
      <c r="B5067" s="184">
        <v>27.5</v>
      </c>
      <c r="C5067" s="184">
        <f t="shared" si="319"/>
        <v>2012</v>
      </c>
      <c r="E5067" s="190">
        <v>74.900000000000006</v>
      </c>
      <c r="F5067" s="190">
        <f t="shared" si="322"/>
        <v>5062</v>
      </c>
      <c r="G5067" s="190">
        <f t="shared" si="320"/>
        <v>0.55431449846692948</v>
      </c>
      <c r="H5067" s="190">
        <f t="shared" si="321"/>
        <v>202.48</v>
      </c>
    </row>
    <row r="5068" spans="1:8">
      <c r="A5068" s="185">
        <v>41131</v>
      </c>
      <c r="B5068" s="184">
        <v>29.9</v>
      </c>
      <c r="C5068" s="184">
        <f t="shared" si="319"/>
        <v>2012</v>
      </c>
      <c r="E5068" s="190">
        <v>74.8</v>
      </c>
      <c r="F5068" s="190">
        <f t="shared" si="322"/>
        <v>5063</v>
      </c>
      <c r="G5068" s="190">
        <f t="shared" si="320"/>
        <v>0.55442400350416121</v>
      </c>
      <c r="H5068" s="190">
        <f t="shared" si="321"/>
        <v>202.52</v>
      </c>
    </row>
    <row r="5069" spans="1:8">
      <c r="A5069" s="185">
        <v>41132</v>
      </c>
      <c r="B5069" s="184">
        <v>33</v>
      </c>
      <c r="C5069" s="184">
        <f t="shared" si="319"/>
        <v>2012</v>
      </c>
      <c r="E5069" s="190">
        <v>74.8</v>
      </c>
      <c r="F5069" s="190">
        <f t="shared" si="322"/>
        <v>5064</v>
      </c>
      <c r="G5069" s="190">
        <f t="shared" si="320"/>
        <v>0.55453350854139294</v>
      </c>
      <c r="H5069" s="190">
        <f t="shared" si="321"/>
        <v>202.56</v>
      </c>
    </row>
    <row r="5070" spans="1:8">
      <c r="A5070" s="185">
        <v>41133</v>
      </c>
      <c r="B5070" s="184">
        <v>27.5</v>
      </c>
      <c r="C5070" s="184">
        <f t="shared" si="319"/>
        <v>2012</v>
      </c>
      <c r="E5070" s="190">
        <v>74.8</v>
      </c>
      <c r="F5070" s="190">
        <f t="shared" si="322"/>
        <v>5065</v>
      </c>
      <c r="G5070" s="190">
        <f t="shared" si="320"/>
        <v>0.55464301357862467</v>
      </c>
      <c r="H5070" s="190">
        <f t="shared" si="321"/>
        <v>202.6</v>
      </c>
    </row>
    <row r="5071" spans="1:8">
      <c r="A5071" s="185">
        <v>41134</v>
      </c>
      <c r="B5071" s="184">
        <v>26.2</v>
      </c>
      <c r="C5071" s="184">
        <f t="shared" si="319"/>
        <v>2012</v>
      </c>
      <c r="E5071" s="190">
        <v>74.8</v>
      </c>
      <c r="F5071" s="190">
        <f t="shared" si="322"/>
        <v>5066</v>
      </c>
      <c r="G5071" s="190">
        <f t="shared" si="320"/>
        <v>0.55475251861585628</v>
      </c>
      <c r="H5071" s="190">
        <f t="shared" si="321"/>
        <v>202.64</v>
      </c>
    </row>
    <row r="5072" spans="1:8">
      <c r="A5072" s="185">
        <v>41135</v>
      </c>
      <c r="B5072" s="184">
        <v>19.5</v>
      </c>
      <c r="C5072" s="184">
        <f t="shared" si="319"/>
        <v>2012</v>
      </c>
      <c r="E5072" s="190">
        <v>74.8</v>
      </c>
      <c r="F5072" s="190">
        <f t="shared" si="322"/>
        <v>5067</v>
      </c>
      <c r="G5072" s="190">
        <f t="shared" si="320"/>
        <v>0.55486202365308801</v>
      </c>
      <c r="H5072" s="190">
        <f t="shared" si="321"/>
        <v>202.68</v>
      </c>
    </row>
    <row r="5073" spans="1:8">
      <c r="A5073" s="185">
        <v>41136</v>
      </c>
      <c r="B5073" s="184">
        <v>17.8</v>
      </c>
      <c r="C5073" s="184">
        <f t="shared" si="319"/>
        <v>2012</v>
      </c>
      <c r="E5073" s="190">
        <v>74.8</v>
      </c>
      <c r="F5073" s="190">
        <f t="shared" si="322"/>
        <v>5068</v>
      </c>
      <c r="G5073" s="190">
        <f t="shared" si="320"/>
        <v>0.55497152869031974</v>
      </c>
      <c r="H5073" s="190">
        <f t="shared" si="321"/>
        <v>202.72</v>
      </c>
    </row>
    <row r="5074" spans="1:8">
      <c r="A5074" s="185">
        <v>41137</v>
      </c>
      <c r="B5074" s="184">
        <v>20.2</v>
      </c>
      <c r="C5074" s="184">
        <f t="shared" si="319"/>
        <v>2012</v>
      </c>
      <c r="E5074" s="190">
        <v>74.7</v>
      </c>
      <c r="F5074" s="190">
        <f t="shared" si="322"/>
        <v>5069</v>
      </c>
      <c r="G5074" s="190">
        <f t="shared" si="320"/>
        <v>0.55508103372755146</v>
      </c>
      <c r="H5074" s="190">
        <f t="shared" si="321"/>
        <v>202.76</v>
      </c>
    </row>
    <row r="5075" spans="1:8">
      <c r="A5075" s="185">
        <v>41138</v>
      </c>
      <c r="B5075" s="184">
        <v>23.1</v>
      </c>
      <c r="C5075" s="184">
        <f t="shared" si="319"/>
        <v>2012</v>
      </c>
      <c r="E5075" s="190">
        <v>74.7</v>
      </c>
      <c r="F5075" s="190">
        <f t="shared" si="322"/>
        <v>5070</v>
      </c>
      <c r="G5075" s="190">
        <f t="shared" si="320"/>
        <v>0.55519053876478319</v>
      </c>
      <c r="H5075" s="190">
        <f t="shared" si="321"/>
        <v>202.8</v>
      </c>
    </row>
    <row r="5076" spans="1:8">
      <c r="A5076" s="185">
        <v>41139</v>
      </c>
      <c r="B5076" s="184">
        <v>30.3</v>
      </c>
      <c r="C5076" s="184">
        <f t="shared" si="319"/>
        <v>2012</v>
      </c>
      <c r="E5076" s="190">
        <v>74.7</v>
      </c>
      <c r="F5076" s="190">
        <f t="shared" si="322"/>
        <v>5071</v>
      </c>
      <c r="G5076" s="190">
        <f t="shared" si="320"/>
        <v>0.55530004380201492</v>
      </c>
      <c r="H5076" s="190">
        <f t="shared" si="321"/>
        <v>202.84</v>
      </c>
    </row>
    <row r="5077" spans="1:8">
      <c r="A5077" s="185">
        <v>41140</v>
      </c>
      <c r="B5077" s="184">
        <v>25.6</v>
      </c>
      <c r="C5077" s="184">
        <f t="shared" si="319"/>
        <v>2012</v>
      </c>
      <c r="E5077" s="190">
        <v>74.7</v>
      </c>
      <c r="F5077" s="190">
        <f t="shared" si="322"/>
        <v>5072</v>
      </c>
      <c r="G5077" s="190">
        <f t="shared" si="320"/>
        <v>0.55540954883924665</v>
      </c>
      <c r="H5077" s="190">
        <f t="shared" si="321"/>
        <v>202.88</v>
      </c>
    </row>
    <row r="5078" spans="1:8">
      <c r="A5078" s="185">
        <v>41141</v>
      </c>
      <c r="B5078" s="184">
        <v>27</v>
      </c>
      <c r="C5078" s="184">
        <f t="shared" si="319"/>
        <v>2012</v>
      </c>
      <c r="E5078" s="190">
        <v>74.7</v>
      </c>
      <c r="F5078" s="190">
        <f t="shared" si="322"/>
        <v>5073</v>
      </c>
      <c r="G5078" s="190">
        <f t="shared" si="320"/>
        <v>0.55551905387647826</v>
      </c>
      <c r="H5078" s="190">
        <f t="shared" si="321"/>
        <v>202.91999999999996</v>
      </c>
    </row>
    <row r="5079" spans="1:8">
      <c r="A5079" s="185">
        <v>41142</v>
      </c>
      <c r="B5079" s="184">
        <v>23.7</v>
      </c>
      <c r="C5079" s="184">
        <f t="shared" si="319"/>
        <v>2012</v>
      </c>
      <c r="E5079" s="190">
        <v>74.7</v>
      </c>
      <c r="F5079" s="190">
        <f t="shared" si="322"/>
        <v>5074</v>
      </c>
      <c r="G5079" s="190">
        <f t="shared" si="320"/>
        <v>0.55562855891370999</v>
      </c>
      <c r="H5079" s="190">
        <f t="shared" si="321"/>
        <v>202.96</v>
      </c>
    </row>
    <row r="5080" spans="1:8">
      <c r="A5080" s="185">
        <v>41143</v>
      </c>
      <c r="B5080" s="184">
        <v>26.6</v>
      </c>
      <c r="C5080" s="184">
        <f t="shared" si="319"/>
        <v>2012</v>
      </c>
      <c r="E5080" s="190">
        <v>74.7</v>
      </c>
      <c r="F5080" s="190">
        <f t="shared" si="322"/>
        <v>5075</v>
      </c>
      <c r="G5080" s="190">
        <f t="shared" si="320"/>
        <v>0.55573806395094172</v>
      </c>
      <c r="H5080" s="190">
        <f t="shared" si="321"/>
        <v>203</v>
      </c>
    </row>
    <row r="5081" spans="1:8">
      <c r="A5081" s="185">
        <v>41144</v>
      </c>
      <c r="B5081" s="184">
        <v>33.6</v>
      </c>
      <c r="C5081" s="184">
        <f t="shared" si="319"/>
        <v>2012</v>
      </c>
      <c r="E5081" s="190">
        <v>74.7</v>
      </c>
      <c r="F5081" s="190">
        <f t="shared" si="322"/>
        <v>5076</v>
      </c>
      <c r="G5081" s="190">
        <f t="shared" si="320"/>
        <v>0.55584756898817345</v>
      </c>
      <c r="H5081" s="190">
        <f t="shared" si="321"/>
        <v>203.04</v>
      </c>
    </row>
    <row r="5082" spans="1:8">
      <c r="A5082" s="185">
        <v>41145</v>
      </c>
      <c r="B5082" s="184">
        <v>22.6</v>
      </c>
      <c r="C5082" s="184">
        <f t="shared" si="319"/>
        <v>2012</v>
      </c>
      <c r="E5082" s="190">
        <v>74.7</v>
      </c>
      <c r="F5082" s="190">
        <f t="shared" si="322"/>
        <v>5077</v>
      </c>
      <c r="G5082" s="190">
        <f t="shared" si="320"/>
        <v>0.55595707402540517</v>
      </c>
      <c r="H5082" s="190">
        <f t="shared" si="321"/>
        <v>203.08</v>
      </c>
    </row>
    <row r="5083" spans="1:8">
      <c r="A5083" s="185">
        <v>41146</v>
      </c>
      <c r="B5083" s="184">
        <v>24.2</v>
      </c>
      <c r="C5083" s="184">
        <f t="shared" si="319"/>
        <v>2012</v>
      </c>
      <c r="E5083" s="190">
        <v>74.7</v>
      </c>
      <c r="F5083" s="190">
        <f t="shared" si="322"/>
        <v>5078</v>
      </c>
      <c r="G5083" s="190">
        <f t="shared" si="320"/>
        <v>0.5560665790626369</v>
      </c>
      <c r="H5083" s="190">
        <f t="shared" si="321"/>
        <v>203.12</v>
      </c>
    </row>
    <row r="5084" spans="1:8">
      <c r="A5084" s="185">
        <v>41147</v>
      </c>
      <c r="B5084" s="184">
        <v>26.1</v>
      </c>
      <c r="C5084" s="184">
        <f t="shared" si="319"/>
        <v>2012</v>
      </c>
      <c r="E5084" s="190">
        <v>74.7</v>
      </c>
      <c r="F5084" s="190">
        <f t="shared" si="322"/>
        <v>5079</v>
      </c>
      <c r="G5084" s="190">
        <f t="shared" si="320"/>
        <v>0.55617608409986863</v>
      </c>
      <c r="H5084" s="190">
        <f t="shared" si="321"/>
        <v>203.16</v>
      </c>
    </row>
    <row r="5085" spans="1:8">
      <c r="A5085" s="185">
        <v>41148</v>
      </c>
      <c r="B5085" s="184">
        <v>28.7</v>
      </c>
      <c r="C5085" s="184">
        <f t="shared" si="319"/>
        <v>2012</v>
      </c>
      <c r="E5085" s="190">
        <v>74.7</v>
      </c>
      <c r="F5085" s="190">
        <f t="shared" si="322"/>
        <v>5080</v>
      </c>
      <c r="G5085" s="190">
        <f t="shared" si="320"/>
        <v>0.55628558913710036</v>
      </c>
      <c r="H5085" s="190">
        <f t="shared" si="321"/>
        <v>203.2</v>
      </c>
    </row>
    <row r="5086" spans="1:8">
      <c r="A5086" s="185">
        <v>41149</v>
      </c>
      <c r="B5086" s="184">
        <v>32.299999999999997</v>
      </c>
      <c r="C5086" s="184">
        <f t="shared" si="319"/>
        <v>2012</v>
      </c>
      <c r="E5086" s="190">
        <v>74.599999999999994</v>
      </c>
      <c r="F5086" s="190">
        <f t="shared" si="322"/>
        <v>5081</v>
      </c>
      <c r="G5086" s="190">
        <f t="shared" si="320"/>
        <v>0.55639509417433197</v>
      </c>
      <c r="H5086" s="190">
        <f t="shared" si="321"/>
        <v>203.24</v>
      </c>
    </row>
    <row r="5087" spans="1:8">
      <c r="A5087" s="185">
        <v>41150</v>
      </c>
      <c r="B5087" s="184">
        <v>29.8</v>
      </c>
      <c r="C5087" s="184">
        <f t="shared" si="319"/>
        <v>2012</v>
      </c>
      <c r="E5087" s="190">
        <v>74.599999999999994</v>
      </c>
      <c r="F5087" s="190">
        <f t="shared" si="322"/>
        <v>5082</v>
      </c>
      <c r="G5087" s="190">
        <f t="shared" si="320"/>
        <v>0.5565045992115637</v>
      </c>
      <c r="H5087" s="190">
        <f t="shared" si="321"/>
        <v>203.28</v>
      </c>
    </row>
    <row r="5088" spans="1:8">
      <c r="A5088" s="185">
        <v>41151</v>
      </c>
      <c r="B5088" s="184">
        <v>31.5</v>
      </c>
      <c r="C5088" s="184">
        <f t="shared" si="319"/>
        <v>2012</v>
      </c>
      <c r="E5088" s="190">
        <v>74.5</v>
      </c>
      <c r="F5088" s="190">
        <f t="shared" si="322"/>
        <v>5083</v>
      </c>
      <c r="G5088" s="190">
        <f t="shared" si="320"/>
        <v>0.55661410424879543</v>
      </c>
      <c r="H5088" s="190">
        <f t="shared" si="321"/>
        <v>203.32</v>
      </c>
    </row>
    <row r="5089" spans="1:8">
      <c r="A5089" s="185">
        <v>41152</v>
      </c>
      <c r="B5089" s="184">
        <v>31.7</v>
      </c>
      <c r="C5089" s="184">
        <f t="shared" si="319"/>
        <v>2012</v>
      </c>
      <c r="E5089" s="190">
        <v>74.5</v>
      </c>
      <c r="F5089" s="190">
        <f t="shared" si="322"/>
        <v>5084</v>
      </c>
      <c r="G5089" s="190">
        <f t="shared" si="320"/>
        <v>0.55672360928602715</v>
      </c>
      <c r="H5089" s="190">
        <f t="shared" si="321"/>
        <v>203.36</v>
      </c>
    </row>
    <row r="5090" spans="1:8">
      <c r="A5090" s="185">
        <v>41153</v>
      </c>
      <c r="B5090" s="184">
        <v>46.6</v>
      </c>
      <c r="C5090" s="184">
        <f t="shared" si="319"/>
        <v>2012</v>
      </c>
      <c r="E5090" s="190">
        <v>74.5</v>
      </c>
      <c r="F5090" s="190">
        <f t="shared" si="322"/>
        <v>5085</v>
      </c>
      <c r="G5090" s="190">
        <f t="shared" si="320"/>
        <v>0.55683311432325888</v>
      </c>
      <c r="H5090" s="190">
        <f t="shared" si="321"/>
        <v>203.4</v>
      </c>
    </row>
    <row r="5091" spans="1:8">
      <c r="A5091" s="185">
        <v>41154</v>
      </c>
      <c r="B5091" s="184">
        <v>38.5</v>
      </c>
      <c r="C5091" s="184">
        <f t="shared" si="319"/>
        <v>2012</v>
      </c>
      <c r="E5091" s="190">
        <v>74.5</v>
      </c>
      <c r="F5091" s="190">
        <f t="shared" si="322"/>
        <v>5086</v>
      </c>
      <c r="G5091" s="190">
        <f t="shared" si="320"/>
        <v>0.55694261936049061</v>
      </c>
      <c r="H5091" s="190">
        <f t="shared" si="321"/>
        <v>203.44</v>
      </c>
    </row>
    <row r="5092" spans="1:8">
      <c r="A5092" s="185">
        <v>41155</v>
      </c>
      <c r="B5092" s="184">
        <v>33.700000000000003</v>
      </c>
      <c r="C5092" s="184">
        <f t="shared" si="319"/>
        <v>2012</v>
      </c>
      <c r="E5092" s="190">
        <v>74.400000000000006</v>
      </c>
      <c r="F5092" s="190">
        <f t="shared" si="322"/>
        <v>5087</v>
      </c>
      <c r="G5092" s="190">
        <f t="shared" si="320"/>
        <v>0.55705212439772234</v>
      </c>
      <c r="H5092" s="190">
        <f t="shared" si="321"/>
        <v>203.48</v>
      </c>
    </row>
    <row r="5093" spans="1:8">
      <c r="A5093" s="185">
        <v>41156</v>
      </c>
      <c r="B5093" s="184">
        <v>30.4</v>
      </c>
      <c r="C5093" s="184">
        <f t="shared" si="319"/>
        <v>2012</v>
      </c>
      <c r="E5093" s="190">
        <v>74.400000000000006</v>
      </c>
      <c r="F5093" s="190">
        <f t="shared" si="322"/>
        <v>5088</v>
      </c>
      <c r="G5093" s="190">
        <f t="shared" si="320"/>
        <v>0.55716162943495395</v>
      </c>
      <c r="H5093" s="190">
        <f t="shared" si="321"/>
        <v>203.51999999999995</v>
      </c>
    </row>
    <row r="5094" spans="1:8">
      <c r="A5094" s="185">
        <v>41157</v>
      </c>
      <c r="B5094" s="184">
        <v>32.6</v>
      </c>
      <c r="C5094" s="184">
        <f t="shared" si="319"/>
        <v>2012</v>
      </c>
      <c r="E5094" s="190">
        <v>74.400000000000006</v>
      </c>
      <c r="F5094" s="190">
        <f t="shared" si="322"/>
        <v>5089</v>
      </c>
      <c r="G5094" s="190">
        <f t="shared" si="320"/>
        <v>0.55727113447218568</v>
      </c>
      <c r="H5094" s="190">
        <f t="shared" si="321"/>
        <v>203.56</v>
      </c>
    </row>
    <row r="5095" spans="1:8">
      <c r="A5095" s="185">
        <v>41158</v>
      </c>
      <c r="B5095" s="184">
        <v>34</v>
      </c>
      <c r="C5095" s="184">
        <f t="shared" si="319"/>
        <v>2012</v>
      </c>
      <c r="E5095" s="190">
        <v>74.400000000000006</v>
      </c>
      <c r="F5095" s="190">
        <f t="shared" si="322"/>
        <v>5090</v>
      </c>
      <c r="G5095" s="190">
        <f t="shared" si="320"/>
        <v>0.55738063950941741</v>
      </c>
      <c r="H5095" s="190">
        <f t="shared" si="321"/>
        <v>203.6</v>
      </c>
    </row>
    <row r="5096" spans="1:8">
      <c r="A5096" s="185">
        <v>41159</v>
      </c>
      <c r="B5096" s="184">
        <v>28.7</v>
      </c>
      <c r="C5096" s="184">
        <f t="shared" si="319"/>
        <v>2012</v>
      </c>
      <c r="E5096" s="190">
        <v>74.400000000000006</v>
      </c>
      <c r="F5096" s="190">
        <f t="shared" si="322"/>
        <v>5091</v>
      </c>
      <c r="G5096" s="190">
        <f t="shared" si="320"/>
        <v>0.55749014454664914</v>
      </c>
      <c r="H5096" s="190">
        <f t="shared" si="321"/>
        <v>203.64</v>
      </c>
    </row>
    <row r="5097" spans="1:8">
      <c r="A5097" s="185">
        <v>41160</v>
      </c>
      <c r="B5097" s="184">
        <v>21</v>
      </c>
      <c r="C5097" s="184">
        <f t="shared" si="319"/>
        <v>2012</v>
      </c>
      <c r="E5097" s="190">
        <v>74.400000000000006</v>
      </c>
      <c r="F5097" s="190">
        <f t="shared" si="322"/>
        <v>5092</v>
      </c>
      <c r="G5097" s="190">
        <f t="shared" si="320"/>
        <v>0.55759964958388086</v>
      </c>
      <c r="H5097" s="190">
        <f t="shared" si="321"/>
        <v>203.68</v>
      </c>
    </row>
    <row r="5098" spans="1:8">
      <c r="A5098" s="185">
        <v>41161</v>
      </c>
      <c r="B5098" s="184">
        <v>20.5</v>
      </c>
      <c r="C5098" s="184">
        <f t="shared" si="319"/>
        <v>2012</v>
      </c>
      <c r="E5098" s="190">
        <v>74.3</v>
      </c>
      <c r="F5098" s="190">
        <f t="shared" si="322"/>
        <v>5093</v>
      </c>
      <c r="G5098" s="190">
        <f t="shared" si="320"/>
        <v>0.55770915462111259</v>
      </c>
      <c r="H5098" s="190">
        <f t="shared" si="321"/>
        <v>203.72</v>
      </c>
    </row>
    <row r="5099" spans="1:8">
      <c r="A5099" s="185">
        <v>41162</v>
      </c>
      <c r="B5099" s="184">
        <v>24.1</v>
      </c>
      <c r="C5099" s="184">
        <f t="shared" si="319"/>
        <v>2012</v>
      </c>
      <c r="E5099" s="190">
        <v>74.3</v>
      </c>
      <c r="F5099" s="190">
        <f t="shared" si="322"/>
        <v>5094</v>
      </c>
      <c r="G5099" s="190">
        <f t="shared" si="320"/>
        <v>0.55781865965834432</v>
      </c>
      <c r="H5099" s="190">
        <f t="shared" si="321"/>
        <v>203.76</v>
      </c>
    </row>
    <row r="5100" spans="1:8">
      <c r="A5100" s="185">
        <v>41163</v>
      </c>
      <c r="B5100" s="184">
        <v>25.6</v>
      </c>
      <c r="C5100" s="184">
        <f t="shared" si="319"/>
        <v>2012</v>
      </c>
      <c r="E5100" s="190">
        <v>74.3</v>
      </c>
      <c r="F5100" s="190">
        <f t="shared" si="322"/>
        <v>5095</v>
      </c>
      <c r="G5100" s="190">
        <f t="shared" si="320"/>
        <v>0.55792816469557605</v>
      </c>
      <c r="H5100" s="190">
        <f t="shared" si="321"/>
        <v>203.8</v>
      </c>
    </row>
    <row r="5101" spans="1:8">
      <c r="A5101" s="185">
        <v>41164</v>
      </c>
      <c r="B5101" s="184">
        <v>24</v>
      </c>
      <c r="C5101" s="184">
        <f t="shared" si="319"/>
        <v>2012</v>
      </c>
      <c r="E5101" s="190">
        <v>74.3</v>
      </c>
      <c r="F5101" s="190">
        <f t="shared" si="322"/>
        <v>5096</v>
      </c>
      <c r="G5101" s="190">
        <f t="shared" si="320"/>
        <v>0.55803766973280766</v>
      </c>
      <c r="H5101" s="190">
        <f t="shared" si="321"/>
        <v>203.84</v>
      </c>
    </row>
    <row r="5102" spans="1:8">
      <c r="A5102" s="185">
        <v>41165</v>
      </c>
      <c r="B5102" s="184">
        <v>26.5</v>
      </c>
      <c r="C5102" s="184">
        <f t="shared" si="319"/>
        <v>2012</v>
      </c>
      <c r="E5102" s="190">
        <v>74.2</v>
      </c>
      <c r="F5102" s="190">
        <f t="shared" si="322"/>
        <v>5097</v>
      </c>
      <c r="G5102" s="190">
        <f t="shared" si="320"/>
        <v>0.55814717477003939</v>
      </c>
      <c r="H5102" s="190">
        <f t="shared" si="321"/>
        <v>203.88</v>
      </c>
    </row>
    <row r="5103" spans="1:8">
      <c r="A5103" s="185">
        <v>41166</v>
      </c>
      <c r="B5103" s="184">
        <v>25</v>
      </c>
      <c r="C5103" s="184">
        <f t="shared" si="319"/>
        <v>2012</v>
      </c>
      <c r="E5103" s="190">
        <v>74.2</v>
      </c>
      <c r="F5103" s="190">
        <f t="shared" si="322"/>
        <v>5098</v>
      </c>
      <c r="G5103" s="190">
        <f t="shared" si="320"/>
        <v>0.55825667980727112</v>
      </c>
      <c r="H5103" s="190">
        <f t="shared" si="321"/>
        <v>203.92</v>
      </c>
    </row>
    <row r="5104" spans="1:8">
      <c r="A5104" s="185">
        <v>41167</v>
      </c>
      <c r="B5104" s="184">
        <v>26.6</v>
      </c>
      <c r="C5104" s="184">
        <f t="shared" si="319"/>
        <v>2012</v>
      </c>
      <c r="E5104" s="190">
        <v>74.2</v>
      </c>
      <c r="F5104" s="190">
        <f t="shared" si="322"/>
        <v>5099</v>
      </c>
      <c r="G5104" s="190">
        <f t="shared" si="320"/>
        <v>0.55836618484450284</v>
      </c>
      <c r="H5104" s="190">
        <f t="shared" si="321"/>
        <v>203.96</v>
      </c>
    </row>
    <row r="5105" spans="1:8">
      <c r="A5105" s="185">
        <v>41168</v>
      </c>
      <c r="B5105" s="184">
        <v>23.1</v>
      </c>
      <c r="C5105" s="184">
        <f t="shared" si="319"/>
        <v>2012</v>
      </c>
      <c r="E5105" s="190">
        <v>74.2</v>
      </c>
      <c r="F5105" s="190">
        <f t="shared" si="322"/>
        <v>5100</v>
      </c>
      <c r="G5105" s="190">
        <f t="shared" si="320"/>
        <v>0.55847568988173457</v>
      </c>
      <c r="H5105" s="190">
        <f t="shared" si="321"/>
        <v>204</v>
      </c>
    </row>
    <row r="5106" spans="1:8">
      <c r="A5106" s="185">
        <v>41169</v>
      </c>
      <c r="B5106" s="184">
        <v>23.9</v>
      </c>
      <c r="C5106" s="184">
        <f t="shared" si="319"/>
        <v>2012</v>
      </c>
      <c r="E5106" s="190">
        <v>74.2</v>
      </c>
      <c r="F5106" s="190">
        <f t="shared" si="322"/>
        <v>5101</v>
      </c>
      <c r="G5106" s="190">
        <f t="shared" si="320"/>
        <v>0.5585851949189663</v>
      </c>
      <c r="H5106" s="190">
        <f t="shared" si="321"/>
        <v>204.04</v>
      </c>
    </row>
    <row r="5107" spans="1:8">
      <c r="A5107" s="185">
        <v>41170</v>
      </c>
      <c r="B5107" s="184">
        <v>22</v>
      </c>
      <c r="C5107" s="184">
        <f t="shared" si="319"/>
        <v>2012</v>
      </c>
      <c r="E5107" s="190">
        <v>74.2</v>
      </c>
      <c r="F5107" s="190">
        <f t="shared" si="322"/>
        <v>5102</v>
      </c>
      <c r="G5107" s="190">
        <f t="shared" si="320"/>
        <v>0.55869469995619803</v>
      </c>
      <c r="H5107" s="190">
        <f t="shared" si="321"/>
        <v>204.08</v>
      </c>
    </row>
    <row r="5108" spans="1:8">
      <c r="A5108" s="185">
        <v>41171</v>
      </c>
      <c r="B5108" s="184">
        <v>21.9</v>
      </c>
      <c r="C5108" s="184">
        <f t="shared" si="319"/>
        <v>2012</v>
      </c>
      <c r="E5108" s="190">
        <v>74.2</v>
      </c>
      <c r="F5108" s="190">
        <f t="shared" si="322"/>
        <v>5103</v>
      </c>
      <c r="G5108" s="190">
        <f t="shared" si="320"/>
        <v>0.55880420499342964</v>
      </c>
      <c r="H5108" s="190">
        <f t="shared" si="321"/>
        <v>204.11999999999998</v>
      </c>
    </row>
    <row r="5109" spans="1:8">
      <c r="A5109" s="185">
        <v>41172</v>
      </c>
      <c r="B5109" s="184">
        <v>26.3</v>
      </c>
      <c r="C5109" s="184">
        <f t="shared" si="319"/>
        <v>2012</v>
      </c>
      <c r="E5109" s="190">
        <v>74.099999999999994</v>
      </c>
      <c r="F5109" s="190">
        <f t="shared" si="322"/>
        <v>5104</v>
      </c>
      <c r="G5109" s="190">
        <f t="shared" si="320"/>
        <v>0.55891371003066137</v>
      </c>
      <c r="H5109" s="190">
        <f t="shared" si="321"/>
        <v>204.16</v>
      </c>
    </row>
    <row r="5110" spans="1:8">
      <c r="A5110" s="185">
        <v>41173</v>
      </c>
      <c r="B5110" s="184">
        <v>25.2</v>
      </c>
      <c r="C5110" s="184">
        <f t="shared" si="319"/>
        <v>2012</v>
      </c>
      <c r="E5110" s="190">
        <v>74.099999999999994</v>
      </c>
      <c r="F5110" s="190">
        <f t="shared" si="322"/>
        <v>5105</v>
      </c>
      <c r="G5110" s="190">
        <f t="shared" si="320"/>
        <v>0.5590232150678931</v>
      </c>
      <c r="H5110" s="190">
        <f t="shared" si="321"/>
        <v>204.2</v>
      </c>
    </row>
    <row r="5111" spans="1:8">
      <c r="A5111" s="185">
        <v>41174</v>
      </c>
      <c r="B5111" s="184">
        <v>26.2</v>
      </c>
      <c r="C5111" s="184">
        <f t="shared" si="319"/>
        <v>2012</v>
      </c>
      <c r="E5111" s="190">
        <v>74.099999999999994</v>
      </c>
      <c r="F5111" s="190">
        <f t="shared" si="322"/>
        <v>5106</v>
      </c>
      <c r="G5111" s="190">
        <f t="shared" si="320"/>
        <v>0.55913272010512483</v>
      </c>
      <c r="H5111" s="190">
        <f t="shared" si="321"/>
        <v>204.24</v>
      </c>
    </row>
    <row r="5112" spans="1:8">
      <c r="A5112" s="185">
        <v>41175</v>
      </c>
      <c r="B5112" s="184">
        <v>26.6</v>
      </c>
      <c r="C5112" s="184">
        <f t="shared" si="319"/>
        <v>2012</v>
      </c>
      <c r="E5112" s="190">
        <v>74</v>
      </c>
      <c r="F5112" s="190">
        <f t="shared" si="322"/>
        <v>5107</v>
      </c>
      <c r="G5112" s="190">
        <f t="shared" si="320"/>
        <v>0.55924222514235655</v>
      </c>
      <c r="H5112" s="190">
        <f t="shared" si="321"/>
        <v>204.28</v>
      </c>
    </row>
    <row r="5113" spans="1:8">
      <c r="A5113" s="185">
        <v>41176</v>
      </c>
      <c r="B5113" s="184">
        <v>29.6</v>
      </c>
      <c r="C5113" s="184">
        <f t="shared" si="319"/>
        <v>2012</v>
      </c>
      <c r="E5113" s="190">
        <v>74</v>
      </c>
      <c r="F5113" s="190">
        <f t="shared" si="322"/>
        <v>5108</v>
      </c>
      <c r="G5113" s="190">
        <f t="shared" si="320"/>
        <v>0.55935173017958828</v>
      </c>
      <c r="H5113" s="190">
        <f t="shared" si="321"/>
        <v>204.32</v>
      </c>
    </row>
    <row r="5114" spans="1:8">
      <c r="A5114" s="185">
        <v>41177</v>
      </c>
      <c r="B5114" s="184">
        <v>37</v>
      </c>
      <c r="C5114" s="184">
        <f t="shared" si="319"/>
        <v>2012</v>
      </c>
      <c r="E5114" s="190">
        <v>74</v>
      </c>
      <c r="F5114" s="190">
        <f t="shared" si="322"/>
        <v>5109</v>
      </c>
      <c r="G5114" s="190">
        <f t="shared" si="320"/>
        <v>0.55946123521682001</v>
      </c>
      <c r="H5114" s="190">
        <f t="shared" si="321"/>
        <v>204.36</v>
      </c>
    </row>
    <row r="5115" spans="1:8">
      <c r="A5115" s="185">
        <v>41178</v>
      </c>
      <c r="B5115" s="184">
        <v>29.5</v>
      </c>
      <c r="C5115" s="184">
        <f t="shared" si="319"/>
        <v>2012</v>
      </c>
      <c r="E5115" s="190">
        <v>74</v>
      </c>
      <c r="F5115" s="190">
        <f t="shared" si="322"/>
        <v>5110</v>
      </c>
      <c r="G5115" s="190">
        <f t="shared" si="320"/>
        <v>0.55957074025405174</v>
      </c>
      <c r="H5115" s="190">
        <f t="shared" si="321"/>
        <v>204.4</v>
      </c>
    </row>
    <row r="5116" spans="1:8">
      <c r="A5116" s="185">
        <v>41179</v>
      </c>
      <c r="B5116" s="184">
        <v>29.7</v>
      </c>
      <c r="C5116" s="184">
        <f t="shared" si="319"/>
        <v>2012</v>
      </c>
      <c r="E5116" s="190">
        <v>74</v>
      </c>
      <c r="F5116" s="190">
        <f t="shared" si="322"/>
        <v>5111</v>
      </c>
      <c r="G5116" s="190">
        <f t="shared" si="320"/>
        <v>0.55968024529128335</v>
      </c>
      <c r="H5116" s="190">
        <f t="shared" si="321"/>
        <v>204.44</v>
      </c>
    </row>
    <row r="5117" spans="1:8">
      <c r="A5117" s="185">
        <v>41180</v>
      </c>
      <c r="B5117" s="184">
        <v>30.1</v>
      </c>
      <c r="C5117" s="184">
        <f t="shared" si="319"/>
        <v>2012</v>
      </c>
      <c r="E5117" s="190">
        <v>73.900000000000006</v>
      </c>
      <c r="F5117" s="190">
        <f t="shared" si="322"/>
        <v>5112</v>
      </c>
      <c r="G5117" s="190">
        <f t="shared" si="320"/>
        <v>0.55978975032851508</v>
      </c>
      <c r="H5117" s="190">
        <f t="shared" si="321"/>
        <v>204.48</v>
      </c>
    </row>
    <row r="5118" spans="1:8">
      <c r="A5118" s="185">
        <v>41181</v>
      </c>
      <c r="B5118" s="184">
        <v>29.7</v>
      </c>
      <c r="C5118" s="184">
        <f t="shared" si="319"/>
        <v>2012</v>
      </c>
      <c r="E5118" s="190">
        <v>73.900000000000006</v>
      </c>
      <c r="F5118" s="190">
        <f t="shared" si="322"/>
        <v>5113</v>
      </c>
      <c r="G5118" s="190">
        <f t="shared" si="320"/>
        <v>0.55989925536574681</v>
      </c>
      <c r="H5118" s="190">
        <f t="shared" si="321"/>
        <v>204.52</v>
      </c>
    </row>
    <row r="5119" spans="1:8">
      <c r="A5119" s="185">
        <v>41182</v>
      </c>
      <c r="B5119" s="184">
        <v>29.7</v>
      </c>
      <c r="C5119" s="184">
        <f t="shared" si="319"/>
        <v>2012</v>
      </c>
      <c r="E5119" s="190">
        <v>73.900000000000006</v>
      </c>
      <c r="F5119" s="190">
        <f t="shared" si="322"/>
        <v>5114</v>
      </c>
      <c r="G5119" s="190">
        <f t="shared" si="320"/>
        <v>0.56000876040297853</v>
      </c>
      <c r="H5119" s="190">
        <f t="shared" si="321"/>
        <v>204.56</v>
      </c>
    </row>
    <row r="5120" spans="1:8">
      <c r="A5120" s="185">
        <v>41183</v>
      </c>
      <c r="B5120" s="184">
        <v>33</v>
      </c>
      <c r="C5120" s="184">
        <f t="shared" si="319"/>
        <v>2012</v>
      </c>
      <c r="E5120" s="190">
        <v>73.900000000000006</v>
      </c>
      <c r="F5120" s="190">
        <f t="shared" si="322"/>
        <v>5115</v>
      </c>
      <c r="G5120" s="190">
        <f t="shared" si="320"/>
        <v>0.56011826544021026</v>
      </c>
      <c r="H5120" s="190">
        <f t="shared" si="321"/>
        <v>204.6</v>
      </c>
    </row>
    <row r="5121" spans="1:8">
      <c r="A5121" s="185">
        <v>41184</v>
      </c>
      <c r="B5121" s="184">
        <v>27.9</v>
      </c>
      <c r="C5121" s="184">
        <f t="shared" si="319"/>
        <v>2012</v>
      </c>
      <c r="E5121" s="190">
        <v>73.8</v>
      </c>
      <c r="F5121" s="190">
        <f t="shared" si="322"/>
        <v>5116</v>
      </c>
      <c r="G5121" s="190">
        <f t="shared" si="320"/>
        <v>0.56022777047744199</v>
      </c>
      <c r="H5121" s="190">
        <f t="shared" si="321"/>
        <v>204.64</v>
      </c>
    </row>
    <row r="5122" spans="1:8">
      <c r="A5122" s="185">
        <v>41185</v>
      </c>
      <c r="B5122" s="184">
        <v>29.1</v>
      </c>
      <c r="C5122" s="184">
        <f t="shared" si="319"/>
        <v>2012</v>
      </c>
      <c r="E5122" s="190">
        <v>73.8</v>
      </c>
      <c r="F5122" s="190">
        <f t="shared" si="322"/>
        <v>5117</v>
      </c>
      <c r="G5122" s="190">
        <f t="shared" si="320"/>
        <v>0.56033727551467372</v>
      </c>
      <c r="H5122" s="190">
        <f t="shared" si="321"/>
        <v>204.68</v>
      </c>
    </row>
    <row r="5123" spans="1:8">
      <c r="A5123" s="185">
        <v>41186</v>
      </c>
      <c r="B5123" s="184">
        <v>25.1</v>
      </c>
      <c r="C5123" s="184">
        <f t="shared" si="319"/>
        <v>2012</v>
      </c>
      <c r="E5123" s="190">
        <v>73.7</v>
      </c>
      <c r="F5123" s="190">
        <f t="shared" si="322"/>
        <v>5118</v>
      </c>
      <c r="G5123" s="190">
        <f t="shared" si="320"/>
        <v>0.56044678055190533</v>
      </c>
      <c r="H5123" s="190">
        <f t="shared" si="321"/>
        <v>204.71999999999997</v>
      </c>
    </row>
    <row r="5124" spans="1:8">
      <c r="A5124" s="185">
        <v>41187</v>
      </c>
      <c r="B5124" s="184">
        <v>24.1</v>
      </c>
      <c r="C5124" s="184">
        <f t="shared" si="319"/>
        <v>2012</v>
      </c>
      <c r="E5124" s="190">
        <v>73.7</v>
      </c>
      <c r="F5124" s="190">
        <f t="shared" si="322"/>
        <v>5119</v>
      </c>
      <c r="G5124" s="190">
        <f t="shared" si="320"/>
        <v>0.56055628558913706</v>
      </c>
      <c r="H5124" s="190">
        <f t="shared" si="321"/>
        <v>204.76</v>
      </c>
    </row>
    <row r="5125" spans="1:8">
      <c r="A5125" s="185">
        <v>41188</v>
      </c>
      <c r="B5125" s="184">
        <v>23.6</v>
      </c>
      <c r="C5125" s="184">
        <f t="shared" si="319"/>
        <v>2012</v>
      </c>
      <c r="E5125" s="190">
        <v>73.7</v>
      </c>
      <c r="F5125" s="190">
        <f t="shared" si="322"/>
        <v>5120</v>
      </c>
      <c r="G5125" s="190">
        <f t="shared" si="320"/>
        <v>0.56066579062636879</v>
      </c>
      <c r="H5125" s="190">
        <f t="shared" si="321"/>
        <v>204.8</v>
      </c>
    </row>
    <row r="5126" spans="1:8">
      <c r="A5126" s="185">
        <v>41189</v>
      </c>
      <c r="B5126" s="184">
        <v>21.3</v>
      </c>
      <c r="C5126" s="184">
        <f t="shared" ref="C5126:C5189" si="323">YEAR(A5126)</f>
        <v>2012</v>
      </c>
      <c r="E5126" s="190">
        <v>73.599999999999994</v>
      </c>
      <c r="F5126" s="190">
        <f t="shared" si="322"/>
        <v>5121</v>
      </c>
      <c r="G5126" s="190">
        <f t="shared" ref="G5126:G5189" si="324">F5126/9132</f>
        <v>0.56077529566360051</v>
      </c>
      <c r="H5126" s="190">
        <f t="shared" ref="H5126:H5189" si="325">G5126*9132/25</f>
        <v>204.84</v>
      </c>
    </row>
    <row r="5127" spans="1:8">
      <c r="A5127" s="185">
        <v>41190</v>
      </c>
      <c r="B5127" s="184">
        <v>26.9</v>
      </c>
      <c r="C5127" s="184">
        <f t="shared" si="323"/>
        <v>2012</v>
      </c>
      <c r="E5127" s="190">
        <v>73.599999999999994</v>
      </c>
      <c r="F5127" s="190">
        <f t="shared" ref="F5127:F5190" si="326">F5126+1</f>
        <v>5122</v>
      </c>
      <c r="G5127" s="190">
        <f t="shared" si="324"/>
        <v>0.56088480070083224</v>
      </c>
      <c r="H5127" s="190">
        <f t="shared" si="325"/>
        <v>204.88</v>
      </c>
    </row>
    <row r="5128" spans="1:8">
      <c r="A5128" s="185">
        <v>41191</v>
      </c>
      <c r="B5128" s="184">
        <v>42.5</v>
      </c>
      <c r="C5128" s="184">
        <f t="shared" si="323"/>
        <v>2012</v>
      </c>
      <c r="E5128" s="190">
        <v>73.599999999999994</v>
      </c>
      <c r="F5128" s="190">
        <f t="shared" si="326"/>
        <v>5123</v>
      </c>
      <c r="G5128" s="190">
        <f t="shared" si="324"/>
        <v>0.56099430573806397</v>
      </c>
      <c r="H5128" s="190">
        <f t="shared" si="325"/>
        <v>204.92</v>
      </c>
    </row>
    <row r="5129" spans="1:8">
      <c r="A5129" s="185">
        <v>41192</v>
      </c>
      <c r="B5129" s="184">
        <v>43.7</v>
      </c>
      <c r="C5129" s="184">
        <f t="shared" si="323"/>
        <v>2012</v>
      </c>
      <c r="E5129" s="190">
        <v>73.599999999999994</v>
      </c>
      <c r="F5129" s="190">
        <f t="shared" si="326"/>
        <v>5124</v>
      </c>
      <c r="G5129" s="190">
        <f t="shared" si="324"/>
        <v>0.5611038107752957</v>
      </c>
      <c r="H5129" s="190">
        <f t="shared" si="325"/>
        <v>204.96</v>
      </c>
    </row>
    <row r="5130" spans="1:8">
      <c r="A5130" s="185">
        <v>41193</v>
      </c>
      <c r="B5130" s="184">
        <v>47.7</v>
      </c>
      <c r="C5130" s="184">
        <f t="shared" si="323"/>
        <v>2012</v>
      </c>
      <c r="E5130" s="190">
        <v>73.599999999999994</v>
      </c>
      <c r="F5130" s="190">
        <f t="shared" si="326"/>
        <v>5125</v>
      </c>
      <c r="G5130" s="190">
        <f t="shared" si="324"/>
        <v>0.56121331581252742</v>
      </c>
      <c r="H5130" s="190">
        <f t="shared" si="325"/>
        <v>205</v>
      </c>
    </row>
    <row r="5131" spans="1:8">
      <c r="A5131" s="185">
        <v>41194</v>
      </c>
      <c r="B5131" s="184">
        <v>54.4</v>
      </c>
      <c r="C5131" s="184">
        <f t="shared" si="323"/>
        <v>2012</v>
      </c>
      <c r="E5131" s="190">
        <v>73.599999999999994</v>
      </c>
      <c r="F5131" s="190">
        <f t="shared" si="326"/>
        <v>5126</v>
      </c>
      <c r="G5131" s="190">
        <f t="shared" si="324"/>
        <v>0.56132282084975904</v>
      </c>
      <c r="H5131" s="190">
        <f t="shared" si="325"/>
        <v>205.04</v>
      </c>
    </row>
    <row r="5132" spans="1:8">
      <c r="A5132" s="185">
        <v>41195</v>
      </c>
      <c r="B5132" s="184">
        <v>52.2</v>
      </c>
      <c r="C5132" s="184">
        <f t="shared" si="323"/>
        <v>2012</v>
      </c>
      <c r="E5132" s="190">
        <v>73.599999999999994</v>
      </c>
      <c r="F5132" s="190">
        <f t="shared" si="326"/>
        <v>5127</v>
      </c>
      <c r="G5132" s="190">
        <f t="shared" si="324"/>
        <v>0.56143232588699077</v>
      </c>
      <c r="H5132" s="190">
        <f t="shared" si="325"/>
        <v>205.08</v>
      </c>
    </row>
    <row r="5133" spans="1:8">
      <c r="A5133" s="185">
        <v>41196</v>
      </c>
      <c r="B5133" s="184">
        <v>47.4</v>
      </c>
      <c r="C5133" s="184">
        <f t="shared" si="323"/>
        <v>2012</v>
      </c>
      <c r="E5133" s="190">
        <v>73.5</v>
      </c>
      <c r="F5133" s="190">
        <f t="shared" si="326"/>
        <v>5128</v>
      </c>
      <c r="G5133" s="190">
        <f t="shared" si="324"/>
        <v>0.5615418309242225</v>
      </c>
      <c r="H5133" s="190">
        <f t="shared" si="325"/>
        <v>205.12</v>
      </c>
    </row>
    <row r="5134" spans="1:8">
      <c r="A5134" s="185">
        <v>41197</v>
      </c>
      <c r="B5134" s="184">
        <v>55.9</v>
      </c>
      <c r="C5134" s="184">
        <f t="shared" si="323"/>
        <v>2012</v>
      </c>
      <c r="E5134" s="190">
        <v>73.5</v>
      </c>
      <c r="F5134" s="190">
        <f t="shared" si="326"/>
        <v>5129</v>
      </c>
      <c r="G5134" s="190">
        <f t="shared" si="324"/>
        <v>0.56165133596145422</v>
      </c>
      <c r="H5134" s="190">
        <f t="shared" si="325"/>
        <v>205.16</v>
      </c>
    </row>
    <row r="5135" spans="1:8">
      <c r="A5135" s="185">
        <v>41198</v>
      </c>
      <c r="B5135" s="184">
        <v>63.9</v>
      </c>
      <c r="C5135" s="184">
        <f t="shared" si="323"/>
        <v>2012</v>
      </c>
      <c r="E5135" s="190">
        <v>73.5</v>
      </c>
      <c r="F5135" s="190">
        <f t="shared" si="326"/>
        <v>5130</v>
      </c>
      <c r="G5135" s="190">
        <f t="shared" si="324"/>
        <v>0.56176084099868595</v>
      </c>
      <c r="H5135" s="190">
        <f t="shared" si="325"/>
        <v>205.2</v>
      </c>
    </row>
    <row r="5136" spans="1:8">
      <c r="A5136" s="185">
        <v>41199</v>
      </c>
      <c r="B5136" s="184">
        <v>66.400000000000006</v>
      </c>
      <c r="C5136" s="184">
        <f t="shared" si="323"/>
        <v>2012</v>
      </c>
      <c r="E5136" s="190">
        <v>73.5</v>
      </c>
      <c r="F5136" s="190">
        <f t="shared" si="326"/>
        <v>5131</v>
      </c>
      <c r="G5136" s="190">
        <f t="shared" si="324"/>
        <v>0.56187034603591768</v>
      </c>
      <c r="H5136" s="190">
        <f t="shared" si="325"/>
        <v>205.24</v>
      </c>
    </row>
    <row r="5137" spans="1:8">
      <c r="A5137" s="185">
        <v>41200</v>
      </c>
      <c r="B5137" s="184">
        <v>67</v>
      </c>
      <c r="C5137" s="184">
        <f t="shared" si="323"/>
        <v>2012</v>
      </c>
      <c r="E5137" s="190">
        <v>73.400000000000006</v>
      </c>
      <c r="F5137" s="190">
        <f t="shared" si="326"/>
        <v>5132</v>
      </c>
      <c r="G5137" s="190">
        <f t="shared" si="324"/>
        <v>0.56197985107314941</v>
      </c>
      <c r="H5137" s="190">
        <f t="shared" si="325"/>
        <v>205.28</v>
      </c>
    </row>
    <row r="5138" spans="1:8">
      <c r="A5138" s="185">
        <v>41201</v>
      </c>
      <c r="B5138" s="184">
        <v>68</v>
      </c>
      <c r="C5138" s="184">
        <f t="shared" si="323"/>
        <v>2012</v>
      </c>
      <c r="E5138" s="190">
        <v>73.400000000000006</v>
      </c>
      <c r="F5138" s="190">
        <f t="shared" si="326"/>
        <v>5133</v>
      </c>
      <c r="G5138" s="190">
        <f t="shared" si="324"/>
        <v>0.56208935611038102</v>
      </c>
      <c r="H5138" s="190">
        <f t="shared" si="325"/>
        <v>205.31999999999996</v>
      </c>
    </row>
    <row r="5139" spans="1:8">
      <c r="A5139" s="185">
        <v>41202</v>
      </c>
      <c r="B5139" s="184">
        <v>68.3</v>
      </c>
      <c r="C5139" s="184">
        <f t="shared" si="323"/>
        <v>2012</v>
      </c>
      <c r="E5139" s="190">
        <v>73.400000000000006</v>
      </c>
      <c r="F5139" s="190">
        <f t="shared" si="326"/>
        <v>5134</v>
      </c>
      <c r="G5139" s="190">
        <f t="shared" si="324"/>
        <v>0.56219886114761275</v>
      </c>
      <c r="H5139" s="190">
        <f t="shared" si="325"/>
        <v>205.36</v>
      </c>
    </row>
    <row r="5140" spans="1:8">
      <c r="A5140" s="185">
        <v>41203</v>
      </c>
      <c r="B5140" s="184">
        <v>65.2</v>
      </c>
      <c r="C5140" s="184">
        <f t="shared" si="323"/>
        <v>2012</v>
      </c>
      <c r="E5140" s="190">
        <v>73.400000000000006</v>
      </c>
      <c r="F5140" s="190">
        <f t="shared" si="326"/>
        <v>5135</v>
      </c>
      <c r="G5140" s="190">
        <f t="shared" si="324"/>
        <v>0.56230836618484448</v>
      </c>
      <c r="H5140" s="190">
        <f t="shared" si="325"/>
        <v>205.4</v>
      </c>
    </row>
    <row r="5141" spans="1:8">
      <c r="A5141" s="185">
        <v>41204</v>
      </c>
      <c r="B5141" s="184">
        <v>67</v>
      </c>
      <c r="C5141" s="184">
        <f t="shared" si="323"/>
        <v>2012</v>
      </c>
      <c r="E5141" s="190">
        <v>73.400000000000006</v>
      </c>
      <c r="F5141" s="190">
        <f t="shared" si="326"/>
        <v>5136</v>
      </c>
      <c r="G5141" s="190">
        <f t="shared" si="324"/>
        <v>0.5624178712220762</v>
      </c>
      <c r="H5141" s="190">
        <f t="shared" si="325"/>
        <v>205.44</v>
      </c>
    </row>
    <row r="5142" spans="1:8">
      <c r="A5142" s="185">
        <v>41205</v>
      </c>
      <c r="B5142" s="184">
        <v>69.599999999999994</v>
      </c>
      <c r="C5142" s="184">
        <f t="shared" si="323"/>
        <v>2012</v>
      </c>
      <c r="E5142" s="190">
        <v>73.3</v>
      </c>
      <c r="F5142" s="190">
        <f t="shared" si="326"/>
        <v>5137</v>
      </c>
      <c r="G5142" s="190">
        <f t="shared" si="324"/>
        <v>0.56252737625930793</v>
      </c>
      <c r="H5142" s="190">
        <f t="shared" si="325"/>
        <v>205.48</v>
      </c>
    </row>
    <row r="5143" spans="1:8">
      <c r="A5143" s="185">
        <v>41206</v>
      </c>
      <c r="B5143" s="184">
        <v>72.3</v>
      </c>
      <c r="C5143" s="184">
        <f t="shared" si="323"/>
        <v>2012</v>
      </c>
      <c r="E5143" s="190">
        <v>73.3</v>
      </c>
      <c r="F5143" s="190">
        <f t="shared" si="326"/>
        <v>5138</v>
      </c>
      <c r="G5143" s="190">
        <f t="shared" si="324"/>
        <v>0.56263688129653966</v>
      </c>
      <c r="H5143" s="190">
        <f t="shared" si="325"/>
        <v>205.52</v>
      </c>
    </row>
    <row r="5144" spans="1:8">
      <c r="A5144" s="185">
        <v>41207</v>
      </c>
      <c r="B5144" s="184">
        <v>77.900000000000006</v>
      </c>
      <c r="C5144" s="184">
        <f t="shared" si="323"/>
        <v>2012</v>
      </c>
      <c r="E5144" s="190">
        <v>73.3</v>
      </c>
      <c r="F5144" s="190">
        <f t="shared" si="326"/>
        <v>5139</v>
      </c>
      <c r="G5144" s="190">
        <f t="shared" si="324"/>
        <v>0.56274638633377139</v>
      </c>
      <c r="H5144" s="190">
        <f t="shared" si="325"/>
        <v>205.56</v>
      </c>
    </row>
    <row r="5145" spans="1:8">
      <c r="A5145" s="185">
        <v>41208</v>
      </c>
      <c r="B5145" s="184">
        <v>75.900000000000006</v>
      </c>
      <c r="C5145" s="184">
        <f t="shared" si="323"/>
        <v>2012</v>
      </c>
      <c r="E5145" s="190">
        <v>73.3</v>
      </c>
      <c r="F5145" s="190">
        <f t="shared" si="326"/>
        <v>5140</v>
      </c>
      <c r="G5145" s="190">
        <f t="shared" si="324"/>
        <v>0.56285589137100311</v>
      </c>
      <c r="H5145" s="190">
        <f t="shared" si="325"/>
        <v>205.6</v>
      </c>
    </row>
    <row r="5146" spans="1:8">
      <c r="A5146" s="185">
        <v>41209</v>
      </c>
      <c r="B5146" s="184">
        <v>72.099999999999994</v>
      </c>
      <c r="C5146" s="184">
        <f t="shared" si="323"/>
        <v>2012</v>
      </c>
      <c r="E5146" s="190">
        <v>73.3</v>
      </c>
      <c r="F5146" s="190">
        <f t="shared" si="326"/>
        <v>5141</v>
      </c>
      <c r="G5146" s="190">
        <f t="shared" si="324"/>
        <v>0.56296539640823473</v>
      </c>
      <c r="H5146" s="190">
        <f t="shared" si="325"/>
        <v>205.64</v>
      </c>
    </row>
    <row r="5147" spans="1:8">
      <c r="A5147" s="185">
        <v>41210</v>
      </c>
      <c r="B5147" s="184">
        <v>79.7</v>
      </c>
      <c r="C5147" s="184">
        <f t="shared" si="323"/>
        <v>2012</v>
      </c>
      <c r="E5147" s="190">
        <v>73.3</v>
      </c>
      <c r="F5147" s="190">
        <f t="shared" si="326"/>
        <v>5142</v>
      </c>
      <c r="G5147" s="190">
        <f t="shared" si="324"/>
        <v>0.56307490144546646</v>
      </c>
      <c r="H5147" s="190">
        <f t="shared" si="325"/>
        <v>205.68</v>
      </c>
    </row>
    <row r="5148" spans="1:8">
      <c r="A5148" s="185">
        <v>41211</v>
      </c>
      <c r="B5148" s="184">
        <v>85.4</v>
      </c>
      <c r="C5148" s="184">
        <f t="shared" si="323"/>
        <v>2012</v>
      </c>
      <c r="E5148" s="190">
        <v>73.3</v>
      </c>
      <c r="F5148" s="190">
        <f t="shared" si="326"/>
        <v>5143</v>
      </c>
      <c r="G5148" s="190">
        <f t="shared" si="324"/>
        <v>0.56318440648269819</v>
      </c>
      <c r="H5148" s="190">
        <f t="shared" si="325"/>
        <v>205.72</v>
      </c>
    </row>
    <row r="5149" spans="1:8">
      <c r="A5149" s="185">
        <v>41212</v>
      </c>
      <c r="B5149" s="184">
        <v>73.900000000000006</v>
      </c>
      <c r="C5149" s="184">
        <f t="shared" si="323"/>
        <v>2012</v>
      </c>
      <c r="E5149" s="190">
        <v>73.3</v>
      </c>
      <c r="F5149" s="190">
        <f t="shared" si="326"/>
        <v>5144</v>
      </c>
      <c r="G5149" s="190">
        <f t="shared" si="324"/>
        <v>0.56329391151992991</v>
      </c>
      <c r="H5149" s="190">
        <f t="shared" si="325"/>
        <v>205.76</v>
      </c>
    </row>
    <row r="5150" spans="1:8">
      <c r="A5150" s="185">
        <v>41213</v>
      </c>
      <c r="B5150" s="184">
        <v>72</v>
      </c>
      <c r="C5150" s="184">
        <f t="shared" si="323"/>
        <v>2012</v>
      </c>
      <c r="E5150" s="190">
        <v>73.3</v>
      </c>
      <c r="F5150" s="190">
        <f t="shared" si="326"/>
        <v>5145</v>
      </c>
      <c r="G5150" s="190">
        <f t="shared" si="324"/>
        <v>0.56340341655716164</v>
      </c>
      <c r="H5150" s="190">
        <f t="shared" si="325"/>
        <v>205.8</v>
      </c>
    </row>
    <row r="5151" spans="1:8">
      <c r="A5151" s="185">
        <v>41214</v>
      </c>
      <c r="B5151" s="184">
        <v>77.400000000000006</v>
      </c>
      <c r="C5151" s="184">
        <f t="shared" si="323"/>
        <v>2012</v>
      </c>
      <c r="E5151" s="190">
        <v>73.2</v>
      </c>
      <c r="F5151" s="190">
        <f t="shared" si="326"/>
        <v>5146</v>
      </c>
      <c r="G5151" s="190">
        <f t="shared" si="324"/>
        <v>0.56351292159439337</v>
      </c>
      <c r="H5151" s="190">
        <f t="shared" si="325"/>
        <v>205.84</v>
      </c>
    </row>
    <row r="5152" spans="1:8">
      <c r="A5152" s="185">
        <v>41215</v>
      </c>
      <c r="B5152" s="184">
        <v>94.4</v>
      </c>
      <c r="C5152" s="184">
        <f t="shared" si="323"/>
        <v>2012</v>
      </c>
      <c r="E5152" s="190">
        <v>73.2</v>
      </c>
      <c r="F5152" s="190">
        <f t="shared" si="326"/>
        <v>5147</v>
      </c>
      <c r="G5152" s="190">
        <f t="shared" si="324"/>
        <v>0.5636224266316251</v>
      </c>
      <c r="H5152" s="190">
        <f t="shared" si="325"/>
        <v>205.88</v>
      </c>
    </row>
    <row r="5153" spans="1:8">
      <c r="A5153" s="185">
        <v>41216</v>
      </c>
      <c r="B5153" s="184">
        <v>101</v>
      </c>
      <c r="C5153" s="184">
        <f t="shared" si="323"/>
        <v>2012</v>
      </c>
      <c r="E5153" s="190">
        <v>73.2</v>
      </c>
      <c r="F5153" s="190">
        <f t="shared" si="326"/>
        <v>5148</v>
      </c>
      <c r="G5153" s="190">
        <f t="shared" si="324"/>
        <v>0.56373193166885682</v>
      </c>
      <c r="H5153" s="190">
        <f t="shared" si="325"/>
        <v>205.92000000000004</v>
      </c>
    </row>
    <row r="5154" spans="1:8">
      <c r="A5154" s="185">
        <v>41217</v>
      </c>
      <c r="B5154" s="184">
        <v>116</v>
      </c>
      <c r="C5154" s="184">
        <f t="shared" si="323"/>
        <v>2012</v>
      </c>
      <c r="E5154" s="190">
        <v>73.2</v>
      </c>
      <c r="F5154" s="190">
        <f t="shared" si="326"/>
        <v>5149</v>
      </c>
      <c r="G5154" s="190">
        <f t="shared" si="324"/>
        <v>0.56384143670608844</v>
      </c>
      <c r="H5154" s="190">
        <f t="shared" si="325"/>
        <v>205.96</v>
      </c>
    </row>
    <row r="5155" spans="1:8">
      <c r="A5155" s="185">
        <v>41218</v>
      </c>
      <c r="B5155" s="184">
        <v>146</v>
      </c>
      <c r="C5155" s="184">
        <f t="shared" si="323"/>
        <v>2012</v>
      </c>
      <c r="E5155" s="190">
        <v>73.2</v>
      </c>
      <c r="F5155" s="190">
        <f t="shared" si="326"/>
        <v>5150</v>
      </c>
      <c r="G5155" s="190">
        <f t="shared" si="324"/>
        <v>0.56395094174332017</v>
      </c>
      <c r="H5155" s="190">
        <f t="shared" si="325"/>
        <v>206</v>
      </c>
    </row>
    <row r="5156" spans="1:8">
      <c r="A5156" s="185">
        <v>41219</v>
      </c>
      <c r="B5156" s="184">
        <v>137</v>
      </c>
      <c r="C5156" s="184">
        <f t="shared" si="323"/>
        <v>2012</v>
      </c>
      <c r="E5156" s="190">
        <v>73.2</v>
      </c>
      <c r="F5156" s="190">
        <f t="shared" si="326"/>
        <v>5151</v>
      </c>
      <c r="G5156" s="190">
        <f t="shared" si="324"/>
        <v>0.56406044678055189</v>
      </c>
      <c r="H5156" s="190">
        <f t="shared" si="325"/>
        <v>206.04</v>
      </c>
    </row>
    <row r="5157" spans="1:8">
      <c r="A5157" s="185">
        <v>41220</v>
      </c>
      <c r="B5157" s="184">
        <v>134</v>
      </c>
      <c r="C5157" s="184">
        <f t="shared" si="323"/>
        <v>2012</v>
      </c>
      <c r="E5157" s="190">
        <v>73.2</v>
      </c>
      <c r="F5157" s="190">
        <f t="shared" si="326"/>
        <v>5152</v>
      </c>
      <c r="G5157" s="190">
        <f t="shared" si="324"/>
        <v>0.56416995181778362</v>
      </c>
      <c r="H5157" s="190">
        <f t="shared" si="325"/>
        <v>206.08</v>
      </c>
    </row>
    <row r="5158" spans="1:8">
      <c r="A5158" s="185">
        <v>41221</v>
      </c>
      <c r="B5158" s="184">
        <v>117</v>
      </c>
      <c r="C5158" s="184">
        <f t="shared" si="323"/>
        <v>2012</v>
      </c>
      <c r="E5158" s="190">
        <v>73.099999999999994</v>
      </c>
      <c r="F5158" s="190">
        <f t="shared" si="326"/>
        <v>5153</v>
      </c>
      <c r="G5158" s="190">
        <f t="shared" si="324"/>
        <v>0.56427945685501535</v>
      </c>
      <c r="H5158" s="190">
        <f t="shared" si="325"/>
        <v>206.12</v>
      </c>
    </row>
    <row r="5159" spans="1:8">
      <c r="A5159" s="185">
        <v>41222</v>
      </c>
      <c r="B5159" s="184">
        <v>140</v>
      </c>
      <c r="C5159" s="184">
        <f t="shared" si="323"/>
        <v>2012</v>
      </c>
      <c r="E5159" s="190">
        <v>73.099999999999994</v>
      </c>
      <c r="F5159" s="190">
        <f t="shared" si="326"/>
        <v>5154</v>
      </c>
      <c r="G5159" s="190">
        <f t="shared" si="324"/>
        <v>0.56438896189224708</v>
      </c>
      <c r="H5159" s="190">
        <f t="shared" si="325"/>
        <v>206.16</v>
      </c>
    </row>
    <row r="5160" spans="1:8">
      <c r="A5160" s="185">
        <v>41223</v>
      </c>
      <c r="B5160" s="184">
        <v>135</v>
      </c>
      <c r="C5160" s="184">
        <f t="shared" si="323"/>
        <v>2012</v>
      </c>
      <c r="E5160" s="190">
        <v>73.099999999999994</v>
      </c>
      <c r="F5160" s="190">
        <f t="shared" si="326"/>
        <v>5155</v>
      </c>
      <c r="G5160" s="190">
        <f t="shared" si="324"/>
        <v>0.5644984669294788</v>
      </c>
      <c r="H5160" s="190">
        <f t="shared" si="325"/>
        <v>206.2</v>
      </c>
    </row>
    <row r="5161" spans="1:8">
      <c r="A5161" s="185">
        <v>41224</v>
      </c>
      <c r="B5161" s="184">
        <v>123</v>
      </c>
      <c r="C5161" s="184">
        <f t="shared" si="323"/>
        <v>2012</v>
      </c>
      <c r="E5161" s="190">
        <v>73.099999999999994</v>
      </c>
      <c r="F5161" s="190">
        <f t="shared" si="326"/>
        <v>5156</v>
      </c>
      <c r="G5161" s="190">
        <f t="shared" si="324"/>
        <v>0.56460797196671042</v>
      </c>
      <c r="H5161" s="190">
        <f t="shared" si="325"/>
        <v>206.24</v>
      </c>
    </row>
    <row r="5162" spans="1:8">
      <c r="A5162" s="185">
        <v>41225</v>
      </c>
      <c r="B5162" s="184">
        <v>119</v>
      </c>
      <c r="C5162" s="184">
        <f t="shared" si="323"/>
        <v>2012</v>
      </c>
      <c r="E5162" s="190">
        <v>73.099999999999994</v>
      </c>
      <c r="F5162" s="190">
        <f t="shared" si="326"/>
        <v>5157</v>
      </c>
      <c r="G5162" s="190">
        <f t="shared" si="324"/>
        <v>0.56471747700394215</v>
      </c>
      <c r="H5162" s="190">
        <f t="shared" si="325"/>
        <v>206.28</v>
      </c>
    </row>
    <row r="5163" spans="1:8">
      <c r="A5163" s="185">
        <v>41226</v>
      </c>
      <c r="B5163" s="184">
        <v>118</v>
      </c>
      <c r="C5163" s="184">
        <f t="shared" si="323"/>
        <v>2012</v>
      </c>
      <c r="E5163" s="190">
        <v>73.099999999999994</v>
      </c>
      <c r="F5163" s="190">
        <f t="shared" si="326"/>
        <v>5158</v>
      </c>
      <c r="G5163" s="190">
        <f t="shared" si="324"/>
        <v>0.56482698204117388</v>
      </c>
      <c r="H5163" s="190">
        <f t="shared" si="325"/>
        <v>206.32</v>
      </c>
    </row>
    <row r="5164" spans="1:8">
      <c r="A5164" s="185">
        <v>41227</v>
      </c>
      <c r="B5164" s="184">
        <v>119</v>
      </c>
      <c r="C5164" s="184">
        <f t="shared" si="323"/>
        <v>2012</v>
      </c>
      <c r="E5164" s="190">
        <v>73</v>
      </c>
      <c r="F5164" s="190">
        <f t="shared" si="326"/>
        <v>5159</v>
      </c>
      <c r="G5164" s="190">
        <f t="shared" si="324"/>
        <v>0.5649364870784056</v>
      </c>
      <c r="H5164" s="190">
        <f t="shared" si="325"/>
        <v>206.36</v>
      </c>
    </row>
    <row r="5165" spans="1:8">
      <c r="A5165" s="185">
        <v>41228</v>
      </c>
      <c r="B5165" s="184">
        <v>114</v>
      </c>
      <c r="C5165" s="184">
        <f t="shared" si="323"/>
        <v>2012</v>
      </c>
      <c r="E5165" s="190">
        <v>73</v>
      </c>
      <c r="F5165" s="190">
        <f t="shared" si="326"/>
        <v>5160</v>
      </c>
      <c r="G5165" s="190">
        <f t="shared" si="324"/>
        <v>0.56504599211563733</v>
      </c>
      <c r="H5165" s="190">
        <f t="shared" si="325"/>
        <v>206.4</v>
      </c>
    </row>
    <row r="5166" spans="1:8">
      <c r="A5166" s="185">
        <v>41229</v>
      </c>
      <c r="B5166" s="184">
        <v>107</v>
      </c>
      <c r="C5166" s="184">
        <f t="shared" si="323"/>
        <v>2012</v>
      </c>
      <c r="E5166" s="190">
        <v>73</v>
      </c>
      <c r="F5166" s="190">
        <f t="shared" si="326"/>
        <v>5161</v>
      </c>
      <c r="G5166" s="190">
        <f t="shared" si="324"/>
        <v>0.56515549715286906</v>
      </c>
      <c r="H5166" s="190">
        <f t="shared" si="325"/>
        <v>206.44</v>
      </c>
    </row>
    <row r="5167" spans="1:8">
      <c r="A5167" s="185">
        <v>41230</v>
      </c>
      <c r="B5167" s="184">
        <v>114</v>
      </c>
      <c r="C5167" s="184">
        <f t="shared" si="323"/>
        <v>2012</v>
      </c>
      <c r="E5167" s="190">
        <v>73</v>
      </c>
      <c r="F5167" s="190">
        <f t="shared" si="326"/>
        <v>5162</v>
      </c>
      <c r="G5167" s="190">
        <f t="shared" si="324"/>
        <v>0.56526500219010078</v>
      </c>
      <c r="H5167" s="190">
        <f t="shared" si="325"/>
        <v>206.48</v>
      </c>
    </row>
    <row r="5168" spans="1:8">
      <c r="A5168" s="185">
        <v>41231</v>
      </c>
      <c r="B5168" s="184">
        <v>117</v>
      </c>
      <c r="C5168" s="184">
        <f t="shared" si="323"/>
        <v>2012</v>
      </c>
      <c r="E5168" s="190">
        <v>73</v>
      </c>
      <c r="F5168" s="190">
        <f t="shared" si="326"/>
        <v>5163</v>
      </c>
      <c r="G5168" s="190">
        <f t="shared" si="324"/>
        <v>0.56537450722733251</v>
      </c>
      <c r="H5168" s="190">
        <f t="shared" si="325"/>
        <v>206.52000000000004</v>
      </c>
    </row>
    <row r="5169" spans="1:8">
      <c r="A5169" s="185">
        <v>41232</v>
      </c>
      <c r="B5169" s="184">
        <v>87.2</v>
      </c>
      <c r="C5169" s="184">
        <f t="shared" si="323"/>
        <v>2012</v>
      </c>
      <c r="E5169" s="190">
        <v>73</v>
      </c>
      <c r="F5169" s="190">
        <f t="shared" si="326"/>
        <v>5164</v>
      </c>
      <c r="G5169" s="190">
        <f t="shared" si="324"/>
        <v>0.56548401226456413</v>
      </c>
      <c r="H5169" s="190">
        <f t="shared" si="325"/>
        <v>206.56</v>
      </c>
    </row>
    <row r="5170" spans="1:8">
      <c r="A5170" s="185">
        <v>41233</v>
      </c>
      <c r="B5170" s="184">
        <v>47.1</v>
      </c>
      <c r="C5170" s="184">
        <f t="shared" si="323"/>
        <v>2012</v>
      </c>
      <c r="E5170" s="190">
        <v>73</v>
      </c>
      <c r="F5170" s="190">
        <f t="shared" si="326"/>
        <v>5165</v>
      </c>
      <c r="G5170" s="190">
        <f t="shared" si="324"/>
        <v>0.56559351730179586</v>
      </c>
      <c r="H5170" s="190">
        <f t="shared" si="325"/>
        <v>206.6</v>
      </c>
    </row>
    <row r="5171" spans="1:8">
      <c r="A5171" s="185">
        <v>41234</v>
      </c>
      <c r="B5171" s="184">
        <v>50.7</v>
      </c>
      <c r="C5171" s="184">
        <f t="shared" si="323"/>
        <v>2012</v>
      </c>
      <c r="E5171" s="190">
        <v>73</v>
      </c>
      <c r="F5171" s="190">
        <f t="shared" si="326"/>
        <v>5166</v>
      </c>
      <c r="G5171" s="190">
        <f t="shared" si="324"/>
        <v>0.56570302233902758</v>
      </c>
      <c r="H5171" s="190">
        <f t="shared" si="325"/>
        <v>206.64</v>
      </c>
    </row>
    <row r="5172" spans="1:8">
      <c r="A5172" s="185">
        <v>41235</v>
      </c>
      <c r="B5172" s="184">
        <v>51</v>
      </c>
      <c r="C5172" s="184">
        <f t="shared" si="323"/>
        <v>2012</v>
      </c>
      <c r="E5172" s="190">
        <v>73</v>
      </c>
      <c r="F5172" s="190">
        <f t="shared" si="326"/>
        <v>5167</v>
      </c>
      <c r="G5172" s="190">
        <f t="shared" si="324"/>
        <v>0.56581252737625931</v>
      </c>
      <c r="H5172" s="190">
        <f t="shared" si="325"/>
        <v>206.68</v>
      </c>
    </row>
    <row r="5173" spans="1:8">
      <c r="A5173" s="185">
        <v>41236</v>
      </c>
      <c r="B5173" s="184">
        <v>49.6</v>
      </c>
      <c r="C5173" s="184">
        <f t="shared" si="323"/>
        <v>2012</v>
      </c>
      <c r="E5173" s="190">
        <v>73</v>
      </c>
      <c r="F5173" s="190">
        <f t="shared" si="326"/>
        <v>5168</v>
      </c>
      <c r="G5173" s="190">
        <f t="shared" si="324"/>
        <v>0.56592203241349104</v>
      </c>
      <c r="H5173" s="190">
        <f t="shared" si="325"/>
        <v>206.72</v>
      </c>
    </row>
    <row r="5174" spans="1:8">
      <c r="A5174" s="185">
        <v>41237</v>
      </c>
      <c r="B5174" s="184">
        <v>64</v>
      </c>
      <c r="C5174" s="184">
        <f t="shared" si="323"/>
        <v>2012</v>
      </c>
      <c r="E5174" s="190">
        <v>73</v>
      </c>
      <c r="F5174" s="190">
        <f t="shared" si="326"/>
        <v>5169</v>
      </c>
      <c r="G5174" s="190">
        <f t="shared" si="324"/>
        <v>0.56603153745072277</v>
      </c>
      <c r="H5174" s="190">
        <f t="shared" si="325"/>
        <v>206.76</v>
      </c>
    </row>
    <row r="5175" spans="1:8">
      <c r="A5175" s="185">
        <v>41238</v>
      </c>
      <c r="B5175" s="184">
        <v>75.099999999999994</v>
      </c>
      <c r="C5175" s="184">
        <f t="shared" si="323"/>
        <v>2012</v>
      </c>
      <c r="E5175" s="190">
        <v>73</v>
      </c>
      <c r="F5175" s="190">
        <f t="shared" si="326"/>
        <v>5170</v>
      </c>
      <c r="G5175" s="190">
        <f t="shared" si="324"/>
        <v>0.56614104248795449</v>
      </c>
      <c r="H5175" s="190">
        <f t="shared" si="325"/>
        <v>206.8</v>
      </c>
    </row>
    <row r="5176" spans="1:8">
      <c r="A5176" s="185">
        <v>41239</v>
      </c>
      <c r="B5176" s="184">
        <v>74.7</v>
      </c>
      <c r="C5176" s="184">
        <f t="shared" si="323"/>
        <v>2012</v>
      </c>
      <c r="E5176" s="190">
        <v>73</v>
      </c>
      <c r="F5176" s="190">
        <f t="shared" si="326"/>
        <v>5171</v>
      </c>
      <c r="G5176" s="190">
        <f t="shared" si="324"/>
        <v>0.56625054752518611</v>
      </c>
      <c r="H5176" s="190">
        <f t="shared" si="325"/>
        <v>206.84</v>
      </c>
    </row>
    <row r="5177" spans="1:8">
      <c r="A5177" s="185">
        <v>41240</v>
      </c>
      <c r="B5177" s="184">
        <v>69.900000000000006</v>
      </c>
      <c r="C5177" s="184">
        <f t="shared" si="323"/>
        <v>2012</v>
      </c>
      <c r="E5177" s="190">
        <v>73</v>
      </c>
      <c r="F5177" s="190">
        <f t="shared" si="326"/>
        <v>5172</v>
      </c>
      <c r="G5177" s="190">
        <f t="shared" si="324"/>
        <v>0.56636005256241784</v>
      </c>
      <c r="H5177" s="190">
        <f t="shared" si="325"/>
        <v>206.88</v>
      </c>
    </row>
    <row r="5178" spans="1:8">
      <c r="A5178" s="185">
        <v>41241</v>
      </c>
      <c r="B5178" s="184">
        <v>62.3</v>
      </c>
      <c r="C5178" s="184">
        <f t="shared" si="323"/>
        <v>2012</v>
      </c>
      <c r="E5178" s="190">
        <v>73</v>
      </c>
      <c r="F5178" s="190">
        <f t="shared" si="326"/>
        <v>5173</v>
      </c>
      <c r="G5178" s="190">
        <f t="shared" si="324"/>
        <v>0.56646955759964956</v>
      </c>
      <c r="H5178" s="190">
        <f t="shared" si="325"/>
        <v>206.92</v>
      </c>
    </row>
    <row r="5179" spans="1:8">
      <c r="A5179" s="185">
        <v>41242</v>
      </c>
      <c r="B5179" s="184">
        <v>56.8</v>
      </c>
      <c r="C5179" s="184">
        <f t="shared" si="323"/>
        <v>2012</v>
      </c>
      <c r="E5179" s="190">
        <v>73</v>
      </c>
      <c r="F5179" s="190">
        <f t="shared" si="326"/>
        <v>5174</v>
      </c>
      <c r="G5179" s="190">
        <f t="shared" si="324"/>
        <v>0.56657906263688129</v>
      </c>
      <c r="H5179" s="190">
        <f t="shared" si="325"/>
        <v>206.96</v>
      </c>
    </row>
    <row r="5180" spans="1:8">
      <c r="A5180" s="185">
        <v>41243</v>
      </c>
      <c r="B5180" s="184">
        <v>64.599999999999994</v>
      </c>
      <c r="C5180" s="184">
        <f t="shared" si="323"/>
        <v>2012</v>
      </c>
      <c r="E5180" s="190">
        <v>72.900000000000006</v>
      </c>
      <c r="F5180" s="190">
        <f t="shared" si="326"/>
        <v>5175</v>
      </c>
      <c r="G5180" s="190">
        <f t="shared" si="324"/>
        <v>0.56668856767411302</v>
      </c>
      <c r="H5180" s="190">
        <f t="shared" si="325"/>
        <v>207</v>
      </c>
    </row>
    <row r="5181" spans="1:8">
      <c r="A5181" s="185">
        <v>41244</v>
      </c>
      <c r="B5181" s="184">
        <v>73.099999999999994</v>
      </c>
      <c r="C5181" s="184">
        <f t="shared" si="323"/>
        <v>2012</v>
      </c>
      <c r="E5181" s="190">
        <v>72.900000000000006</v>
      </c>
      <c r="F5181" s="190">
        <f t="shared" si="326"/>
        <v>5176</v>
      </c>
      <c r="G5181" s="190">
        <f t="shared" si="324"/>
        <v>0.56679807271134475</v>
      </c>
      <c r="H5181" s="190">
        <f t="shared" si="325"/>
        <v>207.04</v>
      </c>
    </row>
    <row r="5182" spans="1:8">
      <c r="A5182" s="185">
        <v>41245</v>
      </c>
      <c r="B5182" s="184">
        <v>83</v>
      </c>
      <c r="C5182" s="184">
        <f t="shared" si="323"/>
        <v>2012</v>
      </c>
      <c r="E5182" s="190">
        <v>72.900000000000006</v>
      </c>
      <c r="F5182" s="190">
        <f t="shared" si="326"/>
        <v>5177</v>
      </c>
      <c r="G5182" s="190">
        <f t="shared" si="324"/>
        <v>0.56690757774857647</v>
      </c>
      <c r="H5182" s="190">
        <f t="shared" si="325"/>
        <v>207.08</v>
      </c>
    </row>
    <row r="5183" spans="1:8">
      <c r="A5183" s="185">
        <v>41246</v>
      </c>
      <c r="B5183" s="184">
        <v>98.5</v>
      </c>
      <c r="C5183" s="184">
        <f t="shared" si="323"/>
        <v>2012</v>
      </c>
      <c r="E5183" s="190">
        <v>72.8</v>
      </c>
      <c r="F5183" s="190">
        <f t="shared" si="326"/>
        <v>5178</v>
      </c>
      <c r="G5183" s="190">
        <f t="shared" si="324"/>
        <v>0.5670170827858082</v>
      </c>
      <c r="H5183" s="190">
        <f t="shared" si="325"/>
        <v>207.12000000000003</v>
      </c>
    </row>
    <row r="5184" spans="1:8">
      <c r="A5184" s="185">
        <v>41247</v>
      </c>
      <c r="B5184" s="184">
        <v>80.3</v>
      </c>
      <c r="C5184" s="184">
        <f t="shared" si="323"/>
        <v>2012</v>
      </c>
      <c r="E5184" s="190">
        <v>72.8</v>
      </c>
      <c r="F5184" s="190">
        <f t="shared" si="326"/>
        <v>5179</v>
      </c>
      <c r="G5184" s="190">
        <f t="shared" si="324"/>
        <v>0.56712658782303982</v>
      </c>
      <c r="H5184" s="190">
        <f t="shared" si="325"/>
        <v>207.16</v>
      </c>
    </row>
    <row r="5185" spans="1:8">
      <c r="A5185" s="185">
        <v>41248</v>
      </c>
      <c r="B5185" s="184">
        <v>68.5</v>
      </c>
      <c r="C5185" s="184">
        <f t="shared" si="323"/>
        <v>2012</v>
      </c>
      <c r="E5185" s="190">
        <v>72.8</v>
      </c>
      <c r="F5185" s="190">
        <f t="shared" si="326"/>
        <v>5180</v>
      </c>
      <c r="G5185" s="190">
        <f t="shared" si="324"/>
        <v>0.56723609286027155</v>
      </c>
      <c r="H5185" s="190">
        <f t="shared" si="325"/>
        <v>207.2</v>
      </c>
    </row>
    <row r="5186" spans="1:8">
      <c r="A5186" s="185">
        <v>41249</v>
      </c>
      <c r="B5186" s="184">
        <v>71.5</v>
      </c>
      <c r="C5186" s="184">
        <f t="shared" si="323"/>
        <v>2012</v>
      </c>
      <c r="E5186" s="190">
        <v>72.8</v>
      </c>
      <c r="F5186" s="190">
        <f t="shared" si="326"/>
        <v>5181</v>
      </c>
      <c r="G5186" s="190">
        <f t="shared" si="324"/>
        <v>0.56734559789750327</v>
      </c>
      <c r="H5186" s="190">
        <f t="shared" si="325"/>
        <v>207.24</v>
      </c>
    </row>
    <row r="5187" spans="1:8">
      <c r="A5187" s="185">
        <v>41250</v>
      </c>
      <c r="B5187" s="184">
        <v>66.599999999999994</v>
      </c>
      <c r="C5187" s="184">
        <f t="shared" si="323"/>
        <v>2012</v>
      </c>
      <c r="E5187" s="190">
        <v>72.8</v>
      </c>
      <c r="F5187" s="190">
        <f t="shared" si="326"/>
        <v>5182</v>
      </c>
      <c r="G5187" s="190">
        <f t="shared" si="324"/>
        <v>0.567455102934735</v>
      </c>
      <c r="H5187" s="190">
        <f t="shared" si="325"/>
        <v>207.28</v>
      </c>
    </row>
    <row r="5188" spans="1:8">
      <c r="A5188" s="185">
        <v>41251</v>
      </c>
      <c r="B5188" s="184">
        <v>64.5</v>
      </c>
      <c r="C5188" s="184">
        <f t="shared" si="323"/>
        <v>2012</v>
      </c>
      <c r="E5188" s="190">
        <v>72.8</v>
      </c>
      <c r="F5188" s="190">
        <f t="shared" si="326"/>
        <v>5183</v>
      </c>
      <c r="G5188" s="190">
        <f t="shared" si="324"/>
        <v>0.56756460797196673</v>
      </c>
      <c r="H5188" s="190">
        <f t="shared" si="325"/>
        <v>207.32</v>
      </c>
    </row>
    <row r="5189" spans="1:8">
      <c r="A5189" s="185">
        <v>41252</v>
      </c>
      <c r="B5189" s="184">
        <v>58.1</v>
      </c>
      <c r="C5189" s="184">
        <f t="shared" si="323"/>
        <v>2012</v>
      </c>
      <c r="E5189" s="190">
        <v>72.8</v>
      </c>
      <c r="F5189" s="190">
        <f t="shared" si="326"/>
        <v>5184</v>
      </c>
      <c r="G5189" s="190">
        <f t="shared" si="324"/>
        <v>0.56767411300919846</v>
      </c>
      <c r="H5189" s="190">
        <f t="shared" si="325"/>
        <v>207.36</v>
      </c>
    </row>
    <row r="5190" spans="1:8">
      <c r="A5190" s="185">
        <v>41253</v>
      </c>
      <c r="B5190" s="184">
        <v>57.4</v>
      </c>
      <c r="C5190" s="184">
        <f t="shared" ref="C5190:C5253" si="327">YEAR(A5190)</f>
        <v>2012</v>
      </c>
      <c r="E5190" s="190">
        <v>72.8</v>
      </c>
      <c r="F5190" s="190">
        <f t="shared" si="326"/>
        <v>5185</v>
      </c>
      <c r="G5190" s="190">
        <f t="shared" ref="G5190:G5253" si="328">F5190/9132</f>
        <v>0.56778361804643018</v>
      </c>
      <c r="H5190" s="190">
        <f t="shared" ref="H5190:H5253" si="329">G5190*9132/25</f>
        <v>207.4</v>
      </c>
    </row>
    <row r="5191" spans="1:8">
      <c r="A5191" s="185">
        <v>41254</v>
      </c>
      <c r="B5191" s="184">
        <v>64.400000000000006</v>
      </c>
      <c r="C5191" s="184">
        <f t="shared" si="327"/>
        <v>2012</v>
      </c>
      <c r="E5191" s="190">
        <v>72.7</v>
      </c>
      <c r="F5191" s="190">
        <f t="shared" ref="F5191:F5254" si="330">F5190+1</f>
        <v>5186</v>
      </c>
      <c r="G5191" s="190">
        <f t="shared" si="328"/>
        <v>0.5678931230836618</v>
      </c>
      <c r="H5191" s="190">
        <f t="shared" si="329"/>
        <v>207.44</v>
      </c>
    </row>
    <row r="5192" spans="1:8">
      <c r="A5192" s="185">
        <v>41255</v>
      </c>
      <c r="B5192" s="184">
        <v>65.2</v>
      </c>
      <c r="C5192" s="184">
        <f t="shared" si="327"/>
        <v>2012</v>
      </c>
      <c r="E5192" s="190">
        <v>72.7</v>
      </c>
      <c r="F5192" s="190">
        <f t="shared" si="330"/>
        <v>5187</v>
      </c>
      <c r="G5192" s="190">
        <f t="shared" si="328"/>
        <v>0.56800262812089353</v>
      </c>
      <c r="H5192" s="190">
        <f t="shared" si="329"/>
        <v>207.48</v>
      </c>
    </row>
    <row r="5193" spans="1:8">
      <c r="A5193" s="185">
        <v>41256</v>
      </c>
      <c r="B5193" s="184">
        <v>62.4</v>
      </c>
      <c r="C5193" s="184">
        <f t="shared" si="327"/>
        <v>2012</v>
      </c>
      <c r="E5193" s="190">
        <v>72.7</v>
      </c>
      <c r="F5193" s="190">
        <f t="shared" si="330"/>
        <v>5188</v>
      </c>
      <c r="G5193" s="190">
        <f t="shared" si="328"/>
        <v>0.56811213315812525</v>
      </c>
      <c r="H5193" s="190">
        <f t="shared" si="329"/>
        <v>207.52</v>
      </c>
    </row>
    <row r="5194" spans="1:8">
      <c r="A5194" s="185">
        <v>41257</v>
      </c>
      <c r="B5194" s="184">
        <v>61.5</v>
      </c>
      <c r="C5194" s="184">
        <f t="shared" si="327"/>
        <v>2012</v>
      </c>
      <c r="E5194" s="190">
        <v>72.5</v>
      </c>
      <c r="F5194" s="190">
        <f t="shared" si="330"/>
        <v>5189</v>
      </c>
      <c r="G5194" s="190">
        <f t="shared" si="328"/>
        <v>0.56822163819535698</v>
      </c>
      <c r="H5194" s="190">
        <f t="shared" si="329"/>
        <v>207.56</v>
      </c>
    </row>
    <row r="5195" spans="1:8">
      <c r="A5195" s="185">
        <v>41258</v>
      </c>
      <c r="B5195" s="184">
        <v>67.3</v>
      </c>
      <c r="C5195" s="184">
        <f t="shared" si="327"/>
        <v>2012</v>
      </c>
      <c r="E5195" s="190">
        <v>72.5</v>
      </c>
      <c r="F5195" s="190">
        <f t="shared" si="330"/>
        <v>5190</v>
      </c>
      <c r="G5195" s="190">
        <f t="shared" si="328"/>
        <v>0.56833114323258871</v>
      </c>
      <c r="H5195" s="190">
        <f t="shared" si="329"/>
        <v>207.6</v>
      </c>
    </row>
    <row r="5196" spans="1:8">
      <c r="A5196" s="185">
        <v>41259</v>
      </c>
      <c r="B5196" s="184">
        <v>60.5</v>
      </c>
      <c r="C5196" s="184">
        <f t="shared" si="327"/>
        <v>2012</v>
      </c>
      <c r="E5196" s="190">
        <v>72.5</v>
      </c>
      <c r="F5196" s="190">
        <f t="shared" si="330"/>
        <v>5191</v>
      </c>
      <c r="G5196" s="190">
        <f t="shared" si="328"/>
        <v>0.56844064826982044</v>
      </c>
      <c r="H5196" s="190">
        <f t="shared" si="329"/>
        <v>207.64</v>
      </c>
    </row>
    <row r="5197" spans="1:8">
      <c r="A5197" s="185">
        <v>41260</v>
      </c>
      <c r="B5197" s="184">
        <v>65.099999999999994</v>
      </c>
      <c r="C5197" s="184">
        <f t="shared" si="327"/>
        <v>2012</v>
      </c>
      <c r="E5197" s="190">
        <v>72.400000000000006</v>
      </c>
      <c r="F5197" s="190">
        <f t="shared" si="330"/>
        <v>5192</v>
      </c>
      <c r="G5197" s="190">
        <f t="shared" si="328"/>
        <v>0.56855015330705216</v>
      </c>
      <c r="H5197" s="190">
        <f t="shared" si="329"/>
        <v>207.68</v>
      </c>
    </row>
    <row r="5198" spans="1:8">
      <c r="A5198" s="185">
        <v>41261</v>
      </c>
      <c r="B5198" s="184">
        <v>69.599999999999994</v>
      </c>
      <c r="C5198" s="184">
        <f t="shared" si="327"/>
        <v>2012</v>
      </c>
      <c r="E5198" s="190">
        <v>72.400000000000006</v>
      </c>
      <c r="F5198" s="190">
        <f t="shared" si="330"/>
        <v>5193</v>
      </c>
      <c r="G5198" s="190">
        <f t="shared" si="328"/>
        <v>0.56865965834428389</v>
      </c>
      <c r="H5198" s="190">
        <f t="shared" si="329"/>
        <v>207.72000000000003</v>
      </c>
    </row>
    <row r="5199" spans="1:8">
      <c r="A5199" s="185">
        <v>41262</v>
      </c>
      <c r="B5199" s="184">
        <v>58.9</v>
      </c>
      <c r="C5199" s="184">
        <f t="shared" si="327"/>
        <v>2012</v>
      </c>
      <c r="E5199" s="190">
        <v>72.400000000000006</v>
      </c>
      <c r="F5199" s="190">
        <f t="shared" si="330"/>
        <v>5194</v>
      </c>
      <c r="G5199" s="190">
        <f t="shared" si="328"/>
        <v>0.56876916338151551</v>
      </c>
      <c r="H5199" s="190">
        <f t="shared" si="329"/>
        <v>207.76</v>
      </c>
    </row>
    <row r="5200" spans="1:8">
      <c r="A5200" s="185">
        <v>41263</v>
      </c>
      <c r="B5200" s="184">
        <v>59.2</v>
      </c>
      <c r="C5200" s="184">
        <f t="shared" si="327"/>
        <v>2012</v>
      </c>
      <c r="E5200" s="190">
        <v>72.400000000000006</v>
      </c>
      <c r="F5200" s="190">
        <f t="shared" si="330"/>
        <v>5195</v>
      </c>
      <c r="G5200" s="190">
        <f t="shared" si="328"/>
        <v>0.56887866841874724</v>
      </c>
      <c r="H5200" s="190">
        <f t="shared" si="329"/>
        <v>207.8</v>
      </c>
    </row>
    <row r="5201" spans="1:8">
      <c r="A5201" s="185">
        <v>41264</v>
      </c>
      <c r="B5201" s="184">
        <v>60.4</v>
      </c>
      <c r="C5201" s="184">
        <f t="shared" si="327"/>
        <v>2012</v>
      </c>
      <c r="E5201" s="190">
        <v>72.400000000000006</v>
      </c>
      <c r="F5201" s="190">
        <f t="shared" si="330"/>
        <v>5196</v>
      </c>
      <c r="G5201" s="190">
        <f t="shared" si="328"/>
        <v>0.56898817345597896</v>
      </c>
      <c r="H5201" s="190">
        <f t="shared" si="329"/>
        <v>207.84</v>
      </c>
    </row>
    <row r="5202" spans="1:8">
      <c r="A5202" s="185">
        <v>41265</v>
      </c>
      <c r="B5202" s="184">
        <v>60</v>
      </c>
      <c r="C5202" s="184">
        <f t="shared" si="327"/>
        <v>2012</v>
      </c>
      <c r="E5202" s="190">
        <v>72.3</v>
      </c>
      <c r="F5202" s="190">
        <f t="shared" si="330"/>
        <v>5197</v>
      </c>
      <c r="G5202" s="190">
        <f t="shared" si="328"/>
        <v>0.56909767849321069</v>
      </c>
      <c r="H5202" s="190">
        <f t="shared" si="329"/>
        <v>207.88</v>
      </c>
    </row>
    <row r="5203" spans="1:8">
      <c r="A5203" s="185">
        <v>41266</v>
      </c>
      <c r="B5203" s="184">
        <v>64</v>
      </c>
      <c r="C5203" s="184">
        <f t="shared" si="327"/>
        <v>2012</v>
      </c>
      <c r="E5203" s="190">
        <v>72.3</v>
      </c>
      <c r="F5203" s="190">
        <f t="shared" si="330"/>
        <v>5198</v>
      </c>
      <c r="G5203" s="190">
        <f t="shared" si="328"/>
        <v>0.56920718353044242</v>
      </c>
      <c r="H5203" s="190">
        <f t="shared" si="329"/>
        <v>207.92</v>
      </c>
    </row>
    <row r="5204" spans="1:8">
      <c r="A5204" s="185">
        <v>41267</v>
      </c>
      <c r="B5204" s="184">
        <v>82.1</v>
      </c>
      <c r="C5204" s="184">
        <f t="shared" si="327"/>
        <v>2012</v>
      </c>
      <c r="E5204" s="190">
        <v>72.3</v>
      </c>
      <c r="F5204" s="190">
        <f t="shared" si="330"/>
        <v>5199</v>
      </c>
      <c r="G5204" s="190">
        <f t="shared" si="328"/>
        <v>0.56931668856767415</v>
      </c>
      <c r="H5204" s="190">
        <f t="shared" si="329"/>
        <v>207.96</v>
      </c>
    </row>
    <row r="5205" spans="1:8">
      <c r="A5205" s="185">
        <v>41268</v>
      </c>
      <c r="B5205" s="184">
        <v>86.8</v>
      </c>
      <c r="C5205" s="184">
        <f t="shared" si="327"/>
        <v>2012</v>
      </c>
      <c r="E5205" s="190">
        <v>72.3</v>
      </c>
      <c r="F5205" s="190">
        <f t="shared" si="330"/>
        <v>5200</v>
      </c>
      <c r="G5205" s="190">
        <f t="shared" si="328"/>
        <v>0.56942619360490587</v>
      </c>
      <c r="H5205" s="190">
        <f t="shared" si="329"/>
        <v>208</v>
      </c>
    </row>
    <row r="5206" spans="1:8">
      <c r="A5206" s="185">
        <v>41269</v>
      </c>
      <c r="B5206" s="184">
        <v>78.099999999999994</v>
      </c>
      <c r="C5206" s="184">
        <f t="shared" si="327"/>
        <v>2012</v>
      </c>
      <c r="E5206" s="190">
        <v>72.3</v>
      </c>
      <c r="F5206" s="190">
        <f t="shared" si="330"/>
        <v>5201</v>
      </c>
      <c r="G5206" s="190">
        <f t="shared" si="328"/>
        <v>0.56953569864213749</v>
      </c>
      <c r="H5206" s="190">
        <f t="shared" si="329"/>
        <v>208.04</v>
      </c>
    </row>
    <row r="5207" spans="1:8">
      <c r="A5207" s="185">
        <v>41270</v>
      </c>
      <c r="B5207" s="184">
        <v>63</v>
      </c>
      <c r="C5207" s="184">
        <f t="shared" si="327"/>
        <v>2012</v>
      </c>
      <c r="E5207" s="190">
        <v>72.3</v>
      </c>
      <c r="F5207" s="190">
        <f t="shared" si="330"/>
        <v>5202</v>
      </c>
      <c r="G5207" s="190">
        <f t="shared" si="328"/>
        <v>0.56964520367936922</v>
      </c>
      <c r="H5207" s="190">
        <f t="shared" si="329"/>
        <v>208.08</v>
      </c>
    </row>
    <row r="5208" spans="1:8">
      <c r="A5208" s="185">
        <v>41271</v>
      </c>
      <c r="B5208" s="184">
        <v>62.7</v>
      </c>
      <c r="C5208" s="184">
        <f t="shared" si="327"/>
        <v>2012</v>
      </c>
      <c r="E5208" s="190">
        <v>72.2</v>
      </c>
      <c r="F5208" s="190">
        <f t="shared" si="330"/>
        <v>5203</v>
      </c>
      <c r="G5208" s="190">
        <f t="shared" si="328"/>
        <v>0.56975470871660094</v>
      </c>
      <c r="H5208" s="190">
        <f t="shared" si="329"/>
        <v>208.12</v>
      </c>
    </row>
    <row r="5209" spans="1:8">
      <c r="A5209" s="185">
        <v>41272</v>
      </c>
      <c r="B5209" s="184">
        <v>61</v>
      </c>
      <c r="C5209" s="184">
        <f t="shared" si="327"/>
        <v>2012</v>
      </c>
      <c r="E5209" s="190">
        <v>72.2</v>
      </c>
      <c r="F5209" s="190">
        <f t="shared" si="330"/>
        <v>5204</v>
      </c>
      <c r="G5209" s="190">
        <f t="shared" si="328"/>
        <v>0.56986421375383267</v>
      </c>
      <c r="H5209" s="190">
        <f t="shared" si="329"/>
        <v>208.16</v>
      </c>
    </row>
    <row r="5210" spans="1:8">
      <c r="A5210" s="185">
        <v>41273</v>
      </c>
      <c r="B5210" s="184">
        <v>61.5</v>
      </c>
      <c r="C5210" s="184">
        <f t="shared" si="327"/>
        <v>2012</v>
      </c>
      <c r="E5210" s="190">
        <v>72.2</v>
      </c>
      <c r="F5210" s="190">
        <f t="shared" si="330"/>
        <v>5205</v>
      </c>
      <c r="G5210" s="190">
        <f t="shared" si="328"/>
        <v>0.5699737187910644</v>
      </c>
      <c r="H5210" s="190">
        <f t="shared" si="329"/>
        <v>208.2</v>
      </c>
    </row>
    <row r="5211" spans="1:8">
      <c r="A5211" s="185">
        <v>41274</v>
      </c>
      <c r="B5211" s="184">
        <v>61</v>
      </c>
      <c r="C5211" s="184">
        <f t="shared" si="327"/>
        <v>2012</v>
      </c>
      <c r="E5211" s="190">
        <v>72.2</v>
      </c>
      <c r="F5211" s="190">
        <f t="shared" si="330"/>
        <v>5206</v>
      </c>
      <c r="G5211" s="190">
        <f t="shared" si="328"/>
        <v>0.57008322382829613</v>
      </c>
      <c r="H5211" s="190">
        <f t="shared" si="329"/>
        <v>208.24</v>
      </c>
    </row>
    <row r="5212" spans="1:8">
      <c r="A5212" s="185">
        <v>41275</v>
      </c>
      <c r="B5212" s="184">
        <v>59.5</v>
      </c>
      <c r="C5212" s="184">
        <f t="shared" si="327"/>
        <v>2013</v>
      </c>
      <c r="E5212" s="190">
        <v>72.2</v>
      </c>
      <c r="F5212" s="190">
        <f t="shared" si="330"/>
        <v>5207</v>
      </c>
      <c r="G5212" s="190">
        <f t="shared" si="328"/>
        <v>0.57019272886552785</v>
      </c>
      <c r="H5212" s="190">
        <f t="shared" si="329"/>
        <v>208.28</v>
      </c>
    </row>
    <row r="5213" spans="1:8">
      <c r="A5213" s="185">
        <v>41276</v>
      </c>
      <c r="B5213" s="184">
        <v>62</v>
      </c>
      <c r="C5213" s="184">
        <f t="shared" si="327"/>
        <v>2013</v>
      </c>
      <c r="E5213" s="190">
        <v>72.2</v>
      </c>
      <c r="F5213" s="190">
        <f t="shared" si="330"/>
        <v>5208</v>
      </c>
      <c r="G5213" s="190">
        <f t="shared" si="328"/>
        <v>0.57030223390275958</v>
      </c>
      <c r="H5213" s="190">
        <f t="shared" si="329"/>
        <v>208.32000000000005</v>
      </c>
    </row>
    <row r="5214" spans="1:8">
      <c r="A5214" s="185">
        <v>41277</v>
      </c>
      <c r="B5214" s="184">
        <v>64</v>
      </c>
      <c r="C5214" s="184">
        <f t="shared" si="327"/>
        <v>2013</v>
      </c>
      <c r="E5214" s="190">
        <v>72.099999999999994</v>
      </c>
      <c r="F5214" s="190">
        <f t="shared" si="330"/>
        <v>5209</v>
      </c>
      <c r="G5214" s="190">
        <f t="shared" si="328"/>
        <v>0.5704117389399912</v>
      </c>
      <c r="H5214" s="190">
        <f t="shared" si="329"/>
        <v>208.36</v>
      </c>
    </row>
    <row r="5215" spans="1:8">
      <c r="A5215" s="185">
        <v>41278</v>
      </c>
      <c r="B5215" s="184">
        <v>68.099999999999994</v>
      </c>
      <c r="C5215" s="184">
        <f t="shared" si="327"/>
        <v>2013</v>
      </c>
      <c r="E5215" s="190">
        <v>72.099999999999994</v>
      </c>
      <c r="F5215" s="190">
        <f t="shared" si="330"/>
        <v>5210</v>
      </c>
      <c r="G5215" s="190">
        <f t="shared" si="328"/>
        <v>0.57052124397722292</v>
      </c>
      <c r="H5215" s="190">
        <f t="shared" si="329"/>
        <v>208.4</v>
      </c>
    </row>
    <row r="5216" spans="1:8">
      <c r="A5216" s="185">
        <v>41279</v>
      </c>
      <c r="B5216" s="184">
        <v>70</v>
      </c>
      <c r="C5216" s="184">
        <f t="shared" si="327"/>
        <v>2013</v>
      </c>
      <c r="E5216" s="190">
        <v>72.099999999999994</v>
      </c>
      <c r="F5216" s="190">
        <f t="shared" si="330"/>
        <v>5211</v>
      </c>
      <c r="G5216" s="190">
        <f t="shared" si="328"/>
        <v>0.57063074901445465</v>
      </c>
      <c r="H5216" s="190">
        <f t="shared" si="329"/>
        <v>208.44</v>
      </c>
    </row>
    <row r="5217" spans="1:8">
      <c r="A5217" s="185">
        <v>41280</v>
      </c>
      <c r="B5217" s="184">
        <v>81</v>
      </c>
      <c r="C5217" s="184">
        <f t="shared" si="327"/>
        <v>2013</v>
      </c>
      <c r="E5217" s="190">
        <v>72</v>
      </c>
      <c r="F5217" s="190">
        <f t="shared" si="330"/>
        <v>5212</v>
      </c>
      <c r="G5217" s="190">
        <f t="shared" si="328"/>
        <v>0.57074025405168638</v>
      </c>
      <c r="H5217" s="190">
        <f t="shared" si="329"/>
        <v>208.48</v>
      </c>
    </row>
    <row r="5218" spans="1:8">
      <c r="A5218" s="185">
        <v>41281</v>
      </c>
      <c r="B5218" s="184">
        <v>88</v>
      </c>
      <c r="C5218" s="184">
        <f t="shared" si="327"/>
        <v>2013</v>
      </c>
      <c r="E5218" s="190">
        <v>72</v>
      </c>
      <c r="F5218" s="190">
        <f t="shared" si="330"/>
        <v>5213</v>
      </c>
      <c r="G5218" s="190">
        <f t="shared" si="328"/>
        <v>0.57084975908891811</v>
      </c>
      <c r="H5218" s="190">
        <f t="shared" si="329"/>
        <v>208.52</v>
      </c>
    </row>
    <row r="5219" spans="1:8">
      <c r="A5219" s="185">
        <v>41282</v>
      </c>
      <c r="B5219" s="184">
        <v>92</v>
      </c>
      <c r="C5219" s="184">
        <f t="shared" si="327"/>
        <v>2013</v>
      </c>
      <c r="E5219" s="190">
        <v>72</v>
      </c>
      <c r="F5219" s="190">
        <f t="shared" si="330"/>
        <v>5214</v>
      </c>
      <c r="G5219" s="190">
        <f t="shared" si="328"/>
        <v>0.57095926412614983</v>
      </c>
      <c r="H5219" s="190">
        <f t="shared" si="329"/>
        <v>208.56</v>
      </c>
    </row>
    <row r="5220" spans="1:8">
      <c r="A5220" s="185">
        <v>41283</v>
      </c>
      <c r="B5220" s="184">
        <v>95</v>
      </c>
      <c r="C5220" s="184">
        <f t="shared" si="327"/>
        <v>2013</v>
      </c>
      <c r="E5220" s="190">
        <v>72</v>
      </c>
      <c r="F5220" s="190">
        <f t="shared" si="330"/>
        <v>5215</v>
      </c>
      <c r="G5220" s="190">
        <f t="shared" si="328"/>
        <v>0.57106876916338156</v>
      </c>
      <c r="H5220" s="190">
        <f t="shared" si="329"/>
        <v>208.6</v>
      </c>
    </row>
    <row r="5221" spans="1:8">
      <c r="A5221" s="185">
        <v>41284</v>
      </c>
      <c r="B5221" s="184">
        <v>97</v>
      </c>
      <c r="C5221" s="184">
        <f t="shared" si="327"/>
        <v>2013</v>
      </c>
      <c r="E5221" s="190">
        <v>72</v>
      </c>
      <c r="F5221" s="190">
        <f t="shared" si="330"/>
        <v>5216</v>
      </c>
      <c r="G5221" s="190">
        <f t="shared" si="328"/>
        <v>0.57117827420061318</v>
      </c>
      <c r="H5221" s="190">
        <f t="shared" si="329"/>
        <v>208.64</v>
      </c>
    </row>
    <row r="5222" spans="1:8">
      <c r="A5222" s="185">
        <v>41285</v>
      </c>
      <c r="B5222" s="184">
        <v>99.4</v>
      </c>
      <c r="C5222" s="184">
        <f t="shared" si="327"/>
        <v>2013</v>
      </c>
      <c r="E5222" s="190">
        <v>72</v>
      </c>
      <c r="F5222" s="190">
        <f t="shared" si="330"/>
        <v>5217</v>
      </c>
      <c r="G5222" s="190">
        <f t="shared" si="328"/>
        <v>0.57128777923784491</v>
      </c>
      <c r="H5222" s="190">
        <f t="shared" si="329"/>
        <v>208.68</v>
      </c>
    </row>
    <row r="5223" spans="1:8">
      <c r="A5223" s="185">
        <v>41286</v>
      </c>
      <c r="B5223" s="184">
        <v>97.2</v>
      </c>
      <c r="C5223" s="184">
        <f t="shared" si="327"/>
        <v>2013</v>
      </c>
      <c r="E5223" s="190">
        <v>71.900000000000006</v>
      </c>
      <c r="F5223" s="190">
        <f t="shared" si="330"/>
        <v>5218</v>
      </c>
      <c r="G5223" s="190">
        <f t="shared" si="328"/>
        <v>0.57139728427507663</v>
      </c>
      <c r="H5223" s="190">
        <f t="shared" si="329"/>
        <v>208.72</v>
      </c>
    </row>
    <row r="5224" spans="1:8">
      <c r="A5224" s="185">
        <v>41287</v>
      </c>
      <c r="B5224" s="184">
        <v>94</v>
      </c>
      <c r="C5224" s="184">
        <f t="shared" si="327"/>
        <v>2013</v>
      </c>
      <c r="E5224" s="190">
        <v>71.900000000000006</v>
      </c>
      <c r="F5224" s="190">
        <f t="shared" si="330"/>
        <v>5219</v>
      </c>
      <c r="G5224" s="190">
        <f t="shared" si="328"/>
        <v>0.57150678931230836</v>
      </c>
      <c r="H5224" s="190">
        <f t="shared" si="329"/>
        <v>208.76</v>
      </c>
    </row>
    <row r="5225" spans="1:8">
      <c r="A5225" s="185">
        <v>41288</v>
      </c>
      <c r="B5225" s="184">
        <v>88</v>
      </c>
      <c r="C5225" s="184">
        <f t="shared" si="327"/>
        <v>2013</v>
      </c>
      <c r="E5225" s="190">
        <v>71.8</v>
      </c>
      <c r="F5225" s="190">
        <f t="shared" si="330"/>
        <v>5220</v>
      </c>
      <c r="G5225" s="190">
        <f t="shared" si="328"/>
        <v>0.57161629434954009</v>
      </c>
      <c r="H5225" s="190">
        <f t="shared" si="329"/>
        <v>208.8</v>
      </c>
    </row>
    <row r="5226" spans="1:8">
      <c r="A5226" s="185">
        <v>41289</v>
      </c>
      <c r="B5226" s="184">
        <v>92</v>
      </c>
      <c r="C5226" s="184">
        <f t="shared" si="327"/>
        <v>2013</v>
      </c>
      <c r="E5226" s="190">
        <v>71.8</v>
      </c>
      <c r="F5226" s="190">
        <f t="shared" si="330"/>
        <v>5221</v>
      </c>
      <c r="G5226" s="190">
        <f t="shared" si="328"/>
        <v>0.57172579938677182</v>
      </c>
      <c r="H5226" s="190">
        <f t="shared" si="329"/>
        <v>208.84</v>
      </c>
    </row>
    <row r="5227" spans="1:8">
      <c r="A5227" s="185">
        <v>41290</v>
      </c>
      <c r="B5227" s="184">
        <v>96</v>
      </c>
      <c r="C5227" s="184">
        <f t="shared" si="327"/>
        <v>2013</v>
      </c>
      <c r="E5227" s="190">
        <v>71.8</v>
      </c>
      <c r="F5227" s="190">
        <f t="shared" si="330"/>
        <v>5222</v>
      </c>
      <c r="G5227" s="190">
        <f t="shared" si="328"/>
        <v>0.57183530442400354</v>
      </c>
      <c r="H5227" s="190">
        <f t="shared" si="329"/>
        <v>208.88</v>
      </c>
    </row>
    <row r="5228" spans="1:8">
      <c r="A5228" s="185">
        <v>41291</v>
      </c>
      <c r="B5228" s="184">
        <v>96</v>
      </c>
      <c r="C5228" s="184">
        <f t="shared" si="327"/>
        <v>2013</v>
      </c>
      <c r="E5228" s="190">
        <v>71.8</v>
      </c>
      <c r="F5228" s="190">
        <f t="shared" si="330"/>
        <v>5223</v>
      </c>
      <c r="G5228" s="190">
        <f t="shared" si="328"/>
        <v>0.57194480946123527</v>
      </c>
      <c r="H5228" s="190">
        <f t="shared" si="329"/>
        <v>208.92000000000004</v>
      </c>
    </row>
    <row r="5229" spans="1:8">
      <c r="A5229" s="185">
        <v>41292</v>
      </c>
      <c r="B5229" s="184">
        <v>95</v>
      </c>
      <c r="C5229" s="184">
        <f t="shared" si="327"/>
        <v>2013</v>
      </c>
      <c r="E5229" s="190">
        <v>71.8</v>
      </c>
      <c r="F5229" s="190">
        <f t="shared" si="330"/>
        <v>5224</v>
      </c>
      <c r="G5229" s="190">
        <f t="shared" si="328"/>
        <v>0.57205431449846689</v>
      </c>
      <c r="H5229" s="190">
        <f t="shared" si="329"/>
        <v>208.96</v>
      </c>
    </row>
    <row r="5230" spans="1:8">
      <c r="A5230" s="185">
        <v>41293</v>
      </c>
      <c r="B5230" s="184">
        <v>94</v>
      </c>
      <c r="C5230" s="184">
        <f t="shared" si="327"/>
        <v>2013</v>
      </c>
      <c r="E5230" s="190">
        <v>71.7</v>
      </c>
      <c r="F5230" s="190">
        <f t="shared" si="330"/>
        <v>5225</v>
      </c>
      <c r="G5230" s="190">
        <f t="shared" si="328"/>
        <v>0.57216381953569861</v>
      </c>
      <c r="H5230" s="190">
        <f t="shared" si="329"/>
        <v>209</v>
      </c>
    </row>
    <row r="5231" spans="1:8">
      <c r="A5231" s="185">
        <v>41294</v>
      </c>
      <c r="B5231" s="184">
        <v>90</v>
      </c>
      <c r="C5231" s="184">
        <f t="shared" si="327"/>
        <v>2013</v>
      </c>
      <c r="E5231" s="190">
        <v>71.7</v>
      </c>
      <c r="F5231" s="190">
        <f t="shared" si="330"/>
        <v>5226</v>
      </c>
      <c r="G5231" s="190">
        <f t="shared" si="328"/>
        <v>0.57227332457293034</v>
      </c>
      <c r="H5231" s="190">
        <f t="shared" si="329"/>
        <v>209.04</v>
      </c>
    </row>
    <row r="5232" spans="1:8">
      <c r="A5232" s="185">
        <v>41295</v>
      </c>
      <c r="B5232" s="184">
        <v>91</v>
      </c>
      <c r="C5232" s="184">
        <f t="shared" si="327"/>
        <v>2013</v>
      </c>
      <c r="E5232" s="190">
        <v>71.7</v>
      </c>
      <c r="F5232" s="190">
        <f t="shared" si="330"/>
        <v>5227</v>
      </c>
      <c r="G5232" s="190">
        <f t="shared" si="328"/>
        <v>0.57238282961016207</v>
      </c>
      <c r="H5232" s="190">
        <f t="shared" si="329"/>
        <v>209.08</v>
      </c>
    </row>
    <row r="5233" spans="1:8">
      <c r="A5233" s="185">
        <v>41296</v>
      </c>
      <c r="B5233" s="184">
        <v>92</v>
      </c>
      <c r="C5233" s="184">
        <f t="shared" si="327"/>
        <v>2013</v>
      </c>
      <c r="E5233" s="190">
        <v>71.7</v>
      </c>
      <c r="F5233" s="190">
        <f t="shared" si="330"/>
        <v>5228</v>
      </c>
      <c r="G5233" s="190">
        <f t="shared" si="328"/>
        <v>0.5724923346473938</v>
      </c>
      <c r="H5233" s="190">
        <f t="shared" si="329"/>
        <v>209.12</v>
      </c>
    </row>
    <row r="5234" spans="1:8">
      <c r="A5234" s="185">
        <v>41297</v>
      </c>
      <c r="B5234" s="184">
        <v>93</v>
      </c>
      <c r="C5234" s="184">
        <f t="shared" si="327"/>
        <v>2013</v>
      </c>
      <c r="E5234" s="190">
        <v>71.7</v>
      </c>
      <c r="F5234" s="190">
        <f t="shared" si="330"/>
        <v>5229</v>
      </c>
      <c r="G5234" s="190">
        <f t="shared" si="328"/>
        <v>0.57260183968462552</v>
      </c>
      <c r="H5234" s="190">
        <f t="shared" si="329"/>
        <v>209.16</v>
      </c>
    </row>
    <row r="5235" spans="1:8">
      <c r="A5235" s="185">
        <v>41298</v>
      </c>
      <c r="B5235" s="184">
        <v>95.7</v>
      </c>
      <c r="C5235" s="184">
        <f t="shared" si="327"/>
        <v>2013</v>
      </c>
      <c r="E5235" s="190">
        <v>71.7</v>
      </c>
      <c r="F5235" s="190">
        <f t="shared" si="330"/>
        <v>5230</v>
      </c>
      <c r="G5235" s="190">
        <f t="shared" si="328"/>
        <v>0.57271134472185725</v>
      </c>
      <c r="H5235" s="190">
        <f t="shared" si="329"/>
        <v>209.2</v>
      </c>
    </row>
    <row r="5236" spans="1:8">
      <c r="A5236" s="185">
        <v>41299</v>
      </c>
      <c r="B5236" s="184">
        <v>96.3</v>
      </c>
      <c r="C5236" s="184">
        <f t="shared" si="327"/>
        <v>2013</v>
      </c>
      <c r="E5236" s="190">
        <v>71.599999999999994</v>
      </c>
      <c r="F5236" s="190">
        <f t="shared" si="330"/>
        <v>5231</v>
      </c>
      <c r="G5236" s="190">
        <f t="shared" si="328"/>
        <v>0.57282084975908887</v>
      </c>
      <c r="H5236" s="190">
        <f t="shared" si="329"/>
        <v>209.23999999999995</v>
      </c>
    </row>
    <row r="5237" spans="1:8">
      <c r="A5237" s="185">
        <v>41300</v>
      </c>
      <c r="B5237" s="184">
        <v>93.6</v>
      </c>
      <c r="C5237" s="184">
        <f t="shared" si="327"/>
        <v>2013</v>
      </c>
      <c r="E5237" s="190">
        <v>71.599999999999994</v>
      </c>
      <c r="F5237" s="190">
        <f t="shared" si="330"/>
        <v>5232</v>
      </c>
      <c r="G5237" s="190">
        <f t="shared" si="328"/>
        <v>0.5729303547963206</v>
      </c>
      <c r="H5237" s="190">
        <f t="shared" si="329"/>
        <v>209.28</v>
      </c>
    </row>
    <row r="5238" spans="1:8">
      <c r="A5238" s="185">
        <v>41301</v>
      </c>
      <c r="B5238" s="184">
        <v>101</v>
      </c>
      <c r="C5238" s="184">
        <f t="shared" si="327"/>
        <v>2013</v>
      </c>
      <c r="E5238" s="190">
        <v>71.599999999999994</v>
      </c>
      <c r="F5238" s="190">
        <f t="shared" si="330"/>
        <v>5233</v>
      </c>
      <c r="G5238" s="190">
        <f t="shared" si="328"/>
        <v>0.57303985983355232</v>
      </c>
      <c r="H5238" s="190">
        <f t="shared" si="329"/>
        <v>209.32</v>
      </c>
    </row>
    <row r="5239" spans="1:8">
      <c r="A5239" s="185">
        <v>41302</v>
      </c>
      <c r="B5239" s="184">
        <v>98.5</v>
      </c>
      <c r="C5239" s="184">
        <f t="shared" si="327"/>
        <v>2013</v>
      </c>
      <c r="E5239" s="190">
        <v>71.599999999999994</v>
      </c>
      <c r="F5239" s="190">
        <f t="shared" si="330"/>
        <v>5234</v>
      </c>
      <c r="G5239" s="190">
        <f t="shared" si="328"/>
        <v>0.57314936487078405</v>
      </c>
      <c r="H5239" s="190">
        <f t="shared" si="329"/>
        <v>209.36</v>
      </c>
    </row>
    <row r="5240" spans="1:8">
      <c r="A5240" s="185">
        <v>41303</v>
      </c>
      <c r="B5240" s="184">
        <v>94.4</v>
      </c>
      <c r="C5240" s="184">
        <f t="shared" si="327"/>
        <v>2013</v>
      </c>
      <c r="E5240" s="190">
        <v>71.599999999999994</v>
      </c>
      <c r="F5240" s="190">
        <f t="shared" si="330"/>
        <v>5235</v>
      </c>
      <c r="G5240" s="190">
        <f t="shared" si="328"/>
        <v>0.57325886990801578</v>
      </c>
      <c r="H5240" s="190">
        <f t="shared" si="329"/>
        <v>209.4</v>
      </c>
    </row>
    <row r="5241" spans="1:8">
      <c r="A5241" s="185">
        <v>41304</v>
      </c>
      <c r="B5241" s="184">
        <v>94.1</v>
      </c>
      <c r="C5241" s="184">
        <f t="shared" si="327"/>
        <v>2013</v>
      </c>
      <c r="E5241" s="190">
        <v>71.599999999999994</v>
      </c>
      <c r="F5241" s="190">
        <f t="shared" si="330"/>
        <v>5236</v>
      </c>
      <c r="G5241" s="190">
        <f t="shared" si="328"/>
        <v>0.57336837494524751</v>
      </c>
      <c r="H5241" s="190">
        <f t="shared" si="329"/>
        <v>209.44</v>
      </c>
    </row>
    <row r="5242" spans="1:8">
      <c r="A5242" s="185">
        <v>41305</v>
      </c>
      <c r="B5242" s="184">
        <v>88.8</v>
      </c>
      <c r="C5242" s="184">
        <f t="shared" si="327"/>
        <v>2013</v>
      </c>
      <c r="E5242" s="190">
        <v>71.5</v>
      </c>
      <c r="F5242" s="190">
        <f t="shared" si="330"/>
        <v>5237</v>
      </c>
      <c r="G5242" s="190">
        <f t="shared" si="328"/>
        <v>0.57347787998247923</v>
      </c>
      <c r="H5242" s="190">
        <f t="shared" si="329"/>
        <v>209.48</v>
      </c>
    </row>
    <row r="5243" spans="1:8">
      <c r="A5243" s="185">
        <v>41306</v>
      </c>
      <c r="B5243" s="184">
        <v>68.3</v>
      </c>
      <c r="C5243" s="184">
        <f t="shared" si="327"/>
        <v>2013</v>
      </c>
      <c r="E5243" s="190">
        <v>71.5</v>
      </c>
      <c r="F5243" s="190">
        <f t="shared" si="330"/>
        <v>5238</v>
      </c>
      <c r="G5243" s="190">
        <f t="shared" si="328"/>
        <v>0.57358738501971096</v>
      </c>
      <c r="H5243" s="190">
        <f t="shared" si="329"/>
        <v>209.52000000000004</v>
      </c>
    </row>
    <row r="5244" spans="1:8">
      <c r="A5244" s="185">
        <v>41307</v>
      </c>
      <c r="B5244" s="184">
        <v>62.4</v>
      </c>
      <c r="C5244" s="184">
        <f t="shared" si="327"/>
        <v>2013</v>
      </c>
      <c r="E5244" s="190">
        <v>71.5</v>
      </c>
      <c r="F5244" s="190">
        <f t="shared" si="330"/>
        <v>5239</v>
      </c>
      <c r="G5244" s="190">
        <f t="shared" si="328"/>
        <v>0.57369689005694258</v>
      </c>
      <c r="H5244" s="190">
        <f t="shared" si="329"/>
        <v>209.56</v>
      </c>
    </row>
    <row r="5245" spans="1:8">
      <c r="A5245" s="185">
        <v>41308</v>
      </c>
      <c r="B5245" s="184">
        <v>58.2</v>
      </c>
      <c r="C5245" s="184">
        <f t="shared" si="327"/>
        <v>2013</v>
      </c>
      <c r="E5245" s="190">
        <v>71.5</v>
      </c>
      <c r="F5245" s="190">
        <f t="shared" si="330"/>
        <v>5240</v>
      </c>
      <c r="G5245" s="190">
        <f t="shared" si="328"/>
        <v>0.5738063950941743</v>
      </c>
      <c r="H5245" s="190">
        <f t="shared" si="329"/>
        <v>209.6</v>
      </c>
    </row>
    <row r="5246" spans="1:8">
      <c r="A5246" s="185">
        <v>41309</v>
      </c>
      <c r="B5246" s="184">
        <v>57.1</v>
      </c>
      <c r="C5246" s="184">
        <f t="shared" si="327"/>
        <v>2013</v>
      </c>
      <c r="E5246" s="190">
        <v>71.5</v>
      </c>
      <c r="F5246" s="190">
        <f t="shared" si="330"/>
        <v>5241</v>
      </c>
      <c r="G5246" s="190">
        <f t="shared" si="328"/>
        <v>0.57391590013140603</v>
      </c>
      <c r="H5246" s="190">
        <f t="shared" si="329"/>
        <v>209.64</v>
      </c>
    </row>
    <row r="5247" spans="1:8">
      <c r="A5247" s="185">
        <v>41310</v>
      </c>
      <c r="B5247" s="184">
        <v>64.900000000000006</v>
      </c>
      <c r="C5247" s="184">
        <f t="shared" si="327"/>
        <v>2013</v>
      </c>
      <c r="E5247" s="190">
        <v>71.5</v>
      </c>
      <c r="F5247" s="190">
        <f t="shared" si="330"/>
        <v>5242</v>
      </c>
      <c r="G5247" s="190">
        <f t="shared" si="328"/>
        <v>0.57402540516863776</v>
      </c>
      <c r="H5247" s="190">
        <f t="shared" si="329"/>
        <v>209.68</v>
      </c>
    </row>
    <row r="5248" spans="1:8">
      <c r="A5248" s="185">
        <v>41311</v>
      </c>
      <c r="B5248" s="184">
        <v>74.2</v>
      </c>
      <c r="C5248" s="184">
        <f t="shared" si="327"/>
        <v>2013</v>
      </c>
      <c r="E5248" s="190">
        <v>71.400000000000006</v>
      </c>
      <c r="F5248" s="190">
        <f t="shared" si="330"/>
        <v>5243</v>
      </c>
      <c r="G5248" s="190">
        <f t="shared" si="328"/>
        <v>0.57413491020586949</v>
      </c>
      <c r="H5248" s="190">
        <f t="shared" si="329"/>
        <v>209.72</v>
      </c>
    </row>
    <row r="5249" spans="1:8">
      <c r="A5249" s="185">
        <v>41312</v>
      </c>
      <c r="B5249" s="184">
        <v>74.5</v>
      </c>
      <c r="C5249" s="184">
        <f t="shared" si="327"/>
        <v>2013</v>
      </c>
      <c r="E5249" s="190">
        <v>71.3</v>
      </c>
      <c r="F5249" s="190">
        <f t="shared" si="330"/>
        <v>5244</v>
      </c>
      <c r="G5249" s="190">
        <f t="shared" si="328"/>
        <v>0.57424441524310121</v>
      </c>
      <c r="H5249" s="190">
        <f t="shared" si="329"/>
        <v>209.76</v>
      </c>
    </row>
    <row r="5250" spans="1:8">
      <c r="A5250" s="185">
        <v>41313</v>
      </c>
      <c r="B5250" s="184">
        <v>76.5</v>
      </c>
      <c r="C5250" s="184">
        <f t="shared" si="327"/>
        <v>2013</v>
      </c>
      <c r="E5250" s="190">
        <v>71.3</v>
      </c>
      <c r="F5250" s="190">
        <f t="shared" si="330"/>
        <v>5245</v>
      </c>
      <c r="G5250" s="190">
        <f t="shared" si="328"/>
        <v>0.57435392028033294</v>
      </c>
      <c r="H5250" s="190">
        <f t="shared" si="329"/>
        <v>209.8</v>
      </c>
    </row>
    <row r="5251" spans="1:8">
      <c r="A5251" s="185">
        <v>41314</v>
      </c>
      <c r="B5251" s="184">
        <v>75.7</v>
      </c>
      <c r="C5251" s="184">
        <f t="shared" si="327"/>
        <v>2013</v>
      </c>
      <c r="E5251" s="190">
        <v>71.3</v>
      </c>
      <c r="F5251" s="190">
        <f t="shared" si="330"/>
        <v>5246</v>
      </c>
      <c r="G5251" s="190">
        <f t="shared" si="328"/>
        <v>0.57446342531756456</v>
      </c>
      <c r="H5251" s="190">
        <f t="shared" si="329"/>
        <v>209.83999999999997</v>
      </c>
    </row>
    <row r="5252" spans="1:8">
      <c r="A5252" s="185">
        <v>41315</v>
      </c>
      <c r="B5252" s="184">
        <v>75.2</v>
      </c>
      <c r="C5252" s="184">
        <f t="shared" si="327"/>
        <v>2013</v>
      </c>
      <c r="E5252" s="190">
        <v>71.2</v>
      </c>
      <c r="F5252" s="190">
        <f t="shared" si="330"/>
        <v>5247</v>
      </c>
      <c r="G5252" s="190">
        <f t="shared" si="328"/>
        <v>0.57457293035479629</v>
      </c>
      <c r="H5252" s="190">
        <f t="shared" si="329"/>
        <v>209.88</v>
      </c>
    </row>
    <row r="5253" spans="1:8">
      <c r="A5253" s="185">
        <v>41316</v>
      </c>
      <c r="B5253" s="184">
        <v>74.7</v>
      </c>
      <c r="C5253" s="184">
        <f t="shared" si="327"/>
        <v>2013</v>
      </c>
      <c r="E5253" s="190">
        <v>71.2</v>
      </c>
      <c r="F5253" s="190">
        <f t="shared" si="330"/>
        <v>5248</v>
      </c>
      <c r="G5253" s="190">
        <f t="shared" si="328"/>
        <v>0.57468243539202801</v>
      </c>
      <c r="H5253" s="190">
        <f t="shared" si="329"/>
        <v>209.92</v>
      </c>
    </row>
    <row r="5254" spans="1:8">
      <c r="A5254" s="185">
        <v>41317</v>
      </c>
      <c r="B5254" s="184">
        <v>73.400000000000006</v>
      </c>
      <c r="C5254" s="184">
        <f t="shared" ref="C5254:C5317" si="331">YEAR(A5254)</f>
        <v>2013</v>
      </c>
      <c r="E5254" s="190">
        <v>71.099999999999994</v>
      </c>
      <c r="F5254" s="190">
        <f t="shared" si="330"/>
        <v>5249</v>
      </c>
      <c r="G5254" s="190">
        <f t="shared" ref="G5254:G5317" si="332">F5254/9132</f>
        <v>0.57479194042925974</v>
      </c>
      <c r="H5254" s="190">
        <f t="shared" ref="H5254:H5317" si="333">G5254*9132/25</f>
        <v>209.96</v>
      </c>
    </row>
    <row r="5255" spans="1:8">
      <c r="A5255" s="185">
        <v>41318</v>
      </c>
      <c r="B5255" s="184">
        <v>73.2</v>
      </c>
      <c r="C5255" s="184">
        <f t="shared" si="331"/>
        <v>2013</v>
      </c>
      <c r="E5255" s="190">
        <v>71.099999999999994</v>
      </c>
      <c r="F5255" s="190">
        <f t="shared" ref="F5255:F5318" si="334">F5254+1</f>
        <v>5250</v>
      </c>
      <c r="G5255" s="190">
        <f t="shared" si="332"/>
        <v>0.57490144546649147</v>
      </c>
      <c r="H5255" s="190">
        <f t="shared" si="333"/>
        <v>210</v>
      </c>
    </row>
    <row r="5256" spans="1:8">
      <c r="A5256" s="185">
        <v>41319</v>
      </c>
      <c r="B5256" s="184">
        <v>66.400000000000006</v>
      </c>
      <c r="C5256" s="184">
        <f t="shared" si="331"/>
        <v>2013</v>
      </c>
      <c r="E5256" s="190">
        <v>71.099999999999994</v>
      </c>
      <c r="F5256" s="190">
        <f t="shared" si="334"/>
        <v>5251</v>
      </c>
      <c r="G5256" s="190">
        <f t="shared" si="332"/>
        <v>0.57501095050372319</v>
      </c>
      <c r="H5256" s="190">
        <f t="shared" si="333"/>
        <v>210.04</v>
      </c>
    </row>
    <row r="5257" spans="1:8">
      <c r="A5257" s="185">
        <v>41320</v>
      </c>
      <c r="B5257" s="184">
        <v>65</v>
      </c>
      <c r="C5257" s="184">
        <f t="shared" si="331"/>
        <v>2013</v>
      </c>
      <c r="E5257" s="190">
        <v>71</v>
      </c>
      <c r="F5257" s="190">
        <f t="shared" si="334"/>
        <v>5252</v>
      </c>
      <c r="G5257" s="190">
        <f t="shared" si="332"/>
        <v>0.57512045554095492</v>
      </c>
      <c r="H5257" s="190">
        <f t="shared" si="333"/>
        <v>210.08</v>
      </c>
    </row>
    <row r="5258" spans="1:8">
      <c r="A5258" s="185">
        <v>41321</v>
      </c>
      <c r="B5258" s="184">
        <v>66.5</v>
      </c>
      <c r="C5258" s="184">
        <f t="shared" si="331"/>
        <v>2013</v>
      </c>
      <c r="E5258" s="190">
        <v>71</v>
      </c>
      <c r="F5258" s="190">
        <f t="shared" si="334"/>
        <v>5253</v>
      </c>
      <c r="G5258" s="190">
        <f t="shared" si="332"/>
        <v>0.57522996057818665</v>
      </c>
      <c r="H5258" s="190">
        <f t="shared" si="333"/>
        <v>210.12000000000003</v>
      </c>
    </row>
    <row r="5259" spans="1:8">
      <c r="A5259" s="185">
        <v>41322</v>
      </c>
      <c r="B5259" s="184">
        <v>67.5</v>
      </c>
      <c r="C5259" s="184">
        <f t="shared" si="331"/>
        <v>2013</v>
      </c>
      <c r="E5259" s="190">
        <v>71</v>
      </c>
      <c r="F5259" s="190">
        <f t="shared" si="334"/>
        <v>5254</v>
      </c>
      <c r="G5259" s="190">
        <f t="shared" si="332"/>
        <v>0.57533946561541827</v>
      </c>
      <c r="H5259" s="190">
        <f t="shared" si="333"/>
        <v>210.16</v>
      </c>
    </row>
    <row r="5260" spans="1:8">
      <c r="A5260" s="185">
        <v>41323</v>
      </c>
      <c r="B5260" s="184">
        <v>48.5</v>
      </c>
      <c r="C5260" s="184">
        <f t="shared" si="331"/>
        <v>2013</v>
      </c>
      <c r="E5260" s="190">
        <v>71</v>
      </c>
      <c r="F5260" s="190">
        <f t="shared" si="334"/>
        <v>5255</v>
      </c>
      <c r="G5260" s="190">
        <f t="shared" si="332"/>
        <v>0.57544897065264999</v>
      </c>
      <c r="H5260" s="190">
        <f t="shared" si="333"/>
        <v>210.2</v>
      </c>
    </row>
    <row r="5261" spans="1:8">
      <c r="A5261" s="185">
        <v>41324</v>
      </c>
      <c r="B5261" s="184">
        <v>41.5</v>
      </c>
      <c r="C5261" s="184">
        <f t="shared" si="331"/>
        <v>2013</v>
      </c>
      <c r="E5261" s="190">
        <v>71</v>
      </c>
      <c r="F5261" s="190">
        <f t="shared" si="334"/>
        <v>5256</v>
      </c>
      <c r="G5261" s="190">
        <f t="shared" si="332"/>
        <v>0.57555847568988172</v>
      </c>
      <c r="H5261" s="190">
        <f t="shared" si="333"/>
        <v>210.24</v>
      </c>
    </row>
    <row r="5262" spans="1:8">
      <c r="A5262" s="185">
        <v>41325</v>
      </c>
      <c r="B5262" s="184">
        <v>41.2</v>
      </c>
      <c r="C5262" s="184">
        <f t="shared" si="331"/>
        <v>2013</v>
      </c>
      <c r="E5262" s="190">
        <v>71</v>
      </c>
      <c r="F5262" s="190">
        <f t="shared" si="334"/>
        <v>5257</v>
      </c>
      <c r="G5262" s="190">
        <f t="shared" si="332"/>
        <v>0.57566798072711345</v>
      </c>
      <c r="H5262" s="190">
        <f t="shared" si="333"/>
        <v>210.28</v>
      </c>
    </row>
    <row r="5263" spans="1:8">
      <c r="A5263" s="185">
        <v>41326</v>
      </c>
      <c r="B5263" s="184">
        <v>40</v>
      </c>
      <c r="C5263" s="184">
        <f t="shared" si="331"/>
        <v>2013</v>
      </c>
      <c r="E5263" s="190">
        <v>71</v>
      </c>
      <c r="F5263" s="190">
        <f t="shared" si="334"/>
        <v>5258</v>
      </c>
      <c r="G5263" s="190">
        <f t="shared" si="332"/>
        <v>0.57577748576434518</v>
      </c>
      <c r="H5263" s="190">
        <f t="shared" si="333"/>
        <v>210.32</v>
      </c>
    </row>
    <row r="5264" spans="1:8">
      <c r="A5264" s="185">
        <v>41327</v>
      </c>
      <c r="B5264" s="184">
        <v>40.5</v>
      </c>
      <c r="C5264" s="184">
        <f t="shared" si="331"/>
        <v>2013</v>
      </c>
      <c r="E5264" s="190">
        <v>71</v>
      </c>
      <c r="F5264" s="190">
        <f t="shared" si="334"/>
        <v>5259</v>
      </c>
      <c r="G5264" s="190">
        <f t="shared" si="332"/>
        <v>0.5758869908015769</v>
      </c>
      <c r="H5264" s="190">
        <f t="shared" si="333"/>
        <v>210.36</v>
      </c>
    </row>
    <row r="5265" spans="1:8">
      <c r="A5265" s="185">
        <v>41328</v>
      </c>
      <c r="B5265" s="184">
        <v>41.7</v>
      </c>
      <c r="C5265" s="184">
        <f t="shared" si="331"/>
        <v>2013</v>
      </c>
      <c r="E5265" s="190">
        <v>71</v>
      </c>
      <c r="F5265" s="190">
        <f t="shared" si="334"/>
        <v>5260</v>
      </c>
      <c r="G5265" s="190">
        <f t="shared" si="332"/>
        <v>0.57599649583880863</v>
      </c>
      <c r="H5265" s="190">
        <f t="shared" si="333"/>
        <v>210.4</v>
      </c>
    </row>
    <row r="5266" spans="1:8">
      <c r="A5266" s="185">
        <v>41329</v>
      </c>
      <c r="B5266" s="184">
        <v>40.9</v>
      </c>
      <c r="C5266" s="184">
        <f t="shared" si="331"/>
        <v>2013</v>
      </c>
      <c r="E5266" s="190">
        <v>71</v>
      </c>
      <c r="F5266" s="190">
        <f t="shared" si="334"/>
        <v>5261</v>
      </c>
      <c r="G5266" s="190">
        <f t="shared" si="332"/>
        <v>0.57610600087604025</v>
      </c>
      <c r="H5266" s="190">
        <f t="shared" si="333"/>
        <v>210.43999999999997</v>
      </c>
    </row>
    <row r="5267" spans="1:8">
      <c r="A5267" s="185">
        <v>41330</v>
      </c>
      <c r="B5267" s="184">
        <v>39.6</v>
      </c>
      <c r="C5267" s="184">
        <f t="shared" si="331"/>
        <v>2013</v>
      </c>
      <c r="E5267" s="190">
        <v>71</v>
      </c>
      <c r="F5267" s="190">
        <f t="shared" si="334"/>
        <v>5262</v>
      </c>
      <c r="G5267" s="190">
        <f t="shared" si="332"/>
        <v>0.57621550591327197</v>
      </c>
      <c r="H5267" s="190">
        <f t="shared" si="333"/>
        <v>210.48</v>
      </c>
    </row>
    <row r="5268" spans="1:8">
      <c r="A5268" s="185">
        <v>41331</v>
      </c>
      <c r="B5268" s="184">
        <v>38.9</v>
      </c>
      <c r="C5268" s="184">
        <f t="shared" si="331"/>
        <v>2013</v>
      </c>
      <c r="E5268" s="190">
        <v>70.900000000000006</v>
      </c>
      <c r="F5268" s="190">
        <f t="shared" si="334"/>
        <v>5263</v>
      </c>
      <c r="G5268" s="190">
        <f t="shared" si="332"/>
        <v>0.5763250109505037</v>
      </c>
      <c r="H5268" s="190">
        <f t="shared" si="333"/>
        <v>210.52</v>
      </c>
    </row>
    <row r="5269" spans="1:8">
      <c r="A5269" s="185">
        <v>41332</v>
      </c>
      <c r="B5269" s="184">
        <v>39.4</v>
      </c>
      <c r="C5269" s="184">
        <f t="shared" si="331"/>
        <v>2013</v>
      </c>
      <c r="E5269" s="190">
        <v>70.900000000000006</v>
      </c>
      <c r="F5269" s="190">
        <f t="shared" si="334"/>
        <v>5264</v>
      </c>
      <c r="G5269" s="190">
        <f t="shared" si="332"/>
        <v>0.57643451598773543</v>
      </c>
      <c r="H5269" s="190">
        <f t="shared" si="333"/>
        <v>210.56</v>
      </c>
    </row>
    <row r="5270" spans="1:8">
      <c r="A5270" s="185">
        <v>41333</v>
      </c>
      <c r="B5270" s="184">
        <v>38.4</v>
      </c>
      <c r="C5270" s="184">
        <f t="shared" si="331"/>
        <v>2013</v>
      </c>
      <c r="E5270" s="190">
        <v>70.900000000000006</v>
      </c>
      <c r="F5270" s="190">
        <f t="shared" si="334"/>
        <v>5265</v>
      </c>
      <c r="G5270" s="190">
        <f t="shared" si="332"/>
        <v>0.57654402102496716</v>
      </c>
      <c r="H5270" s="190">
        <f t="shared" si="333"/>
        <v>210.6</v>
      </c>
    </row>
    <row r="5271" spans="1:8">
      <c r="A5271" s="185">
        <v>41334</v>
      </c>
      <c r="B5271" s="184">
        <v>38.200000000000003</v>
      </c>
      <c r="C5271" s="184">
        <f t="shared" si="331"/>
        <v>2013</v>
      </c>
      <c r="E5271" s="190">
        <v>70.900000000000006</v>
      </c>
      <c r="F5271" s="190">
        <f t="shared" si="334"/>
        <v>5266</v>
      </c>
      <c r="G5271" s="190">
        <f t="shared" si="332"/>
        <v>0.57665352606219888</v>
      </c>
      <c r="H5271" s="190">
        <f t="shared" si="333"/>
        <v>210.64</v>
      </c>
    </row>
    <row r="5272" spans="1:8">
      <c r="A5272" s="185">
        <v>41335</v>
      </c>
      <c r="B5272" s="184">
        <v>38.9</v>
      </c>
      <c r="C5272" s="184">
        <f t="shared" si="331"/>
        <v>2013</v>
      </c>
      <c r="E5272" s="190">
        <v>70.900000000000006</v>
      </c>
      <c r="F5272" s="190">
        <f t="shared" si="334"/>
        <v>5267</v>
      </c>
      <c r="G5272" s="190">
        <f t="shared" si="332"/>
        <v>0.57676303109943061</v>
      </c>
      <c r="H5272" s="190">
        <f t="shared" si="333"/>
        <v>210.68</v>
      </c>
    </row>
    <row r="5273" spans="1:8">
      <c r="A5273" s="185">
        <v>41336</v>
      </c>
      <c r="B5273" s="184">
        <v>40.700000000000003</v>
      </c>
      <c r="C5273" s="184">
        <f t="shared" si="331"/>
        <v>2013</v>
      </c>
      <c r="E5273" s="190">
        <v>70.8</v>
      </c>
      <c r="F5273" s="190">
        <f t="shared" si="334"/>
        <v>5268</v>
      </c>
      <c r="G5273" s="190">
        <f t="shared" si="332"/>
        <v>0.57687253613666234</v>
      </c>
      <c r="H5273" s="190">
        <f t="shared" si="333"/>
        <v>210.72000000000003</v>
      </c>
    </row>
    <row r="5274" spans="1:8">
      <c r="A5274" s="185">
        <v>41337</v>
      </c>
      <c r="B5274" s="184">
        <v>45.5</v>
      </c>
      <c r="C5274" s="184">
        <f t="shared" si="331"/>
        <v>2013</v>
      </c>
      <c r="E5274" s="190">
        <v>70.8</v>
      </c>
      <c r="F5274" s="190">
        <f t="shared" si="334"/>
        <v>5269</v>
      </c>
      <c r="G5274" s="190">
        <f t="shared" si="332"/>
        <v>0.57698204117389396</v>
      </c>
      <c r="H5274" s="190">
        <f t="shared" si="333"/>
        <v>210.76</v>
      </c>
    </row>
    <row r="5275" spans="1:8">
      <c r="A5275" s="185">
        <v>41338</v>
      </c>
      <c r="B5275" s="184">
        <v>52.2</v>
      </c>
      <c r="C5275" s="184">
        <f t="shared" si="331"/>
        <v>2013</v>
      </c>
      <c r="E5275" s="190">
        <v>70.8</v>
      </c>
      <c r="F5275" s="190">
        <f t="shared" si="334"/>
        <v>5270</v>
      </c>
      <c r="G5275" s="190">
        <f t="shared" si="332"/>
        <v>0.57709154621112568</v>
      </c>
      <c r="H5275" s="190">
        <f t="shared" si="333"/>
        <v>210.8</v>
      </c>
    </row>
    <row r="5276" spans="1:8">
      <c r="A5276" s="185">
        <v>41339</v>
      </c>
      <c r="B5276" s="184">
        <v>56</v>
      </c>
      <c r="C5276" s="184">
        <f t="shared" si="331"/>
        <v>2013</v>
      </c>
      <c r="E5276" s="190">
        <v>70.8</v>
      </c>
      <c r="F5276" s="190">
        <f t="shared" si="334"/>
        <v>5271</v>
      </c>
      <c r="G5276" s="190">
        <f t="shared" si="332"/>
        <v>0.57720105124835741</v>
      </c>
      <c r="H5276" s="190">
        <f t="shared" si="333"/>
        <v>210.84</v>
      </c>
    </row>
    <row r="5277" spans="1:8">
      <c r="A5277" s="185">
        <v>41340</v>
      </c>
      <c r="B5277" s="184">
        <v>57.4</v>
      </c>
      <c r="C5277" s="184">
        <f t="shared" si="331"/>
        <v>2013</v>
      </c>
      <c r="E5277" s="190">
        <v>70.7</v>
      </c>
      <c r="F5277" s="190">
        <f t="shared" si="334"/>
        <v>5272</v>
      </c>
      <c r="G5277" s="190">
        <f t="shared" si="332"/>
        <v>0.57731055628558914</v>
      </c>
      <c r="H5277" s="190">
        <f t="shared" si="333"/>
        <v>210.88</v>
      </c>
    </row>
    <row r="5278" spans="1:8">
      <c r="A5278" s="185">
        <v>41341</v>
      </c>
      <c r="B5278" s="184">
        <v>57.8</v>
      </c>
      <c r="C5278" s="184">
        <f t="shared" si="331"/>
        <v>2013</v>
      </c>
      <c r="E5278" s="190">
        <v>70.599999999999994</v>
      </c>
      <c r="F5278" s="190">
        <f t="shared" si="334"/>
        <v>5273</v>
      </c>
      <c r="G5278" s="190">
        <f t="shared" si="332"/>
        <v>0.57742006132282087</v>
      </c>
      <c r="H5278" s="190">
        <f t="shared" si="333"/>
        <v>210.92</v>
      </c>
    </row>
    <row r="5279" spans="1:8">
      <c r="A5279" s="185">
        <v>41342</v>
      </c>
      <c r="B5279" s="184">
        <v>58.4</v>
      </c>
      <c r="C5279" s="184">
        <f t="shared" si="331"/>
        <v>2013</v>
      </c>
      <c r="E5279" s="190">
        <v>70.599999999999994</v>
      </c>
      <c r="F5279" s="190">
        <f t="shared" si="334"/>
        <v>5274</v>
      </c>
      <c r="G5279" s="190">
        <f t="shared" si="332"/>
        <v>0.57752956636005259</v>
      </c>
      <c r="H5279" s="190">
        <f t="shared" si="333"/>
        <v>210.96</v>
      </c>
    </row>
    <row r="5280" spans="1:8">
      <c r="A5280" s="185">
        <v>41343</v>
      </c>
      <c r="B5280" s="184">
        <v>56.4</v>
      </c>
      <c r="C5280" s="184">
        <f t="shared" si="331"/>
        <v>2013</v>
      </c>
      <c r="E5280" s="190">
        <v>70.599999999999994</v>
      </c>
      <c r="F5280" s="190">
        <f t="shared" si="334"/>
        <v>5275</v>
      </c>
      <c r="G5280" s="190">
        <f t="shared" si="332"/>
        <v>0.57763907139728432</v>
      </c>
      <c r="H5280" s="190">
        <f t="shared" si="333"/>
        <v>211</v>
      </c>
    </row>
    <row r="5281" spans="1:8">
      <c r="A5281" s="185">
        <v>41344</v>
      </c>
      <c r="B5281" s="184">
        <v>51.9</v>
      </c>
      <c r="C5281" s="184">
        <f t="shared" si="331"/>
        <v>2013</v>
      </c>
      <c r="E5281" s="190">
        <v>70.5</v>
      </c>
      <c r="F5281" s="190">
        <f t="shared" si="334"/>
        <v>5276</v>
      </c>
      <c r="G5281" s="190">
        <f t="shared" si="332"/>
        <v>0.57774857643451594</v>
      </c>
      <c r="H5281" s="190">
        <f t="shared" si="333"/>
        <v>211.03999999999996</v>
      </c>
    </row>
    <row r="5282" spans="1:8">
      <c r="A5282" s="185">
        <v>41345</v>
      </c>
      <c r="B5282" s="184">
        <v>42</v>
      </c>
      <c r="C5282" s="184">
        <f t="shared" si="331"/>
        <v>2013</v>
      </c>
      <c r="E5282" s="190">
        <v>70.5</v>
      </c>
      <c r="F5282" s="190">
        <f t="shared" si="334"/>
        <v>5277</v>
      </c>
      <c r="G5282" s="190">
        <f t="shared" si="332"/>
        <v>0.57785808147174766</v>
      </c>
      <c r="H5282" s="190">
        <f t="shared" si="333"/>
        <v>211.08</v>
      </c>
    </row>
    <row r="5283" spans="1:8">
      <c r="A5283" s="185">
        <v>41346</v>
      </c>
      <c r="B5283" s="184">
        <v>41.4</v>
      </c>
      <c r="C5283" s="184">
        <f t="shared" si="331"/>
        <v>2013</v>
      </c>
      <c r="E5283" s="190">
        <v>70.400000000000006</v>
      </c>
      <c r="F5283" s="190">
        <f t="shared" si="334"/>
        <v>5278</v>
      </c>
      <c r="G5283" s="190">
        <f t="shared" si="332"/>
        <v>0.57796758650897939</v>
      </c>
      <c r="H5283" s="190">
        <f t="shared" si="333"/>
        <v>211.12</v>
      </c>
    </row>
    <row r="5284" spans="1:8">
      <c r="A5284" s="185">
        <v>41347</v>
      </c>
      <c r="B5284" s="184">
        <v>41.6</v>
      </c>
      <c r="C5284" s="184">
        <f t="shared" si="331"/>
        <v>2013</v>
      </c>
      <c r="E5284" s="190">
        <v>70.400000000000006</v>
      </c>
      <c r="F5284" s="190">
        <f t="shared" si="334"/>
        <v>5279</v>
      </c>
      <c r="G5284" s="190">
        <f t="shared" si="332"/>
        <v>0.57807709154621112</v>
      </c>
      <c r="H5284" s="190">
        <f t="shared" si="333"/>
        <v>211.16</v>
      </c>
    </row>
    <row r="5285" spans="1:8">
      <c r="A5285" s="185">
        <v>41348</v>
      </c>
      <c r="B5285" s="184">
        <v>42.7</v>
      </c>
      <c r="C5285" s="184">
        <f t="shared" si="331"/>
        <v>2013</v>
      </c>
      <c r="E5285" s="190">
        <v>70.400000000000006</v>
      </c>
      <c r="F5285" s="190">
        <f t="shared" si="334"/>
        <v>5280</v>
      </c>
      <c r="G5285" s="190">
        <f t="shared" si="332"/>
        <v>0.57818659658344285</v>
      </c>
      <c r="H5285" s="190">
        <f t="shared" si="333"/>
        <v>211.2</v>
      </c>
    </row>
    <row r="5286" spans="1:8">
      <c r="A5286" s="185">
        <v>41349</v>
      </c>
      <c r="B5286" s="184">
        <v>44</v>
      </c>
      <c r="C5286" s="184">
        <f t="shared" si="331"/>
        <v>2013</v>
      </c>
      <c r="E5286" s="190">
        <v>70.3</v>
      </c>
      <c r="F5286" s="190">
        <f t="shared" si="334"/>
        <v>5281</v>
      </c>
      <c r="G5286" s="190">
        <f t="shared" si="332"/>
        <v>0.57829610162067457</v>
      </c>
      <c r="H5286" s="190">
        <f t="shared" si="333"/>
        <v>211.24</v>
      </c>
    </row>
    <row r="5287" spans="1:8">
      <c r="A5287" s="185">
        <v>41350</v>
      </c>
      <c r="B5287" s="184">
        <v>43</v>
      </c>
      <c r="C5287" s="184">
        <f t="shared" si="331"/>
        <v>2013</v>
      </c>
      <c r="E5287" s="190">
        <v>70.3</v>
      </c>
      <c r="F5287" s="190">
        <f t="shared" si="334"/>
        <v>5282</v>
      </c>
      <c r="G5287" s="190">
        <f t="shared" si="332"/>
        <v>0.5784056066579063</v>
      </c>
      <c r="H5287" s="190">
        <f t="shared" si="333"/>
        <v>211.28</v>
      </c>
    </row>
    <row r="5288" spans="1:8">
      <c r="A5288" s="185">
        <v>41351</v>
      </c>
      <c r="B5288" s="184">
        <v>43.3</v>
      </c>
      <c r="C5288" s="184">
        <f t="shared" si="331"/>
        <v>2013</v>
      </c>
      <c r="E5288" s="190">
        <v>70.3</v>
      </c>
      <c r="F5288" s="190">
        <f t="shared" si="334"/>
        <v>5283</v>
      </c>
      <c r="G5288" s="190">
        <f t="shared" si="332"/>
        <v>0.57851511169513803</v>
      </c>
      <c r="H5288" s="190">
        <f t="shared" si="333"/>
        <v>211.32000000000005</v>
      </c>
    </row>
    <row r="5289" spans="1:8">
      <c r="A5289" s="185">
        <v>41352</v>
      </c>
      <c r="B5289" s="184">
        <v>50</v>
      </c>
      <c r="C5289" s="184">
        <f t="shared" si="331"/>
        <v>2013</v>
      </c>
      <c r="E5289" s="190">
        <v>70.3</v>
      </c>
      <c r="F5289" s="190">
        <f t="shared" si="334"/>
        <v>5284</v>
      </c>
      <c r="G5289" s="190">
        <f t="shared" si="332"/>
        <v>0.57862461673236965</v>
      </c>
      <c r="H5289" s="190">
        <f t="shared" si="333"/>
        <v>211.36</v>
      </c>
    </row>
    <row r="5290" spans="1:8">
      <c r="A5290" s="185">
        <v>41353</v>
      </c>
      <c r="B5290" s="184">
        <v>55.3</v>
      </c>
      <c r="C5290" s="184">
        <f t="shared" si="331"/>
        <v>2013</v>
      </c>
      <c r="E5290" s="190">
        <v>70.3</v>
      </c>
      <c r="F5290" s="190">
        <f t="shared" si="334"/>
        <v>5285</v>
      </c>
      <c r="G5290" s="190">
        <f t="shared" si="332"/>
        <v>0.57873412176960137</v>
      </c>
      <c r="H5290" s="190">
        <f t="shared" si="333"/>
        <v>211.4</v>
      </c>
    </row>
    <row r="5291" spans="1:8">
      <c r="A5291" s="185">
        <v>41354</v>
      </c>
      <c r="B5291" s="184">
        <v>50.2</v>
      </c>
      <c r="C5291" s="184">
        <f t="shared" si="331"/>
        <v>2013</v>
      </c>
      <c r="E5291" s="190">
        <v>70.3</v>
      </c>
      <c r="F5291" s="190">
        <f t="shared" si="334"/>
        <v>5286</v>
      </c>
      <c r="G5291" s="190">
        <f t="shared" si="332"/>
        <v>0.5788436268068331</v>
      </c>
      <c r="H5291" s="190">
        <f t="shared" si="333"/>
        <v>211.44</v>
      </c>
    </row>
    <row r="5292" spans="1:8">
      <c r="A5292" s="185">
        <v>41355</v>
      </c>
      <c r="B5292" s="184">
        <v>50.1</v>
      </c>
      <c r="C5292" s="184">
        <f t="shared" si="331"/>
        <v>2013</v>
      </c>
      <c r="E5292" s="190">
        <v>70.2</v>
      </c>
      <c r="F5292" s="190">
        <f t="shared" si="334"/>
        <v>5287</v>
      </c>
      <c r="G5292" s="190">
        <f t="shared" si="332"/>
        <v>0.57895313184406483</v>
      </c>
      <c r="H5292" s="190">
        <f t="shared" si="333"/>
        <v>211.48</v>
      </c>
    </row>
    <row r="5293" spans="1:8">
      <c r="A5293" s="185">
        <v>41356</v>
      </c>
      <c r="B5293" s="184">
        <v>48.6</v>
      </c>
      <c r="C5293" s="184">
        <f t="shared" si="331"/>
        <v>2013</v>
      </c>
      <c r="E5293" s="190">
        <v>70.2</v>
      </c>
      <c r="F5293" s="190">
        <f t="shared" si="334"/>
        <v>5288</v>
      </c>
      <c r="G5293" s="190">
        <f t="shared" si="332"/>
        <v>0.57906263688129656</v>
      </c>
      <c r="H5293" s="190">
        <f t="shared" si="333"/>
        <v>211.52</v>
      </c>
    </row>
    <row r="5294" spans="1:8">
      <c r="A5294" s="185">
        <v>41357</v>
      </c>
      <c r="B5294" s="184">
        <v>61.5</v>
      </c>
      <c r="C5294" s="184">
        <f t="shared" si="331"/>
        <v>2013</v>
      </c>
      <c r="E5294" s="190">
        <v>70.2</v>
      </c>
      <c r="F5294" s="190">
        <f t="shared" si="334"/>
        <v>5289</v>
      </c>
      <c r="G5294" s="190">
        <f t="shared" si="332"/>
        <v>0.57917214191852828</v>
      </c>
      <c r="H5294" s="190">
        <f t="shared" si="333"/>
        <v>211.56</v>
      </c>
    </row>
    <row r="5295" spans="1:8">
      <c r="A5295" s="185">
        <v>41358</v>
      </c>
      <c r="B5295" s="184">
        <v>56.7</v>
      </c>
      <c r="C5295" s="184">
        <f t="shared" si="331"/>
        <v>2013</v>
      </c>
      <c r="E5295" s="190">
        <v>70.2</v>
      </c>
      <c r="F5295" s="190">
        <f t="shared" si="334"/>
        <v>5290</v>
      </c>
      <c r="G5295" s="190">
        <f t="shared" si="332"/>
        <v>0.57928164695576001</v>
      </c>
      <c r="H5295" s="190">
        <f t="shared" si="333"/>
        <v>211.6</v>
      </c>
    </row>
    <row r="5296" spans="1:8">
      <c r="A5296" s="185">
        <v>41359</v>
      </c>
      <c r="B5296" s="184">
        <v>52.2</v>
      </c>
      <c r="C5296" s="184">
        <f t="shared" si="331"/>
        <v>2013</v>
      </c>
      <c r="E5296" s="190">
        <v>70.099999999999994</v>
      </c>
      <c r="F5296" s="190">
        <f t="shared" si="334"/>
        <v>5291</v>
      </c>
      <c r="G5296" s="190">
        <f t="shared" si="332"/>
        <v>0.57939115199299163</v>
      </c>
      <c r="H5296" s="190">
        <f t="shared" si="333"/>
        <v>211.63999999999996</v>
      </c>
    </row>
    <row r="5297" spans="1:8">
      <c r="A5297" s="185">
        <v>41360</v>
      </c>
      <c r="B5297" s="184">
        <v>32.200000000000003</v>
      </c>
      <c r="C5297" s="184">
        <f t="shared" si="331"/>
        <v>2013</v>
      </c>
      <c r="E5297" s="190">
        <v>70.099999999999994</v>
      </c>
      <c r="F5297" s="190">
        <f t="shared" si="334"/>
        <v>5292</v>
      </c>
      <c r="G5297" s="190">
        <f t="shared" si="332"/>
        <v>0.57950065703022335</v>
      </c>
      <c r="H5297" s="190">
        <f t="shared" si="333"/>
        <v>211.68</v>
      </c>
    </row>
    <row r="5298" spans="1:8">
      <c r="A5298" s="185">
        <v>41361</v>
      </c>
      <c r="B5298" s="184">
        <v>29.3</v>
      </c>
      <c r="C5298" s="184">
        <f t="shared" si="331"/>
        <v>2013</v>
      </c>
      <c r="E5298" s="190">
        <v>70.099999999999994</v>
      </c>
      <c r="F5298" s="190">
        <f t="shared" si="334"/>
        <v>5293</v>
      </c>
      <c r="G5298" s="190">
        <f t="shared" si="332"/>
        <v>0.57961016206745508</v>
      </c>
      <c r="H5298" s="190">
        <f t="shared" si="333"/>
        <v>211.72</v>
      </c>
    </row>
    <row r="5299" spans="1:8">
      <c r="A5299" s="185">
        <v>41362</v>
      </c>
      <c r="B5299" s="184">
        <v>37.200000000000003</v>
      </c>
      <c r="C5299" s="184">
        <f t="shared" si="331"/>
        <v>2013</v>
      </c>
      <c r="E5299" s="190">
        <v>70.099999999999994</v>
      </c>
      <c r="F5299" s="190">
        <f t="shared" si="334"/>
        <v>5294</v>
      </c>
      <c r="G5299" s="190">
        <f t="shared" si="332"/>
        <v>0.57971966710468681</v>
      </c>
      <c r="H5299" s="190">
        <f t="shared" si="333"/>
        <v>211.76</v>
      </c>
    </row>
    <row r="5300" spans="1:8">
      <c r="A5300" s="185">
        <v>41363</v>
      </c>
      <c r="B5300" s="184">
        <v>44.1</v>
      </c>
      <c r="C5300" s="184">
        <f t="shared" si="331"/>
        <v>2013</v>
      </c>
      <c r="E5300" s="190">
        <v>70.099999999999994</v>
      </c>
      <c r="F5300" s="190">
        <f t="shared" si="334"/>
        <v>5295</v>
      </c>
      <c r="G5300" s="190">
        <f t="shared" si="332"/>
        <v>0.57982917214191854</v>
      </c>
      <c r="H5300" s="190">
        <f t="shared" si="333"/>
        <v>211.8</v>
      </c>
    </row>
    <row r="5301" spans="1:8">
      <c r="A5301" s="185">
        <v>41364</v>
      </c>
      <c r="B5301" s="184">
        <v>44.2</v>
      </c>
      <c r="C5301" s="184">
        <f t="shared" si="331"/>
        <v>2013</v>
      </c>
      <c r="E5301" s="190">
        <v>70.099999999999994</v>
      </c>
      <c r="F5301" s="190">
        <f t="shared" si="334"/>
        <v>5296</v>
      </c>
      <c r="G5301" s="190">
        <f t="shared" si="332"/>
        <v>0.57993867717915026</v>
      </c>
      <c r="H5301" s="190">
        <f t="shared" si="333"/>
        <v>211.84</v>
      </c>
    </row>
    <row r="5302" spans="1:8">
      <c r="A5302" s="185">
        <v>41365</v>
      </c>
      <c r="B5302" s="184">
        <v>50.9</v>
      </c>
      <c r="C5302" s="184">
        <f t="shared" si="331"/>
        <v>2013</v>
      </c>
      <c r="E5302" s="190">
        <v>70.099999999999994</v>
      </c>
      <c r="F5302" s="190">
        <f t="shared" si="334"/>
        <v>5297</v>
      </c>
      <c r="G5302" s="190">
        <f t="shared" si="332"/>
        <v>0.58004818221638199</v>
      </c>
      <c r="H5302" s="190">
        <f t="shared" si="333"/>
        <v>211.88</v>
      </c>
    </row>
    <row r="5303" spans="1:8">
      <c r="A5303" s="185">
        <v>41366</v>
      </c>
      <c r="B5303" s="184">
        <v>66.400000000000006</v>
      </c>
      <c r="C5303" s="184">
        <f t="shared" si="331"/>
        <v>2013</v>
      </c>
      <c r="E5303" s="190">
        <v>70</v>
      </c>
      <c r="F5303" s="190">
        <f t="shared" si="334"/>
        <v>5298</v>
      </c>
      <c r="G5303" s="190">
        <f t="shared" si="332"/>
        <v>0.58015768725361372</v>
      </c>
      <c r="H5303" s="190">
        <f t="shared" si="333"/>
        <v>211.92000000000004</v>
      </c>
    </row>
    <row r="5304" spans="1:8">
      <c r="A5304" s="185">
        <v>41367</v>
      </c>
      <c r="B5304" s="184">
        <v>59.1</v>
      </c>
      <c r="C5304" s="184">
        <f t="shared" si="331"/>
        <v>2013</v>
      </c>
      <c r="E5304" s="190">
        <v>70</v>
      </c>
      <c r="F5304" s="190">
        <f t="shared" si="334"/>
        <v>5299</v>
      </c>
      <c r="G5304" s="190">
        <f t="shared" si="332"/>
        <v>0.58026719229084534</v>
      </c>
      <c r="H5304" s="190">
        <f t="shared" si="333"/>
        <v>211.96</v>
      </c>
    </row>
    <row r="5305" spans="1:8">
      <c r="A5305" s="185">
        <v>41368</v>
      </c>
      <c r="B5305" s="184">
        <v>45.8</v>
      </c>
      <c r="C5305" s="184">
        <f t="shared" si="331"/>
        <v>2013</v>
      </c>
      <c r="E5305" s="190">
        <v>70</v>
      </c>
      <c r="F5305" s="190">
        <f t="shared" si="334"/>
        <v>5300</v>
      </c>
      <c r="G5305" s="190">
        <f t="shared" si="332"/>
        <v>0.58037669732807706</v>
      </c>
      <c r="H5305" s="190">
        <f t="shared" si="333"/>
        <v>212</v>
      </c>
    </row>
    <row r="5306" spans="1:8">
      <c r="A5306" s="185">
        <v>41369</v>
      </c>
      <c r="B5306" s="184">
        <v>52.7</v>
      </c>
      <c r="C5306" s="184">
        <f t="shared" si="331"/>
        <v>2013</v>
      </c>
      <c r="E5306" s="190">
        <v>70</v>
      </c>
      <c r="F5306" s="190">
        <f t="shared" si="334"/>
        <v>5301</v>
      </c>
      <c r="G5306" s="190">
        <f t="shared" si="332"/>
        <v>0.58048620236530879</v>
      </c>
      <c r="H5306" s="190">
        <f t="shared" si="333"/>
        <v>212.04</v>
      </c>
    </row>
    <row r="5307" spans="1:8">
      <c r="A5307" s="185">
        <v>41370</v>
      </c>
      <c r="B5307" s="184">
        <v>54.2</v>
      </c>
      <c r="C5307" s="184">
        <f t="shared" si="331"/>
        <v>2013</v>
      </c>
      <c r="E5307" s="190">
        <v>70</v>
      </c>
      <c r="F5307" s="190">
        <f t="shared" si="334"/>
        <v>5302</v>
      </c>
      <c r="G5307" s="190">
        <f t="shared" si="332"/>
        <v>0.58059570740254052</v>
      </c>
      <c r="H5307" s="190">
        <f t="shared" si="333"/>
        <v>212.08</v>
      </c>
    </row>
    <row r="5308" spans="1:8">
      <c r="A5308" s="185">
        <v>41371</v>
      </c>
      <c r="B5308" s="184">
        <v>53.8</v>
      </c>
      <c r="C5308" s="184">
        <f t="shared" si="331"/>
        <v>2013</v>
      </c>
      <c r="E5308" s="190">
        <v>70</v>
      </c>
      <c r="F5308" s="190">
        <f t="shared" si="334"/>
        <v>5303</v>
      </c>
      <c r="G5308" s="190">
        <f t="shared" si="332"/>
        <v>0.58070521243977224</v>
      </c>
      <c r="H5308" s="190">
        <f t="shared" si="333"/>
        <v>212.12</v>
      </c>
    </row>
    <row r="5309" spans="1:8">
      <c r="A5309" s="185">
        <v>41372</v>
      </c>
      <c r="B5309" s="184">
        <v>74.8</v>
      </c>
      <c r="C5309" s="184">
        <f t="shared" si="331"/>
        <v>2013</v>
      </c>
      <c r="E5309" s="190">
        <v>70</v>
      </c>
      <c r="F5309" s="190">
        <f t="shared" si="334"/>
        <v>5304</v>
      </c>
      <c r="G5309" s="190">
        <f t="shared" si="332"/>
        <v>0.58081471747700397</v>
      </c>
      <c r="H5309" s="190">
        <f t="shared" si="333"/>
        <v>212.16</v>
      </c>
    </row>
    <row r="5310" spans="1:8">
      <c r="A5310" s="185">
        <v>41373</v>
      </c>
      <c r="B5310" s="184">
        <v>89</v>
      </c>
      <c r="C5310" s="184">
        <f t="shared" si="331"/>
        <v>2013</v>
      </c>
      <c r="E5310" s="190">
        <v>70</v>
      </c>
      <c r="F5310" s="190">
        <f t="shared" si="334"/>
        <v>5305</v>
      </c>
      <c r="G5310" s="190">
        <f t="shared" si="332"/>
        <v>0.5809242225142357</v>
      </c>
      <c r="H5310" s="190">
        <f t="shared" si="333"/>
        <v>212.2</v>
      </c>
    </row>
    <row r="5311" spans="1:8">
      <c r="A5311" s="185">
        <v>41374</v>
      </c>
      <c r="B5311" s="184">
        <v>83.5</v>
      </c>
      <c r="C5311" s="184">
        <f t="shared" si="331"/>
        <v>2013</v>
      </c>
      <c r="E5311" s="190">
        <v>70</v>
      </c>
      <c r="F5311" s="190">
        <f t="shared" si="334"/>
        <v>5306</v>
      </c>
      <c r="G5311" s="190">
        <f t="shared" si="332"/>
        <v>0.58103372755146732</v>
      </c>
      <c r="H5311" s="190">
        <f t="shared" si="333"/>
        <v>212.23999999999995</v>
      </c>
    </row>
    <row r="5312" spans="1:8">
      <c r="A5312" s="185">
        <v>41375</v>
      </c>
      <c r="B5312" s="184">
        <v>78.8</v>
      </c>
      <c r="C5312" s="184">
        <f t="shared" si="331"/>
        <v>2013</v>
      </c>
      <c r="E5312" s="190">
        <v>70</v>
      </c>
      <c r="F5312" s="190">
        <f t="shared" si="334"/>
        <v>5307</v>
      </c>
      <c r="G5312" s="190">
        <f t="shared" si="332"/>
        <v>0.58114323258869904</v>
      </c>
      <c r="H5312" s="190">
        <f t="shared" si="333"/>
        <v>212.28</v>
      </c>
    </row>
    <row r="5313" spans="1:8">
      <c r="A5313" s="185">
        <v>41376</v>
      </c>
      <c r="B5313" s="184">
        <v>78</v>
      </c>
      <c r="C5313" s="184">
        <f t="shared" si="331"/>
        <v>2013</v>
      </c>
      <c r="E5313" s="190">
        <v>70</v>
      </c>
      <c r="F5313" s="190">
        <f t="shared" si="334"/>
        <v>5308</v>
      </c>
      <c r="G5313" s="190">
        <f t="shared" si="332"/>
        <v>0.58125273762593077</v>
      </c>
      <c r="H5313" s="190">
        <f t="shared" si="333"/>
        <v>212.32</v>
      </c>
    </row>
    <row r="5314" spans="1:8">
      <c r="A5314" s="185">
        <v>41377</v>
      </c>
      <c r="B5314" s="184">
        <v>79.099999999999994</v>
      </c>
      <c r="C5314" s="184">
        <f t="shared" si="331"/>
        <v>2013</v>
      </c>
      <c r="E5314" s="190">
        <v>70</v>
      </c>
      <c r="F5314" s="190">
        <f t="shared" si="334"/>
        <v>5309</v>
      </c>
      <c r="G5314" s="190">
        <f t="shared" si="332"/>
        <v>0.5813622426631625</v>
      </c>
      <c r="H5314" s="190">
        <f t="shared" si="333"/>
        <v>212.36</v>
      </c>
    </row>
    <row r="5315" spans="1:8">
      <c r="A5315" s="185">
        <v>41378</v>
      </c>
      <c r="B5315" s="184">
        <v>79.3</v>
      </c>
      <c r="C5315" s="184">
        <f t="shared" si="331"/>
        <v>2013</v>
      </c>
      <c r="E5315" s="190">
        <v>70</v>
      </c>
      <c r="F5315" s="190">
        <f t="shared" si="334"/>
        <v>5310</v>
      </c>
      <c r="G5315" s="190">
        <f t="shared" si="332"/>
        <v>0.58147174770039423</v>
      </c>
      <c r="H5315" s="190">
        <f t="shared" si="333"/>
        <v>212.4</v>
      </c>
    </row>
    <row r="5316" spans="1:8">
      <c r="A5316" s="185">
        <v>41379</v>
      </c>
      <c r="B5316" s="184">
        <v>80</v>
      </c>
      <c r="C5316" s="184">
        <f t="shared" si="331"/>
        <v>2013</v>
      </c>
      <c r="E5316" s="190">
        <v>70</v>
      </c>
      <c r="F5316" s="190">
        <f t="shared" si="334"/>
        <v>5311</v>
      </c>
      <c r="G5316" s="190">
        <f t="shared" si="332"/>
        <v>0.58158125273762595</v>
      </c>
      <c r="H5316" s="190">
        <f t="shared" si="333"/>
        <v>212.44</v>
      </c>
    </row>
    <row r="5317" spans="1:8">
      <c r="A5317" s="185">
        <v>41380</v>
      </c>
      <c r="B5317" s="184">
        <v>85.2</v>
      </c>
      <c r="C5317" s="184">
        <f t="shared" si="331"/>
        <v>2013</v>
      </c>
      <c r="E5317" s="190">
        <v>70</v>
      </c>
      <c r="F5317" s="190">
        <f t="shared" si="334"/>
        <v>5312</v>
      </c>
      <c r="G5317" s="190">
        <f t="shared" si="332"/>
        <v>0.58169075777485768</v>
      </c>
      <c r="H5317" s="190">
        <f t="shared" si="333"/>
        <v>212.48</v>
      </c>
    </row>
    <row r="5318" spans="1:8">
      <c r="A5318" s="185">
        <v>41381</v>
      </c>
      <c r="B5318" s="184">
        <v>77.5</v>
      </c>
      <c r="C5318" s="184">
        <f t="shared" ref="C5318:C5381" si="335">YEAR(A5318)</f>
        <v>2013</v>
      </c>
      <c r="E5318" s="190">
        <v>70</v>
      </c>
      <c r="F5318" s="190">
        <f t="shared" si="334"/>
        <v>5313</v>
      </c>
      <c r="G5318" s="190">
        <f t="shared" ref="G5318:G5381" si="336">F5318/9132</f>
        <v>0.58180026281208941</v>
      </c>
      <c r="H5318" s="190">
        <f t="shared" ref="H5318:H5381" si="337">G5318*9132/25</f>
        <v>212.52000000000004</v>
      </c>
    </row>
    <row r="5319" spans="1:8">
      <c r="A5319" s="185">
        <v>41382</v>
      </c>
      <c r="B5319" s="184">
        <v>65</v>
      </c>
      <c r="C5319" s="184">
        <f t="shared" si="335"/>
        <v>2013</v>
      </c>
      <c r="E5319" s="190">
        <v>69.900000000000006</v>
      </c>
      <c r="F5319" s="190">
        <f t="shared" ref="F5319:F5382" si="338">F5318+1</f>
        <v>5314</v>
      </c>
      <c r="G5319" s="190">
        <f t="shared" si="336"/>
        <v>0.58190976784932102</v>
      </c>
      <c r="H5319" s="190">
        <f t="shared" si="337"/>
        <v>212.56</v>
      </c>
    </row>
    <row r="5320" spans="1:8">
      <c r="A5320" s="185">
        <v>41383</v>
      </c>
      <c r="B5320" s="184">
        <v>59.8</v>
      </c>
      <c r="C5320" s="184">
        <f t="shared" si="335"/>
        <v>2013</v>
      </c>
      <c r="E5320" s="190">
        <v>69.900000000000006</v>
      </c>
      <c r="F5320" s="190">
        <f t="shared" si="338"/>
        <v>5315</v>
      </c>
      <c r="G5320" s="190">
        <f t="shared" si="336"/>
        <v>0.58201927288655275</v>
      </c>
      <c r="H5320" s="190">
        <f t="shared" si="337"/>
        <v>212.6</v>
      </c>
    </row>
    <row r="5321" spans="1:8">
      <c r="A5321" s="185">
        <v>41384</v>
      </c>
      <c r="B5321" s="184">
        <v>74.8</v>
      </c>
      <c r="C5321" s="184">
        <f t="shared" si="335"/>
        <v>2013</v>
      </c>
      <c r="E5321" s="190">
        <v>69.900000000000006</v>
      </c>
      <c r="F5321" s="190">
        <f t="shared" si="338"/>
        <v>5316</v>
      </c>
      <c r="G5321" s="190">
        <f t="shared" si="336"/>
        <v>0.58212877792378448</v>
      </c>
      <c r="H5321" s="190">
        <f t="shared" si="337"/>
        <v>212.64</v>
      </c>
    </row>
    <row r="5322" spans="1:8">
      <c r="A5322" s="185">
        <v>41385</v>
      </c>
      <c r="B5322" s="184">
        <v>81.900000000000006</v>
      </c>
      <c r="C5322" s="184">
        <f t="shared" si="335"/>
        <v>2013</v>
      </c>
      <c r="E5322" s="190">
        <v>69.900000000000006</v>
      </c>
      <c r="F5322" s="190">
        <f t="shared" si="338"/>
        <v>5317</v>
      </c>
      <c r="G5322" s="190">
        <f t="shared" si="336"/>
        <v>0.58223828296101621</v>
      </c>
      <c r="H5322" s="190">
        <f t="shared" si="337"/>
        <v>212.68</v>
      </c>
    </row>
    <row r="5323" spans="1:8">
      <c r="A5323" s="185">
        <v>41386</v>
      </c>
      <c r="B5323" s="184">
        <v>79</v>
      </c>
      <c r="C5323" s="184">
        <f t="shared" si="335"/>
        <v>2013</v>
      </c>
      <c r="E5323" s="190">
        <v>69.900000000000006</v>
      </c>
      <c r="F5323" s="190">
        <f t="shared" si="338"/>
        <v>5318</v>
      </c>
      <c r="G5323" s="190">
        <f t="shared" si="336"/>
        <v>0.58234778799824793</v>
      </c>
      <c r="H5323" s="190">
        <f t="shared" si="337"/>
        <v>212.72</v>
      </c>
    </row>
    <row r="5324" spans="1:8">
      <c r="A5324" s="185">
        <v>41387</v>
      </c>
      <c r="B5324" s="184">
        <v>73.3</v>
      </c>
      <c r="C5324" s="184">
        <f t="shared" si="335"/>
        <v>2013</v>
      </c>
      <c r="E5324" s="190">
        <v>69.8</v>
      </c>
      <c r="F5324" s="190">
        <f t="shared" si="338"/>
        <v>5319</v>
      </c>
      <c r="G5324" s="190">
        <f t="shared" si="336"/>
        <v>0.58245729303547966</v>
      </c>
      <c r="H5324" s="190">
        <f t="shared" si="337"/>
        <v>212.76</v>
      </c>
    </row>
    <row r="5325" spans="1:8">
      <c r="A5325" s="185">
        <v>41388</v>
      </c>
      <c r="B5325" s="184">
        <v>68.599999999999994</v>
      </c>
      <c r="C5325" s="184">
        <f t="shared" si="335"/>
        <v>2013</v>
      </c>
      <c r="E5325" s="190">
        <v>69.8</v>
      </c>
      <c r="F5325" s="190">
        <f t="shared" si="338"/>
        <v>5320</v>
      </c>
      <c r="G5325" s="190">
        <f t="shared" si="336"/>
        <v>0.58256679807271139</v>
      </c>
      <c r="H5325" s="190">
        <f t="shared" si="337"/>
        <v>212.8</v>
      </c>
    </row>
    <row r="5326" spans="1:8">
      <c r="A5326" s="185">
        <v>41389</v>
      </c>
      <c r="B5326" s="184">
        <v>63.2</v>
      </c>
      <c r="C5326" s="184">
        <f t="shared" si="335"/>
        <v>2013</v>
      </c>
      <c r="E5326" s="190">
        <v>69.8</v>
      </c>
      <c r="F5326" s="190">
        <f t="shared" si="338"/>
        <v>5321</v>
      </c>
      <c r="G5326" s="190">
        <f t="shared" si="336"/>
        <v>0.58267630310994301</v>
      </c>
      <c r="H5326" s="190">
        <f t="shared" si="337"/>
        <v>212.83999999999997</v>
      </c>
    </row>
    <row r="5327" spans="1:8">
      <c r="A5327" s="185">
        <v>41390</v>
      </c>
      <c r="B5327" s="184">
        <v>79.3</v>
      </c>
      <c r="C5327" s="184">
        <f t="shared" si="335"/>
        <v>2013</v>
      </c>
      <c r="E5327" s="190">
        <v>69.7</v>
      </c>
      <c r="F5327" s="190">
        <f t="shared" si="338"/>
        <v>5322</v>
      </c>
      <c r="G5327" s="190">
        <f t="shared" si="336"/>
        <v>0.58278580814717473</v>
      </c>
      <c r="H5327" s="190">
        <f t="shared" si="337"/>
        <v>212.88</v>
      </c>
    </row>
    <row r="5328" spans="1:8">
      <c r="A5328" s="185">
        <v>41391</v>
      </c>
      <c r="B5328" s="184">
        <v>82.9</v>
      </c>
      <c r="C5328" s="184">
        <f t="shared" si="335"/>
        <v>2013</v>
      </c>
      <c r="E5328" s="190">
        <v>69.7</v>
      </c>
      <c r="F5328" s="190">
        <f t="shared" si="338"/>
        <v>5323</v>
      </c>
      <c r="G5328" s="190">
        <f t="shared" si="336"/>
        <v>0.58289531318440646</v>
      </c>
      <c r="H5328" s="190">
        <f t="shared" si="337"/>
        <v>212.92</v>
      </c>
    </row>
    <row r="5329" spans="1:8">
      <c r="A5329" s="185">
        <v>41392</v>
      </c>
      <c r="B5329" s="184">
        <v>93.3</v>
      </c>
      <c r="C5329" s="184">
        <f t="shared" si="335"/>
        <v>2013</v>
      </c>
      <c r="E5329" s="190">
        <v>69.599999999999994</v>
      </c>
      <c r="F5329" s="190">
        <f t="shared" si="338"/>
        <v>5324</v>
      </c>
      <c r="G5329" s="190">
        <f t="shared" si="336"/>
        <v>0.58300481822163819</v>
      </c>
      <c r="H5329" s="190">
        <f t="shared" si="337"/>
        <v>212.96</v>
      </c>
    </row>
    <row r="5330" spans="1:8">
      <c r="A5330" s="185">
        <v>41393</v>
      </c>
      <c r="B5330" s="184">
        <v>119</v>
      </c>
      <c r="C5330" s="184">
        <f t="shared" si="335"/>
        <v>2013</v>
      </c>
      <c r="E5330" s="190">
        <v>69.599999999999994</v>
      </c>
      <c r="F5330" s="190">
        <f t="shared" si="338"/>
        <v>5325</v>
      </c>
      <c r="G5330" s="190">
        <f t="shared" si="336"/>
        <v>0.58311432325886992</v>
      </c>
      <c r="H5330" s="190">
        <f t="shared" si="337"/>
        <v>213</v>
      </c>
    </row>
    <row r="5331" spans="1:8">
      <c r="A5331" s="185">
        <v>41394</v>
      </c>
      <c r="B5331" s="184">
        <v>114</v>
      </c>
      <c r="C5331" s="184">
        <f t="shared" si="335"/>
        <v>2013</v>
      </c>
      <c r="E5331" s="190">
        <v>69.599999999999994</v>
      </c>
      <c r="F5331" s="190">
        <f t="shared" si="338"/>
        <v>5326</v>
      </c>
      <c r="G5331" s="190">
        <f t="shared" si="336"/>
        <v>0.58322382829610164</v>
      </c>
      <c r="H5331" s="190">
        <f t="shared" si="337"/>
        <v>213.04</v>
      </c>
    </row>
    <row r="5332" spans="1:8">
      <c r="A5332" s="185">
        <v>41395</v>
      </c>
      <c r="B5332" s="184">
        <v>117</v>
      </c>
      <c r="C5332" s="184">
        <f t="shared" si="335"/>
        <v>2013</v>
      </c>
      <c r="E5332" s="190">
        <v>69.599999999999994</v>
      </c>
      <c r="F5332" s="190">
        <f t="shared" si="338"/>
        <v>5327</v>
      </c>
      <c r="G5332" s="190">
        <f t="shared" si="336"/>
        <v>0.58333333333333337</v>
      </c>
      <c r="H5332" s="190">
        <f t="shared" si="337"/>
        <v>213.08</v>
      </c>
    </row>
    <row r="5333" spans="1:8">
      <c r="A5333" s="185">
        <v>41396</v>
      </c>
      <c r="B5333" s="184">
        <v>126</v>
      </c>
      <c r="C5333" s="184">
        <f t="shared" si="335"/>
        <v>2013</v>
      </c>
      <c r="E5333" s="190">
        <v>69.599999999999994</v>
      </c>
      <c r="F5333" s="190">
        <f t="shared" si="338"/>
        <v>5328</v>
      </c>
      <c r="G5333" s="190">
        <f t="shared" si="336"/>
        <v>0.5834428383705651</v>
      </c>
      <c r="H5333" s="190">
        <f t="shared" si="337"/>
        <v>213.12000000000003</v>
      </c>
    </row>
    <row r="5334" spans="1:8">
      <c r="A5334" s="185">
        <v>41397</v>
      </c>
      <c r="B5334" s="184">
        <v>134</v>
      </c>
      <c r="C5334" s="184">
        <f t="shared" si="335"/>
        <v>2013</v>
      </c>
      <c r="E5334" s="190">
        <v>69.599999999999994</v>
      </c>
      <c r="F5334" s="190">
        <f t="shared" si="338"/>
        <v>5329</v>
      </c>
      <c r="G5334" s="190">
        <f t="shared" si="336"/>
        <v>0.58355234340779671</v>
      </c>
      <c r="H5334" s="190">
        <f t="shared" si="337"/>
        <v>213.16</v>
      </c>
    </row>
    <row r="5335" spans="1:8">
      <c r="A5335" s="185">
        <v>41398</v>
      </c>
      <c r="B5335" s="184">
        <v>148</v>
      </c>
      <c r="C5335" s="184">
        <f t="shared" si="335"/>
        <v>2013</v>
      </c>
      <c r="E5335" s="190">
        <v>69.599999999999994</v>
      </c>
      <c r="F5335" s="190">
        <f t="shared" si="338"/>
        <v>5330</v>
      </c>
      <c r="G5335" s="190">
        <f t="shared" si="336"/>
        <v>0.58366184844502844</v>
      </c>
      <c r="H5335" s="190">
        <f t="shared" si="337"/>
        <v>213.2</v>
      </c>
    </row>
    <row r="5336" spans="1:8">
      <c r="A5336" s="185">
        <v>41399</v>
      </c>
      <c r="B5336" s="184">
        <v>173</v>
      </c>
      <c r="C5336" s="184">
        <f t="shared" si="335"/>
        <v>2013</v>
      </c>
      <c r="E5336" s="190">
        <v>69.5</v>
      </c>
      <c r="F5336" s="190">
        <f t="shared" si="338"/>
        <v>5331</v>
      </c>
      <c r="G5336" s="190">
        <f t="shared" si="336"/>
        <v>0.58377135348226017</v>
      </c>
      <c r="H5336" s="190">
        <f t="shared" si="337"/>
        <v>213.24</v>
      </c>
    </row>
    <row r="5337" spans="1:8">
      <c r="A5337" s="185">
        <v>41400</v>
      </c>
      <c r="B5337" s="184">
        <v>188</v>
      </c>
      <c r="C5337" s="184">
        <f t="shared" si="335"/>
        <v>2013</v>
      </c>
      <c r="E5337" s="190">
        <v>69.5</v>
      </c>
      <c r="F5337" s="190">
        <f t="shared" si="338"/>
        <v>5332</v>
      </c>
      <c r="G5337" s="190">
        <f t="shared" si="336"/>
        <v>0.5838808585194919</v>
      </c>
      <c r="H5337" s="190">
        <f t="shared" si="337"/>
        <v>213.28</v>
      </c>
    </row>
    <row r="5338" spans="1:8">
      <c r="A5338" s="185">
        <v>41401</v>
      </c>
      <c r="B5338" s="184">
        <v>212</v>
      </c>
      <c r="C5338" s="184">
        <f t="shared" si="335"/>
        <v>2013</v>
      </c>
      <c r="E5338" s="190">
        <v>69.5</v>
      </c>
      <c r="F5338" s="190">
        <f t="shared" si="338"/>
        <v>5333</v>
      </c>
      <c r="G5338" s="190">
        <f t="shared" si="336"/>
        <v>0.58399036355672362</v>
      </c>
      <c r="H5338" s="190">
        <f t="shared" si="337"/>
        <v>213.32</v>
      </c>
    </row>
    <row r="5339" spans="1:8">
      <c r="A5339" s="185">
        <v>41402</v>
      </c>
      <c r="B5339" s="184">
        <v>223</v>
      </c>
      <c r="C5339" s="184">
        <f t="shared" si="335"/>
        <v>2013</v>
      </c>
      <c r="E5339" s="190">
        <v>69.5</v>
      </c>
      <c r="F5339" s="190">
        <f t="shared" si="338"/>
        <v>5334</v>
      </c>
      <c r="G5339" s="190">
        <f t="shared" si="336"/>
        <v>0.58409986859395535</v>
      </c>
      <c r="H5339" s="190">
        <f t="shared" si="337"/>
        <v>213.36</v>
      </c>
    </row>
    <row r="5340" spans="1:8">
      <c r="A5340" s="185">
        <v>41403</v>
      </c>
      <c r="B5340" s="184">
        <v>224</v>
      </c>
      <c r="C5340" s="184">
        <f t="shared" si="335"/>
        <v>2013</v>
      </c>
      <c r="E5340" s="190">
        <v>69.5</v>
      </c>
      <c r="F5340" s="190">
        <f t="shared" si="338"/>
        <v>5335</v>
      </c>
      <c r="G5340" s="190">
        <f t="shared" si="336"/>
        <v>0.58420937363118708</v>
      </c>
      <c r="H5340" s="190">
        <f t="shared" si="337"/>
        <v>213.4</v>
      </c>
    </row>
    <row r="5341" spans="1:8">
      <c r="A5341" s="185">
        <v>41404</v>
      </c>
      <c r="B5341" s="184">
        <v>256</v>
      </c>
      <c r="C5341" s="184">
        <f t="shared" si="335"/>
        <v>2013</v>
      </c>
      <c r="E5341" s="190">
        <v>69.400000000000006</v>
      </c>
      <c r="F5341" s="190">
        <f t="shared" si="338"/>
        <v>5336</v>
      </c>
      <c r="G5341" s="190">
        <f t="shared" si="336"/>
        <v>0.5843188786684187</v>
      </c>
      <c r="H5341" s="190">
        <f t="shared" si="337"/>
        <v>213.43999999999997</v>
      </c>
    </row>
    <row r="5342" spans="1:8">
      <c r="A5342" s="185">
        <v>41405</v>
      </c>
      <c r="B5342" s="184">
        <v>303</v>
      </c>
      <c r="C5342" s="184">
        <f t="shared" si="335"/>
        <v>2013</v>
      </c>
      <c r="E5342" s="190">
        <v>69.400000000000006</v>
      </c>
      <c r="F5342" s="190">
        <f t="shared" si="338"/>
        <v>5337</v>
      </c>
      <c r="G5342" s="190">
        <f t="shared" si="336"/>
        <v>0.58442838370565042</v>
      </c>
      <c r="H5342" s="190">
        <f t="shared" si="337"/>
        <v>213.48</v>
      </c>
    </row>
    <row r="5343" spans="1:8">
      <c r="A5343" s="185">
        <v>41406</v>
      </c>
      <c r="B5343" s="184">
        <v>350</v>
      </c>
      <c r="C5343" s="184">
        <f t="shared" si="335"/>
        <v>2013</v>
      </c>
      <c r="E5343" s="190">
        <v>69.400000000000006</v>
      </c>
      <c r="F5343" s="190">
        <f t="shared" si="338"/>
        <v>5338</v>
      </c>
      <c r="G5343" s="190">
        <f t="shared" si="336"/>
        <v>0.58453788874288215</v>
      </c>
      <c r="H5343" s="190">
        <f t="shared" si="337"/>
        <v>213.52</v>
      </c>
    </row>
    <row r="5344" spans="1:8">
      <c r="A5344" s="185">
        <v>41407</v>
      </c>
      <c r="B5344" s="184">
        <v>437</v>
      </c>
      <c r="C5344" s="184">
        <f t="shared" si="335"/>
        <v>2013</v>
      </c>
      <c r="E5344" s="190">
        <v>69.400000000000006</v>
      </c>
      <c r="F5344" s="190">
        <f t="shared" si="338"/>
        <v>5339</v>
      </c>
      <c r="G5344" s="190">
        <f t="shared" si="336"/>
        <v>0.58464739378011388</v>
      </c>
      <c r="H5344" s="190">
        <f t="shared" si="337"/>
        <v>213.56</v>
      </c>
    </row>
    <row r="5345" spans="1:8">
      <c r="A5345" s="185">
        <v>41408</v>
      </c>
      <c r="B5345" s="184">
        <v>501</v>
      </c>
      <c r="C5345" s="184">
        <f t="shared" si="335"/>
        <v>2013</v>
      </c>
      <c r="E5345" s="190">
        <v>69.400000000000006</v>
      </c>
      <c r="F5345" s="190">
        <f t="shared" si="338"/>
        <v>5340</v>
      </c>
      <c r="G5345" s="190">
        <f t="shared" si="336"/>
        <v>0.58475689881734561</v>
      </c>
      <c r="H5345" s="190">
        <f t="shared" si="337"/>
        <v>213.6</v>
      </c>
    </row>
    <row r="5346" spans="1:8">
      <c r="A5346" s="185">
        <v>41409</v>
      </c>
      <c r="B5346" s="184">
        <v>488</v>
      </c>
      <c r="C5346" s="184">
        <f t="shared" si="335"/>
        <v>2013</v>
      </c>
      <c r="E5346" s="190">
        <v>69.3</v>
      </c>
      <c r="F5346" s="190">
        <f t="shared" si="338"/>
        <v>5341</v>
      </c>
      <c r="G5346" s="190">
        <f t="shared" si="336"/>
        <v>0.58486640385457733</v>
      </c>
      <c r="H5346" s="190">
        <f t="shared" si="337"/>
        <v>213.64</v>
      </c>
    </row>
    <row r="5347" spans="1:8">
      <c r="A5347" s="185">
        <v>41410</v>
      </c>
      <c r="B5347" s="184">
        <v>500</v>
      </c>
      <c r="C5347" s="184">
        <f t="shared" si="335"/>
        <v>2013</v>
      </c>
      <c r="E5347" s="190">
        <v>69.3</v>
      </c>
      <c r="F5347" s="190">
        <f t="shared" si="338"/>
        <v>5342</v>
      </c>
      <c r="G5347" s="190">
        <f t="shared" si="336"/>
        <v>0.58497590889180906</v>
      </c>
      <c r="H5347" s="190">
        <f t="shared" si="337"/>
        <v>213.68</v>
      </c>
    </row>
    <row r="5348" spans="1:8">
      <c r="A5348" s="185">
        <v>41411</v>
      </c>
      <c r="B5348" s="184">
        <v>516</v>
      </c>
      <c r="C5348" s="184">
        <f t="shared" si="335"/>
        <v>2013</v>
      </c>
      <c r="E5348" s="190">
        <v>69.3</v>
      </c>
      <c r="F5348" s="190">
        <f t="shared" si="338"/>
        <v>5343</v>
      </c>
      <c r="G5348" s="190">
        <f t="shared" si="336"/>
        <v>0.58508541392904079</v>
      </c>
      <c r="H5348" s="190">
        <f t="shared" si="337"/>
        <v>213.72000000000003</v>
      </c>
    </row>
    <row r="5349" spans="1:8">
      <c r="A5349" s="185">
        <v>41412</v>
      </c>
      <c r="B5349" s="184">
        <v>466</v>
      </c>
      <c r="C5349" s="184">
        <f t="shared" si="335"/>
        <v>2013</v>
      </c>
      <c r="E5349" s="190">
        <v>69.3</v>
      </c>
      <c r="F5349" s="190">
        <f t="shared" si="338"/>
        <v>5344</v>
      </c>
      <c r="G5349" s="190">
        <f t="shared" si="336"/>
        <v>0.5851949189662724</v>
      </c>
      <c r="H5349" s="190">
        <f t="shared" si="337"/>
        <v>213.76</v>
      </c>
    </row>
    <row r="5350" spans="1:8">
      <c r="A5350" s="185">
        <v>41413</v>
      </c>
      <c r="B5350" s="184">
        <v>447</v>
      </c>
      <c r="C5350" s="184">
        <f t="shared" si="335"/>
        <v>2013</v>
      </c>
      <c r="E5350" s="190">
        <v>69.3</v>
      </c>
      <c r="F5350" s="190">
        <f t="shared" si="338"/>
        <v>5345</v>
      </c>
      <c r="G5350" s="190">
        <f t="shared" si="336"/>
        <v>0.58530442400350413</v>
      </c>
      <c r="H5350" s="190">
        <f t="shared" si="337"/>
        <v>213.8</v>
      </c>
    </row>
    <row r="5351" spans="1:8">
      <c r="A5351" s="185">
        <v>41414</v>
      </c>
      <c r="B5351" s="184">
        <v>392</v>
      </c>
      <c r="C5351" s="184">
        <f t="shared" si="335"/>
        <v>2013</v>
      </c>
      <c r="E5351" s="190">
        <v>69.2</v>
      </c>
      <c r="F5351" s="190">
        <f t="shared" si="338"/>
        <v>5346</v>
      </c>
      <c r="G5351" s="190">
        <f t="shared" si="336"/>
        <v>0.58541392904073586</v>
      </c>
      <c r="H5351" s="190">
        <f t="shared" si="337"/>
        <v>213.84</v>
      </c>
    </row>
    <row r="5352" spans="1:8">
      <c r="A5352" s="185">
        <v>41415</v>
      </c>
      <c r="B5352" s="184">
        <v>314</v>
      </c>
      <c r="C5352" s="184">
        <f t="shared" si="335"/>
        <v>2013</v>
      </c>
      <c r="E5352" s="190">
        <v>69.2</v>
      </c>
      <c r="F5352" s="190">
        <f t="shared" si="338"/>
        <v>5347</v>
      </c>
      <c r="G5352" s="190">
        <f t="shared" si="336"/>
        <v>0.58552343407796759</v>
      </c>
      <c r="H5352" s="190">
        <f t="shared" si="337"/>
        <v>213.88</v>
      </c>
    </row>
    <row r="5353" spans="1:8">
      <c r="A5353" s="185">
        <v>41416</v>
      </c>
      <c r="B5353" s="184">
        <v>286</v>
      </c>
      <c r="C5353" s="184">
        <f t="shared" si="335"/>
        <v>2013</v>
      </c>
      <c r="E5353" s="190">
        <v>69.2</v>
      </c>
      <c r="F5353" s="190">
        <f t="shared" si="338"/>
        <v>5348</v>
      </c>
      <c r="G5353" s="190">
        <f t="shared" si="336"/>
        <v>0.58563293911519931</v>
      </c>
      <c r="H5353" s="190">
        <f t="shared" si="337"/>
        <v>213.92</v>
      </c>
    </row>
    <row r="5354" spans="1:8">
      <c r="A5354" s="185">
        <v>41417</v>
      </c>
      <c r="B5354" s="184">
        <v>284</v>
      </c>
      <c r="C5354" s="184">
        <f t="shared" si="335"/>
        <v>2013</v>
      </c>
      <c r="E5354" s="190">
        <v>69.2</v>
      </c>
      <c r="F5354" s="190">
        <f t="shared" si="338"/>
        <v>5349</v>
      </c>
      <c r="G5354" s="190">
        <f t="shared" si="336"/>
        <v>0.58574244415243104</v>
      </c>
      <c r="H5354" s="190">
        <f t="shared" si="337"/>
        <v>213.96</v>
      </c>
    </row>
    <row r="5355" spans="1:8">
      <c r="A5355" s="185">
        <v>41418</v>
      </c>
      <c r="B5355" s="184">
        <v>273</v>
      </c>
      <c r="C5355" s="184">
        <f t="shared" si="335"/>
        <v>2013</v>
      </c>
      <c r="E5355" s="190">
        <v>69.2</v>
      </c>
      <c r="F5355" s="190">
        <f t="shared" si="338"/>
        <v>5350</v>
      </c>
      <c r="G5355" s="190">
        <f t="shared" si="336"/>
        <v>0.58585194918966277</v>
      </c>
      <c r="H5355" s="190">
        <f t="shared" si="337"/>
        <v>214</v>
      </c>
    </row>
    <row r="5356" spans="1:8">
      <c r="A5356" s="185">
        <v>41419</v>
      </c>
      <c r="B5356" s="184">
        <v>201</v>
      </c>
      <c r="C5356" s="184">
        <f t="shared" si="335"/>
        <v>2013</v>
      </c>
      <c r="E5356" s="190">
        <v>69.099999999999994</v>
      </c>
      <c r="F5356" s="190">
        <f t="shared" si="338"/>
        <v>5351</v>
      </c>
      <c r="G5356" s="190">
        <f t="shared" si="336"/>
        <v>0.58596145422689438</v>
      </c>
      <c r="H5356" s="190">
        <f t="shared" si="337"/>
        <v>214.03999999999996</v>
      </c>
    </row>
    <row r="5357" spans="1:8">
      <c r="A5357" s="185">
        <v>41420</v>
      </c>
      <c r="B5357" s="184">
        <v>151</v>
      </c>
      <c r="C5357" s="184">
        <f t="shared" si="335"/>
        <v>2013</v>
      </c>
      <c r="E5357" s="190">
        <v>69.099999999999994</v>
      </c>
      <c r="F5357" s="190">
        <f t="shared" si="338"/>
        <v>5352</v>
      </c>
      <c r="G5357" s="190">
        <f t="shared" si="336"/>
        <v>0.58607095926412611</v>
      </c>
      <c r="H5357" s="190">
        <f t="shared" si="337"/>
        <v>214.08</v>
      </c>
    </row>
    <row r="5358" spans="1:8">
      <c r="A5358" s="185">
        <v>41421</v>
      </c>
      <c r="B5358" s="184">
        <v>142</v>
      </c>
      <c r="C5358" s="184">
        <f t="shared" si="335"/>
        <v>2013</v>
      </c>
      <c r="E5358" s="190">
        <v>69.099999999999994</v>
      </c>
      <c r="F5358" s="190">
        <f t="shared" si="338"/>
        <v>5353</v>
      </c>
      <c r="G5358" s="190">
        <f t="shared" si="336"/>
        <v>0.58618046430135784</v>
      </c>
      <c r="H5358" s="190">
        <f t="shared" si="337"/>
        <v>214.12</v>
      </c>
    </row>
    <row r="5359" spans="1:8">
      <c r="A5359" s="185">
        <v>41422</v>
      </c>
      <c r="B5359" s="184">
        <v>130</v>
      </c>
      <c r="C5359" s="184">
        <f t="shared" si="335"/>
        <v>2013</v>
      </c>
      <c r="E5359" s="190">
        <v>69.099999999999994</v>
      </c>
      <c r="F5359" s="190">
        <f t="shared" si="338"/>
        <v>5354</v>
      </c>
      <c r="G5359" s="190">
        <f t="shared" si="336"/>
        <v>0.58628996933858957</v>
      </c>
      <c r="H5359" s="190">
        <f t="shared" si="337"/>
        <v>214.16</v>
      </c>
    </row>
    <row r="5360" spans="1:8">
      <c r="A5360" s="185">
        <v>41423</v>
      </c>
      <c r="B5360" s="184">
        <v>117</v>
      </c>
      <c r="C5360" s="184">
        <f t="shared" si="335"/>
        <v>2013</v>
      </c>
      <c r="E5360" s="190">
        <v>69</v>
      </c>
      <c r="F5360" s="190">
        <f t="shared" si="338"/>
        <v>5355</v>
      </c>
      <c r="G5360" s="190">
        <f t="shared" si="336"/>
        <v>0.58639947437582129</v>
      </c>
      <c r="H5360" s="190">
        <f t="shared" si="337"/>
        <v>214.2</v>
      </c>
    </row>
    <row r="5361" spans="1:8">
      <c r="A5361" s="185">
        <v>41424</v>
      </c>
      <c r="B5361" s="184">
        <v>101</v>
      </c>
      <c r="C5361" s="184">
        <f t="shared" si="335"/>
        <v>2013</v>
      </c>
      <c r="E5361" s="190">
        <v>69</v>
      </c>
      <c r="F5361" s="190">
        <f t="shared" si="338"/>
        <v>5356</v>
      </c>
      <c r="G5361" s="190">
        <f t="shared" si="336"/>
        <v>0.58650897941305302</v>
      </c>
      <c r="H5361" s="190">
        <f t="shared" si="337"/>
        <v>214.24</v>
      </c>
    </row>
    <row r="5362" spans="1:8">
      <c r="A5362" s="185">
        <v>41425</v>
      </c>
      <c r="B5362" s="184">
        <v>90.5</v>
      </c>
      <c r="C5362" s="184">
        <f t="shared" si="335"/>
        <v>2013</v>
      </c>
      <c r="E5362" s="190">
        <v>69</v>
      </c>
      <c r="F5362" s="190">
        <f t="shared" si="338"/>
        <v>5357</v>
      </c>
      <c r="G5362" s="190">
        <f t="shared" si="336"/>
        <v>0.58661848445028475</v>
      </c>
      <c r="H5362" s="190">
        <f t="shared" si="337"/>
        <v>214.28</v>
      </c>
    </row>
    <row r="5363" spans="1:8">
      <c r="A5363" s="185">
        <v>41426</v>
      </c>
      <c r="B5363" s="184">
        <v>78.2</v>
      </c>
      <c r="C5363" s="184">
        <f t="shared" si="335"/>
        <v>2013</v>
      </c>
      <c r="E5363" s="190">
        <v>69</v>
      </c>
      <c r="F5363" s="190">
        <f t="shared" si="338"/>
        <v>5358</v>
      </c>
      <c r="G5363" s="190">
        <f t="shared" si="336"/>
        <v>0.58672798948751648</v>
      </c>
      <c r="H5363" s="190">
        <f t="shared" si="337"/>
        <v>214.32000000000005</v>
      </c>
    </row>
    <row r="5364" spans="1:8">
      <c r="A5364" s="185">
        <v>41427</v>
      </c>
      <c r="B5364" s="184">
        <v>76.099999999999994</v>
      </c>
      <c r="C5364" s="184">
        <f t="shared" si="335"/>
        <v>2013</v>
      </c>
      <c r="E5364" s="190">
        <v>69</v>
      </c>
      <c r="F5364" s="190">
        <f t="shared" si="338"/>
        <v>5359</v>
      </c>
      <c r="G5364" s="190">
        <f t="shared" si="336"/>
        <v>0.58683749452474809</v>
      </c>
      <c r="H5364" s="190">
        <f t="shared" si="337"/>
        <v>214.36</v>
      </c>
    </row>
    <row r="5365" spans="1:8">
      <c r="A5365" s="185">
        <v>41428</v>
      </c>
      <c r="B5365" s="184">
        <v>73.7</v>
      </c>
      <c r="C5365" s="184">
        <f t="shared" si="335"/>
        <v>2013</v>
      </c>
      <c r="E5365" s="190">
        <v>69</v>
      </c>
      <c r="F5365" s="190">
        <f t="shared" si="338"/>
        <v>5360</v>
      </c>
      <c r="G5365" s="190">
        <f t="shared" si="336"/>
        <v>0.58694699956197982</v>
      </c>
      <c r="H5365" s="190">
        <f t="shared" si="337"/>
        <v>214.4</v>
      </c>
    </row>
    <row r="5366" spans="1:8">
      <c r="A5366" s="185">
        <v>41429</v>
      </c>
      <c r="B5366" s="184">
        <v>73.7</v>
      </c>
      <c r="C5366" s="184">
        <f t="shared" si="335"/>
        <v>2013</v>
      </c>
      <c r="E5366" s="190">
        <v>69</v>
      </c>
      <c r="F5366" s="190">
        <f t="shared" si="338"/>
        <v>5361</v>
      </c>
      <c r="G5366" s="190">
        <f t="shared" si="336"/>
        <v>0.58705650459921155</v>
      </c>
      <c r="H5366" s="190">
        <f t="shared" si="337"/>
        <v>214.44</v>
      </c>
    </row>
    <row r="5367" spans="1:8">
      <c r="A5367" s="185">
        <v>41430</v>
      </c>
      <c r="B5367" s="184">
        <v>81.7</v>
      </c>
      <c r="C5367" s="184">
        <f t="shared" si="335"/>
        <v>2013</v>
      </c>
      <c r="E5367" s="190">
        <v>69</v>
      </c>
      <c r="F5367" s="190">
        <f t="shared" si="338"/>
        <v>5362</v>
      </c>
      <c r="G5367" s="190">
        <f t="shared" si="336"/>
        <v>0.58716600963644328</v>
      </c>
      <c r="H5367" s="190">
        <f t="shared" si="337"/>
        <v>214.48</v>
      </c>
    </row>
    <row r="5368" spans="1:8">
      <c r="A5368" s="185">
        <v>41431</v>
      </c>
      <c r="B5368" s="184">
        <v>70</v>
      </c>
      <c r="C5368" s="184">
        <f t="shared" si="335"/>
        <v>2013</v>
      </c>
      <c r="E5368" s="190">
        <v>69</v>
      </c>
      <c r="F5368" s="190">
        <f t="shared" si="338"/>
        <v>5363</v>
      </c>
      <c r="G5368" s="190">
        <f t="shared" si="336"/>
        <v>0.587275514673675</v>
      </c>
      <c r="H5368" s="190">
        <f t="shared" si="337"/>
        <v>214.52</v>
      </c>
    </row>
    <row r="5369" spans="1:8">
      <c r="A5369" s="185">
        <v>41432</v>
      </c>
      <c r="B5369" s="184">
        <v>54</v>
      </c>
      <c r="C5369" s="184">
        <f t="shared" si="335"/>
        <v>2013</v>
      </c>
      <c r="E5369" s="190">
        <v>69</v>
      </c>
      <c r="F5369" s="190">
        <f t="shared" si="338"/>
        <v>5364</v>
      </c>
      <c r="G5369" s="190">
        <f t="shared" si="336"/>
        <v>0.58738501971090673</v>
      </c>
      <c r="H5369" s="190">
        <f t="shared" si="337"/>
        <v>214.56</v>
      </c>
    </row>
    <row r="5370" spans="1:8">
      <c r="A5370" s="185">
        <v>41433</v>
      </c>
      <c r="B5370" s="184">
        <v>52</v>
      </c>
      <c r="C5370" s="184">
        <f t="shared" si="335"/>
        <v>2013</v>
      </c>
      <c r="E5370" s="190">
        <v>68.900000000000006</v>
      </c>
      <c r="F5370" s="190">
        <f t="shared" si="338"/>
        <v>5365</v>
      </c>
      <c r="G5370" s="190">
        <f t="shared" si="336"/>
        <v>0.58749452474813846</v>
      </c>
      <c r="H5370" s="190">
        <f t="shared" si="337"/>
        <v>214.6</v>
      </c>
    </row>
    <row r="5371" spans="1:8">
      <c r="A5371" s="185">
        <v>41434</v>
      </c>
      <c r="B5371" s="184">
        <v>52.8</v>
      </c>
      <c r="C5371" s="184">
        <f t="shared" si="335"/>
        <v>2013</v>
      </c>
      <c r="E5371" s="190">
        <v>68.900000000000006</v>
      </c>
      <c r="F5371" s="190">
        <f t="shared" si="338"/>
        <v>5366</v>
      </c>
      <c r="G5371" s="190">
        <f t="shared" si="336"/>
        <v>0.58760402978537007</v>
      </c>
      <c r="H5371" s="190">
        <f t="shared" si="337"/>
        <v>214.63999999999996</v>
      </c>
    </row>
    <row r="5372" spans="1:8">
      <c r="A5372" s="185">
        <v>41435</v>
      </c>
      <c r="B5372" s="184">
        <v>54.2</v>
      </c>
      <c r="C5372" s="184">
        <f t="shared" si="335"/>
        <v>2013</v>
      </c>
      <c r="E5372" s="190">
        <v>68.900000000000006</v>
      </c>
      <c r="F5372" s="190">
        <f t="shared" si="338"/>
        <v>5367</v>
      </c>
      <c r="G5372" s="190">
        <f t="shared" si="336"/>
        <v>0.5877135348226018</v>
      </c>
      <c r="H5372" s="190">
        <f t="shared" si="337"/>
        <v>214.68</v>
      </c>
    </row>
    <row r="5373" spans="1:8">
      <c r="A5373" s="185">
        <v>41436</v>
      </c>
      <c r="B5373" s="184">
        <v>49.2</v>
      </c>
      <c r="C5373" s="184">
        <f t="shared" si="335"/>
        <v>2013</v>
      </c>
      <c r="E5373" s="190">
        <v>68.900000000000006</v>
      </c>
      <c r="F5373" s="190">
        <f t="shared" si="338"/>
        <v>5368</v>
      </c>
      <c r="G5373" s="190">
        <f t="shared" si="336"/>
        <v>0.58782303985983353</v>
      </c>
      <c r="H5373" s="190">
        <f t="shared" si="337"/>
        <v>214.72</v>
      </c>
    </row>
    <row r="5374" spans="1:8">
      <c r="A5374" s="185">
        <v>41437</v>
      </c>
      <c r="B5374" s="184">
        <v>51.8</v>
      </c>
      <c r="C5374" s="184">
        <f t="shared" si="335"/>
        <v>2013</v>
      </c>
      <c r="E5374" s="190">
        <v>68.8</v>
      </c>
      <c r="F5374" s="190">
        <f t="shared" si="338"/>
        <v>5369</v>
      </c>
      <c r="G5374" s="190">
        <f t="shared" si="336"/>
        <v>0.58793254489706526</v>
      </c>
      <c r="H5374" s="190">
        <f t="shared" si="337"/>
        <v>214.76</v>
      </c>
    </row>
    <row r="5375" spans="1:8">
      <c r="A5375" s="185">
        <v>41438</v>
      </c>
      <c r="B5375" s="184">
        <v>57.3</v>
      </c>
      <c r="C5375" s="184">
        <f t="shared" si="335"/>
        <v>2013</v>
      </c>
      <c r="E5375" s="190">
        <v>68.8</v>
      </c>
      <c r="F5375" s="190">
        <f t="shared" si="338"/>
        <v>5370</v>
      </c>
      <c r="G5375" s="190">
        <f t="shared" si="336"/>
        <v>0.58804204993429698</v>
      </c>
      <c r="H5375" s="190">
        <f t="shared" si="337"/>
        <v>214.8</v>
      </c>
    </row>
    <row r="5376" spans="1:8">
      <c r="A5376" s="185">
        <v>41439</v>
      </c>
      <c r="B5376" s="184">
        <v>62.8</v>
      </c>
      <c r="C5376" s="184">
        <f t="shared" si="335"/>
        <v>2013</v>
      </c>
      <c r="E5376" s="190">
        <v>68.7</v>
      </c>
      <c r="F5376" s="190">
        <f t="shared" si="338"/>
        <v>5371</v>
      </c>
      <c r="G5376" s="190">
        <f t="shared" si="336"/>
        <v>0.58815155497152871</v>
      </c>
      <c r="H5376" s="190">
        <f t="shared" si="337"/>
        <v>214.84</v>
      </c>
    </row>
    <row r="5377" spans="1:8">
      <c r="A5377" s="185">
        <v>41440</v>
      </c>
      <c r="B5377" s="184">
        <v>61.7</v>
      </c>
      <c r="C5377" s="184">
        <f t="shared" si="335"/>
        <v>2013</v>
      </c>
      <c r="E5377" s="190">
        <v>68.7</v>
      </c>
      <c r="F5377" s="190">
        <f t="shared" si="338"/>
        <v>5372</v>
      </c>
      <c r="G5377" s="190">
        <f t="shared" si="336"/>
        <v>0.58826106000876044</v>
      </c>
      <c r="H5377" s="190">
        <f t="shared" si="337"/>
        <v>214.88</v>
      </c>
    </row>
    <row r="5378" spans="1:8">
      <c r="A5378" s="185">
        <v>41441</v>
      </c>
      <c r="B5378" s="184">
        <v>65.8</v>
      </c>
      <c r="C5378" s="184">
        <f t="shared" si="335"/>
        <v>2013</v>
      </c>
      <c r="E5378" s="190">
        <v>68.7</v>
      </c>
      <c r="F5378" s="190">
        <f t="shared" si="338"/>
        <v>5373</v>
      </c>
      <c r="G5378" s="190">
        <f t="shared" si="336"/>
        <v>0.58837056504599217</v>
      </c>
      <c r="H5378" s="190">
        <f t="shared" si="337"/>
        <v>214.92000000000004</v>
      </c>
    </row>
    <row r="5379" spans="1:8">
      <c r="A5379" s="185">
        <v>41442</v>
      </c>
      <c r="B5379" s="184">
        <v>64.2</v>
      </c>
      <c r="C5379" s="184">
        <f t="shared" si="335"/>
        <v>2013</v>
      </c>
      <c r="E5379" s="190">
        <v>68.7</v>
      </c>
      <c r="F5379" s="190">
        <f t="shared" si="338"/>
        <v>5374</v>
      </c>
      <c r="G5379" s="190">
        <f t="shared" si="336"/>
        <v>0.58848007008322378</v>
      </c>
      <c r="H5379" s="190">
        <f t="shared" si="337"/>
        <v>214.96</v>
      </c>
    </row>
    <row r="5380" spans="1:8">
      <c r="A5380" s="185">
        <v>41443</v>
      </c>
      <c r="B5380" s="184">
        <v>53.6</v>
      </c>
      <c r="C5380" s="184">
        <f t="shared" si="335"/>
        <v>2013</v>
      </c>
      <c r="E5380" s="190">
        <v>68.599999999999994</v>
      </c>
      <c r="F5380" s="190">
        <f t="shared" si="338"/>
        <v>5375</v>
      </c>
      <c r="G5380" s="190">
        <f t="shared" si="336"/>
        <v>0.58858957512045551</v>
      </c>
      <c r="H5380" s="190">
        <f t="shared" si="337"/>
        <v>215</v>
      </c>
    </row>
    <row r="5381" spans="1:8">
      <c r="A5381" s="185">
        <v>41444</v>
      </c>
      <c r="B5381" s="184">
        <v>50.7</v>
      </c>
      <c r="C5381" s="184">
        <f t="shared" si="335"/>
        <v>2013</v>
      </c>
      <c r="E5381" s="190">
        <v>68.599999999999994</v>
      </c>
      <c r="F5381" s="190">
        <f t="shared" si="338"/>
        <v>5376</v>
      </c>
      <c r="G5381" s="190">
        <f t="shared" si="336"/>
        <v>0.58869908015768724</v>
      </c>
      <c r="H5381" s="190">
        <f t="shared" si="337"/>
        <v>215.04</v>
      </c>
    </row>
    <row r="5382" spans="1:8">
      <c r="A5382" s="185">
        <v>41445</v>
      </c>
      <c r="B5382" s="184">
        <v>54.4</v>
      </c>
      <c r="C5382" s="184">
        <f t="shared" ref="C5382:C5445" si="339">YEAR(A5382)</f>
        <v>2013</v>
      </c>
      <c r="E5382" s="190">
        <v>68.599999999999994</v>
      </c>
      <c r="F5382" s="190">
        <f t="shared" si="338"/>
        <v>5377</v>
      </c>
      <c r="G5382" s="190">
        <f t="shared" ref="G5382:G5445" si="340">F5382/9132</f>
        <v>0.58880858519491897</v>
      </c>
      <c r="H5382" s="190">
        <f t="shared" ref="H5382:H5445" si="341">G5382*9132/25</f>
        <v>215.08</v>
      </c>
    </row>
    <row r="5383" spans="1:8">
      <c r="A5383" s="185">
        <v>41446</v>
      </c>
      <c r="B5383" s="184">
        <v>55.5</v>
      </c>
      <c r="C5383" s="184">
        <f t="shared" si="339"/>
        <v>2013</v>
      </c>
      <c r="E5383" s="190">
        <v>68.599999999999994</v>
      </c>
      <c r="F5383" s="190">
        <f t="shared" ref="F5383:F5446" si="342">F5382+1</f>
        <v>5378</v>
      </c>
      <c r="G5383" s="190">
        <f t="shared" si="340"/>
        <v>0.58891809023215069</v>
      </c>
      <c r="H5383" s="190">
        <f t="shared" si="341"/>
        <v>215.12</v>
      </c>
    </row>
    <row r="5384" spans="1:8">
      <c r="A5384" s="185">
        <v>41447</v>
      </c>
      <c r="B5384" s="184">
        <v>55.3</v>
      </c>
      <c r="C5384" s="184">
        <f t="shared" si="339"/>
        <v>2013</v>
      </c>
      <c r="E5384" s="190">
        <v>68.599999999999994</v>
      </c>
      <c r="F5384" s="190">
        <f t="shared" si="342"/>
        <v>5379</v>
      </c>
      <c r="G5384" s="190">
        <f t="shared" si="340"/>
        <v>0.58902759526938242</v>
      </c>
      <c r="H5384" s="190">
        <f t="shared" si="341"/>
        <v>215.16</v>
      </c>
    </row>
    <row r="5385" spans="1:8">
      <c r="A5385" s="185">
        <v>41448</v>
      </c>
      <c r="B5385" s="184">
        <v>54.6</v>
      </c>
      <c r="C5385" s="184">
        <f t="shared" si="339"/>
        <v>2013</v>
      </c>
      <c r="E5385" s="190">
        <v>68.599999999999994</v>
      </c>
      <c r="F5385" s="190">
        <f t="shared" si="342"/>
        <v>5380</v>
      </c>
      <c r="G5385" s="190">
        <f t="shared" si="340"/>
        <v>0.58913710030661415</v>
      </c>
      <c r="H5385" s="190">
        <f t="shared" si="341"/>
        <v>215.2</v>
      </c>
    </row>
    <row r="5386" spans="1:8">
      <c r="A5386" s="185">
        <v>41449</v>
      </c>
      <c r="B5386" s="184">
        <v>59.9</v>
      </c>
      <c r="C5386" s="184">
        <f t="shared" si="339"/>
        <v>2013</v>
      </c>
      <c r="E5386" s="190">
        <v>68.599999999999994</v>
      </c>
      <c r="F5386" s="190">
        <f t="shared" si="342"/>
        <v>5381</v>
      </c>
      <c r="G5386" s="190">
        <f t="shared" si="340"/>
        <v>0.58924660534384576</v>
      </c>
      <c r="H5386" s="190">
        <f t="shared" si="341"/>
        <v>215.23999999999995</v>
      </c>
    </row>
    <row r="5387" spans="1:8">
      <c r="A5387" s="185">
        <v>41450</v>
      </c>
      <c r="B5387" s="184">
        <v>54.1</v>
      </c>
      <c r="C5387" s="184">
        <f t="shared" si="339"/>
        <v>2013</v>
      </c>
      <c r="E5387" s="190">
        <v>68.599999999999994</v>
      </c>
      <c r="F5387" s="190">
        <f t="shared" si="342"/>
        <v>5382</v>
      </c>
      <c r="G5387" s="190">
        <f t="shared" si="340"/>
        <v>0.58935611038107749</v>
      </c>
      <c r="H5387" s="190">
        <f t="shared" si="341"/>
        <v>215.28</v>
      </c>
    </row>
    <row r="5388" spans="1:8">
      <c r="A5388" s="185">
        <v>41451</v>
      </c>
      <c r="B5388" s="184">
        <v>53.1</v>
      </c>
      <c r="C5388" s="184">
        <f t="shared" si="339"/>
        <v>2013</v>
      </c>
      <c r="E5388" s="190">
        <v>68.5</v>
      </c>
      <c r="F5388" s="190">
        <f t="shared" si="342"/>
        <v>5383</v>
      </c>
      <c r="G5388" s="190">
        <f t="shared" si="340"/>
        <v>0.58946561541830922</v>
      </c>
      <c r="H5388" s="190">
        <f t="shared" si="341"/>
        <v>215.32</v>
      </c>
    </row>
    <row r="5389" spans="1:8">
      <c r="A5389" s="185">
        <v>41452</v>
      </c>
      <c r="B5389" s="184">
        <v>57.9</v>
      </c>
      <c r="C5389" s="184">
        <f t="shared" si="339"/>
        <v>2013</v>
      </c>
      <c r="E5389" s="190">
        <v>68.5</v>
      </c>
      <c r="F5389" s="190">
        <f t="shared" si="342"/>
        <v>5384</v>
      </c>
      <c r="G5389" s="190">
        <f t="shared" si="340"/>
        <v>0.58957512045554095</v>
      </c>
      <c r="H5389" s="190">
        <f t="shared" si="341"/>
        <v>215.36</v>
      </c>
    </row>
    <row r="5390" spans="1:8">
      <c r="A5390" s="185">
        <v>41453</v>
      </c>
      <c r="B5390" s="184">
        <v>54.9</v>
      </c>
      <c r="C5390" s="184">
        <f t="shared" si="339"/>
        <v>2013</v>
      </c>
      <c r="E5390" s="190">
        <v>68.5</v>
      </c>
      <c r="F5390" s="190">
        <f t="shared" si="342"/>
        <v>5385</v>
      </c>
      <c r="G5390" s="190">
        <f t="shared" si="340"/>
        <v>0.58968462549277267</v>
      </c>
      <c r="H5390" s="190">
        <f t="shared" si="341"/>
        <v>215.4</v>
      </c>
    </row>
    <row r="5391" spans="1:8">
      <c r="A5391" s="185">
        <v>41454</v>
      </c>
      <c r="B5391" s="184">
        <v>54.7</v>
      </c>
      <c r="C5391" s="184">
        <f t="shared" si="339"/>
        <v>2013</v>
      </c>
      <c r="E5391" s="190">
        <v>68.5</v>
      </c>
      <c r="F5391" s="190">
        <f t="shared" si="342"/>
        <v>5386</v>
      </c>
      <c r="G5391" s="190">
        <f t="shared" si="340"/>
        <v>0.5897941305300044</v>
      </c>
      <c r="H5391" s="190">
        <f t="shared" si="341"/>
        <v>215.44</v>
      </c>
    </row>
    <row r="5392" spans="1:8">
      <c r="A5392" s="185">
        <v>41455</v>
      </c>
      <c r="B5392" s="184">
        <v>51.5</v>
      </c>
      <c r="C5392" s="184">
        <f t="shared" si="339"/>
        <v>2013</v>
      </c>
      <c r="E5392" s="190">
        <v>68.5</v>
      </c>
      <c r="F5392" s="190">
        <f t="shared" si="342"/>
        <v>5387</v>
      </c>
      <c r="G5392" s="190">
        <f t="shared" si="340"/>
        <v>0.58990363556723613</v>
      </c>
      <c r="H5392" s="190">
        <f t="shared" si="341"/>
        <v>215.48</v>
      </c>
    </row>
    <row r="5393" spans="1:8">
      <c r="A5393" s="185">
        <v>41456</v>
      </c>
      <c r="B5393" s="184">
        <v>49</v>
      </c>
      <c r="C5393" s="184">
        <f t="shared" si="339"/>
        <v>2013</v>
      </c>
      <c r="E5393" s="190">
        <v>68.5</v>
      </c>
      <c r="F5393" s="190">
        <f t="shared" si="342"/>
        <v>5388</v>
      </c>
      <c r="G5393" s="190">
        <f t="shared" si="340"/>
        <v>0.59001314060446786</v>
      </c>
      <c r="H5393" s="190">
        <f t="shared" si="341"/>
        <v>215.52000000000004</v>
      </c>
    </row>
    <row r="5394" spans="1:8">
      <c r="A5394" s="185">
        <v>41457</v>
      </c>
      <c r="B5394" s="184">
        <v>49.3</v>
      </c>
      <c r="C5394" s="184">
        <f t="shared" si="339"/>
        <v>2013</v>
      </c>
      <c r="E5394" s="190">
        <v>68.5</v>
      </c>
      <c r="F5394" s="190">
        <f t="shared" si="342"/>
        <v>5389</v>
      </c>
      <c r="G5394" s="190">
        <f t="shared" si="340"/>
        <v>0.59012264564169947</v>
      </c>
      <c r="H5394" s="190">
        <f t="shared" si="341"/>
        <v>215.56</v>
      </c>
    </row>
    <row r="5395" spans="1:8">
      <c r="A5395" s="185">
        <v>41458</v>
      </c>
      <c r="B5395" s="184">
        <v>52</v>
      </c>
      <c r="C5395" s="184">
        <f t="shared" si="339"/>
        <v>2013</v>
      </c>
      <c r="E5395" s="190">
        <v>68.400000000000006</v>
      </c>
      <c r="F5395" s="190">
        <f t="shared" si="342"/>
        <v>5390</v>
      </c>
      <c r="G5395" s="190">
        <f t="shared" si="340"/>
        <v>0.5902321506789312</v>
      </c>
      <c r="H5395" s="190">
        <f t="shared" si="341"/>
        <v>215.6</v>
      </c>
    </row>
    <row r="5396" spans="1:8">
      <c r="A5396" s="185">
        <v>41459</v>
      </c>
      <c r="B5396" s="184">
        <v>57.5</v>
      </c>
      <c r="C5396" s="184">
        <f t="shared" si="339"/>
        <v>2013</v>
      </c>
      <c r="E5396" s="190">
        <v>68.400000000000006</v>
      </c>
      <c r="F5396" s="190">
        <f t="shared" si="342"/>
        <v>5391</v>
      </c>
      <c r="G5396" s="190">
        <f t="shared" si="340"/>
        <v>0.59034165571616293</v>
      </c>
      <c r="H5396" s="190">
        <f t="shared" si="341"/>
        <v>215.64</v>
      </c>
    </row>
    <row r="5397" spans="1:8">
      <c r="A5397" s="185">
        <v>41460</v>
      </c>
      <c r="B5397" s="184">
        <v>69.5</v>
      </c>
      <c r="C5397" s="184">
        <f t="shared" si="339"/>
        <v>2013</v>
      </c>
      <c r="E5397" s="190">
        <v>68.400000000000006</v>
      </c>
      <c r="F5397" s="190">
        <f t="shared" si="342"/>
        <v>5392</v>
      </c>
      <c r="G5397" s="190">
        <f t="shared" si="340"/>
        <v>0.59045116075339465</v>
      </c>
      <c r="H5397" s="190">
        <f t="shared" si="341"/>
        <v>215.68</v>
      </c>
    </row>
    <row r="5398" spans="1:8">
      <c r="A5398" s="185">
        <v>41461</v>
      </c>
      <c r="B5398" s="184">
        <v>69.900000000000006</v>
      </c>
      <c r="C5398" s="184">
        <f t="shared" si="339"/>
        <v>2013</v>
      </c>
      <c r="E5398" s="190">
        <v>68.400000000000006</v>
      </c>
      <c r="F5398" s="190">
        <f t="shared" si="342"/>
        <v>5393</v>
      </c>
      <c r="G5398" s="190">
        <f t="shared" si="340"/>
        <v>0.59056066579062638</v>
      </c>
      <c r="H5398" s="190">
        <f t="shared" si="341"/>
        <v>215.72</v>
      </c>
    </row>
    <row r="5399" spans="1:8">
      <c r="A5399" s="185">
        <v>41462</v>
      </c>
      <c r="B5399" s="184">
        <v>70.3</v>
      </c>
      <c r="C5399" s="184">
        <f t="shared" si="339"/>
        <v>2013</v>
      </c>
      <c r="E5399" s="190">
        <v>68.3</v>
      </c>
      <c r="F5399" s="190">
        <f t="shared" si="342"/>
        <v>5394</v>
      </c>
      <c r="G5399" s="190">
        <f t="shared" si="340"/>
        <v>0.59067017082785811</v>
      </c>
      <c r="H5399" s="190">
        <f t="shared" si="341"/>
        <v>215.76</v>
      </c>
    </row>
    <row r="5400" spans="1:8">
      <c r="A5400" s="185">
        <v>41463</v>
      </c>
      <c r="B5400" s="184">
        <v>63.5</v>
      </c>
      <c r="C5400" s="184">
        <f t="shared" si="339"/>
        <v>2013</v>
      </c>
      <c r="E5400" s="190">
        <v>68.3</v>
      </c>
      <c r="F5400" s="190">
        <f t="shared" si="342"/>
        <v>5395</v>
      </c>
      <c r="G5400" s="190">
        <f t="shared" si="340"/>
        <v>0.59077967586508984</v>
      </c>
      <c r="H5400" s="190">
        <f t="shared" si="341"/>
        <v>215.8</v>
      </c>
    </row>
    <row r="5401" spans="1:8">
      <c r="A5401" s="185">
        <v>41464</v>
      </c>
      <c r="B5401" s="184">
        <v>60.8</v>
      </c>
      <c r="C5401" s="184">
        <f t="shared" si="339"/>
        <v>2013</v>
      </c>
      <c r="E5401" s="190">
        <v>68.3</v>
      </c>
      <c r="F5401" s="190">
        <f t="shared" si="342"/>
        <v>5396</v>
      </c>
      <c r="G5401" s="190">
        <f t="shared" si="340"/>
        <v>0.59088918090232145</v>
      </c>
      <c r="H5401" s="190">
        <f t="shared" si="341"/>
        <v>215.83999999999997</v>
      </c>
    </row>
    <row r="5402" spans="1:8">
      <c r="A5402" s="185">
        <v>41465</v>
      </c>
      <c r="B5402" s="184">
        <v>53.7</v>
      </c>
      <c r="C5402" s="184">
        <f t="shared" si="339"/>
        <v>2013</v>
      </c>
      <c r="E5402" s="190">
        <v>68.3</v>
      </c>
      <c r="F5402" s="190">
        <f t="shared" si="342"/>
        <v>5397</v>
      </c>
      <c r="G5402" s="190">
        <f t="shared" si="340"/>
        <v>0.59099868593955318</v>
      </c>
      <c r="H5402" s="190">
        <f t="shared" si="341"/>
        <v>215.88</v>
      </c>
    </row>
    <row r="5403" spans="1:8">
      <c r="A5403" s="185">
        <v>41466</v>
      </c>
      <c r="B5403" s="184">
        <v>51.9</v>
      </c>
      <c r="C5403" s="184">
        <f t="shared" si="339"/>
        <v>2013</v>
      </c>
      <c r="E5403" s="190">
        <v>68.3</v>
      </c>
      <c r="F5403" s="190">
        <f t="shared" si="342"/>
        <v>5398</v>
      </c>
      <c r="G5403" s="190">
        <f t="shared" si="340"/>
        <v>0.59110819097678491</v>
      </c>
      <c r="H5403" s="190">
        <f t="shared" si="341"/>
        <v>215.92</v>
      </c>
    </row>
    <row r="5404" spans="1:8">
      <c r="A5404" s="185">
        <v>41467</v>
      </c>
      <c r="B5404" s="184">
        <v>67.900000000000006</v>
      </c>
      <c r="C5404" s="184">
        <f t="shared" si="339"/>
        <v>2013</v>
      </c>
      <c r="E5404" s="190">
        <v>68.3</v>
      </c>
      <c r="F5404" s="190">
        <f t="shared" si="342"/>
        <v>5399</v>
      </c>
      <c r="G5404" s="190">
        <f t="shared" si="340"/>
        <v>0.59121769601401664</v>
      </c>
      <c r="H5404" s="190">
        <f t="shared" si="341"/>
        <v>215.96</v>
      </c>
    </row>
    <row r="5405" spans="1:8">
      <c r="A5405" s="185">
        <v>41468</v>
      </c>
      <c r="B5405" s="184">
        <v>61.6</v>
      </c>
      <c r="C5405" s="184">
        <f t="shared" si="339"/>
        <v>2013</v>
      </c>
      <c r="E5405" s="190">
        <v>68.3</v>
      </c>
      <c r="F5405" s="190">
        <f t="shared" si="342"/>
        <v>5400</v>
      </c>
      <c r="G5405" s="190">
        <f t="shared" si="340"/>
        <v>0.59132720105124836</v>
      </c>
      <c r="H5405" s="190">
        <f t="shared" si="341"/>
        <v>216</v>
      </c>
    </row>
    <row r="5406" spans="1:8">
      <c r="A5406" s="185">
        <v>41469</v>
      </c>
      <c r="B5406" s="184">
        <v>65.099999999999994</v>
      </c>
      <c r="C5406" s="184">
        <f t="shared" si="339"/>
        <v>2013</v>
      </c>
      <c r="E5406" s="190">
        <v>68.2</v>
      </c>
      <c r="F5406" s="190">
        <f t="shared" si="342"/>
        <v>5401</v>
      </c>
      <c r="G5406" s="190">
        <f t="shared" si="340"/>
        <v>0.59143670608848009</v>
      </c>
      <c r="H5406" s="190">
        <f t="shared" si="341"/>
        <v>216.04</v>
      </c>
    </row>
    <row r="5407" spans="1:8">
      <c r="A5407" s="185">
        <v>41470</v>
      </c>
      <c r="B5407" s="184">
        <v>56.6</v>
      </c>
      <c r="C5407" s="184">
        <f t="shared" si="339"/>
        <v>2013</v>
      </c>
      <c r="E5407" s="190">
        <v>68.2</v>
      </c>
      <c r="F5407" s="190">
        <f t="shared" si="342"/>
        <v>5402</v>
      </c>
      <c r="G5407" s="190">
        <f t="shared" si="340"/>
        <v>0.59154621112571182</v>
      </c>
      <c r="H5407" s="190">
        <f t="shared" si="341"/>
        <v>216.08</v>
      </c>
    </row>
    <row r="5408" spans="1:8">
      <c r="A5408" s="185">
        <v>41471</v>
      </c>
      <c r="B5408" s="184">
        <v>36</v>
      </c>
      <c r="C5408" s="184">
        <f t="shared" si="339"/>
        <v>2013</v>
      </c>
      <c r="E5408" s="190">
        <v>68.2</v>
      </c>
      <c r="F5408" s="190">
        <f t="shared" si="342"/>
        <v>5403</v>
      </c>
      <c r="G5408" s="190">
        <f t="shared" si="340"/>
        <v>0.59165571616294355</v>
      </c>
      <c r="H5408" s="190">
        <f t="shared" si="341"/>
        <v>216.12000000000003</v>
      </c>
    </row>
    <row r="5409" spans="1:8">
      <c r="A5409" s="185">
        <v>41472</v>
      </c>
      <c r="B5409" s="184">
        <v>32.1</v>
      </c>
      <c r="C5409" s="184">
        <f t="shared" si="339"/>
        <v>2013</v>
      </c>
      <c r="E5409" s="190">
        <v>68.2</v>
      </c>
      <c r="F5409" s="190">
        <f t="shared" si="342"/>
        <v>5404</v>
      </c>
      <c r="G5409" s="190">
        <f t="shared" si="340"/>
        <v>0.59176522120017516</v>
      </c>
      <c r="H5409" s="190">
        <f t="shared" si="341"/>
        <v>216.16</v>
      </c>
    </row>
    <row r="5410" spans="1:8">
      <c r="A5410" s="185">
        <v>41473</v>
      </c>
      <c r="B5410" s="184">
        <v>24.4</v>
      </c>
      <c r="C5410" s="184">
        <f t="shared" si="339"/>
        <v>2013</v>
      </c>
      <c r="E5410" s="190">
        <v>68.2</v>
      </c>
      <c r="F5410" s="190">
        <f t="shared" si="342"/>
        <v>5405</v>
      </c>
      <c r="G5410" s="190">
        <f t="shared" si="340"/>
        <v>0.59187472623740689</v>
      </c>
      <c r="H5410" s="190">
        <f t="shared" si="341"/>
        <v>216.2</v>
      </c>
    </row>
    <row r="5411" spans="1:8">
      <c r="A5411" s="185">
        <v>41474</v>
      </c>
      <c r="B5411" s="184">
        <v>15.2</v>
      </c>
      <c r="C5411" s="184">
        <f t="shared" si="339"/>
        <v>2013</v>
      </c>
      <c r="E5411" s="190">
        <v>68.2</v>
      </c>
      <c r="F5411" s="190">
        <f t="shared" si="342"/>
        <v>5406</v>
      </c>
      <c r="G5411" s="190">
        <f t="shared" si="340"/>
        <v>0.59198423127463862</v>
      </c>
      <c r="H5411" s="190">
        <f t="shared" si="341"/>
        <v>216.24</v>
      </c>
    </row>
    <row r="5412" spans="1:8">
      <c r="A5412" s="185">
        <v>41475</v>
      </c>
      <c r="B5412" s="184">
        <v>12.2</v>
      </c>
      <c r="C5412" s="184">
        <f t="shared" si="339"/>
        <v>2013</v>
      </c>
      <c r="E5412" s="190">
        <v>68.2</v>
      </c>
      <c r="F5412" s="190">
        <f t="shared" si="342"/>
        <v>5407</v>
      </c>
      <c r="G5412" s="190">
        <f t="shared" si="340"/>
        <v>0.59209373631187034</v>
      </c>
      <c r="H5412" s="190">
        <f t="shared" si="341"/>
        <v>216.28</v>
      </c>
    </row>
    <row r="5413" spans="1:8">
      <c r="A5413" s="185">
        <v>41476</v>
      </c>
      <c r="B5413" s="184">
        <v>11.1</v>
      </c>
      <c r="C5413" s="184">
        <f t="shared" si="339"/>
        <v>2013</v>
      </c>
      <c r="E5413" s="190">
        <v>68.2</v>
      </c>
      <c r="F5413" s="190">
        <f t="shared" si="342"/>
        <v>5408</v>
      </c>
      <c r="G5413" s="190">
        <f t="shared" si="340"/>
        <v>0.59220324134910207</v>
      </c>
      <c r="H5413" s="190">
        <f t="shared" si="341"/>
        <v>216.32</v>
      </c>
    </row>
    <row r="5414" spans="1:8">
      <c r="A5414" s="185">
        <v>41477</v>
      </c>
      <c r="B5414" s="184">
        <v>12.1</v>
      </c>
      <c r="C5414" s="184">
        <f t="shared" si="339"/>
        <v>2013</v>
      </c>
      <c r="E5414" s="190">
        <v>68.099999999999994</v>
      </c>
      <c r="F5414" s="190">
        <f t="shared" si="342"/>
        <v>5409</v>
      </c>
      <c r="G5414" s="190">
        <f t="shared" si="340"/>
        <v>0.5923127463863338</v>
      </c>
      <c r="H5414" s="190">
        <f t="shared" si="341"/>
        <v>216.36</v>
      </c>
    </row>
    <row r="5415" spans="1:8">
      <c r="A5415" s="185">
        <v>41478</v>
      </c>
      <c r="B5415" s="184">
        <v>8.44</v>
      </c>
      <c r="C5415" s="184">
        <f t="shared" si="339"/>
        <v>2013</v>
      </c>
      <c r="E5415" s="190">
        <v>68.099999999999994</v>
      </c>
      <c r="F5415" s="190">
        <f t="shared" si="342"/>
        <v>5410</v>
      </c>
      <c r="G5415" s="190">
        <f t="shared" si="340"/>
        <v>0.59242225142356553</v>
      </c>
      <c r="H5415" s="190">
        <f t="shared" si="341"/>
        <v>216.4</v>
      </c>
    </row>
    <row r="5416" spans="1:8">
      <c r="A5416" s="185">
        <v>41479</v>
      </c>
      <c r="B5416" s="184">
        <v>4.4000000000000004</v>
      </c>
      <c r="C5416" s="184">
        <f t="shared" si="339"/>
        <v>2013</v>
      </c>
      <c r="E5416" s="190">
        <v>68.099999999999994</v>
      </c>
      <c r="F5416" s="190">
        <f t="shared" si="342"/>
        <v>5411</v>
      </c>
      <c r="G5416" s="190">
        <f t="shared" si="340"/>
        <v>0.59253175646079714</v>
      </c>
      <c r="H5416" s="190">
        <f t="shared" si="341"/>
        <v>216.43999999999997</v>
      </c>
    </row>
    <row r="5417" spans="1:8">
      <c r="A5417" s="185">
        <v>41480</v>
      </c>
      <c r="B5417" s="184">
        <v>6.16</v>
      </c>
      <c r="C5417" s="184">
        <f t="shared" si="339"/>
        <v>2013</v>
      </c>
      <c r="E5417" s="190">
        <v>68.099999999999994</v>
      </c>
      <c r="F5417" s="190">
        <f t="shared" si="342"/>
        <v>5412</v>
      </c>
      <c r="G5417" s="190">
        <f t="shared" si="340"/>
        <v>0.59264126149802887</v>
      </c>
      <c r="H5417" s="190">
        <f t="shared" si="341"/>
        <v>216.48</v>
      </c>
    </row>
    <row r="5418" spans="1:8">
      <c r="A5418" s="185">
        <v>41481</v>
      </c>
      <c r="B5418" s="184">
        <v>5.33</v>
      </c>
      <c r="C5418" s="184">
        <f t="shared" si="339"/>
        <v>2013</v>
      </c>
      <c r="E5418" s="190">
        <v>68.099999999999994</v>
      </c>
      <c r="F5418" s="190">
        <f t="shared" si="342"/>
        <v>5413</v>
      </c>
      <c r="G5418" s="190">
        <f t="shared" si="340"/>
        <v>0.5927507665352606</v>
      </c>
      <c r="H5418" s="190">
        <f t="shared" si="341"/>
        <v>216.52</v>
      </c>
    </row>
    <row r="5419" spans="1:8">
      <c r="A5419" s="185">
        <v>41482</v>
      </c>
      <c r="B5419" s="184">
        <v>6.89</v>
      </c>
      <c r="C5419" s="184">
        <f t="shared" si="339"/>
        <v>2013</v>
      </c>
      <c r="E5419" s="190">
        <v>68.099999999999994</v>
      </c>
      <c r="F5419" s="190">
        <f t="shared" si="342"/>
        <v>5414</v>
      </c>
      <c r="G5419" s="190">
        <f t="shared" si="340"/>
        <v>0.59286027157249233</v>
      </c>
      <c r="H5419" s="190">
        <f t="shared" si="341"/>
        <v>216.56</v>
      </c>
    </row>
    <row r="5420" spans="1:8">
      <c r="A5420" s="185">
        <v>41483</v>
      </c>
      <c r="B5420" s="184">
        <v>9.23</v>
      </c>
      <c r="C5420" s="184">
        <f t="shared" si="339"/>
        <v>2013</v>
      </c>
      <c r="E5420" s="190">
        <v>68.099999999999994</v>
      </c>
      <c r="F5420" s="190">
        <f t="shared" si="342"/>
        <v>5415</v>
      </c>
      <c r="G5420" s="190">
        <f t="shared" si="340"/>
        <v>0.59296977660972405</v>
      </c>
      <c r="H5420" s="190">
        <f t="shared" si="341"/>
        <v>216.6</v>
      </c>
    </row>
    <row r="5421" spans="1:8">
      <c r="A5421" s="185">
        <v>41484</v>
      </c>
      <c r="B5421" s="184">
        <v>14.2</v>
      </c>
      <c r="C5421" s="184">
        <f t="shared" si="339"/>
        <v>2013</v>
      </c>
      <c r="E5421" s="190">
        <v>68.099999999999994</v>
      </c>
      <c r="F5421" s="190">
        <f t="shared" si="342"/>
        <v>5416</v>
      </c>
      <c r="G5421" s="190">
        <f t="shared" si="340"/>
        <v>0.59307928164695578</v>
      </c>
      <c r="H5421" s="190">
        <f t="shared" si="341"/>
        <v>216.64</v>
      </c>
    </row>
    <row r="5422" spans="1:8">
      <c r="A5422" s="185">
        <v>41485</v>
      </c>
      <c r="B5422" s="184">
        <v>7.29</v>
      </c>
      <c r="C5422" s="184">
        <f t="shared" si="339"/>
        <v>2013</v>
      </c>
      <c r="E5422" s="190">
        <v>68.099999999999994</v>
      </c>
      <c r="F5422" s="190">
        <f t="shared" si="342"/>
        <v>5417</v>
      </c>
      <c r="G5422" s="190">
        <f t="shared" si="340"/>
        <v>0.59318878668418751</v>
      </c>
      <c r="H5422" s="190">
        <f t="shared" si="341"/>
        <v>216.68</v>
      </c>
    </row>
    <row r="5423" spans="1:8">
      <c r="A5423" s="185">
        <v>41486</v>
      </c>
      <c r="B5423" s="184">
        <v>2.9</v>
      </c>
      <c r="C5423" s="184">
        <f t="shared" si="339"/>
        <v>2013</v>
      </c>
      <c r="E5423" s="190">
        <v>68</v>
      </c>
      <c r="F5423" s="190">
        <f t="shared" si="342"/>
        <v>5418</v>
      </c>
      <c r="G5423" s="190">
        <f t="shared" si="340"/>
        <v>0.59329829172141924</v>
      </c>
      <c r="H5423" s="190">
        <f t="shared" si="341"/>
        <v>216.72000000000003</v>
      </c>
    </row>
    <row r="5424" spans="1:8">
      <c r="A5424" s="185">
        <v>41487</v>
      </c>
      <c r="B5424" s="184">
        <v>0.56999999999999995</v>
      </c>
      <c r="C5424" s="184">
        <f t="shared" si="339"/>
        <v>2013</v>
      </c>
      <c r="E5424" s="190">
        <v>68</v>
      </c>
      <c r="F5424" s="190">
        <f t="shared" si="342"/>
        <v>5419</v>
      </c>
      <c r="G5424" s="190">
        <f t="shared" si="340"/>
        <v>0.59340779675865085</v>
      </c>
      <c r="H5424" s="190">
        <f t="shared" si="341"/>
        <v>216.76</v>
      </c>
    </row>
    <row r="5425" spans="1:8">
      <c r="A5425" s="185">
        <v>41488</v>
      </c>
      <c r="B5425" s="184">
        <v>3.31</v>
      </c>
      <c r="C5425" s="184">
        <f t="shared" si="339"/>
        <v>2013</v>
      </c>
      <c r="E5425" s="190">
        <v>68</v>
      </c>
      <c r="F5425" s="190">
        <f t="shared" si="342"/>
        <v>5420</v>
      </c>
      <c r="G5425" s="190">
        <f t="shared" si="340"/>
        <v>0.59351730179588258</v>
      </c>
      <c r="H5425" s="190">
        <f t="shared" si="341"/>
        <v>216.8</v>
      </c>
    </row>
    <row r="5426" spans="1:8">
      <c r="A5426" s="185">
        <v>41489</v>
      </c>
      <c r="B5426" s="184">
        <v>7.38</v>
      </c>
      <c r="C5426" s="184">
        <f t="shared" si="339"/>
        <v>2013</v>
      </c>
      <c r="E5426" s="190">
        <v>68</v>
      </c>
      <c r="F5426" s="190">
        <f t="shared" si="342"/>
        <v>5421</v>
      </c>
      <c r="G5426" s="190">
        <f t="shared" si="340"/>
        <v>0.59362680683311431</v>
      </c>
      <c r="H5426" s="190">
        <f t="shared" si="341"/>
        <v>216.84</v>
      </c>
    </row>
    <row r="5427" spans="1:8">
      <c r="A5427" s="185">
        <v>41490</v>
      </c>
      <c r="B5427" s="184">
        <v>9.14</v>
      </c>
      <c r="C5427" s="184">
        <f t="shared" si="339"/>
        <v>2013</v>
      </c>
      <c r="E5427" s="190">
        <v>68</v>
      </c>
      <c r="F5427" s="190">
        <f t="shared" si="342"/>
        <v>5422</v>
      </c>
      <c r="G5427" s="190">
        <f t="shared" si="340"/>
        <v>0.59373631187034603</v>
      </c>
      <c r="H5427" s="190">
        <f t="shared" si="341"/>
        <v>216.88</v>
      </c>
    </row>
    <row r="5428" spans="1:8">
      <c r="A5428" s="185">
        <v>41491</v>
      </c>
      <c r="B5428" s="184">
        <v>8.99</v>
      </c>
      <c r="C5428" s="184">
        <f t="shared" si="339"/>
        <v>2013</v>
      </c>
      <c r="E5428" s="190">
        <v>68</v>
      </c>
      <c r="F5428" s="190">
        <f t="shared" si="342"/>
        <v>5423</v>
      </c>
      <c r="G5428" s="190">
        <f t="shared" si="340"/>
        <v>0.59384581690757776</v>
      </c>
      <c r="H5428" s="190">
        <f t="shared" si="341"/>
        <v>216.92</v>
      </c>
    </row>
    <row r="5429" spans="1:8">
      <c r="A5429" s="185">
        <v>41492</v>
      </c>
      <c r="B5429" s="184">
        <v>6.06</v>
      </c>
      <c r="C5429" s="184">
        <f t="shared" si="339"/>
        <v>2013</v>
      </c>
      <c r="E5429" s="190">
        <v>68</v>
      </c>
      <c r="F5429" s="190">
        <f t="shared" si="342"/>
        <v>5424</v>
      </c>
      <c r="G5429" s="190">
        <f t="shared" si="340"/>
        <v>0.59395532194480949</v>
      </c>
      <c r="H5429" s="190">
        <f t="shared" si="341"/>
        <v>216.96</v>
      </c>
    </row>
    <row r="5430" spans="1:8">
      <c r="A5430" s="185">
        <v>41493</v>
      </c>
      <c r="B5430" s="184">
        <v>7.03</v>
      </c>
      <c r="C5430" s="184">
        <f t="shared" si="339"/>
        <v>2013</v>
      </c>
      <c r="E5430" s="190">
        <v>68</v>
      </c>
      <c r="F5430" s="190">
        <f t="shared" si="342"/>
        <v>5425</v>
      </c>
      <c r="G5430" s="190">
        <f t="shared" si="340"/>
        <v>0.59406482698204122</v>
      </c>
      <c r="H5430" s="190">
        <f t="shared" si="341"/>
        <v>217</v>
      </c>
    </row>
    <row r="5431" spans="1:8">
      <c r="A5431" s="185">
        <v>41494</v>
      </c>
      <c r="B5431" s="184">
        <v>7.98</v>
      </c>
      <c r="C5431" s="184">
        <f t="shared" si="339"/>
        <v>2013</v>
      </c>
      <c r="E5431" s="190">
        <v>68</v>
      </c>
      <c r="F5431" s="190">
        <f t="shared" si="342"/>
        <v>5426</v>
      </c>
      <c r="G5431" s="190">
        <f t="shared" si="340"/>
        <v>0.59417433201927283</v>
      </c>
      <c r="H5431" s="190">
        <f t="shared" si="341"/>
        <v>217.03999999999996</v>
      </c>
    </row>
    <row r="5432" spans="1:8">
      <c r="A5432" s="185">
        <v>41495</v>
      </c>
      <c r="B5432" s="184">
        <v>7.4</v>
      </c>
      <c r="C5432" s="184">
        <f t="shared" si="339"/>
        <v>2013</v>
      </c>
      <c r="E5432" s="190">
        <v>68</v>
      </c>
      <c r="F5432" s="190">
        <f t="shared" si="342"/>
        <v>5427</v>
      </c>
      <c r="G5432" s="190">
        <f t="shared" si="340"/>
        <v>0.59428383705650456</v>
      </c>
      <c r="H5432" s="190">
        <f t="shared" si="341"/>
        <v>217.08</v>
      </c>
    </row>
    <row r="5433" spans="1:8">
      <c r="A5433" s="185">
        <v>41496</v>
      </c>
      <c r="B5433" s="184">
        <v>7.45</v>
      </c>
      <c r="C5433" s="184">
        <f t="shared" si="339"/>
        <v>2013</v>
      </c>
      <c r="E5433" s="190">
        <v>68</v>
      </c>
      <c r="F5433" s="190">
        <f t="shared" si="342"/>
        <v>5428</v>
      </c>
      <c r="G5433" s="190">
        <f t="shared" si="340"/>
        <v>0.59439334209373629</v>
      </c>
      <c r="H5433" s="190">
        <f t="shared" si="341"/>
        <v>217.12</v>
      </c>
    </row>
    <row r="5434" spans="1:8">
      <c r="A5434" s="185">
        <v>41497</v>
      </c>
      <c r="B5434" s="184">
        <v>4.91</v>
      </c>
      <c r="C5434" s="184">
        <f t="shared" si="339"/>
        <v>2013</v>
      </c>
      <c r="E5434" s="190">
        <v>68</v>
      </c>
      <c r="F5434" s="190">
        <f t="shared" si="342"/>
        <v>5429</v>
      </c>
      <c r="G5434" s="190">
        <f t="shared" si="340"/>
        <v>0.59450284713096802</v>
      </c>
      <c r="H5434" s="190">
        <f t="shared" si="341"/>
        <v>217.16</v>
      </c>
    </row>
    <row r="5435" spans="1:8">
      <c r="A5435" s="185">
        <v>41498</v>
      </c>
      <c r="B5435" s="184">
        <v>2.23</v>
      </c>
      <c r="C5435" s="184">
        <f t="shared" si="339"/>
        <v>2013</v>
      </c>
      <c r="E5435" s="190">
        <v>68</v>
      </c>
      <c r="F5435" s="190">
        <f t="shared" si="342"/>
        <v>5430</v>
      </c>
      <c r="G5435" s="190">
        <f t="shared" si="340"/>
        <v>0.59461235216819974</v>
      </c>
      <c r="H5435" s="190">
        <f t="shared" si="341"/>
        <v>217.2</v>
      </c>
    </row>
    <row r="5436" spans="1:8">
      <c r="A5436" s="185">
        <v>41499</v>
      </c>
      <c r="B5436" s="184">
        <v>3.56</v>
      </c>
      <c r="C5436" s="184">
        <f t="shared" si="339"/>
        <v>2013</v>
      </c>
      <c r="E5436" s="190">
        <v>68</v>
      </c>
      <c r="F5436" s="190">
        <f t="shared" si="342"/>
        <v>5431</v>
      </c>
      <c r="G5436" s="190">
        <f t="shared" si="340"/>
        <v>0.59472185720543147</v>
      </c>
      <c r="H5436" s="190">
        <f t="shared" si="341"/>
        <v>217.24</v>
      </c>
    </row>
    <row r="5437" spans="1:8">
      <c r="A5437" s="185">
        <v>41500</v>
      </c>
      <c r="B5437" s="184">
        <v>2.19</v>
      </c>
      <c r="C5437" s="184">
        <f t="shared" si="339"/>
        <v>2013</v>
      </c>
      <c r="E5437" s="190">
        <v>68</v>
      </c>
      <c r="F5437" s="190">
        <f t="shared" si="342"/>
        <v>5432</v>
      </c>
      <c r="G5437" s="190">
        <f t="shared" si="340"/>
        <v>0.5948313622426632</v>
      </c>
      <c r="H5437" s="190">
        <f t="shared" si="341"/>
        <v>217.28</v>
      </c>
    </row>
    <row r="5438" spans="1:8">
      <c r="A5438" s="185">
        <v>41501</v>
      </c>
      <c r="B5438" s="184">
        <v>4.51</v>
      </c>
      <c r="C5438" s="184">
        <f t="shared" si="339"/>
        <v>2013</v>
      </c>
      <c r="E5438" s="190">
        <v>68</v>
      </c>
      <c r="F5438" s="190">
        <f t="shared" si="342"/>
        <v>5433</v>
      </c>
      <c r="G5438" s="190">
        <f t="shared" si="340"/>
        <v>0.59494086727989492</v>
      </c>
      <c r="H5438" s="190">
        <f t="shared" si="341"/>
        <v>217.32</v>
      </c>
    </row>
    <row r="5439" spans="1:8">
      <c r="A5439" s="185">
        <v>41502</v>
      </c>
      <c r="B5439" s="184">
        <v>7.06</v>
      </c>
      <c r="C5439" s="184">
        <f t="shared" si="339"/>
        <v>2013</v>
      </c>
      <c r="E5439" s="190">
        <v>67.900000000000006</v>
      </c>
      <c r="F5439" s="190">
        <f t="shared" si="342"/>
        <v>5434</v>
      </c>
      <c r="G5439" s="190">
        <f t="shared" si="340"/>
        <v>0.59505037231712654</v>
      </c>
      <c r="H5439" s="190">
        <f t="shared" si="341"/>
        <v>217.36</v>
      </c>
    </row>
    <row r="5440" spans="1:8">
      <c r="A5440" s="185">
        <v>41503</v>
      </c>
      <c r="B5440" s="184">
        <v>8.17</v>
      </c>
      <c r="C5440" s="184">
        <f t="shared" si="339"/>
        <v>2013</v>
      </c>
      <c r="E5440" s="190">
        <v>67.900000000000006</v>
      </c>
      <c r="F5440" s="190">
        <f t="shared" si="342"/>
        <v>5435</v>
      </c>
      <c r="G5440" s="190">
        <f t="shared" si="340"/>
        <v>0.59515987735435827</v>
      </c>
      <c r="H5440" s="190">
        <f t="shared" si="341"/>
        <v>217.4</v>
      </c>
    </row>
    <row r="5441" spans="1:8">
      <c r="A5441" s="185">
        <v>41504</v>
      </c>
      <c r="B5441" s="184">
        <v>11.5</v>
      </c>
      <c r="C5441" s="184">
        <f t="shared" si="339"/>
        <v>2013</v>
      </c>
      <c r="E5441" s="190">
        <v>67.900000000000006</v>
      </c>
      <c r="F5441" s="190">
        <f t="shared" si="342"/>
        <v>5436</v>
      </c>
      <c r="G5441" s="190">
        <f t="shared" si="340"/>
        <v>0.59526938239159</v>
      </c>
      <c r="H5441" s="190">
        <f t="shared" si="341"/>
        <v>217.44</v>
      </c>
    </row>
    <row r="5442" spans="1:8">
      <c r="A5442" s="185">
        <v>41505</v>
      </c>
      <c r="B5442" s="184">
        <v>13.1</v>
      </c>
      <c r="C5442" s="184">
        <f t="shared" si="339"/>
        <v>2013</v>
      </c>
      <c r="E5442" s="190">
        <v>67.900000000000006</v>
      </c>
      <c r="F5442" s="190">
        <f t="shared" si="342"/>
        <v>5437</v>
      </c>
      <c r="G5442" s="190">
        <f t="shared" si="340"/>
        <v>0.59537888742882172</v>
      </c>
      <c r="H5442" s="190">
        <f t="shared" si="341"/>
        <v>217.48</v>
      </c>
    </row>
    <row r="5443" spans="1:8">
      <c r="A5443" s="185">
        <v>41506</v>
      </c>
      <c r="B5443" s="184">
        <v>14</v>
      </c>
      <c r="C5443" s="184">
        <f t="shared" si="339"/>
        <v>2013</v>
      </c>
      <c r="E5443" s="190">
        <v>67.900000000000006</v>
      </c>
      <c r="F5443" s="190">
        <f t="shared" si="342"/>
        <v>5438</v>
      </c>
      <c r="G5443" s="190">
        <f t="shared" si="340"/>
        <v>0.59548839246605345</v>
      </c>
      <c r="H5443" s="190">
        <f t="shared" si="341"/>
        <v>217.52</v>
      </c>
    </row>
    <row r="5444" spans="1:8">
      <c r="A5444" s="185">
        <v>41507</v>
      </c>
      <c r="B5444" s="184">
        <v>11.9</v>
      </c>
      <c r="C5444" s="184">
        <f t="shared" si="339"/>
        <v>2013</v>
      </c>
      <c r="E5444" s="190">
        <v>67.8</v>
      </c>
      <c r="F5444" s="190">
        <f t="shared" si="342"/>
        <v>5439</v>
      </c>
      <c r="G5444" s="190">
        <f t="shared" si="340"/>
        <v>0.59559789750328518</v>
      </c>
      <c r="H5444" s="190">
        <f t="shared" si="341"/>
        <v>217.56</v>
      </c>
    </row>
    <row r="5445" spans="1:8">
      <c r="A5445" s="185">
        <v>41508</v>
      </c>
      <c r="B5445" s="184">
        <v>11.5</v>
      </c>
      <c r="C5445" s="184">
        <f t="shared" si="339"/>
        <v>2013</v>
      </c>
      <c r="E5445" s="190">
        <v>67.8</v>
      </c>
      <c r="F5445" s="190">
        <f t="shared" si="342"/>
        <v>5440</v>
      </c>
      <c r="G5445" s="190">
        <f t="shared" si="340"/>
        <v>0.59570740254051691</v>
      </c>
      <c r="H5445" s="190">
        <f t="shared" si="341"/>
        <v>217.6</v>
      </c>
    </row>
    <row r="5446" spans="1:8">
      <c r="A5446" s="185">
        <v>41509</v>
      </c>
      <c r="B5446" s="184">
        <v>21.8</v>
      </c>
      <c r="C5446" s="184">
        <f t="shared" ref="C5446:C5509" si="343">YEAR(A5446)</f>
        <v>2013</v>
      </c>
      <c r="E5446" s="190">
        <v>67.8</v>
      </c>
      <c r="F5446" s="190">
        <f t="shared" si="342"/>
        <v>5441</v>
      </c>
      <c r="G5446" s="190">
        <f t="shared" ref="G5446:G5509" si="344">F5446/9132</f>
        <v>0.59581690757774852</v>
      </c>
      <c r="H5446" s="190">
        <f t="shared" ref="H5446:H5509" si="345">G5446*9132/25</f>
        <v>217.63999999999996</v>
      </c>
    </row>
    <row r="5447" spans="1:8">
      <c r="A5447" s="185">
        <v>41510</v>
      </c>
      <c r="B5447" s="184">
        <v>28.2</v>
      </c>
      <c r="C5447" s="184">
        <f t="shared" si="343"/>
        <v>2013</v>
      </c>
      <c r="E5447" s="190">
        <v>67.8</v>
      </c>
      <c r="F5447" s="190">
        <f t="shared" ref="F5447:F5510" si="346">F5446+1</f>
        <v>5442</v>
      </c>
      <c r="G5447" s="190">
        <f t="shared" si="344"/>
        <v>0.59592641261498025</v>
      </c>
      <c r="H5447" s="190">
        <f t="shared" si="345"/>
        <v>217.68</v>
      </c>
    </row>
    <row r="5448" spans="1:8">
      <c r="A5448" s="185">
        <v>41511</v>
      </c>
      <c r="B5448" s="184">
        <v>26.8</v>
      </c>
      <c r="C5448" s="184">
        <f t="shared" si="343"/>
        <v>2013</v>
      </c>
      <c r="E5448" s="190">
        <v>67.8</v>
      </c>
      <c r="F5448" s="190">
        <f t="shared" si="346"/>
        <v>5443</v>
      </c>
      <c r="G5448" s="190">
        <f t="shared" si="344"/>
        <v>0.59603591765221198</v>
      </c>
      <c r="H5448" s="190">
        <f t="shared" si="345"/>
        <v>217.72</v>
      </c>
    </row>
    <row r="5449" spans="1:8">
      <c r="A5449" s="185">
        <v>41512</v>
      </c>
      <c r="B5449" s="184">
        <v>19.7</v>
      </c>
      <c r="C5449" s="184">
        <f t="shared" si="343"/>
        <v>2013</v>
      </c>
      <c r="E5449" s="190">
        <v>67.8</v>
      </c>
      <c r="F5449" s="190">
        <f t="shared" si="346"/>
        <v>5444</v>
      </c>
      <c r="G5449" s="190">
        <f t="shared" si="344"/>
        <v>0.5961454226894437</v>
      </c>
      <c r="H5449" s="190">
        <f t="shared" si="345"/>
        <v>217.76</v>
      </c>
    </row>
    <row r="5450" spans="1:8">
      <c r="A5450" s="185">
        <v>41513</v>
      </c>
      <c r="B5450" s="184">
        <v>29.6</v>
      </c>
      <c r="C5450" s="184">
        <f t="shared" si="343"/>
        <v>2013</v>
      </c>
      <c r="E5450" s="190">
        <v>67.8</v>
      </c>
      <c r="F5450" s="190">
        <f t="shared" si="346"/>
        <v>5445</v>
      </c>
      <c r="G5450" s="190">
        <f t="shared" si="344"/>
        <v>0.59625492772667543</v>
      </c>
      <c r="H5450" s="190">
        <f t="shared" si="345"/>
        <v>217.8</v>
      </c>
    </row>
    <row r="5451" spans="1:8">
      <c r="A5451" s="185">
        <v>41514</v>
      </c>
      <c r="B5451" s="184">
        <v>22.9</v>
      </c>
      <c r="C5451" s="184">
        <f t="shared" si="343"/>
        <v>2013</v>
      </c>
      <c r="E5451" s="190">
        <v>67.8</v>
      </c>
      <c r="F5451" s="190">
        <f t="shared" si="346"/>
        <v>5446</v>
      </c>
      <c r="G5451" s="190">
        <f t="shared" si="344"/>
        <v>0.59636443276390716</v>
      </c>
      <c r="H5451" s="190">
        <f t="shared" si="345"/>
        <v>217.84</v>
      </c>
    </row>
    <row r="5452" spans="1:8">
      <c r="A5452" s="185">
        <v>41515</v>
      </c>
      <c r="B5452" s="184">
        <v>18.600000000000001</v>
      </c>
      <c r="C5452" s="184">
        <f t="shared" si="343"/>
        <v>2013</v>
      </c>
      <c r="E5452" s="190">
        <v>67.7</v>
      </c>
      <c r="F5452" s="190">
        <f t="shared" si="346"/>
        <v>5447</v>
      </c>
      <c r="G5452" s="190">
        <f t="shared" si="344"/>
        <v>0.59647393780113889</v>
      </c>
      <c r="H5452" s="190">
        <f t="shared" si="345"/>
        <v>217.88</v>
      </c>
    </row>
    <row r="5453" spans="1:8">
      <c r="A5453" s="185">
        <v>41516</v>
      </c>
      <c r="B5453" s="184">
        <v>19.600000000000001</v>
      </c>
      <c r="C5453" s="184">
        <f t="shared" si="343"/>
        <v>2013</v>
      </c>
      <c r="E5453" s="190">
        <v>67.7</v>
      </c>
      <c r="F5453" s="190">
        <f t="shared" si="346"/>
        <v>5448</v>
      </c>
      <c r="G5453" s="190">
        <f t="shared" si="344"/>
        <v>0.59658344283837061</v>
      </c>
      <c r="H5453" s="190">
        <f t="shared" si="345"/>
        <v>217.92</v>
      </c>
    </row>
    <row r="5454" spans="1:8">
      <c r="A5454" s="185">
        <v>41517</v>
      </c>
      <c r="B5454" s="184">
        <v>24.1</v>
      </c>
      <c r="C5454" s="184">
        <f t="shared" si="343"/>
        <v>2013</v>
      </c>
      <c r="E5454" s="190">
        <v>67.7</v>
      </c>
      <c r="F5454" s="190">
        <f t="shared" si="346"/>
        <v>5449</v>
      </c>
      <c r="G5454" s="190">
        <f t="shared" si="344"/>
        <v>0.59669294787560223</v>
      </c>
      <c r="H5454" s="190">
        <f t="shared" si="345"/>
        <v>217.96</v>
      </c>
    </row>
    <row r="5455" spans="1:8">
      <c r="A5455" s="185">
        <v>41518</v>
      </c>
      <c r="B5455" s="184">
        <v>23.4</v>
      </c>
      <c r="C5455" s="184">
        <f t="shared" si="343"/>
        <v>2013</v>
      </c>
      <c r="E5455" s="190">
        <v>67.7</v>
      </c>
      <c r="F5455" s="190">
        <f t="shared" si="346"/>
        <v>5450</v>
      </c>
      <c r="G5455" s="190">
        <f t="shared" si="344"/>
        <v>0.59680245291283396</v>
      </c>
      <c r="H5455" s="190">
        <f t="shared" si="345"/>
        <v>218</v>
      </c>
    </row>
    <row r="5456" spans="1:8">
      <c r="A5456" s="185">
        <v>41519</v>
      </c>
      <c r="B5456" s="184">
        <v>32.5</v>
      </c>
      <c r="C5456" s="184">
        <f t="shared" si="343"/>
        <v>2013</v>
      </c>
      <c r="E5456" s="190">
        <v>67.7</v>
      </c>
      <c r="F5456" s="190">
        <f t="shared" si="346"/>
        <v>5451</v>
      </c>
      <c r="G5456" s="190">
        <f t="shared" si="344"/>
        <v>0.59691195795006569</v>
      </c>
      <c r="H5456" s="190">
        <f t="shared" si="345"/>
        <v>218.04</v>
      </c>
    </row>
    <row r="5457" spans="1:8">
      <c r="A5457" s="185">
        <v>41520</v>
      </c>
      <c r="B5457" s="184">
        <v>23.6</v>
      </c>
      <c r="C5457" s="184">
        <f t="shared" si="343"/>
        <v>2013</v>
      </c>
      <c r="E5457" s="190">
        <v>67.599999999999994</v>
      </c>
      <c r="F5457" s="190">
        <f t="shared" si="346"/>
        <v>5452</v>
      </c>
      <c r="G5457" s="190">
        <f t="shared" si="344"/>
        <v>0.59702146298729741</v>
      </c>
      <c r="H5457" s="190">
        <f t="shared" si="345"/>
        <v>218.08</v>
      </c>
    </row>
    <row r="5458" spans="1:8">
      <c r="A5458" s="185">
        <v>41521</v>
      </c>
      <c r="B5458" s="184">
        <v>19.5</v>
      </c>
      <c r="C5458" s="184">
        <f t="shared" si="343"/>
        <v>2013</v>
      </c>
      <c r="E5458" s="190">
        <v>67.599999999999994</v>
      </c>
      <c r="F5458" s="190">
        <f t="shared" si="346"/>
        <v>5453</v>
      </c>
      <c r="G5458" s="190">
        <f t="shared" si="344"/>
        <v>0.59713096802452914</v>
      </c>
      <c r="H5458" s="190">
        <f t="shared" si="345"/>
        <v>218.12</v>
      </c>
    </row>
    <row r="5459" spans="1:8">
      <c r="A5459" s="185">
        <v>41522</v>
      </c>
      <c r="B5459" s="184">
        <v>17.3</v>
      </c>
      <c r="C5459" s="184">
        <f t="shared" si="343"/>
        <v>2013</v>
      </c>
      <c r="E5459" s="190">
        <v>67.599999999999994</v>
      </c>
      <c r="F5459" s="190">
        <f t="shared" si="346"/>
        <v>5454</v>
      </c>
      <c r="G5459" s="190">
        <f t="shared" si="344"/>
        <v>0.59724047306176087</v>
      </c>
      <c r="H5459" s="190">
        <f t="shared" si="345"/>
        <v>218.16</v>
      </c>
    </row>
    <row r="5460" spans="1:8">
      <c r="A5460" s="185">
        <v>41523</v>
      </c>
      <c r="B5460" s="184">
        <v>19.399999999999999</v>
      </c>
      <c r="C5460" s="184">
        <f t="shared" si="343"/>
        <v>2013</v>
      </c>
      <c r="E5460" s="190">
        <v>67.599999999999994</v>
      </c>
      <c r="F5460" s="190">
        <f t="shared" si="346"/>
        <v>5455</v>
      </c>
      <c r="G5460" s="190">
        <f t="shared" si="344"/>
        <v>0.5973499780989926</v>
      </c>
      <c r="H5460" s="190">
        <f t="shared" si="345"/>
        <v>218.2</v>
      </c>
    </row>
    <row r="5461" spans="1:8">
      <c r="A5461" s="185">
        <v>41524</v>
      </c>
      <c r="B5461" s="184">
        <v>69.900000000000006</v>
      </c>
      <c r="C5461" s="184">
        <f t="shared" si="343"/>
        <v>2013</v>
      </c>
      <c r="E5461" s="190">
        <v>67.5</v>
      </c>
      <c r="F5461" s="190">
        <f t="shared" si="346"/>
        <v>5456</v>
      </c>
      <c r="G5461" s="190">
        <f t="shared" si="344"/>
        <v>0.59745948313622421</v>
      </c>
      <c r="H5461" s="190">
        <f t="shared" si="345"/>
        <v>218.23999999999995</v>
      </c>
    </row>
    <row r="5462" spans="1:8">
      <c r="A5462" s="185">
        <v>41525</v>
      </c>
      <c r="B5462" s="184">
        <v>62.4</v>
      </c>
      <c r="C5462" s="184">
        <f t="shared" si="343"/>
        <v>2013</v>
      </c>
      <c r="E5462" s="190">
        <v>67.5</v>
      </c>
      <c r="F5462" s="190">
        <f t="shared" si="346"/>
        <v>5457</v>
      </c>
      <c r="G5462" s="190">
        <f t="shared" si="344"/>
        <v>0.59756898817345594</v>
      </c>
      <c r="H5462" s="190">
        <f t="shared" si="345"/>
        <v>218.28</v>
      </c>
    </row>
    <row r="5463" spans="1:8">
      <c r="A5463" s="185">
        <v>41526</v>
      </c>
      <c r="B5463" s="184">
        <v>55.9</v>
      </c>
      <c r="C5463" s="184">
        <f t="shared" si="343"/>
        <v>2013</v>
      </c>
      <c r="E5463" s="190">
        <v>67.5</v>
      </c>
      <c r="F5463" s="190">
        <f t="shared" si="346"/>
        <v>5458</v>
      </c>
      <c r="G5463" s="190">
        <f t="shared" si="344"/>
        <v>0.59767849321068767</v>
      </c>
      <c r="H5463" s="190">
        <f t="shared" si="345"/>
        <v>218.32</v>
      </c>
    </row>
    <row r="5464" spans="1:8">
      <c r="A5464" s="185">
        <v>41527</v>
      </c>
      <c r="B5464" s="184">
        <v>51.3</v>
      </c>
      <c r="C5464" s="184">
        <f t="shared" si="343"/>
        <v>2013</v>
      </c>
      <c r="E5464" s="190">
        <v>67.400000000000006</v>
      </c>
      <c r="F5464" s="190">
        <f t="shared" si="346"/>
        <v>5459</v>
      </c>
      <c r="G5464" s="190">
        <f t="shared" si="344"/>
        <v>0.59778799824791939</v>
      </c>
      <c r="H5464" s="190">
        <f t="shared" si="345"/>
        <v>218.36</v>
      </c>
    </row>
    <row r="5465" spans="1:8">
      <c r="A5465" s="185">
        <v>41528</v>
      </c>
      <c r="B5465" s="184">
        <v>48</v>
      </c>
      <c r="C5465" s="184">
        <f t="shared" si="343"/>
        <v>2013</v>
      </c>
      <c r="E5465" s="190">
        <v>67.400000000000006</v>
      </c>
      <c r="F5465" s="190">
        <f t="shared" si="346"/>
        <v>5460</v>
      </c>
      <c r="G5465" s="190">
        <f t="shared" si="344"/>
        <v>0.59789750328515112</v>
      </c>
      <c r="H5465" s="190">
        <f t="shared" si="345"/>
        <v>218.4</v>
      </c>
    </row>
    <row r="5466" spans="1:8">
      <c r="A5466" s="185">
        <v>41529</v>
      </c>
      <c r="B5466" s="184">
        <v>53.4</v>
      </c>
      <c r="C5466" s="184">
        <f t="shared" si="343"/>
        <v>2013</v>
      </c>
      <c r="E5466" s="190">
        <v>67.400000000000006</v>
      </c>
      <c r="F5466" s="190">
        <f t="shared" si="346"/>
        <v>5461</v>
      </c>
      <c r="G5466" s="190">
        <f t="shared" si="344"/>
        <v>0.59800700832238285</v>
      </c>
      <c r="H5466" s="190">
        <f t="shared" si="345"/>
        <v>218.44</v>
      </c>
    </row>
    <row r="5467" spans="1:8">
      <c r="A5467" s="185">
        <v>41530</v>
      </c>
      <c r="B5467" s="184">
        <v>58.2</v>
      </c>
      <c r="C5467" s="184">
        <f t="shared" si="343"/>
        <v>2013</v>
      </c>
      <c r="E5467" s="190">
        <v>67.3</v>
      </c>
      <c r="F5467" s="190">
        <f t="shared" si="346"/>
        <v>5462</v>
      </c>
      <c r="G5467" s="190">
        <f t="shared" si="344"/>
        <v>0.59811651335961458</v>
      </c>
      <c r="H5467" s="190">
        <f t="shared" si="345"/>
        <v>218.48</v>
      </c>
    </row>
    <row r="5468" spans="1:8">
      <c r="A5468" s="185">
        <v>41531</v>
      </c>
      <c r="B5468" s="184">
        <v>56</v>
      </c>
      <c r="C5468" s="184">
        <f t="shared" si="343"/>
        <v>2013</v>
      </c>
      <c r="E5468" s="190">
        <v>67.3</v>
      </c>
      <c r="F5468" s="190">
        <f t="shared" si="346"/>
        <v>5463</v>
      </c>
      <c r="G5468" s="190">
        <f t="shared" si="344"/>
        <v>0.5982260183968463</v>
      </c>
      <c r="H5468" s="190">
        <f t="shared" si="345"/>
        <v>218.52</v>
      </c>
    </row>
    <row r="5469" spans="1:8">
      <c r="A5469" s="185">
        <v>41532</v>
      </c>
      <c r="B5469" s="184">
        <v>51.2</v>
      </c>
      <c r="C5469" s="184">
        <f t="shared" si="343"/>
        <v>2013</v>
      </c>
      <c r="E5469" s="190">
        <v>67.3</v>
      </c>
      <c r="F5469" s="190">
        <f t="shared" si="346"/>
        <v>5464</v>
      </c>
      <c r="G5469" s="190">
        <f t="shared" si="344"/>
        <v>0.59833552343407792</v>
      </c>
      <c r="H5469" s="190">
        <f t="shared" si="345"/>
        <v>218.56</v>
      </c>
    </row>
    <row r="5470" spans="1:8">
      <c r="A5470" s="185">
        <v>41533</v>
      </c>
      <c r="B5470" s="184">
        <v>46.2</v>
      </c>
      <c r="C5470" s="184">
        <f t="shared" si="343"/>
        <v>2013</v>
      </c>
      <c r="E5470" s="190">
        <v>67.3</v>
      </c>
      <c r="F5470" s="190">
        <f t="shared" si="346"/>
        <v>5465</v>
      </c>
      <c r="G5470" s="190">
        <f t="shared" si="344"/>
        <v>0.59844502847130965</v>
      </c>
      <c r="H5470" s="190">
        <f t="shared" si="345"/>
        <v>218.6</v>
      </c>
    </row>
    <row r="5471" spans="1:8">
      <c r="A5471" s="185">
        <v>41534</v>
      </c>
      <c r="B5471" s="184">
        <v>43.7</v>
      </c>
      <c r="C5471" s="184">
        <f t="shared" si="343"/>
        <v>2013</v>
      </c>
      <c r="E5471" s="190">
        <v>67.2</v>
      </c>
      <c r="F5471" s="190">
        <f t="shared" si="346"/>
        <v>5466</v>
      </c>
      <c r="G5471" s="190">
        <f t="shared" si="344"/>
        <v>0.59855453350854138</v>
      </c>
      <c r="H5471" s="190">
        <f t="shared" si="345"/>
        <v>218.64</v>
      </c>
    </row>
    <row r="5472" spans="1:8">
      <c r="A5472" s="185">
        <v>41535</v>
      </c>
      <c r="B5472" s="184">
        <v>40.5</v>
      </c>
      <c r="C5472" s="184">
        <f t="shared" si="343"/>
        <v>2013</v>
      </c>
      <c r="E5472" s="190">
        <v>67.2</v>
      </c>
      <c r="F5472" s="190">
        <f t="shared" si="346"/>
        <v>5467</v>
      </c>
      <c r="G5472" s="190">
        <f t="shared" si="344"/>
        <v>0.5986640385457731</v>
      </c>
      <c r="H5472" s="190">
        <f t="shared" si="345"/>
        <v>218.68</v>
      </c>
    </row>
    <row r="5473" spans="1:8">
      <c r="A5473" s="185">
        <v>41536</v>
      </c>
      <c r="B5473" s="184">
        <v>42.3</v>
      </c>
      <c r="C5473" s="184">
        <f t="shared" si="343"/>
        <v>2013</v>
      </c>
      <c r="E5473" s="190">
        <v>67.2</v>
      </c>
      <c r="F5473" s="190">
        <f t="shared" si="346"/>
        <v>5468</v>
      </c>
      <c r="G5473" s="190">
        <f t="shared" si="344"/>
        <v>0.59877354358300483</v>
      </c>
      <c r="H5473" s="190">
        <f t="shared" si="345"/>
        <v>218.72</v>
      </c>
    </row>
    <row r="5474" spans="1:8">
      <c r="A5474" s="185">
        <v>41537</v>
      </c>
      <c r="B5474" s="184">
        <v>41.8</v>
      </c>
      <c r="C5474" s="184">
        <f t="shared" si="343"/>
        <v>2013</v>
      </c>
      <c r="E5474" s="190">
        <v>67.2</v>
      </c>
      <c r="F5474" s="190">
        <f t="shared" si="346"/>
        <v>5469</v>
      </c>
      <c r="G5474" s="190">
        <f t="shared" si="344"/>
        <v>0.59888304862023656</v>
      </c>
      <c r="H5474" s="190">
        <f t="shared" si="345"/>
        <v>218.76</v>
      </c>
    </row>
    <row r="5475" spans="1:8">
      <c r="A5475" s="185">
        <v>41538</v>
      </c>
      <c r="B5475" s="184">
        <v>29.4</v>
      </c>
      <c r="C5475" s="184">
        <f t="shared" si="343"/>
        <v>2013</v>
      </c>
      <c r="E5475" s="190">
        <v>67.2</v>
      </c>
      <c r="F5475" s="190">
        <f t="shared" si="346"/>
        <v>5470</v>
      </c>
      <c r="G5475" s="190">
        <f t="shared" si="344"/>
        <v>0.59899255365746829</v>
      </c>
      <c r="H5475" s="190">
        <f t="shared" si="345"/>
        <v>218.8</v>
      </c>
    </row>
    <row r="5476" spans="1:8">
      <c r="A5476" s="185">
        <v>41539</v>
      </c>
      <c r="B5476" s="184">
        <v>22.3</v>
      </c>
      <c r="C5476" s="184">
        <f t="shared" si="343"/>
        <v>2013</v>
      </c>
      <c r="E5476" s="190">
        <v>67.2</v>
      </c>
      <c r="F5476" s="190">
        <f t="shared" si="346"/>
        <v>5471</v>
      </c>
      <c r="G5476" s="190">
        <f t="shared" si="344"/>
        <v>0.5991020586946999</v>
      </c>
      <c r="H5476" s="190">
        <f t="shared" si="345"/>
        <v>218.83999999999997</v>
      </c>
    </row>
    <row r="5477" spans="1:8">
      <c r="A5477" s="185">
        <v>41540</v>
      </c>
      <c r="B5477" s="184">
        <v>28.6</v>
      </c>
      <c r="C5477" s="184">
        <f t="shared" si="343"/>
        <v>2013</v>
      </c>
      <c r="E5477" s="190">
        <v>67.2</v>
      </c>
      <c r="F5477" s="190">
        <f t="shared" si="346"/>
        <v>5472</v>
      </c>
      <c r="G5477" s="190">
        <f t="shared" si="344"/>
        <v>0.59921156373193163</v>
      </c>
      <c r="H5477" s="190">
        <f t="shared" si="345"/>
        <v>218.88</v>
      </c>
    </row>
    <row r="5478" spans="1:8">
      <c r="A5478" s="185">
        <v>41541</v>
      </c>
      <c r="B5478" s="184">
        <v>31.6</v>
      </c>
      <c r="C5478" s="184">
        <f t="shared" si="343"/>
        <v>2013</v>
      </c>
      <c r="E5478" s="190">
        <v>67.2</v>
      </c>
      <c r="F5478" s="190">
        <f t="shared" si="346"/>
        <v>5473</v>
      </c>
      <c r="G5478" s="190">
        <f t="shared" si="344"/>
        <v>0.59932106876916336</v>
      </c>
      <c r="H5478" s="190">
        <f t="shared" si="345"/>
        <v>218.92</v>
      </c>
    </row>
    <row r="5479" spans="1:8">
      <c r="A5479" s="185">
        <v>41542</v>
      </c>
      <c r="B5479" s="184">
        <v>30.8</v>
      </c>
      <c r="C5479" s="184">
        <f t="shared" si="343"/>
        <v>2013</v>
      </c>
      <c r="E5479" s="190">
        <v>67.099999999999994</v>
      </c>
      <c r="F5479" s="190">
        <f t="shared" si="346"/>
        <v>5474</v>
      </c>
      <c r="G5479" s="190">
        <f t="shared" si="344"/>
        <v>0.59943057380639508</v>
      </c>
      <c r="H5479" s="190">
        <f t="shared" si="345"/>
        <v>218.96</v>
      </c>
    </row>
    <row r="5480" spans="1:8">
      <c r="A5480" s="185">
        <v>41543</v>
      </c>
      <c r="B5480" s="184">
        <v>35.200000000000003</v>
      </c>
      <c r="C5480" s="184">
        <f t="shared" si="343"/>
        <v>2013</v>
      </c>
      <c r="E5480" s="190">
        <v>67.099999999999994</v>
      </c>
      <c r="F5480" s="190">
        <f t="shared" si="346"/>
        <v>5475</v>
      </c>
      <c r="G5480" s="190">
        <f t="shared" si="344"/>
        <v>0.59954007884362681</v>
      </c>
      <c r="H5480" s="190">
        <f t="shared" si="345"/>
        <v>219</v>
      </c>
    </row>
    <row r="5481" spans="1:8">
      <c r="A5481" s="185">
        <v>41544</v>
      </c>
      <c r="B5481" s="184">
        <v>38</v>
      </c>
      <c r="C5481" s="184">
        <f t="shared" si="343"/>
        <v>2013</v>
      </c>
      <c r="E5481" s="190">
        <v>67.099999999999994</v>
      </c>
      <c r="F5481" s="190">
        <f t="shared" si="346"/>
        <v>5476</v>
      </c>
      <c r="G5481" s="190">
        <f t="shared" si="344"/>
        <v>0.59964958388085854</v>
      </c>
      <c r="H5481" s="190">
        <f t="shared" si="345"/>
        <v>219.04</v>
      </c>
    </row>
    <row r="5482" spans="1:8">
      <c r="A5482" s="185">
        <v>41545</v>
      </c>
      <c r="B5482" s="184">
        <v>31.3</v>
      </c>
      <c r="C5482" s="184">
        <f t="shared" si="343"/>
        <v>2013</v>
      </c>
      <c r="E5482" s="190">
        <v>67.099999999999994</v>
      </c>
      <c r="F5482" s="190">
        <f t="shared" si="346"/>
        <v>5477</v>
      </c>
      <c r="G5482" s="190">
        <f t="shared" si="344"/>
        <v>0.59975908891809027</v>
      </c>
      <c r="H5482" s="190">
        <f t="shared" si="345"/>
        <v>219.08</v>
      </c>
    </row>
    <row r="5483" spans="1:8">
      <c r="A5483" s="185">
        <v>41546</v>
      </c>
      <c r="B5483" s="184">
        <v>28.2</v>
      </c>
      <c r="C5483" s="184">
        <f t="shared" si="343"/>
        <v>2013</v>
      </c>
      <c r="E5483" s="190">
        <v>67.099999999999994</v>
      </c>
      <c r="F5483" s="190">
        <f t="shared" si="346"/>
        <v>5478</v>
      </c>
      <c r="G5483" s="190">
        <f t="shared" si="344"/>
        <v>0.59986859395532199</v>
      </c>
      <c r="H5483" s="190">
        <f t="shared" si="345"/>
        <v>219.12</v>
      </c>
    </row>
    <row r="5484" spans="1:8">
      <c r="A5484" s="185">
        <v>41547</v>
      </c>
      <c r="B5484" s="184">
        <v>32.700000000000003</v>
      </c>
      <c r="C5484" s="184">
        <f t="shared" si="343"/>
        <v>2013</v>
      </c>
      <c r="E5484" s="190">
        <v>67.099999999999994</v>
      </c>
      <c r="F5484" s="190">
        <f t="shared" si="346"/>
        <v>5479</v>
      </c>
      <c r="G5484" s="190">
        <f t="shared" si="344"/>
        <v>0.59997809899255361</v>
      </c>
      <c r="H5484" s="190">
        <f t="shared" si="345"/>
        <v>219.16</v>
      </c>
    </row>
    <row r="5485" spans="1:8">
      <c r="A5485" s="185">
        <v>41548</v>
      </c>
      <c r="B5485" s="184">
        <v>32.799999999999997</v>
      </c>
      <c r="C5485" s="184">
        <f t="shared" si="343"/>
        <v>2013</v>
      </c>
      <c r="E5485" s="190">
        <v>67.099999999999994</v>
      </c>
      <c r="F5485" s="190">
        <f t="shared" si="346"/>
        <v>5480</v>
      </c>
      <c r="G5485" s="190">
        <f t="shared" si="344"/>
        <v>0.60008760402978534</v>
      </c>
      <c r="H5485" s="190">
        <f t="shared" si="345"/>
        <v>219.2</v>
      </c>
    </row>
    <row r="5486" spans="1:8">
      <c r="A5486" s="185">
        <v>41549</v>
      </c>
      <c r="B5486" s="184">
        <v>30.8</v>
      </c>
      <c r="C5486" s="184">
        <f t="shared" si="343"/>
        <v>2013</v>
      </c>
      <c r="E5486" s="190">
        <v>67.099999999999994</v>
      </c>
      <c r="F5486" s="190">
        <f t="shared" si="346"/>
        <v>5481</v>
      </c>
      <c r="G5486" s="190">
        <f t="shared" si="344"/>
        <v>0.60019710906701706</v>
      </c>
      <c r="H5486" s="190">
        <f t="shared" si="345"/>
        <v>219.24</v>
      </c>
    </row>
    <row r="5487" spans="1:8">
      <c r="A5487" s="185">
        <v>41550</v>
      </c>
      <c r="B5487" s="184">
        <v>34.200000000000003</v>
      </c>
      <c r="C5487" s="184">
        <f t="shared" si="343"/>
        <v>2013</v>
      </c>
      <c r="E5487" s="190">
        <v>67.099999999999994</v>
      </c>
      <c r="F5487" s="190">
        <f t="shared" si="346"/>
        <v>5482</v>
      </c>
      <c r="G5487" s="190">
        <f t="shared" si="344"/>
        <v>0.60030661410424879</v>
      </c>
      <c r="H5487" s="190">
        <f t="shared" si="345"/>
        <v>219.28</v>
      </c>
    </row>
    <row r="5488" spans="1:8">
      <c r="A5488" s="185">
        <v>41551</v>
      </c>
      <c r="B5488" s="184">
        <v>40.700000000000003</v>
      </c>
      <c r="C5488" s="184">
        <f t="shared" si="343"/>
        <v>2013</v>
      </c>
      <c r="E5488" s="190">
        <v>67.099999999999994</v>
      </c>
      <c r="F5488" s="190">
        <f t="shared" si="346"/>
        <v>5483</v>
      </c>
      <c r="G5488" s="190">
        <f t="shared" si="344"/>
        <v>0.60041611914148052</v>
      </c>
      <c r="H5488" s="190">
        <f t="shared" si="345"/>
        <v>219.32</v>
      </c>
    </row>
    <row r="5489" spans="1:8">
      <c r="A5489" s="185">
        <v>41552</v>
      </c>
      <c r="B5489" s="184">
        <v>35.9</v>
      </c>
      <c r="C5489" s="184">
        <f t="shared" si="343"/>
        <v>2013</v>
      </c>
      <c r="E5489" s="190">
        <v>67.099999999999994</v>
      </c>
      <c r="F5489" s="190">
        <f t="shared" si="346"/>
        <v>5484</v>
      </c>
      <c r="G5489" s="190">
        <f t="shared" si="344"/>
        <v>0.60052562417871225</v>
      </c>
      <c r="H5489" s="190">
        <f t="shared" si="345"/>
        <v>219.36</v>
      </c>
    </row>
    <row r="5490" spans="1:8">
      <c r="A5490" s="185">
        <v>41553</v>
      </c>
      <c r="B5490" s="184">
        <v>34.4</v>
      </c>
      <c r="C5490" s="184">
        <f t="shared" si="343"/>
        <v>2013</v>
      </c>
      <c r="E5490" s="190">
        <v>67</v>
      </c>
      <c r="F5490" s="190">
        <f t="shared" si="346"/>
        <v>5485</v>
      </c>
      <c r="G5490" s="190">
        <f t="shared" si="344"/>
        <v>0.60063512921594397</v>
      </c>
      <c r="H5490" s="190">
        <f t="shared" si="345"/>
        <v>219.4</v>
      </c>
    </row>
    <row r="5491" spans="1:8">
      <c r="A5491" s="185">
        <v>41554</v>
      </c>
      <c r="B5491" s="184">
        <v>37.299999999999997</v>
      </c>
      <c r="C5491" s="184">
        <f t="shared" si="343"/>
        <v>2013</v>
      </c>
      <c r="E5491" s="190">
        <v>67</v>
      </c>
      <c r="F5491" s="190">
        <f t="shared" si="346"/>
        <v>5486</v>
      </c>
      <c r="G5491" s="190">
        <f t="shared" si="344"/>
        <v>0.60074463425317559</v>
      </c>
      <c r="H5491" s="190">
        <f t="shared" si="345"/>
        <v>219.43999999999997</v>
      </c>
    </row>
    <row r="5492" spans="1:8">
      <c r="A5492" s="185">
        <v>41555</v>
      </c>
      <c r="B5492" s="184">
        <v>42.9</v>
      </c>
      <c r="C5492" s="184">
        <f t="shared" si="343"/>
        <v>2013</v>
      </c>
      <c r="E5492" s="190">
        <v>67</v>
      </c>
      <c r="F5492" s="190">
        <f t="shared" si="346"/>
        <v>5487</v>
      </c>
      <c r="G5492" s="190">
        <f t="shared" si="344"/>
        <v>0.60085413929040732</v>
      </c>
      <c r="H5492" s="190">
        <f t="shared" si="345"/>
        <v>219.48</v>
      </c>
    </row>
    <row r="5493" spans="1:8">
      <c r="A5493" s="185">
        <v>41556</v>
      </c>
      <c r="B5493" s="184">
        <v>54.5</v>
      </c>
      <c r="C5493" s="184">
        <f t="shared" si="343"/>
        <v>2013</v>
      </c>
      <c r="E5493" s="190">
        <v>67</v>
      </c>
      <c r="F5493" s="190">
        <f t="shared" si="346"/>
        <v>5488</v>
      </c>
      <c r="G5493" s="190">
        <f t="shared" si="344"/>
        <v>0.60096364432763905</v>
      </c>
      <c r="H5493" s="190">
        <f t="shared" si="345"/>
        <v>219.52</v>
      </c>
    </row>
    <row r="5494" spans="1:8">
      <c r="A5494" s="185">
        <v>41557</v>
      </c>
      <c r="B5494" s="184">
        <v>68.5</v>
      </c>
      <c r="C5494" s="184">
        <f t="shared" si="343"/>
        <v>2013</v>
      </c>
      <c r="E5494" s="190">
        <v>67</v>
      </c>
      <c r="F5494" s="190">
        <f t="shared" si="346"/>
        <v>5489</v>
      </c>
      <c r="G5494" s="190">
        <f t="shared" si="344"/>
        <v>0.60107314936487077</v>
      </c>
      <c r="H5494" s="190">
        <f t="shared" si="345"/>
        <v>219.56</v>
      </c>
    </row>
    <row r="5495" spans="1:8">
      <c r="A5495" s="185">
        <v>41558</v>
      </c>
      <c r="B5495" s="184">
        <v>60.5</v>
      </c>
      <c r="C5495" s="184">
        <f t="shared" si="343"/>
        <v>2013</v>
      </c>
      <c r="E5495" s="190">
        <v>67</v>
      </c>
      <c r="F5495" s="190">
        <f t="shared" si="346"/>
        <v>5490</v>
      </c>
      <c r="G5495" s="190">
        <f t="shared" si="344"/>
        <v>0.6011826544021025</v>
      </c>
      <c r="H5495" s="190">
        <f t="shared" si="345"/>
        <v>219.6</v>
      </c>
    </row>
    <row r="5496" spans="1:8">
      <c r="A5496" s="185">
        <v>41559</v>
      </c>
      <c r="B5496" s="184">
        <v>56.7</v>
      </c>
      <c r="C5496" s="184">
        <f t="shared" si="343"/>
        <v>2013</v>
      </c>
      <c r="E5496" s="190">
        <v>67</v>
      </c>
      <c r="F5496" s="190">
        <f t="shared" si="346"/>
        <v>5491</v>
      </c>
      <c r="G5496" s="190">
        <f t="shared" si="344"/>
        <v>0.60129215943933423</v>
      </c>
      <c r="H5496" s="190">
        <f t="shared" si="345"/>
        <v>219.64</v>
      </c>
    </row>
    <row r="5497" spans="1:8">
      <c r="A5497" s="185">
        <v>41560</v>
      </c>
      <c r="B5497" s="184">
        <v>66.599999999999994</v>
      </c>
      <c r="C5497" s="184">
        <f t="shared" si="343"/>
        <v>2013</v>
      </c>
      <c r="E5497" s="190">
        <v>67</v>
      </c>
      <c r="F5497" s="190">
        <f t="shared" si="346"/>
        <v>5492</v>
      </c>
      <c r="G5497" s="190">
        <f t="shared" si="344"/>
        <v>0.60140166447656596</v>
      </c>
      <c r="H5497" s="190">
        <f t="shared" si="345"/>
        <v>219.68</v>
      </c>
    </row>
    <row r="5498" spans="1:8">
      <c r="A5498" s="185">
        <v>41561</v>
      </c>
      <c r="B5498" s="184">
        <v>65</v>
      </c>
      <c r="C5498" s="184">
        <f t="shared" si="343"/>
        <v>2013</v>
      </c>
      <c r="E5498" s="190">
        <v>67</v>
      </c>
      <c r="F5498" s="190">
        <f t="shared" si="346"/>
        <v>5493</v>
      </c>
      <c r="G5498" s="190">
        <f t="shared" si="344"/>
        <v>0.60151116951379768</v>
      </c>
      <c r="H5498" s="190">
        <f t="shared" si="345"/>
        <v>219.72</v>
      </c>
    </row>
    <row r="5499" spans="1:8">
      <c r="A5499" s="185">
        <v>41562</v>
      </c>
      <c r="B5499" s="184">
        <v>57.8</v>
      </c>
      <c r="C5499" s="184">
        <f t="shared" si="343"/>
        <v>2013</v>
      </c>
      <c r="E5499" s="190">
        <v>67</v>
      </c>
      <c r="F5499" s="190">
        <f t="shared" si="346"/>
        <v>5494</v>
      </c>
      <c r="G5499" s="190">
        <f t="shared" si="344"/>
        <v>0.6016206745510293</v>
      </c>
      <c r="H5499" s="190">
        <f t="shared" si="345"/>
        <v>219.76</v>
      </c>
    </row>
    <row r="5500" spans="1:8">
      <c r="A5500" s="185">
        <v>41563</v>
      </c>
      <c r="B5500" s="184">
        <v>59.5</v>
      </c>
      <c r="C5500" s="184">
        <f t="shared" si="343"/>
        <v>2013</v>
      </c>
      <c r="E5500" s="190">
        <v>67</v>
      </c>
      <c r="F5500" s="190">
        <f t="shared" si="346"/>
        <v>5495</v>
      </c>
      <c r="G5500" s="190">
        <f t="shared" si="344"/>
        <v>0.60173017958826103</v>
      </c>
      <c r="H5500" s="190">
        <f t="shared" si="345"/>
        <v>219.8</v>
      </c>
    </row>
    <row r="5501" spans="1:8">
      <c r="A5501" s="185">
        <v>41564</v>
      </c>
      <c r="B5501" s="184">
        <v>59.1</v>
      </c>
      <c r="C5501" s="184">
        <f t="shared" si="343"/>
        <v>2013</v>
      </c>
      <c r="E5501" s="190">
        <v>67</v>
      </c>
      <c r="F5501" s="190">
        <f t="shared" si="346"/>
        <v>5496</v>
      </c>
      <c r="G5501" s="190">
        <f t="shared" si="344"/>
        <v>0.60183968462549275</v>
      </c>
      <c r="H5501" s="190">
        <f t="shared" si="345"/>
        <v>219.84</v>
      </c>
    </row>
    <row r="5502" spans="1:8">
      <c r="A5502" s="185">
        <v>41565</v>
      </c>
      <c r="B5502" s="184">
        <v>58.4</v>
      </c>
      <c r="C5502" s="184">
        <f t="shared" si="343"/>
        <v>2013</v>
      </c>
      <c r="E5502" s="190">
        <v>67</v>
      </c>
      <c r="F5502" s="190">
        <f t="shared" si="346"/>
        <v>5497</v>
      </c>
      <c r="G5502" s="190">
        <f t="shared" si="344"/>
        <v>0.60194918966272448</v>
      </c>
      <c r="H5502" s="190">
        <f t="shared" si="345"/>
        <v>219.88</v>
      </c>
    </row>
    <row r="5503" spans="1:8">
      <c r="A5503" s="185">
        <v>41566</v>
      </c>
      <c r="B5503" s="184">
        <v>57.1</v>
      </c>
      <c r="C5503" s="184">
        <f t="shared" si="343"/>
        <v>2013</v>
      </c>
      <c r="E5503" s="190">
        <v>67</v>
      </c>
      <c r="F5503" s="190">
        <f t="shared" si="346"/>
        <v>5498</v>
      </c>
      <c r="G5503" s="190">
        <f t="shared" si="344"/>
        <v>0.60205869469995621</v>
      </c>
      <c r="H5503" s="190">
        <f t="shared" si="345"/>
        <v>219.92</v>
      </c>
    </row>
    <row r="5504" spans="1:8">
      <c r="A5504" s="185">
        <v>41567</v>
      </c>
      <c r="B5504" s="184">
        <v>57</v>
      </c>
      <c r="C5504" s="184">
        <f t="shared" si="343"/>
        <v>2013</v>
      </c>
      <c r="E5504" s="190">
        <v>67</v>
      </c>
      <c r="F5504" s="190">
        <f t="shared" si="346"/>
        <v>5499</v>
      </c>
      <c r="G5504" s="190">
        <f t="shared" si="344"/>
        <v>0.60216819973718794</v>
      </c>
      <c r="H5504" s="190">
        <f t="shared" si="345"/>
        <v>219.96</v>
      </c>
    </row>
    <row r="5505" spans="1:8">
      <c r="A5505" s="185">
        <v>41568</v>
      </c>
      <c r="B5505" s="184">
        <v>56.7</v>
      </c>
      <c r="C5505" s="184">
        <f t="shared" si="343"/>
        <v>2013</v>
      </c>
      <c r="E5505" s="190">
        <v>67</v>
      </c>
      <c r="F5505" s="190">
        <f t="shared" si="346"/>
        <v>5500</v>
      </c>
      <c r="G5505" s="190">
        <f t="shared" si="344"/>
        <v>0.60227770477441966</v>
      </c>
      <c r="H5505" s="190">
        <f t="shared" si="345"/>
        <v>220</v>
      </c>
    </row>
    <row r="5506" spans="1:8">
      <c r="A5506" s="185">
        <v>41569</v>
      </c>
      <c r="B5506" s="184">
        <v>55.4</v>
      </c>
      <c r="C5506" s="184">
        <f t="shared" si="343"/>
        <v>2013</v>
      </c>
      <c r="E5506" s="190">
        <v>67</v>
      </c>
      <c r="F5506" s="190">
        <f t="shared" si="346"/>
        <v>5501</v>
      </c>
      <c r="G5506" s="190">
        <f t="shared" si="344"/>
        <v>0.60238720981165128</v>
      </c>
      <c r="H5506" s="190">
        <f t="shared" si="345"/>
        <v>220.03999999999996</v>
      </c>
    </row>
    <row r="5507" spans="1:8">
      <c r="A5507" s="185">
        <v>41570</v>
      </c>
      <c r="B5507" s="184">
        <v>56.9</v>
      </c>
      <c r="C5507" s="184">
        <f t="shared" si="343"/>
        <v>2013</v>
      </c>
      <c r="E5507" s="190">
        <v>67</v>
      </c>
      <c r="F5507" s="190">
        <f t="shared" si="346"/>
        <v>5502</v>
      </c>
      <c r="G5507" s="190">
        <f t="shared" si="344"/>
        <v>0.60249671484888301</v>
      </c>
      <c r="H5507" s="190">
        <f t="shared" si="345"/>
        <v>220.08</v>
      </c>
    </row>
    <row r="5508" spans="1:8">
      <c r="A5508" s="185">
        <v>41571</v>
      </c>
      <c r="B5508" s="184">
        <v>51.6</v>
      </c>
      <c r="C5508" s="184">
        <f t="shared" si="343"/>
        <v>2013</v>
      </c>
      <c r="E5508" s="190">
        <v>67</v>
      </c>
      <c r="F5508" s="190">
        <f t="shared" si="346"/>
        <v>5503</v>
      </c>
      <c r="G5508" s="190">
        <f t="shared" si="344"/>
        <v>0.60260621988611474</v>
      </c>
      <c r="H5508" s="190">
        <f t="shared" si="345"/>
        <v>220.12</v>
      </c>
    </row>
    <row r="5509" spans="1:8">
      <c r="A5509" s="185">
        <v>41572</v>
      </c>
      <c r="B5509" s="184">
        <v>49.7</v>
      </c>
      <c r="C5509" s="184">
        <f t="shared" si="343"/>
        <v>2013</v>
      </c>
      <c r="E5509" s="190">
        <v>67</v>
      </c>
      <c r="F5509" s="190">
        <f t="shared" si="346"/>
        <v>5504</v>
      </c>
      <c r="G5509" s="190">
        <f t="shared" si="344"/>
        <v>0.60271572492334646</v>
      </c>
      <c r="H5509" s="190">
        <f t="shared" si="345"/>
        <v>220.16</v>
      </c>
    </row>
    <row r="5510" spans="1:8">
      <c r="A5510" s="185">
        <v>41573</v>
      </c>
      <c r="B5510" s="184">
        <v>50.6</v>
      </c>
      <c r="C5510" s="184">
        <f t="shared" ref="C5510:C5573" si="347">YEAR(A5510)</f>
        <v>2013</v>
      </c>
      <c r="E5510" s="190">
        <v>66.900000000000006</v>
      </c>
      <c r="F5510" s="190">
        <f t="shared" si="346"/>
        <v>5505</v>
      </c>
      <c r="G5510" s="190">
        <f t="shared" ref="G5510:G5573" si="348">F5510/9132</f>
        <v>0.60282522996057819</v>
      </c>
      <c r="H5510" s="190">
        <f t="shared" ref="H5510:H5573" si="349">G5510*9132/25</f>
        <v>220.2</v>
      </c>
    </row>
    <row r="5511" spans="1:8">
      <c r="A5511" s="185">
        <v>41574</v>
      </c>
      <c r="B5511" s="184">
        <v>50.6</v>
      </c>
      <c r="C5511" s="184">
        <f t="shared" si="347"/>
        <v>2013</v>
      </c>
      <c r="E5511" s="190">
        <v>66.900000000000006</v>
      </c>
      <c r="F5511" s="190">
        <f t="shared" ref="F5511:F5574" si="350">F5510+1</f>
        <v>5506</v>
      </c>
      <c r="G5511" s="190">
        <f t="shared" si="348"/>
        <v>0.60293473499780992</v>
      </c>
      <c r="H5511" s="190">
        <f t="shared" si="349"/>
        <v>220.24</v>
      </c>
    </row>
    <row r="5512" spans="1:8">
      <c r="A5512" s="185">
        <v>41575</v>
      </c>
      <c r="B5512" s="184">
        <v>58</v>
      </c>
      <c r="C5512" s="184">
        <f t="shared" si="347"/>
        <v>2013</v>
      </c>
      <c r="E5512" s="190">
        <v>66.900000000000006</v>
      </c>
      <c r="F5512" s="190">
        <f t="shared" si="350"/>
        <v>5507</v>
      </c>
      <c r="G5512" s="190">
        <f t="shared" si="348"/>
        <v>0.60304424003504165</v>
      </c>
      <c r="H5512" s="190">
        <f t="shared" si="349"/>
        <v>220.28</v>
      </c>
    </row>
    <row r="5513" spans="1:8">
      <c r="A5513" s="185">
        <v>41576</v>
      </c>
      <c r="B5513" s="184">
        <v>53.7</v>
      </c>
      <c r="C5513" s="184">
        <f t="shared" si="347"/>
        <v>2013</v>
      </c>
      <c r="E5513" s="190">
        <v>66.900000000000006</v>
      </c>
      <c r="F5513" s="190">
        <f t="shared" si="350"/>
        <v>5508</v>
      </c>
      <c r="G5513" s="190">
        <f t="shared" si="348"/>
        <v>0.60315374507227337</v>
      </c>
      <c r="H5513" s="190">
        <f t="shared" si="349"/>
        <v>220.32</v>
      </c>
    </row>
    <row r="5514" spans="1:8">
      <c r="A5514" s="185">
        <v>41577</v>
      </c>
      <c r="B5514" s="184">
        <v>59.8</v>
      </c>
      <c r="C5514" s="184">
        <f t="shared" si="347"/>
        <v>2013</v>
      </c>
      <c r="E5514" s="190">
        <v>66.8</v>
      </c>
      <c r="F5514" s="190">
        <f t="shared" si="350"/>
        <v>5509</v>
      </c>
      <c r="G5514" s="190">
        <f t="shared" si="348"/>
        <v>0.60326325010950499</v>
      </c>
      <c r="H5514" s="190">
        <f t="shared" si="349"/>
        <v>220.36</v>
      </c>
    </row>
    <row r="5515" spans="1:8">
      <c r="A5515" s="185">
        <v>41578</v>
      </c>
      <c r="B5515" s="184">
        <v>63.1</v>
      </c>
      <c r="C5515" s="184">
        <f t="shared" si="347"/>
        <v>2013</v>
      </c>
      <c r="E5515" s="190">
        <v>66.8</v>
      </c>
      <c r="F5515" s="190">
        <f t="shared" si="350"/>
        <v>5510</v>
      </c>
      <c r="G5515" s="190">
        <f t="shared" si="348"/>
        <v>0.60337275514673672</v>
      </c>
      <c r="H5515" s="190">
        <f t="shared" si="349"/>
        <v>220.4</v>
      </c>
    </row>
    <row r="5516" spans="1:8">
      <c r="A5516" s="185">
        <v>41579</v>
      </c>
      <c r="B5516" s="184">
        <v>86</v>
      </c>
      <c r="C5516" s="184">
        <f t="shared" si="347"/>
        <v>2013</v>
      </c>
      <c r="E5516" s="190">
        <v>66.7</v>
      </c>
      <c r="F5516" s="190">
        <f t="shared" si="350"/>
        <v>5511</v>
      </c>
      <c r="G5516" s="190">
        <f t="shared" si="348"/>
        <v>0.60348226018396844</v>
      </c>
      <c r="H5516" s="190">
        <f t="shared" si="349"/>
        <v>220.44</v>
      </c>
    </row>
    <row r="5517" spans="1:8">
      <c r="A5517" s="185">
        <v>41580</v>
      </c>
      <c r="B5517" s="184">
        <v>92.4</v>
      </c>
      <c r="C5517" s="184">
        <f t="shared" si="347"/>
        <v>2013</v>
      </c>
      <c r="E5517" s="190">
        <v>66.7</v>
      </c>
      <c r="F5517" s="190">
        <f t="shared" si="350"/>
        <v>5512</v>
      </c>
      <c r="G5517" s="190">
        <f t="shared" si="348"/>
        <v>0.60359176522120017</v>
      </c>
      <c r="H5517" s="190">
        <f t="shared" si="349"/>
        <v>220.48</v>
      </c>
    </row>
    <row r="5518" spans="1:8">
      <c r="A5518" s="185">
        <v>41581</v>
      </c>
      <c r="B5518" s="184">
        <v>94.2</v>
      </c>
      <c r="C5518" s="184">
        <f t="shared" si="347"/>
        <v>2013</v>
      </c>
      <c r="E5518" s="190">
        <v>66.7</v>
      </c>
      <c r="F5518" s="190">
        <f t="shared" si="350"/>
        <v>5513</v>
      </c>
      <c r="G5518" s="190">
        <f t="shared" si="348"/>
        <v>0.6037012702584319</v>
      </c>
      <c r="H5518" s="190">
        <f t="shared" si="349"/>
        <v>220.52</v>
      </c>
    </row>
    <row r="5519" spans="1:8">
      <c r="A5519" s="185">
        <v>41582</v>
      </c>
      <c r="B5519" s="184">
        <v>83</v>
      </c>
      <c r="C5519" s="184">
        <f t="shared" si="347"/>
        <v>2013</v>
      </c>
      <c r="E5519" s="190">
        <v>66.7</v>
      </c>
      <c r="F5519" s="190">
        <f t="shared" si="350"/>
        <v>5514</v>
      </c>
      <c r="G5519" s="190">
        <f t="shared" si="348"/>
        <v>0.60381077529566363</v>
      </c>
      <c r="H5519" s="190">
        <f t="shared" si="349"/>
        <v>220.56</v>
      </c>
    </row>
    <row r="5520" spans="1:8">
      <c r="A5520" s="185">
        <v>41583</v>
      </c>
      <c r="B5520" s="184">
        <v>83.2</v>
      </c>
      <c r="C5520" s="184">
        <f t="shared" si="347"/>
        <v>2013</v>
      </c>
      <c r="E5520" s="190">
        <v>66.7</v>
      </c>
      <c r="F5520" s="190">
        <f t="shared" si="350"/>
        <v>5515</v>
      </c>
      <c r="G5520" s="190">
        <f t="shared" si="348"/>
        <v>0.60392028033289535</v>
      </c>
      <c r="H5520" s="190">
        <f t="shared" si="349"/>
        <v>220.6</v>
      </c>
    </row>
    <row r="5521" spans="1:8">
      <c r="A5521" s="185">
        <v>41584</v>
      </c>
      <c r="B5521" s="184">
        <v>81.7</v>
      </c>
      <c r="C5521" s="184">
        <f t="shared" si="347"/>
        <v>2013</v>
      </c>
      <c r="E5521" s="190">
        <v>66.7</v>
      </c>
      <c r="F5521" s="190">
        <f t="shared" si="350"/>
        <v>5516</v>
      </c>
      <c r="G5521" s="190">
        <f t="shared" si="348"/>
        <v>0.60402978537012708</v>
      </c>
      <c r="H5521" s="190">
        <f t="shared" si="349"/>
        <v>220.64000000000004</v>
      </c>
    </row>
    <row r="5522" spans="1:8">
      <c r="A5522" s="185">
        <v>41585</v>
      </c>
      <c r="B5522" s="184">
        <v>82.2</v>
      </c>
      <c r="C5522" s="184">
        <f t="shared" si="347"/>
        <v>2013</v>
      </c>
      <c r="E5522" s="190">
        <v>66.7</v>
      </c>
      <c r="F5522" s="190">
        <f t="shared" si="350"/>
        <v>5517</v>
      </c>
      <c r="G5522" s="190">
        <f t="shared" si="348"/>
        <v>0.6041392904073587</v>
      </c>
      <c r="H5522" s="190">
        <f t="shared" si="349"/>
        <v>220.68</v>
      </c>
    </row>
    <row r="5523" spans="1:8">
      <c r="A5523" s="185">
        <v>41586</v>
      </c>
      <c r="B5523" s="184">
        <v>82.8</v>
      </c>
      <c r="C5523" s="184">
        <f t="shared" si="347"/>
        <v>2013</v>
      </c>
      <c r="E5523" s="190">
        <v>66.599999999999994</v>
      </c>
      <c r="F5523" s="190">
        <f t="shared" si="350"/>
        <v>5518</v>
      </c>
      <c r="G5523" s="190">
        <f t="shared" si="348"/>
        <v>0.60424879544459043</v>
      </c>
      <c r="H5523" s="190">
        <f t="shared" si="349"/>
        <v>220.72</v>
      </c>
    </row>
    <row r="5524" spans="1:8">
      <c r="A5524" s="185">
        <v>41587</v>
      </c>
      <c r="B5524" s="184">
        <v>81.7</v>
      </c>
      <c r="C5524" s="184">
        <f t="shared" si="347"/>
        <v>2013</v>
      </c>
      <c r="E5524" s="190">
        <v>66.599999999999994</v>
      </c>
      <c r="F5524" s="190">
        <f t="shared" si="350"/>
        <v>5519</v>
      </c>
      <c r="G5524" s="190">
        <f t="shared" si="348"/>
        <v>0.60435830048182215</v>
      </c>
      <c r="H5524" s="190">
        <f t="shared" si="349"/>
        <v>220.76</v>
      </c>
    </row>
    <row r="5525" spans="1:8">
      <c r="A5525" s="185">
        <v>41588</v>
      </c>
      <c r="B5525" s="184">
        <v>81.099999999999994</v>
      </c>
      <c r="C5525" s="184">
        <f t="shared" si="347"/>
        <v>2013</v>
      </c>
      <c r="E5525" s="190">
        <v>66.5</v>
      </c>
      <c r="F5525" s="190">
        <f t="shared" si="350"/>
        <v>5520</v>
      </c>
      <c r="G5525" s="190">
        <f t="shared" si="348"/>
        <v>0.60446780551905388</v>
      </c>
      <c r="H5525" s="190">
        <f t="shared" si="349"/>
        <v>220.8</v>
      </c>
    </row>
    <row r="5526" spans="1:8">
      <c r="A5526" s="185">
        <v>41589</v>
      </c>
      <c r="B5526" s="184">
        <v>109</v>
      </c>
      <c r="C5526" s="184">
        <f t="shared" si="347"/>
        <v>2013</v>
      </c>
      <c r="E5526" s="190">
        <v>66.5</v>
      </c>
      <c r="F5526" s="190">
        <f t="shared" si="350"/>
        <v>5521</v>
      </c>
      <c r="G5526" s="190">
        <f t="shared" si="348"/>
        <v>0.60457731055628561</v>
      </c>
      <c r="H5526" s="190">
        <f t="shared" si="349"/>
        <v>220.84</v>
      </c>
    </row>
    <row r="5527" spans="1:8">
      <c r="A5527" s="185">
        <v>41590</v>
      </c>
      <c r="B5527" s="184">
        <v>133</v>
      </c>
      <c r="C5527" s="184">
        <f t="shared" si="347"/>
        <v>2013</v>
      </c>
      <c r="E5527" s="190">
        <v>66.5</v>
      </c>
      <c r="F5527" s="190">
        <f t="shared" si="350"/>
        <v>5522</v>
      </c>
      <c r="G5527" s="190">
        <f t="shared" si="348"/>
        <v>0.60468681559351734</v>
      </c>
      <c r="H5527" s="190">
        <f t="shared" si="349"/>
        <v>220.88</v>
      </c>
    </row>
    <row r="5528" spans="1:8">
      <c r="A5528" s="185">
        <v>41591</v>
      </c>
      <c r="B5528" s="184">
        <v>125</v>
      </c>
      <c r="C5528" s="184">
        <f t="shared" si="347"/>
        <v>2013</v>
      </c>
      <c r="E5528" s="190">
        <v>66.400000000000006</v>
      </c>
      <c r="F5528" s="190">
        <f t="shared" si="350"/>
        <v>5523</v>
      </c>
      <c r="G5528" s="190">
        <f t="shared" si="348"/>
        <v>0.60479632063074906</v>
      </c>
      <c r="H5528" s="190">
        <f t="shared" si="349"/>
        <v>220.92</v>
      </c>
    </row>
    <row r="5529" spans="1:8">
      <c r="A5529" s="185">
        <v>41592</v>
      </c>
      <c r="B5529" s="184">
        <v>102</v>
      </c>
      <c r="C5529" s="184">
        <f t="shared" si="347"/>
        <v>2013</v>
      </c>
      <c r="E5529" s="190">
        <v>66.400000000000006</v>
      </c>
      <c r="F5529" s="190">
        <f t="shared" si="350"/>
        <v>5524</v>
      </c>
      <c r="G5529" s="190">
        <f t="shared" si="348"/>
        <v>0.60490582566798068</v>
      </c>
      <c r="H5529" s="190">
        <f t="shared" si="349"/>
        <v>220.96</v>
      </c>
    </row>
    <row r="5530" spans="1:8">
      <c r="A5530" s="185">
        <v>41593</v>
      </c>
      <c r="B5530" s="184">
        <v>93.6</v>
      </c>
      <c r="C5530" s="184">
        <f t="shared" si="347"/>
        <v>2013</v>
      </c>
      <c r="E5530" s="190">
        <v>66.400000000000006</v>
      </c>
      <c r="F5530" s="190">
        <f t="shared" si="350"/>
        <v>5525</v>
      </c>
      <c r="G5530" s="190">
        <f t="shared" si="348"/>
        <v>0.60501533070521241</v>
      </c>
      <c r="H5530" s="190">
        <f t="shared" si="349"/>
        <v>221</v>
      </c>
    </row>
    <row r="5531" spans="1:8">
      <c r="A5531" s="185">
        <v>41594</v>
      </c>
      <c r="B5531" s="184">
        <v>88.5</v>
      </c>
      <c r="C5531" s="184">
        <f t="shared" si="347"/>
        <v>2013</v>
      </c>
      <c r="E5531" s="190">
        <v>66.400000000000006</v>
      </c>
      <c r="F5531" s="190">
        <f t="shared" si="350"/>
        <v>5526</v>
      </c>
      <c r="G5531" s="190">
        <f t="shared" si="348"/>
        <v>0.60512483574244413</v>
      </c>
      <c r="H5531" s="190">
        <f t="shared" si="349"/>
        <v>221.04</v>
      </c>
    </row>
    <row r="5532" spans="1:8">
      <c r="A5532" s="185">
        <v>41595</v>
      </c>
      <c r="B5532" s="184">
        <v>73.2</v>
      </c>
      <c r="C5532" s="184">
        <f t="shared" si="347"/>
        <v>2013</v>
      </c>
      <c r="E5532" s="190">
        <v>66.400000000000006</v>
      </c>
      <c r="F5532" s="190">
        <f t="shared" si="350"/>
        <v>5527</v>
      </c>
      <c r="G5532" s="190">
        <f t="shared" si="348"/>
        <v>0.60523434077967586</v>
      </c>
      <c r="H5532" s="190">
        <f t="shared" si="349"/>
        <v>221.08</v>
      </c>
    </row>
    <row r="5533" spans="1:8">
      <c r="A5533" s="185">
        <v>41596</v>
      </c>
      <c r="B5533" s="184">
        <v>68.5</v>
      </c>
      <c r="C5533" s="184">
        <f t="shared" si="347"/>
        <v>2013</v>
      </c>
      <c r="E5533" s="190">
        <v>66.400000000000006</v>
      </c>
      <c r="F5533" s="190">
        <f t="shared" si="350"/>
        <v>5528</v>
      </c>
      <c r="G5533" s="190">
        <f t="shared" si="348"/>
        <v>0.60534384581690759</v>
      </c>
      <c r="H5533" s="190">
        <f t="shared" si="349"/>
        <v>221.12</v>
      </c>
    </row>
    <row r="5534" spans="1:8">
      <c r="A5534" s="185">
        <v>41597</v>
      </c>
      <c r="B5534" s="184">
        <v>74.3</v>
      </c>
      <c r="C5534" s="184">
        <f t="shared" si="347"/>
        <v>2013</v>
      </c>
      <c r="E5534" s="190">
        <v>66.400000000000006</v>
      </c>
      <c r="F5534" s="190">
        <f t="shared" si="350"/>
        <v>5529</v>
      </c>
      <c r="G5534" s="190">
        <f t="shared" si="348"/>
        <v>0.60545335085413932</v>
      </c>
      <c r="H5534" s="190">
        <f t="shared" si="349"/>
        <v>221.16</v>
      </c>
    </row>
    <row r="5535" spans="1:8">
      <c r="A5535" s="185">
        <v>41598</v>
      </c>
      <c r="B5535" s="184">
        <v>110</v>
      </c>
      <c r="C5535" s="184">
        <f t="shared" si="347"/>
        <v>2013</v>
      </c>
      <c r="E5535" s="190">
        <v>66.400000000000006</v>
      </c>
      <c r="F5535" s="190">
        <f t="shared" si="350"/>
        <v>5530</v>
      </c>
      <c r="G5535" s="190">
        <f t="shared" si="348"/>
        <v>0.60556285589137104</v>
      </c>
      <c r="H5535" s="190">
        <f t="shared" si="349"/>
        <v>221.2</v>
      </c>
    </row>
    <row r="5536" spans="1:8">
      <c r="A5536" s="185">
        <v>41599</v>
      </c>
      <c r="B5536" s="184">
        <v>123</v>
      </c>
      <c r="C5536" s="184">
        <f t="shared" si="347"/>
        <v>2013</v>
      </c>
      <c r="E5536" s="190">
        <v>66.400000000000006</v>
      </c>
      <c r="F5536" s="190">
        <f t="shared" si="350"/>
        <v>5531</v>
      </c>
      <c r="G5536" s="190">
        <f t="shared" si="348"/>
        <v>0.60567236092860277</v>
      </c>
      <c r="H5536" s="190">
        <f t="shared" si="349"/>
        <v>221.24000000000004</v>
      </c>
    </row>
    <row r="5537" spans="1:8">
      <c r="A5537" s="185">
        <v>41600</v>
      </c>
      <c r="B5537" s="184">
        <v>119</v>
      </c>
      <c r="C5537" s="184">
        <f t="shared" si="347"/>
        <v>2013</v>
      </c>
      <c r="E5537" s="190">
        <v>66.400000000000006</v>
      </c>
      <c r="F5537" s="190">
        <f t="shared" si="350"/>
        <v>5532</v>
      </c>
      <c r="G5537" s="190">
        <f t="shared" si="348"/>
        <v>0.60578186596583439</v>
      </c>
      <c r="H5537" s="190">
        <f t="shared" si="349"/>
        <v>221.28</v>
      </c>
    </row>
    <row r="5538" spans="1:8">
      <c r="A5538" s="185">
        <v>41601</v>
      </c>
      <c r="B5538" s="184">
        <v>121</v>
      </c>
      <c r="C5538" s="184">
        <f t="shared" si="347"/>
        <v>2013</v>
      </c>
      <c r="E5538" s="190">
        <v>66.400000000000006</v>
      </c>
      <c r="F5538" s="190">
        <f t="shared" si="350"/>
        <v>5533</v>
      </c>
      <c r="G5538" s="190">
        <f t="shared" si="348"/>
        <v>0.60589137100306611</v>
      </c>
      <c r="H5538" s="190">
        <f t="shared" si="349"/>
        <v>221.32</v>
      </c>
    </row>
    <row r="5539" spans="1:8">
      <c r="A5539" s="185">
        <v>41602</v>
      </c>
      <c r="B5539" s="184">
        <v>120</v>
      </c>
      <c r="C5539" s="184">
        <f t="shared" si="347"/>
        <v>2013</v>
      </c>
      <c r="E5539" s="190">
        <v>66.3</v>
      </c>
      <c r="F5539" s="190">
        <f t="shared" si="350"/>
        <v>5534</v>
      </c>
      <c r="G5539" s="190">
        <f t="shared" si="348"/>
        <v>0.60600087604029784</v>
      </c>
      <c r="H5539" s="190">
        <f t="shared" si="349"/>
        <v>221.36</v>
      </c>
    </row>
    <row r="5540" spans="1:8">
      <c r="A5540" s="185">
        <v>41603</v>
      </c>
      <c r="B5540" s="184">
        <v>117</v>
      </c>
      <c r="C5540" s="184">
        <f t="shared" si="347"/>
        <v>2013</v>
      </c>
      <c r="E5540" s="190">
        <v>66.3</v>
      </c>
      <c r="F5540" s="190">
        <f t="shared" si="350"/>
        <v>5535</v>
      </c>
      <c r="G5540" s="190">
        <f t="shared" si="348"/>
        <v>0.60611038107752957</v>
      </c>
      <c r="H5540" s="190">
        <f t="shared" si="349"/>
        <v>221.4</v>
      </c>
    </row>
    <row r="5541" spans="1:8">
      <c r="A5541" s="185">
        <v>41604</v>
      </c>
      <c r="B5541" s="184">
        <v>118</v>
      </c>
      <c r="C5541" s="184">
        <f t="shared" si="347"/>
        <v>2013</v>
      </c>
      <c r="E5541" s="190">
        <v>66.3</v>
      </c>
      <c r="F5541" s="190">
        <f t="shared" si="350"/>
        <v>5536</v>
      </c>
      <c r="G5541" s="190">
        <f t="shared" si="348"/>
        <v>0.6062198861147613</v>
      </c>
      <c r="H5541" s="190">
        <f t="shared" si="349"/>
        <v>221.44</v>
      </c>
    </row>
    <row r="5542" spans="1:8">
      <c r="A5542" s="185">
        <v>41605</v>
      </c>
      <c r="B5542" s="184">
        <v>117</v>
      </c>
      <c r="C5542" s="184">
        <f t="shared" si="347"/>
        <v>2013</v>
      </c>
      <c r="E5542" s="190">
        <v>66.3</v>
      </c>
      <c r="F5542" s="190">
        <f t="shared" si="350"/>
        <v>5537</v>
      </c>
      <c r="G5542" s="190">
        <f t="shared" si="348"/>
        <v>0.60632939115199302</v>
      </c>
      <c r="H5542" s="190">
        <f t="shared" si="349"/>
        <v>221.48</v>
      </c>
    </row>
    <row r="5543" spans="1:8">
      <c r="A5543" s="185">
        <v>41606</v>
      </c>
      <c r="B5543" s="184">
        <v>116</v>
      </c>
      <c r="C5543" s="184">
        <f t="shared" si="347"/>
        <v>2013</v>
      </c>
      <c r="E5543" s="190">
        <v>66.2</v>
      </c>
      <c r="F5543" s="190">
        <f t="shared" si="350"/>
        <v>5538</v>
      </c>
      <c r="G5543" s="190">
        <f t="shared" si="348"/>
        <v>0.60643889618922475</v>
      </c>
      <c r="H5543" s="190">
        <f t="shared" si="349"/>
        <v>221.52</v>
      </c>
    </row>
    <row r="5544" spans="1:8">
      <c r="A5544" s="185">
        <v>41607</v>
      </c>
      <c r="B5544" s="184">
        <v>117</v>
      </c>
      <c r="C5544" s="184">
        <f t="shared" si="347"/>
        <v>2013</v>
      </c>
      <c r="E5544" s="190">
        <v>66.2</v>
      </c>
      <c r="F5544" s="190">
        <f t="shared" si="350"/>
        <v>5539</v>
      </c>
      <c r="G5544" s="190">
        <f t="shared" si="348"/>
        <v>0.60654840122645637</v>
      </c>
      <c r="H5544" s="190">
        <f t="shared" si="349"/>
        <v>221.56</v>
      </c>
    </row>
    <row r="5545" spans="1:8">
      <c r="A5545" s="185">
        <v>41608</v>
      </c>
      <c r="B5545" s="184">
        <v>117</v>
      </c>
      <c r="C5545" s="184">
        <f t="shared" si="347"/>
        <v>2013</v>
      </c>
      <c r="E5545" s="190">
        <v>66.2</v>
      </c>
      <c r="F5545" s="190">
        <f t="shared" si="350"/>
        <v>5540</v>
      </c>
      <c r="G5545" s="190">
        <f t="shared" si="348"/>
        <v>0.6066579062636881</v>
      </c>
      <c r="H5545" s="190">
        <f t="shared" si="349"/>
        <v>221.6</v>
      </c>
    </row>
    <row r="5546" spans="1:8">
      <c r="A5546" s="185">
        <v>41609</v>
      </c>
      <c r="B5546" s="184">
        <v>118</v>
      </c>
      <c r="C5546" s="184">
        <f t="shared" si="347"/>
        <v>2013</v>
      </c>
      <c r="E5546" s="190">
        <v>66.2</v>
      </c>
      <c r="F5546" s="190">
        <f t="shared" si="350"/>
        <v>5541</v>
      </c>
      <c r="G5546" s="190">
        <f t="shared" si="348"/>
        <v>0.60676741130091982</v>
      </c>
      <c r="H5546" s="190">
        <f t="shared" si="349"/>
        <v>221.64</v>
      </c>
    </row>
    <row r="5547" spans="1:8">
      <c r="A5547" s="185">
        <v>41610</v>
      </c>
      <c r="B5547" s="184">
        <v>96.3</v>
      </c>
      <c r="C5547" s="184">
        <f t="shared" si="347"/>
        <v>2013</v>
      </c>
      <c r="E5547" s="190">
        <v>66.2</v>
      </c>
      <c r="F5547" s="190">
        <f t="shared" si="350"/>
        <v>5542</v>
      </c>
      <c r="G5547" s="190">
        <f t="shared" si="348"/>
        <v>0.60687691633815155</v>
      </c>
      <c r="H5547" s="190">
        <f t="shared" si="349"/>
        <v>221.68</v>
      </c>
    </row>
    <row r="5548" spans="1:8">
      <c r="A5548" s="185">
        <v>41611</v>
      </c>
      <c r="B5548" s="184">
        <v>75.599999999999994</v>
      </c>
      <c r="C5548" s="184">
        <f t="shared" si="347"/>
        <v>2013</v>
      </c>
      <c r="E5548" s="190">
        <v>66.2</v>
      </c>
      <c r="F5548" s="190">
        <f t="shared" si="350"/>
        <v>5543</v>
      </c>
      <c r="G5548" s="190">
        <f t="shared" si="348"/>
        <v>0.60698642137538328</v>
      </c>
      <c r="H5548" s="190">
        <f t="shared" si="349"/>
        <v>221.72</v>
      </c>
    </row>
    <row r="5549" spans="1:8">
      <c r="A5549" s="185">
        <v>41612</v>
      </c>
      <c r="B5549" s="184">
        <v>93</v>
      </c>
      <c r="C5549" s="184">
        <f t="shared" si="347"/>
        <v>2013</v>
      </c>
      <c r="E5549" s="190">
        <v>66.2</v>
      </c>
      <c r="F5549" s="190">
        <f t="shared" si="350"/>
        <v>5544</v>
      </c>
      <c r="G5549" s="190">
        <f t="shared" si="348"/>
        <v>0.60709592641261501</v>
      </c>
      <c r="H5549" s="190">
        <f t="shared" si="349"/>
        <v>221.76</v>
      </c>
    </row>
    <row r="5550" spans="1:8">
      <c r="A5550" s="185">
        <v>41613</v>
      </c>
      <c r="B5550" s="184">
        <v>117</v>
      </c>
      <c r="C5550" s="184">
        <f t="shared" si="347"/>
        <v>2013</v>
      </c>
      <c r="E5550" s="190">
        <v>66.2</v>
      </c>
      <c r="F5550" s="190">
        <f t="shared" si="350"/>
        <v>5545</v>
      </c>
      <c r="G5550" s="190">
        <f t="shared" si="348"/>
        <v>0.60720543144984673</v>
      </c>
      <c r="H5550" s="190">
        <f t="shared" si="349"/>
        <v>221.8</v>
      </c>
    </row>
    <row r="5551" spans="1:8">
      <c r="A5551" s="185">
        <v>41614</v>
      </c>
      <c r="B5551" s="184">
        <v>96.3</v>
      </c>
      <c r="C5551" s="184">
        <f t="shared" si="347"/>
        <v>2013</v>
      </c>
      <c r="E5551" s="190">
        <v>66.099999999999994</v>
      </c>
      <c r="F5551" s="190">
        <f t="shared" si="350"/>
        <v>5546</v>
      </c>
      <c r="G5551" s="190">
        <f t="shared" si="348"/>
        <v>0.60731493648707846</v>
      </c>
      <c r="H5551" s="190">
        <f t="shared" si="349"/>
        <v>221.84000000000003</v>
      </c>
    </row>
    <row r="5552" spans="1:8">
      <c r="A5552" s="185">
        <v>41615</v>
      </c>
      <c r="B5552" s="184">
        <v>52.8</v>
      </c>
      <c r="C5552" s="184">
        <f t="shared" si="347"/>
        <v>2013</v>
      </c>
      <c r="E5552" s="190">
        <v>66.099999999999994</v>
      </c>
      <c r="F5552" s="190">
        <f t="shared" si="350"/>
        <v>5547</v>
      </c>
      <c r="G5552" s="190">
        <f t="shared" si="348"/>
        <v>0.60742444152431008</v>
      </c>
      <c r="H5552" s="190">
        <f t="shared" si="349"/>
        <v>221.88</v>
      </c>
    </row>
    <row r="5553" spans="1:8">
      <c r="A5553" s="185">
        <v>41616</v>
      </c>
      <c r="B5553" s="184">
        <v>49.2</v>
      </c>
      <c r="C5553" s="184">
        <f t="shared" si="347"/>
        <v>2013</v>
      </c>
      <c r="E5553" s="190">
        <v>66.099999999999994</v>
      </c>
      <c r="F5553" s="190">
        <f t="shared" si="350"/>
        <v>5548</v>
      </c>
      <c r="G5553" s="190">
        <f t="shared" si="348"/>
        <v>0.6075339465615418</v>
      </c>
      <c r="H5553" s="190">
        <f t="shared" si="349"/>
        <v>221.92</v>
      </c>
    </row>
    <row r="5554" spans="1:8">
      <c r="A5554" s="185">
        <v>41617</v>
      </c>
      <c r="B5554" s="184">
        <v>50</v>
      </c>
      <c r="C5554" s="184">
        <f t="shared" si="347"/>
        <v>2013</v>
      </c>
      <c r="E5554" s="190">
        <v>66.099999999999994</v>
      </c>
      <c r="F5554" s="190">
        <f t="shared" si="350"/>
        <v>5549</v>
      </c>
      <c r="G5554" s="190">
        <f t="shared" si="348"/>
        <v>0.60764345159877353</v>
      </c>
      <c r="H5554" s="190">
        <f t="shared" si="349"/>
        <v>221.96</v>
      </c>
    </row>
    <row r="5555" spans="1:8">
      <c r="A5555" s="185">
        <v>41618</v>
      </c>
      <c r="B5555" s="184">
        <v>48</v>
      </c>
      <c r="C5555" s="184">
        <f t="shared" si="347"/>
        <v>2013</v>
      </c>
      <c r="E5555" s="190">
        <v>66.099999999999994</v>
      </c>
      <c r="F5555" s="190">
        <f t="shared" si="350"/>
        <v>5550</v>
      </c>
      <c r="G5555" s="190">
        <f t="shared" si="348"/>
        <v>0.60775295663600526</v>
      </c>
      <c r="H5555" s="190">
        <f t="shared" si="349"/>
        <v>222</v>
      </c>
    </row>
    <row r="5556" spans="1:8">
      <c r="A5556" s="185">
        <v>41619</v>
      </c>
      <c r="B5556" s="184">
        <v>49</v>
      </c>
      <c r="C5556" s="184">
        <f t="shared" si="347"/>
        <v>2013</v>
      </c>
      <c r="E5556" s="190">
        <v>66.099999999999994</v>
      </c>
      <c r="F5556" s="190">
        <f t="shared" si="350"/>
        <v>5551</v>
      </c>
      <c r="G5556" s="190">
        <f t="shared" si="348"/>
        <v>0.60786246167323699</v>
      </c>
      <c r="H5556" s="190">
        <f t="shared" si="349"/>
        <v>222.04</v>
      </c>
    </row>
    <row r="5557" spans="1:8">
      <c r="A5557" s="185">
        <v>41620</v>
      </c>
      <c r="B5557" s="184">
        <v>51</v>
      </c>
      <c r="C5557" s="184">
        <f t="shared" si="347"/>
        <v>2013</v>
      </c>
      <c r="E5557" s="190">
        <v>66</v>
      </c>
      <c r="F5557" s="190">
        <f t="shared" si="350"/>
        <v>5552</v>
      </c>
      <c r="G5557" s="190">
        <f t="shared" si="348"/>
        <v>0.60797196671046871</v>
      </c>
      <c r="H5557" s="190">
        <f t="shared" si="349"/>
        <v>222.08</v>
      </c>
    </row>
    <row r="5558" spans="1:8">
      <c r="A5558" s="185">
        <v>41621</v>
      </c>
      <c r="B5558" s="184">
        <v>55</v>
      </c>
      <c r="C5558" s="184">
        <f t="shared" si="347"/>
        <v>2013</v>
      </c>
      <c r="E5558" s="190">
        <v>66</v>
      </c>
      <c r="F5558" s="190">
        <f t="shared" si="350"/>
        <v>5553</v>
      </c>
      <c r="G5558" s="190">
        <f t="shared" si="348"/>
        <v>0.60808147174770044</v>
      </c>
      <c r="H5558" s="190">
        <f t="shared" si="349"/>
        <v>222.12</v>
      </c>
    </row>
    <row r="5559" spans="1:8">
      <c r="A5559" s="185">
        <v>41622</v>
      </c>
      <c r="B5559" s="184">
        <v>58</v>
      </c>
      <c r="C5559" s="184">
        <f t="shared" si="347"/>
        <v>2013</v>
      </c>
      <c r="E5559" s="190">
        <v>66</v>
      </c>
      <c r="F5559" s="190">
        <f t="shared" si="350"/>
        <v>5554</v>
      </c>
      <c r="G5559" s="190">
        <f t="shared" si="348"/>
        <v>0.60819097678493206</v>
      </c>
      <c r="H5559" s="190">
        <f t="shared" si="349"/>
        <v>222.16</v>
      </c>
    </row>
    <row r="5560" spans="1:8">
      <c r="A5560" s="185">
        <v>41623</v>
      </c>
      <c r="B5560" s="184">
        <v>60.2</v>
      </c>
      <c r="C5560" s="184">
        <f t="shared" si="347"/>
        <v>2013</v>
      </c>
      <c r="E5560" s="190">
        <v>66</v>
      </c>
      <c r="F5560" s="190">
        <f t="shared" si="350"/>
        <v>5555</v>
      </c>
      <c r="G5560" s="190">
        <f t="shared" si="348"/>
        <v>0.60830048182216379</v>
      </c>
      <c r="H5560" s="190">
        <f t="shared" si="349"/>
        <v>222.2</v>
      </c>
    </row>
    <row r="5561" spans="1:8">
      <c r="A5561" s="185">
        <v>41624</v>
      </c>
      <c r="B5561" s="184">
        <v>62.9</v>
      </c>
      <c r="C5561" s="184">
        <f t="shared" si="347"/>
        <v>2013</v>
      </c>
      <c r="E5561" s="190">
        <v>66</v>
      </c>
      <c r="F5561" s="190">
        <f t="shared" si="350"/>
        <v>5556</v>
      </c>
      <c r="G5561" s="190">
        <f t="shared" si="348"/>
        <v>0.60840998685939551</v>
      </c>
      <c r="H5561" s="190">
        <f t="shared" si="349"/>
        <v>222.24</v>
      </c>
    </row>
    <row r="5562" spans="1:8">
      <c r="A5562" s="185">
        <v>41625</v>
      </c>
      <c r="B5562" s="184">
        <v>56.4</v>
      </c>
      <c r="C5562" s="184">
        <f t="shared" si="347"/>
        <v>2013</v>
      </c>
      <c r="E5562" s="190">
        <v>66</v>
      </c>
      <c r="F5562" s="190">
        <f t="shared" si="350"/>
        <v>5557</v>
      </c>
      <c r="G5562" s="190">
        <f t="shared" si="348"/>
        <v>0.60851949189662724</v>
      </c>
      <c r="H5562" s="190">
        <f t="shared" si="349"/>
        <v>222.28</v>
      </c>
    </row>
    <row r="5563" spans="1:8">
      <c r="A5563" s="185">
        <v>41626</v>
      </c>
      <c r="B5563" s="184">
        <v>63.7</v>
      </c>
      <c r="C5563" s="184">
        <f t="shared" si="347"/>
        <v>2013</v>
      </c>
      <c r="E5563" s="190">
        <v>66</v>
      </c>
      <c r="F5563" s="190">
        <f t="shared" si="350"/>
        <v>5558</v>
      </c>
      <c r="G5563" s="190">
        <f t="shared" si="348"/>
        <v>0.60862899693385897</v>
      </c>
      <c r="H5563" s="190">
        <f t="shared" si="349"/>
        <v>222.32</v>
      </c>
    </row>
    <row r="5564" spans="1:8">
      <c r="A5564" s="185">
        <v>41627</v>
      </c>
      <c r="B5564" s="184">
        <v>90.3</v>
      </c>
      <c r="C5564" s="184">
        <f t="shared" si="347"/>
        <v>2013</v>
      </c>
      <c r="E5564" s="190">
        <v>66</v>
      </c>
      <c r="F5564" s="190">
        <f t="shared" si="350"/>
        <v>5559</v>
      </c>
      <c r="G5564" s="190">
        <f t="shared" si="348"/>
        <v>0.6087385019710907</v>
      </c>
      <c r="H5564" s="190">
        <f t="shared" si="349"/>
        <v>222.36</v>
      </c>
    </row>
    <row r="5565" spans="1:8">
      <c r="A5565" s="185">
        <v>41628</v>
      </c>
      <c r="B5565" s="184">
        <v>66.3</v>
      </c>
      <c r="C5565" s="184">
        <f t="shared" si="347"/>
        <v>2013</v>
      </c>
      <c r="E5565" s="190">
        <v>66</v>
      </c>
      <c r="F5565" s="190">
        <f t="shared" si="350"/>
        <v>5560</v>
      </c>
      <c r="G5565" s="190">
        <f t="shared" si="348"/>
        <v>0.60884800700832242</v>
      </c>
      <c r="H5565" s="190">
        <f t="shared" si="349"/>
        <v>222.4</v>
      </c>
    </row>
    <row r="5566" spans="1:8">
      <c r="A5566" s="185">
        <v>41629</v>
      </c>
      <c r="B5566" s="184">
        <v>64</v>
      </c>
      <c r="C5566" s="184">
        <f t="shared" si="347"/>
        <v>2013</v>
      </c>
      <c r="E5566" s="190">
        <v>65.900000000000006</v>
      </c>
      <c r="F5566" s="190">
        <f t="shared" si="350"/>
        <v>5561</v>
      </c>
      <c r="G5566" s="190">
        <f t="shared" si="348"/>
        <v>0.60895751204555415</v>
      </c>
      <c r="H5566" s="190">
        <f t="shared" si="349"/>
        <v>222.44000000000003</v>
      </c>
    </row>
    <row r="5567" spans="1:8">
      <c r="A5567" s="185">
        <v>41630</v>
      </c>
      <c r="B5567" s="184">
        <v>58.1</v>
      </c>
      <c r="C5567" s="184">
        <f t="shared" si="347"/>
        <v>2013</v>
      </c>
      <c r="E5567" s="190">
        <v>65.900000000000006</v>
      </c>
      <c r="F5567" s="190">
        <f t="shared" si="350"/>
        <v>5562</v>
      </c>
      <c r="G5567" s="190">
        <f t="shared" si="348"/>
        <v>0.60906701708278577</v>
      </c>
      <c r="H5567" s="190">
        <f t="shared" si="349"/>
        <v>222.48</v>
      </c>
    </row>
    <row r="5568" spans="1:8">
      <c r="A5568" s="185">
        <v>41631</v>
      </c>
      <c r="B5568" s="184">
        <v>58.6</v>
      </c>
      <c r="C5568" s="184">
        <f t="shared" si="347"/>
        <v>2013</v>
      </c>
      <c r="E5568" s="190">
        <v>65.900000000000006</v>
      </c>
      <c r="F5568" s="190">
        <f t="shared" si="350"/>
        <v>5563</v>
      </c>
      <c r="G5568" s="190">
        <f t="shared" si="348"/>
        <v>0.60917652212001749</v>
      </c>
      <c r="H5568" s="190">
        <f t="shared" si="349"/>
        <v>222.52</v>
      </c>
    </row>
    <row r="5569" spans="1:8">
      <c r="A5569" s="185">
        <v>41632</v>
      </c>
      <c r="B5569" s="184">
        <v>61.9</v>
      </c>
      <c r="C5569" s="184">
        <f t="shared" si="347"/>
        <v>2013</v>
      </c>
      <c r="E5569" s="190">
        <v>65.900000000000006</v>
      </c>
      <c r="F5569" s="190">
        <f t="shared" si="350"/>
        <v>5564</v>
      </c>
      <c r="G5569" s="190">
        <f t="shared" si="348"/>
        <v>0.60928602715724922</v>
      </c>
      <c r="H5569" s="190">
        <f t="shared" si="349"/>
        <v>222.56</v>
      </c>
    </row>
    <row r="5570" spans="1:8">
      <c r="A5570" s="185">
        <v>41633</v>
      </c>
      <c r="B5570" s="184">
        <v>61.5</v>
      </c>
      <c r="C5570" s="184">
        <f t="shared" si="347"/>
        <v>2013</v>
      </c>
      <c r="E5570" s="190">
        <v>65.900000000000006</v>
      </c>
      <c r="F5570" s="190">
        <f t="shared" si="350"/>
        <v>5565</v>
      </c>
      <c r="G5570" s="190">
        <f t="shared" si="348"/>
        <v>0.60939553219448095</v>
      </c>
      <c r="H5570" s="190">
        <f t="shared" si="349"/>
        <v>222.6</v>
      </c>
    </row>
    <row r="5571" spans="1:8">
      <c r="A5571" s="185">
        <v>41634</v>
      </c>
      <c r="B5571" s="184">
        <v>65.7</v>
      </c>
      <c r="C5571" s="184">
        <f t="shared" si="347"/>
        <v>2013</v>
      </c>
      <c r="E5571" s="190">
        <v>65.8</v>
      </c>
      <c r="F5571" s="190">
        <f t="shared" si="350"/>
        <v>5566</v>
      </c>
      <c r="G5571" s="190">
        <f t="shared" si="348"/>
        <v>0.60950503723171268</v>
      </c>
      <c r="H5571" s="190">
        <f t="shared" si="349"/>
        <v>222.64</v>
      </c>
    </row>
    <row r="5572" spans="1:8">
      <c r="A5572" s="185">
        <v>41635</v>
      </c>
      <c r="B5572" s="184">
        <v>67.7</v>
      </c>
      <c r="C5572" s="184">
        <f t="shared" si="347"/>
        <v>2013</v>
      </c>
      <c r="E5572" s="190">
        <v>65.8</v>
      </c>
      <c r="F5572" s="190">
        <f t="shared" si="350"/>
        <v>5567</v>
      </c>
      <c r="G5572" s="190">
        <f t="shared" si="348"/>
        <v>0.6096145422689444</v>
      </c>
      <c r="H5572" s="190">
        <f t="shared" si="349"/>
        <v>222.68</v>
      </c>
    </row>
    <row r="5573" spans="1:8">
      <c r="A5573" s="185">
        <v>41636</v>
      </c>
      <c r="B5573" s="184">
        <v>66.7</v>
      </c>
      <c r="C5573" s="184">
        <f t="shared" si="347"/>
        <v>2013</v>
      </c>
      <c r="E5573" s="190">
        <v>65.8</v>
      </c>
      <c r="F5573" s="190">
        <f t="shared" si="350"/>
        <v>5568</v>
      </c>
      <c r="G5573" s="190">
        <f t="shared" si="348"/>
        <v>0.60972404730617613</v>
      </c>
      <c r="H5573" s="190">
        <f t="shared" si="349"/>
        <v>222.72</v>
      </c>
    </row>
    <row r="5574" spans="1:8">
      <c r="A5574" s="185">
        <v>41637</v>
      </c>
      <c r="B5574" s="184">
        <v>62.7</v>
      </c>
      <c r="C5574" s="184">
        <f t="shared" ref="C5574:C5637" si="351">YEAR(A5574)</f>
        <v>2013</v>
      </c>
      <c r="E5574" s="190">
        <v>65.8</v>
      </c>
      <c r="F5574" s="190">
        <f t="shared" si="350"/>
        <v>5569</v>
      </c>
      <c r="G5574" s="190">
        <f t="shared" ref="G5574:G5637" si="352">F5574/9132</f>
        <v>0.60983355234340775</v>
      </c>
      <c r="H5574" s="190">
        <f t="shared" ref="H5574:H5637" si="353">G5574*9132/25</f>
        <v>222.76</v>
      </c>
    </row>
    <row r="5575" spans="1:8">
      <c r="A5575" s="185">
        <v>41638</v>
      </c>
      <c r="B5575" s="184">
        <v>56.2</v>
      </c>
      <c r="C5575" s="184">
        <f t="shared" si="351"/>
        <v>2013</v>
      </c>
      <c r="E5575" s="190">
        <v>65.8</v>
      </c>
      <c r="F5575" s="190">
        <f t="shared" ref="F5575:F5638" si="354">F5574+1</f>
        <v>5570</v>
      </c>
      <c r="G5575" s="190">
        <f t="shared" si="352"/>
        <v>0.60994305738063948</v>
      </c>
      <c r="H5575" s="190">
        <f t="shared" si="353"/>
        <v>222.8</v>
      </c>
    </row>
    <row r="5576" spans="1:8">
      <c r="A5576" s="185">
        <v>41639</v>
      </c>
      <c r="B5576" s="184">
        <v>58.9</v>
      </c>
      <c r="C5576" s="184">
        <f t="shared" si="351"/>
        <v>2013</v>
      </c>
      <c r="E5576" s="190">
        <v>65.8</v>
      </c>
      <c r="F5576" s="190">
        <f t="shared" si="354"/>
        <v>5571</v>
      </c>
      <c r="G5576" s="190">
        <f t="shared" si="352"/>
        <v>0.6100525624178712</v>
      </c>
      <c r="H5576" s="190">
        <f t="shared" si="353"/>
        <v>222.84</v>
      </c>
    </row>
    <row r="5577" spans="1:8">
      <c r="A5577" s="185">
        <v>41640</v>
      </c>
      <c r="B5577" s="184">
        <v>62.3</v>
      </c>
      <c r="C5577" s="184">
        <f t="shared" si="351"/>
        <v>2014</v>
      </c>
      <c r="E5577" s="190">
        <v>65.8</v>
      </c>
      <c r="F5577" s="190">
        <f t="shared" si="354"/>
        <v>5572</v>
      </c>
      <c r="G5577" s="190">
        <f t="shared" si="352"/>
        <v>0.61016206745510293</v>
      </c>
      <c r="H5577" s="190">
        <f t="shared" si="353"/>
        <v>222.88</v>
      </c>
    </row>
    <row r="5578" spans="1:8">
      <c r="A5578" s="185">
        <v>41641</v>
      </c>
      <c r="B5578" s="184">
        <v>62.5</v>
      </c>
      <c r="C5578" s="184">
        <f t="shared" si="351"/>
        <v>2014</v>
      </c>
      <c r="E5578" s="190">
        <v>65.8</v>
      </c>
      <c r="F5578" s="190">
        <f t="shared" si="354"/>
        <v>5573</v>
      </c>
      <c r="G5578" s="190">
        <f t="shared" si="352"/>
        <v>0.61027157249233466</v>
      </c>
      <c r="H5578" s="190">
        <f t="shared" si="353"/>
        <v>222.92</v>
      </c>
    </row>
    <row r="5579" spans="1:8">
      <c r="A5579" s="185">
        <v>41642</v>
      </c>
      <c r="B5579" s="184">
        <v>65.2</v>
      </c>
      <c r="C5579" s="184">
        <f t="shared" si="351"/>
        <v>2014</v>
      </c>
      <c r="E5579" s="190">
        <v>65.7</v>
      </c>
      <c r="F5579" s="190">
        <f t="shared" si="354"/>
        <v>5574</v>
      </c>
      <c r="G5579" s="190">
        <f t="shared" si="352"/>
        <v>0.61038107752956638</v>
      </c>
      <c r="H5579" s="190">
        <f t="shared" si="353"/>
        <v>222.96</v>
      </c>
    </row>
    <row r="5580" spans="1:8">
      <c r="A5580" s="185">
        <v>41643</v>
      </c>
      <c r="B5580" s="184">
        <v>60.6</v>
      </c>
      <c r="C5580" s="184">
        <f t="shared" si="351"/>
        <v>2014</v>
      </c>
      <c r="E5580" s="190">
        <v>65.7</v>
      </c>
      <c r="F5580" s="190">
        <f t="shared" si="354"/>
        <v>5575</v>
      </c>
      <c r="G5580" s="190">
        <f t="shared" si="352"/>
        <v>0.61049058256679811</v>
      </c>
      <c r="H5580" s="190">
        <f t="shared" si="353"/>
        <v>223</v>
      </c>
    </row>
    <row r="5581" spans="1:8">
      <c r="A5581" s="185">
        <v>41644</v>
      </c>
      <c r="B5581" s="184">
        <v>57.4</v>
      </c>
      <c r="C5581" s="184">
        <f t="shared" si="351"/>
        <v>2014</v>
      </c>
      <c r="E5581" s="190">
        <v>65.7</v>
      </c>
      <c r="F5581" s="190">
        <f t="shared" si="354"/>
        <v>5576</v>
      </c>
      <c r="G5581" s="190">
        <f t="shared" si="352"/>
        <v>0.61060008760402984</v>
      </c>
      <c r="H5581" s="190">
        <f t="shared" si="353"/>
        <v>223.04000000000005</v>
      </c>
    </row>
    <row r="5582" spans="1:8">
      <c r="A5582" s="185">
        <v>41645</v>
      </c>
      <c r="B5582" s="184">
        <v>61.5</v>
      </c>
      <c r="C5582" s="184">
        <f t="shared" si="351"/>
        <v>2014</v>
      </c>
      <c r="E5582" s="190">
        <v>65.7</v>
      </c>
      <c r="F5582" s="190">
        <f t="shared" si="354"/>
        <v>5577</v>
      </c>
      <c r="G5582" s="190">
        <f t="shared" si="352"/>
        <v>0.61070959264126146</v>
      </c>
      <c r="H5582" s="190">
        <f t="shared" si="353"/>
        <v>223.08</v>
      </c>
    </row>
    <row r="5583" spans="1:8">
      <c r="A5583" s="185">
        <v>41646</v>
      </c>
      <c r="B5583" s="184">
        <v>40.5</v>
      </c>
      <c r="C5583" s="184">
        <f t="shared" si="351"/>
        <v>2014</v>
      </c>
      <c r="E5583" s="190">
        <v>65.599999999999994</v>
      </c>
      <c r="F5583" s="190">
        <f t="shared" si="354"/>
        <v>5578</v>
      </c>
      <c r="G5583" s="190">
        <f t="shared" si="352"/>
        <v>0.61081909767849318</v>
      </c>
      <c r="H5583" s="190">
        <f t="shared" si="353"/>
        <v>223.12</v>
      </c>
    </row>
    <row r="5584" spans="1:8">
      <c r="A5584" s="185">
        <v>41647</v>
      </c>
      <c r="B5584" s="184">
        <v>53.1</v>
      </c>
      <c r="C5584" s="184">
        <f t="shared" si="351"/>
        <v>2014</v>
      </c>
      <c r="E5584" s="190">
        <v>65.599999999999994</v>
      </c>
      <c r="F5584" s="190">
        <f t="shared" si="354"/>
        <v>5579</v>
      </c>
      <c r="G5584" s="190">
        <f t="shared" si="352"/>
        <v>0.61092860271572491</v>
      </c>
      <c r="H5584" s="190">
        <f t="shared" si="353"/>
        <v>223.16</v>
      </c>
    </row>
    <row r="5585" spans="1:8">
      <c r="A5585" s="185">
        <v>41648</v>
      </c>
      <c r="B5585" s="184">
        <v>47.8</v>
      </c>
      <c r="C5585" s="184">
        <f t="shared" si="351"/>
        <v>2014</v>
      </c>
      <c r="E5585" s="190">
        <v>65.599999999999994</v>
      </c>
      <c r="F5585" s="190">
        <f t="shared" si="354"/>
        <v>5580</v>
      </c>
      <c r="G5585" s="190">
        <f t="shared" si="352"/>
        <v>0.61103810775295664</v>
      </c>
      <c r="H5585" s="190">
        <f t="shared" si="353"/>
        <v>223.2</v>
      </c>
    </row>
    <row r="5586" spans="1:8">
      <c r="A5586" s="185">
        <v>41649</v>
      </c>
      <c r="B5586" s="184">
        <v>44.6</v>
      </c>
      <c r="C5586" s="184">
        <f t="shared" si="351"/>
        <v>2014</v>
      </c>
      <c r="E5586" s="190">
        <v>65.599999999999994</v>
      </c>
      <c r="F5586" s="190">
        <f t="shared" si="354"/>
        <v>5581</v>
      </c>
      <c r="G5586" s="190">
        <f t="shared" si="352"/>
        <v>0.61114761279018837</v>
      </c>
      <c r="H5586" s="190">
        <f t="shared" si="353"/>
        <v>223.24</v>
      </c>
    </row>
    <row r="5587" spans="1:8">
      <c r="A5587" s="185">
        <v>41650</v>
      </c>
      <c r="B5587" s="184">
        <v>41.4</v>
      </c>
      <c r="C5587" s="184">
        <f t="shared" si="351"/>
        <v>2014</v>
      </c>
      <c r="E5587" s="190">
        <v>65.5</v>
      </c>
      <c r="F5587" s="190">
        <f t="shared" si="354"/>
        <v>5582</v>
      </c>
      <c r="G5587" s="190">
        <f t="shared" si="352"/>
        <v>0.61125711782742009</v>
      </c>
      <c r="H5587" s="190">
        <f t="shared" si="353"/>
        <v>223.28</v>
      </c>
    </row>
    <row r="5588" spans="1:8">
      <c r="A5588" s="185">
        <v>41651</v>
      </c>
      <c r="B5588" s="184">
        <v>45.3</v>
      </c>
      <c r="C5588" s="184">
        <f t="shared" si="351"/>
        <v>2014</v>
      </c>
      <c r="E5588" s="190">
        <v>65.5</v>
      </c>
      <c r="F5588" s="190">
        <f t="shared" si="354"/>
        <v>5583</v>
      </c>
      <c r="G5588" s="190">
        <f t="shared" si="352"/>
        <v>0.61136662286465182</v>
      </c>
      <c r="H5588" s="190">
        <f t="shared" si="353"/>
        <v>223.32</v>
      </c>
    </row>
    <row r="5589" spans="1:8">
      <c r="A5589" s="185">
        <v>41652</v>
      </c>
      <c r="B5589" s="184">
        <v>47.9</v>
      </c>
      <c r="C5589" s="184">
        <f t="shared" si="351"/>
        <v>2014</v>
      </c>
      <c r="E5589" s="190">
        <v>65.5</v>
      </c>
      <c r="F5589" s="190">
        <f t="shared" si="354"/>
        <v>5584</v>
      </c>
      <c r="G5589" s="190">
        <f t="shared" si="352"/>
        <v>0.61147612790188344</v>
      </c>
      <c r="H5589" s="190">
        <f t="shared" si="353"/>
        <v>223.36</v>
      </c>
    </row>
    <row r="5590" spans="1:8">
      <c r="A5590" s="185">
        <v>41653</v>
      </c>
      <c r="B5590" s="184">
        <v>47.3</v>
      </c>
      <c r="C5590" s="184">
        <f t="shared" si="351"/>
        <v>2014</v>
      </c>
      <c r="E5590" s="190">
        <v>65.5</v>
      </c>
      <c r="F5590" s="190">
        <f t="shared" si="354"/>
        <v>5585</v>
      </c>
      <c r="G5590" s="190">
        <f t="shared" si="352"/>
        <v>0.61158563293911516</v>
      </c>
      <c r="H5590" s="190">
        <f t="shared" si="353"/>
        <v>223.4</v>
      </c>
    </row>
    <row r="5591" spans="1:8">
      <c r="A5591" s="185">
        <v>41654</v>
      </c>
      <c r="B5591" s="184">
        <v>46.8</v>
      </c>
      <c r="C5591" s="184">
        <f t="shared" si="351"/>
        <v>2014</v>
      </c>
      <c r="E5591" s="190">
        <v>65.5</v>
      </c>
      <c r="F5591" s="190">
        <f t="shared" si="354"/>
        <v>5586</v>
      </c>
      <c r="G5591" s="190">
        <f t="shared" si="352"/>
        <v>0.61169513797634689</v>
      </c>
      <c r="H5591" s="190">
        <f t="shared" si="353"/>
        <v>223.44</v>
      </c>
    </row>
    <row r="5592" spans="1:8">
      <c r="A5592" s="185">
        <v>41655</v>
      </c>
      <c r="B5592" s="184">
        <v>48.1</v>
      </c>
      <c r="C5592" s="184">
        <f t="shared" si="351"/>
        <v>2014</v>
      </c>
      <c r="E5592" s="190">
        <v>65.5</v>
      </c>
      <c r="F5592" s="190">
        <f t="shared" si="354"/>
        <v>5587</v>
      </c>
      <c r="G5592" s="190">
        <f t="shared" si="352"/>
        <v>0.61180464301357862</v>
      </c>
      <c r="H5592" s="190">
        <f t="shared" si="353"/>
        <v>223.48</v>
      </c>
    </row>
    <row r="5593" spans="1:8">
      <c r="A5593" s="185">
        <v>41656</v>
      </c>
      <c r="B5593" s="184">
        <v>50.7</v>
      </c>
      <c r="C5593" s="184">
        <f t="shared" si="351"/>
        <v>2014</v>
      </c>
      <c r="E5593" s="190">
        <v>65.5</v>
      </c>
      <c r="F5593" s="190">
        <f t="shared" si="354"/>
        <v>5588</v>
      </c>
      <c r="G5593" s="190">
        <f t="shared" si="352"/>
        <v>0.61191414805081035</v>
      </c>
      <c r="H5593" s="190">
        <f t="shared" si="353"/>
        <v>223.52</v>
      </c>
    </row>
    <row r="5594" spans="1:8">
      <c r="A5594" s="185">
        <v>41657</v>
      </c>
      <c r="B5594" s="184">
        <v>43</v>
      </c>
      <c r="C5594" s="184">
        <f t="shared" si="351"/>
        <v>2014</v>
      </c>
      <c r="E5594" s="190">
        <v>65.400000000000006</v>
      </c>
      <c r="F5594" s="190">
        <f t="shared" si="354"/>
        <v>5589</v>
      </c>
      <c r="G5594" s="190">
        <f t="shared" si="352"/>
        <v>0.61202365308804207</v>
      </c>
      <c r="H5594" s="190">
        <f t="shared" si="353"/>
        <v>223.56</v>
      </c>
    </row>
    <row r="5595" spans="1:8">
      <c r="A5595" s="185">
        <v>41658</v>
      </c>
      <c r="B5595" s="184">
        <v>42.5</v>
      </c>
      <c r="C5595" s="184">
        <f t="shared" si="351"/>
        <v>2014</v>
      </c>
      <c r="E5595" s="190">
        <v>65.400000000000006</v>
      </c>
      <c r="F5595" s="190">
        <f t="shared" si="354"/>
        <v>5590</v>
      </c>
      <c r="G5595" s="190">
        <f t="shared" si="352"/>
        <v>0.6121331581252738</v>
      </c>
      <c r="H5595" s="190">
        <f t="shared" si="353"/>
        <v>223.6</v>
      </c>
    </row>
    <row r="5596" spans="1:8">
      <c r="A5596" s="185">
        <v>41659</v>
      </c>
      <c r="B5596" s="184">
        <v>43.6</v>
      </c>
      <c r="C5596" s="184">
        <f t="shared" si="351"/>
        <v>2014</v>
      </c>
      <c r="E5596" s="190">
        <v>65.400000000000006</v>
      </c>
      <c r="F5596" s="190">
        <f t="shared" si="354"/>
        <v>5591</v>
      </c>
      <c r="G5596" s="190">
        <f t="shared" si="352"/>
        <v>0.61224266316250553</v>
      </c>
      <c r="H5596" s="190">
        <f t="shared" si="353"/>
        <v>223.64000000000004</v>
      </c>
    </row>
    <row r="5597" spans="1:8">
      <c r="A5597" s="185">
        <v>41660</v>
      </c>
      <c r="B5597" s="184">
        <v>44.6</v>
      </c>
      <c r="C5597" s="184">
        <f t="shared" si="351"/>
        <v>2014</v>
      </c>
      <c r="E5597" s="190">
        <v>65.400000000000006</v>
      </c>
      <c r="F5597" s="190">
        <f t="shared" si="354"/>
        <v>5592</v>
      </c>
      <c r="G5597" s="190">
        <f t="shared" si="352"/>
        <v>0.61235216819973715</v>
      </c>
      <c r="H5597" s="190">
        <f t="shared" si="353"/>
        <v>223.68</v>
      </c>
    </row>
    <row r="5598" spans="1:8">
      <c r="A5598" s="185">
        <v>41661</v>
      </c>
      <c r="B5598" s="184">
        <v>44.3</v>
      </c>
      <c r="C5598" s="184">
        <f t="shared" si="351"/>
        <v>2014</v>
      </c>
      <c r="E5598" s="190">
        <v>65.3</v>
      </c>
      <c r="F5598" s="190">
        <f t="shared" si="354"/>
        <v>5593</v>
      </c>
      <c r="G5598" s="190">
        <f t="shared" si="352"/>
        <v>0.61246167323696887</v>
      </c>
      <c r="H5598" s="190">
        <f t="shared" si="353"/>
        <v>223.72</v>
      </c>
    </row>
    <row r="5599" spans="1:8">
      <c r="A5599" s="185">
        <v>41662</v>
      </c>
      <c r="B5599" s="184">
        <v>42.7</v>
      </c>
      <c r="C5599" s="184">
        <f t="shared" si="351"/>
        <v>2014</v>
      </c>
      <c r="E5599" s="190">
        <v>65.3</v>
      </c>
      <c r="F5599" s="190">
        <f t="shared" si="354"/>
        <v>5594</v>
      </c>
      <c r="G5599" s="190">
        <f t="shared" si="352"/>
        <v>0.6125711782742006</v>
      </c>
      <c r="H5599" s="190">
        <f t="shared" si="353"/>
        <v>223.76</v>
      </c>
    </row>
    <row r="5600" spans="1:8">
      <c r="A5600" s="185">
        <v>41663</v>
      </c>
      <c r="B5600" s="184">
        <v>45.9</v>
      </c>
      <c r="C5600" s="184">
        <f t="shared" si="351"/>
        <v>2014</v>
      </c>
      <c r="E5600" s="190">
        <v>65.3</v>
      </c>
      <c r="F5600" s="190">
        <f t="shared" si="354"/>
        <v>5595</v>
      </c>
      <c r="G5600" s="190">
        <f t="shared" si="352"/>
        <v>0.61268068331143233</v>
      </c>
      <c r="H5600" s="190">
        <f t="shared" si="353"/>
        <v>223.8</v>
      </c>
    </row>
    <row r="5601" spans="1:8">
      <c r="A5601" s="185">
        <v>41664</v>
      </c>
      <c r="B5601" s="184">
        <v>42.3</v>
      </c>
      <c r="C5601" s="184">
        <f t="shared" si="351"/>
        <v>2014</v>
      </c>
      <c r="E5601" s="190">
        <v>65.3</v>
      </c>
      <c r="F5601" s="190">
        <f t="shared" si="354"/>
        <v>5596</v>
      </c>
      <c r="G5601" s="190">
        <f t="shared" si="352"/>
        <v>0.61279018834866406</v>
      </c>
      <c r="H5601" s="190">
        <f t="shared" si="353"/>
        <v>223.84</v>
      </c>
    </row>
    <row r="5602" spans="1:8">
      <c r="A5602" s="185">
        <v>41665</v>
      </c>
      <c r="B5602" s="184">
        <v>45.3</v>
      </c>
      <c r="C5602" s="184">
        <f t="shared" si="351"/>
        <v>2014</v>
      </c>
      <c r="E5602" s="190">
        <v>65.3</v>
      </c>
      <c r="F5602" s="190">
        <f t="shared" si="354"/>
        <v>5597</v>
      </c>
      <c r="G5602" s="190">
        <f t="shared" si="352"/>
        <v>0.61289969338589578</v>
      </c>
      <c r="H5602" s="190">
        <f t="shared" si="353"/>
        <v>223.88</v>
      </c>
    </row>
    <row r="5603" spans="1:8">
      <c r="A5603" s="185">
        <v>41666</v>
      </c>
      <c r="B5603" s="184">
        <v>47.3</v>
      </c>
      <c r="C5603" s="184">
        <f t="shared" si="351"/>
        <v>2014</v>
      </c>
      <c r="E5603" s="190">
        <v>65.2</v>
      </c>
      <c r="F5603" s="190">
        <f t="shared" si="354"/>
        <v>5598</v>
      </c>
      <c r="G5603" s="190">
        <f t="shared" si="352"/>
        <v>0.61300919842312751</v>
      </c>
      <c r="H5603" s="190">
        <f t="shared" si="353"/>
        <v>223.92</v>
      </c>
    </row>
    <row r="5604" spans="1:8">
      <c r="A5604" s="185">
        <v>41667</v>
      </c>
      <c r="B5604" s="184">
        <v>49.6</v>
      </c>
      <c r="C5604" s="184">
        <f t="shared" si="351"/>
        <v>2014</v>
      </c>
      <c r="E5604" s="190">
        <v>65.2</v>
      </c>
      <c r="F5604" s="190">
        <f t="shared" si="354"/>
        <v>5599</v>
      </c>
      <c r="G5604" s="190">
        <f t="shared" si="352"/>
        <v>0.61311870346035913</v>
      </c>
      <c r="H5604" s="190">
        <f t="shared" si="353"/>
        <v>223.96</v>
      </c>
    </row>
    <row r="5605" spans="1:8">
      <c r="A5605" s="185">
        <v>41668</v>
      </c>
      <c r="B5605" s="184">
        <v>53</v>
      </c>
      <c r="C5605" s="184">
        <f t="shared" si="351"/>
        <v>2014</v>
      </c>
      <c r="E5605" s="190">
        <v>65.2</v>
      </c>
      <c r="F5605" s="190">
        <f t="shared" si="354"/>
        <v>5600</v>
      </c>
      <c r="G5605" s="190">
        <f t="shared" si="352"/>
        <v>0.61322820849759085</v>
      </c>
      <c r="H5605" s="190">
        <f t="shared" si="353"/>
        <v>224</v>
      </c>
    </row>
    <row r="5606" spans="1:8">
      <c r="A5606" s="185">
        <v>41669</v>
      </c>
      <c r="B5606" s="184">
        <v>61.9</v>
      </c>
      <c r="C5606" s="184">
        <f t="shared" si="351"/>
        <v>2014</v>
      </c>
      <c r="E5606" s="190">
        <v>65.2</v>
      </c>
      <c r="F5606" s="190">
        <f t="shared" si="354"/>
        <v>5601</v>
      </c>
      <c r="G5606" s="190">
        <f t="shared" si="352"/>
        <v>0.61333771353482258</v>
      </c>
      <c r="H5606" s="190">
        <f t="shared" si="353"/>
        <v>224.04</v>
      </c>
    </row>
    <row r="5607" spans="1:8">
      <c r="A5607" s="185">
        <v>41670</v>
      </c>
      <c r="B5607" s="184">
        <v>53.6</v>
      </c>
      <c r="C5607" s="184">
        <f t="shared" si="351"/>
        <v>2014</v>
      </c>
      <c r="E5607" s="190">
        <v>65.2</v>
      </c>
      <c r="F5607" s="190">
        <f t="shared" si="354"/>
        <v>5602</v>
      </c>
      <c r="G5607" s="190">
        <f t="shared" si="352"/>
        <v>0.61344721857205431</v>
      </c>
      <c r="H5607" s="190">
        <f t="shared" si="353"/>
        <v>224.08</v>
      </c>
    </row>
    <row r="5608" spans="1:8">
      <c r="A5608" s="185">
        <v>41671</v>
      </c>
      <c r="B5608" s="184">
        <v>54</v>
      </c>
      <c r="C5608" s="184">
        <f t="shared" si="351"/>
        <v>2014</v>
      </c>
      <c r="E5608" s="190">
        <v>65.099999999999994</v>
      </c>
      <c r="F5608" s="190">
        <f t="shared" si="354"/>
        <v>5603</v>
      </c>
      <c r="G5608" s="190">
        <f t="shared" si="352"/>
        <v>0.61355672360928604</v>
      </c>
      <c r="H5608" s="190">
        <f t="shared" si="353"/>
        <v>224.12</v>
      </c>
    </row>
    <row r="5609" spans="1:8">
      <c r="A5609" s="185">
        <v>41672</v>
      </c>
      <c r="B5609" s="184">
        <v>63.1</v>
      </c>
      <c r="C5609" s="184">
        <f t="shared" si="351"/>
        <v>2014</v>
      </c>
      <c r="E5609" s="190">
        <v>65.099999999999994</v>
      </c>
      <c r="F5609" s="190">
        <f t="shared" si="354"/>
        <v>5604</v>
      </c>
      <c r="G5609" s="190">
        <f t="shared" si="352"/>
        <v>0.61366622864651776</v>
      </c>
      <c r="H5609" s="190">
        <f t="shared" si="353"/>
        <v>224.16</v>
      </c>
    </row>
    <row r="5610" spans="1:8">
      <c r="A5610" s="185">
        <v>41673</v>
      </c>
      <c r="B5610" s="184">
        <v>62</v>
      </c>
      <c r="C5610" s="184">
        <f t="shared" si="351"/>
        <v>2014</v>
      </c>
      <c r="E5610" s="190">
        <v>65.099999999999994</v>
      </c>
      <c r="F5610" s="190">
        <f t="shared" si="354"/>
        <v>5605</v>
      </c>
      <c r="G5610" s="190">
        <f t="shared" si="352"/>
        <v>0.61377573368374949</v>
      </c>
      <c r="H5610" s="190">
        <f t="shared" si="353"/>
        <v>224.2</v>
      </c>
    </row>
    <row r="5611" spans="1:8">
      <c r="A5611" s="185">
        <v>41674</v>
      </c>
      <c r="B5611" s="184">
        <v>64.099999999999994</v>
      </c>
      <c r="C5611" s="184">
        <f t="shared" si="351"/>
        <v>2014</v>
      </c>
      <c r="E5611" s="190">
        <v>65.099999999999994</v>
      </c>
      <c r="F5611" s="190">
        <f t="shared" si="354"/>
        <v>5606</v>
      </c>
      <c r="G5611" s="190">
        <f t="shared" si="352"/>
        <v>0.61388523872098122</v>
      </c>
      <c r="H5611" s="190">
        <f t="shared" si="353"/>
        <v>224.24000000000004</v>
      </c>
    </row>
    <row r="5612" spans="1:8">
      <c r="A5612" s="185">
        <v>41675</v>
      </c>
      <c r="B5612" s="184">
        <v>67.2</v>
      </c>
      <c r="C5612" s="184">
        <f t="shared" si="351"/>
        <v>2014</v>
      </c>
      <c r="E5612" s="190">
        <v>65.099999999999994</v>
      </c>
      <c r="F5612" s="190">
        <f t="shared" si="354"/>
        <v>5607</v>
      </c>
      <c r="G5612" s="190">
        <f t="shared" si="352"/>
        <v>0.61399474375821284</v>
      </c>
      <c r="H5612" s="190">
        <f t="shared" si="353"/>
        <v>224.28</v>
      </c>
    </row>
    <row r="5613" spans="1:8">
      <c r="A5613" s="185">
        <v>41676</v>
      </c>
      <c r="B5613" s="184">
        <v>55</v>
      </c>
      <c r="C5613" s="184">
        <f t="shared" si="351"/>
        <v>2014</v>
      </c>
      <c r="E5613" s="190">
        <v>65.099999999999994</v>
      </c>
      <c r="F5613" s="190">
        <f t="shared" si="354"/>
        <v>5608</v>
      </c>
      <c r="G5613" s="190">
        <f t="shared" si="352"/>
        <v>0.61410424879544456</v>
      </c>
      <c r="H5613" s="190">
        <f t="shared" si="353"/>
        <v>224.32</v>
      </c>
    </row>
    <row r="5614" spans="1:8">
      <c r="A5614" s="185">
        <v>41677</v>
      </c>
      <c r="B5614" s="184">
        <v>53.8</v>
      </c>
      <c r="C5614" s="184">
        <f t="shared" si="351"/>
        <v>2014</v>
      </c>
      <c r="E5614" s="190">
        <v>65.099999999999994</v>
      </c>
      <c r="F5614" s="190">
        <f t="shared" si="354"/>
        <v>5609</v>
      </c>
      <c r="G5614" s="190">
        <f t="shared" si="352"/>
        <v>0.61421375383267629</v>
      </c>
      <c r="H5614" s="190">
        <f t="shared" si="353"/>
        <v>224.36</v>
      </c>
    </row>
    <row r="5615" spans="1:8">
      <c r="A5615" s="185">
        <v>41678</v>
      </c>
      <c r="B5615" s="184">
        <v>62.9</v>
      </c>
      <c r="C5615" s="184">
        <f t="shared" si="351"/>
        <v>2014</v>
      </c>
      <c r="E5615" s="190">
        <v>65</v>
      </c>
      <c r="F5615" s="190">
        <f t="shared" si="354"/>
        <v>5610</v>
      </c>
      <c r="G5615" s="190">
        <f t="shared" si="352"/>
        <v>0.61432325886990802</v>
      </c>
      <c r="H5615" s="190">
        <f t="shared" si="353"/>
        <v>224.4</v>
      </c>
    </row>
    <row r="5616" spans="1:8">
      <c r="A5616" s="185">
        <v>41679</v>
      </c>
      <c r="B5616" s="184">
        <v>120</v>
      </c>
      <c r="C5616" s="184">
        <f t="shared" si="351"/>
        <v>2014</v>
      </c>
      <c r="E5616" s="190">
        <v>65</v>
      </c>
      <c r="F5616" s="190">
        <f t="shared" si="354"/>
        <v>5611</v>
      </c>
      <c r="G5616" s="190">
        <f t="shared" si="352"/>
        <v>0.61443276390713975</v>
      </c>
      <c r="H5616" s="190">
        <f t="shared" si="353"/>
        <v>224.44</v>
      </c>
    </row>
    <row r="5617" spans="1:8">
      <c r="A5617" s="185">
        <v>41680</v>
      </c>
      <c r="B5617" s="184">
        <v>91.3</v>
      </c>
      <c r="C5617" s="184">
        <f t="shared" si="351"/>
        <v>2014</v>
      </c>
      <c r="E5617" s="190">
        <v>65</v>
      </c>
      <c r="F5617" s="190">
        <f t="shared" si="354"/>
        <v>5612</v>
      </c>
      <c r="G5617" s="190">
        <f t="shared" si="352"/>
        <v>0.61454226894437147</v>
      </c>
      <c r="H5617" s="190">
        <f t="shared" si="353"/>
        <v>224.48</v>
      </c>
    </row>
    <row r="5618" spans="1:8">
      <c r="A5618" s="185">
        <v>41681</v>
      </c>
      <c r="B5618" s="184">
        <v>66.099999999999994</v>
      </c>
      <c r="C5618" s="184">
        <f t="shared" si="351"/>
        <v>2014</v>
      </c>
      <c r="E5618" s="190">
        <v>65</v>
      </c>
      <c r="F5618" s="190">
        <f t="shared" si="354"/>
        <v>5613</v>
      </c>
      <c r="G5618" s="190">
        <f t="shared" si="352"/>
        <v>0.6146517739816032</v>
      </c>
      <c r="H5618" s="190">
        <f t="shared" si="353"/>
        <v>224.52</v>
      </c>
    </row>
    <row r="5619" spans="1:8">
      <c r="A5619" s="185">
        <v>41682</v>
      </c>
      <c r="B5619" s="184">
        <v>58.3</v>
      </c>
      <c r="C5619" s="184">
        <f t="shared" si="351"/>
        <v>2014</v>
      </c>
      <c r="E5619" s="190">
        <v>65</v>
      </c>
      <c r="F5619" s="190">
        <f t="shared" si="354"/>
        <v>5614</v>
      </c>
      <c r="G5619" s="190">
        <f t="shared" si="352"/>
        <v>0.61476127901883482</v>
      </c>
      <c r="H5619" s="190">
        <f t="shared" si="353"/>
        <v>224.55999999999997</v>
      </c>
    </row>
    <row r="5620" spans="1:8">
      <c r="A5620" s="185">
        <v>41683</v>
      </c>
      <c r="B5620" s="184">
        <v>59.3</v>
      </c>
      <c r="C5620" s="184">
        <f t="shared" si="351"/>
        <v>2014</v>
      </c>
      <c r="E5620" s="190">
        <v>65</v>
      </c>
      <c r="F5620" s="190">
        <f t="shared" si="354"/>
        <v>5615</v>
      </c>
      <c r="G5620" s="190">
        <f t="shared" si="352"/>
        <v>0.61487078405606654</v>
      </c>
      <c r="H5620" s="190">
        <f t="shared" si="353"/>
        <v>224.6</v>
      </c>
    </row>
    <row r="5621" spans="1:8">
      <c r="A5621" s="185">
        <v>41684</v>
      </c>
      <c r="B5621" s="184">
        <v>65.599999999999994</v>
      </c>
      <c r="C5621" s="184">
        <f t="shared" si="351"/>
        <v>2014</v>
      </c>
      <c r="E5621" s="190">
        <v>65</v>
      </c>
      <c r="F5621" s="190">
        <f t="shared" si="354"/>
        <v>5616</v>
      </c>
      <c r="G5621" s="190">
        <f t="shared" si="352"/>
        <v>0.61498028909329827</v>
      </c>
      <c r="H5621" s="190">
        <f t="shared" si="353"/>
        <v>224.64</v>
      </c>
    </row>
    <row r="5622" spans="1:8">
      <c r="A5622" s="185">
        <v>41685</v>
      </c>
      <c r="B5622" s="184">
        <v>70.599999999999994</v>
      </c>
      <c r="C5622" s="184">
        <f t="shared" si="351"/>
        <v>2014</v>
      </c>
      <c r="E5622" s="190">
        <v>65</v>
      </c>
      <c r="F5622" s="190">
        <f t="shared" si="354"/>
        <v>5617</v>
      </c>
      <c r="G5622" s="190">
        <f t="shared" si="352"/>
        <v>0.61508979413053</v>
      </c>
      <c r="H5622" s="190">
        <f t="shared" si="353"/>
        <v>224.68</v>
      </c>
    </row>
    <row r="5623" spans="1:8">
      <c r="A5623" s="185">
        <v>41686</v>
      </c>
      <c r="B5623" s="184">
        <v>59.4</v>
      </c>
      <c r="C5623" s="184">
        <f t="shared" si="351"/>
        <v>2014</v>
      </c>
      <c r="E5623" s="190">
        <v>65</v>
      </c>
      <c r="F5623" s="190">
        <f t="shared" si="354"/>
        <v>5618</v>
      </c>
      <c r="G5623" s="190">
        <f t="shared" si="352"/>
        <v>0.61519929916776173</v>
      </c>
      <c r="H5623" s="190">
        <f t="shared" si="353"/>
        <v>224.72</v>
      </c>
    </row>
    <row r="5624" spans="1:8">
      <c r="A5624" s="185">
        <v>41687</v>
      </c>
      <c r="B5624" s="184">
        <v>53.1</v>
      </c>
      <c r="C5624" s="184">
        <f t="shared" si="351"/>
        <v>2014</v>
      </c>
      <c r="E5624" s="190">
        <v>65</v>
      </c>
      <c r="F5624" s="190">
        <f t="shared" si="354"/>
        <v>5619</v>
      </c>
      <c r="G5624" s="190">
        <f t="shared" si="352"/>
        <v>0.61530880420499345</v>
      </c>
      <c r="H5624" s="190">
        <f t="shared" si="353"/>
        <v>224.76</v>
      </c>
    </row>
    <row r="5625" spans="1:8">
      <c r="A5625" s="185">
        <v>41688</v>
      </c>
      <c r="B5625" s="184">
        <v>62.7</v>
      </c>
      <c r="C5625" s="184">
        <f t="shared" si="351"/>
        <v>2014</v>
      </c>
      <c r="E5625" s="190">
        <v>65</v>
      </c>
      <c r="F5625" s="190">
        <f t="shared" si="354"/>
        <v>5620</v>
      </c>
      <c r="G5625" s="190">
        <f t="shared" si="352"/>
        <v>0.61541830924222518</v>
      </c>
      <c r="H5625" s="190">
        <f t="shared" si="353"/>
        <v>224.8</v>
      </c>
    </row>
    <row r="5626" spans="1:8">
      <c r="A5626" s="185">
        <v>41689</v>
      </c>
      <c r="B5626" s="184">
        <v>63.7</v>
      </c>
      <c r="C5626" s="184">
        <f t="shared" si="351"/>
        <v>2014</v>
      </c>
      <c r="E5626" s="190">
        <v>65</v>
      </c>
      <c r="F5626" s="190">
        <f t="shared" si="354"/>
        <v>5621</v>
      </c>
      <c r="G5626" s="190">
        <f t="shared" si="352"/>
        <v>0.61552781427945691</v>
      </c>
      <c r="H5626" s="190">
        <f t="shared" si="353"/>
        <v>224.84000000000003</v>
      </c>
    </row>
    <row r="5627" spans="1:8">
      <c r="A5627" s="185">
        <v>41690</v>
      </c>
      <c r="B5627" s="184">
        <v>58.6</v>
      </c>
      <c r="C5627" s="184">
        <f t="shared" si="351"/>
        <v>2014</v>
      </c>
      <c r="E5627" s="190">
        <v>64.900000000000006</v>
      </c>
      <c r="F5627" s="190">
        <f t="shared" si="354"/>
        <v>5622</v>
      </c>
      <c r="G5627" s="190">
        <f t="shared" si="352"/>
        <v>0.61563731931668852</v>
      </c>
      <c r="H5627" s="190">
        <f t="shared" si="353"/>
        <v>224.88</v>
      </c>
    </row>
    <row r="5628" spans="1:8">
      <c r="A5628" s="185">
        <v>41691</v>
      </c>
      <c r="B5628" s="184">
        <v>48.5</v>
      </c>
      <c r="C5628" s="184">
        <f t="shared" si="351"/>
        <v>2014</v>
      </c>
      <c r="E5628" s="190">
        <v>64.900000000000006</v>
      </c>
      <c r="F5628" s="190">
        <f t="shared" si="354"/>
        <v>5623</v>
      </c>
      <c r="G5628" s="190">
        <f t="shared" si="352"/>
        <v>0.61574682435392025</v>
      </c>
      <c r="H5628" s="190">
        <f t="shared" si="353"/>
        <v>224.92</v>
      </c>
    </row>
    <row r="5629" spans="1:8">
      <c r="A5629" s="185">
        <v>41692</v>
      </c>
      <c r="B5629" s="184">
        <v>46.2</v>
      </c>
      <c r="C5629" s="184">
        <f t="shared" si="351"/>
        <v>2014</v>
      </c>
      <c r="E5629" s="190">
        <v>64.900000000000006</v>
      </c>
      <c r="F5629" s="190">
        <f t="shared" si="354"/>
        <v>5624</v>
      </c>
      <c r="G5629" s="190">
        <f t="shared" si="352"/>
        <v>0.61585632939115198</v>
      </c>
      <c r="H5629" s="190">
        <f t="shared" si="353"/>
        <v>224.96</v>
      </c>
    </row>
    <row r="5630" spans="1:8">
      <c r="A5630" s="185">
        <v>41693</v>
      </c>
      <c r="B5630" s="184">
        <v>49.9</v>
      </c>
      <c r="C5630" s="184">
        <f t="shared" si="351"/>
        <v>2014</v>
      </c>
      <c r="E5630" s="190">
        <v>64.900000000000006</v>
      </c>
      <c r="F5630" s="190">
        <f t="shared" si="354"/>
        <v>5625</v>
      </c>
      <c r="G5630" s="190">
        <f t="shared" si="352"/>
        <v>0.61596583442838371</v>
      </c>
      <c r="H5630" s="190">
        <f t="shared" si="353"/>
        <v>225</v>
      </c>
    </row>
    <row r="5631" spans="1:8">
      <c r="A5631" s="185">
        <v>41694</v>
      </c>
      <c r="B5631" s="184">
        <v>53.3</v>
      </c>
      <c r="C5631" s="184">
        <f t="shared" si="351"/>
        <v>2014</v>
      </c>
      <c r="E5631" s="190">
        <v>64.8</v>
      </c>
      <c r="F5631" s="190">
        <f t="shared" si="354"/>
        <v>5626</v>
      </c>
      <c r="G5631" s="190">
        <f t="shared" si="352"/>
        <v>0.61607533946561543</v>
      </c>
      <c r="H5631" s="190">
        <f t="shared" si="353"/>
        <v>225.04</v>
      </c>
    </row>
    <row r="5632" spans="1:8">
      <c r="A5632" s="185">
        <v>41695</v>
      </c>
      <c r="B5632" s="184">
        <v>55.8</v>
      </c>
      <c r="C5632" s="184">
        <f t="shared" si="351"/>
        <v>2014</v>
      </c>
      <c r="E5632" s="190">
        <v>64.8</v>
      </c>
      <c r="F5632" s="190">
        <f t="shared" si="354"/>
        <v>5627</v>
      </c>
      <c r="G5632" s="190">
        <f t="shared" si="352"/>
        <v>0.61618484450284716</v>
      </c>
      <c r="H5632" s="190">
        <f t="shared" si="353"/>
        <v>225.08</v>
      </c>
    </row>
    <row r="5633" spans="1:8">
      <c r="A5633" s="185">
        <v>41696</v>
      </c>
      <c r="B5633" s="184">
        <v>52.8</v>
      </c>
      <c r="C5633" s="184">
        <f t="shared" si="351"/>
        <v>2014</v>
      </c>
      <c r="E5633" s="190">
        <v>64.8</v>
      </c>
      <c r="F5633" s="190">
        <f t="shared" si="354"/>
        <v>5628</v>
      </c>
      <c r="G5633" s="190">
        <f t="shared" si="352"/>
        <v>0.61629434954007889</v>
      </c>
      <c r="H5633" s="190">
        <f t="shared" si="353"/>
        <v>225.12</v>
      </c>
    </row>
    <row r="5634" spans="1:8">
      <c r="A5634" s="185">
        <v>41697</v>
      </c>
      <c r="B5634" s="184">
        <v>74.400000000000006</v>
      </c>
      <c r="C5634" s="184">
        <f t="shared" si="351"/>
        <v>2014</v>
      </c>
      <c r="E5634" s="190">
        <v>64.8</v>
      </c>
      <c r="F5634" s="190">
        <f t="shared" si="354"/>
        <v>5629</v>
      </c>
      <c r="G5634" s="190">
        <f t="shared" si="352"/>
        <v>0.61640385457731051</v>
      </c>
      <c r="H5634" s="190">
        <f t="shared" si="353"/>
        <v>225.15999999999997</v>
      </c>
    </row>
    <row r="5635" spans="1:8">
      <c r="A5635" s="185">
        <v>41698</v>
      </c>
      <c r="B5635" s="184">
        <v>74.8</v>
      </c>
      <c r="C5635" s="184">
        <f t="shared" si="351"/>
        <v>2014</v>
      </c>
      <c r="E5635" s="190">
        <v>64.7</v>
      </c>
      <c r="F5635" s="190">
        <f t="shared" si="354"/>
        <v>5630</v>
      </c>
      <c r="G5635" s="190">
        <f t="shared" si="352"/>
        <v>0.61651335961454223</v>
      </c>
      <c r="H5635" s="190">
        <f t="shared" si="353"/>
        <v>225.2</v>
      </c>
    </row>
    <row r="5636" spans="1:8">
      <c r="A5636" s="185">
        <v>41699</v>
      </c>
      <c r="B5636" s="184">
        <v>91.1</v>
      </c>
      <c r="C5636" s="184">
        <f t="shared" si="351"/>
        <v>2014</v>
      </c>
      <c r="E5636" s="190">
        <v>64.7</v>
      </c>
      <c r="F5636" s="190">
        <f t="shared" si="354"/>
        <v>5631</v>
      </c>
      <c r="G5636" s="190">
        <f t="shared" si="352"/>
        <v>0.61662286465177396</v>
      </c>
      <c r="H5636" s="190">
        <f t="shared" si="353"/>
        <v>225.24</v>
      </c>
    </row>
    <row r="5637" spans="1:8">
      <c r="A5637" s="185">
        <v>41700</v>
      </c>
      <c r="B5637" s="184">
        <v>84</v>
      </c>
      <c r="C5637" s="184">
        <f t="shared" si="351"/>
        <v>2014</v>
      </c>
      <c r="E5637" s="190">
        <v>64.7</v>
      </c>
      <c r="F5637" s="190">
        <f t="shared" si="354"/>
        <v>5632</v>
      </c>
      <c r="G5637" s="190">
        <f t="shared" si="352"/>
        <v>0.61673236968900569</v>
      </c>
      <c r="H5637" s="190">
        <f t="shared" si="353"/>
        <v>225.28</v>
      </c>
    </row>
    <row r="5638" spans="1:8">
      <c r="A5638" s="185">
        <v>41701</v>
      </c>
      <c r="B5638" s="184">
        <v>65.8</v>
      </c>
      <c r="C5638" s="184">
        <f t="shared" ref="C5638:C5701" si="355">YEAR(A5638)</f>
        <v>2014</v>
      </c>
      <c r="E5638" s="190">
        <v>64.7</v>
      </c>
      <c r="F5638" s="190">
        <f t="shared" si="354"/>
        <v>5633</v>
      </c>
      <c r="G5638" s="190">
        <f t="shared" ref="G5638:G5701" si="356">F5638/9132</f>
        <v>0.61684187472623742</v>
      </c>
      <c r="H5638" s="190">
        <f t="shared" ref="H5638:H5701" si="357">G5638*9132/25</f>
        <v>225.32</v>
      </c>
    </row>
    <row r="5639" spans="1:8">
      <c r="A5639" s="185">
        <v>41702</v>
      </c>
      <c r="B5639" s="184">
        <v>72.8</v>
      </c>
      <c r="C5639" s="184">
        <f t="shared" si="355"/>
        <v>2014</v>
      </c>
      <c r="E5639" s="190">
        <v>64.7</v>
      </c>
      <c r="F5639" s="190">
        <f t="shared" ref="F5639:F5702" si="358">F5638+1</f>
        <v>5634</v>
      </c>
      <c r="G5639" s="190">
        <f t="shared" si="356"/>
        <v>0.61695137976346914</v>
      </c>
      <c r="H5639" s="190">
        <f t="shared" si="357"/>
        <v>225.36</v>
      </c>
    </row>
    <row r="5640" spans="1:8">
      <c r="A5640" s="185">
        <v>41703</v>
      </c>
      <c r="B5640" s="184">
        <v>73.599999999999994</v>
      </c>
      <c r="C5640" s="184">
        <f t="shared" si="355"/>
        <v>2014</v>
      </c>
      <c r="E5640" s="190">
        <v>64.599999999999994</v>
      </c>
      <c r="F5640" s="190">
        <f t="shared" si="358"/>
        <v>5635</v>
      </c>
      <c r="G5640" s="190">
        <f t="shared" si="356"/>
        <v>0.61706088480070087</v>
      </c>
      <c r="H5640" s="190">
        <f t="shared" si="357"/>
        <v>225.4</v>
      </c>
    </row>
    <row r="5641" spans="1:8">
      <c r="A5641" s="185">
        <v>41704</v>
      </c>
      <c r="B5641" s="184">
        <v>78.8</v>
      </c>
      <c r="C5641" s="184">
        <f t="shared" si="355"/>
        <v>2014</v>
      </c>
      <c r="E5641" s="190">
        <v>64.599999999999994</v>
      </c>
      <c r="F5641" s="190">
        <f t="shared" si="358"/>
        <v>5636</v>
      </c>
      <c r="G5641" s="190">
        <f t="shared" si="356"/>
        <v>0.6171703898379326</v>
      </c>
      <c r="H5641" s="190">
        <f t="shared" si="357"/>
        <v>225.44000000000003</v>
      </c>
    </row>
    <row r="5642" spans="1:8">
      <c r="A5642" s="185">
        <v>41705</v>
      </c>
      <c r="B5642" s="184">
        <v>73.2</v>
      </c>
      <c r="C5642" s="184">
        <f t="shared" si="355"/>
        <v>2014</v>
      </c>
      <c r="E5642" s="190">
        <v>64.599999999999994</v>
      </c>
      <c r="F5642" s="190">
        <f t="shared" si="358"/>
        <v>5637</v>
      </c>
      <c r="G5642" s="190">
        <f t="shared" si="356"/>
        <v>0.61727989487516421</v>
      </c>
      <c r="H5642" s="190">
        <f t="shared" si="357"/>
        <v>225.48</v>
      </c>
    </row>
    <row r="5643" spans="1:8">
      <c r="A5643" s="185">
        <v>41706</v>
      </c>
      <c r="B5643" s="184">
        <v>55.3</v>
      </c>
      <c r="C5643" s="184">
        <f t="shared" si="355"/>
        <v>2014</v>
      </c>
      <c r="E5643" s="190">
        <v>64.5</v>
      </c>
      <c r="F5643" s="190">
        <f t="shared" si="358"/>
        <v>5638</v>
      </c>
      <c r="G5643" s="190">
        <f t="shared" si="356"/>
        <v>0.61738939991239594</v>
      </c>
      <c r="H5643" s="190">
        <f t="shared" si="357"/>
        <v>225.52</v>
      </c>
    </row>
    <row r="5644" spans="1:8">
      <c r="A5644" s="185">
        <v>41707</v>
      </c>
      <c r="B5644" s="184">
        <v>41.9</v>
      </c>
      <c r="C5644" s="184">
        <f t="shared" si="355"/>
        <v>2014</v>
      </c>
      <c r="E5644" s="190">
        <v>64.5</v>
      </c>
      <c r="F5644" s="190">
        <f t="shared" si="358"/>
        <v>5639</v>
      </c>
      <c r="G5644" s="190">
        <f t="shared" si="356"/>
        <v>0.61749890494962767</v>
      </c>
      <c r="H5644" s="190">
        <f t="shared" si="357"/>
        <v>225.56</v>
      </c>
    </row>
    <row r="5645" spans="1:8">
      <c r="A5645" s="185">
        <v>41708</v>
      </c>
      <c r="B5645" s="184">
        <v>47.5</v>
      </c>
      <c r="C5645" s="184">
        <f t="shared" si="355"/>
        <v>2014</v>
      </c>
      <c r="E5645" s="190">
        <v>64.5</v>
      </c>
      <c r="F5645" s="190">
        <f t="shared" si="358"/>
        <v>5640</v>
      </c>
      <c r="G5645" s="190">
        <f t="shared" si="356"/>
        <v>0.6176084099868594</v>
      </c>
      <c r="H5645" s="190">
        <f t="shared" si="357"/>
        <v>225.6</v>
      </c>
    </row>
    <row r="5646" spans="1:8">
      <c r="A5646" s="185">
        <v>41709</v>
      </c>
      <c r="B5646" s="184">
        <v>48.5</v>
      </c>
      <c r="C5646" s="184">
        <f t="shared" si="355"/>
        <v>2014</v>
      </c>
      <c r="E5646" s="190">
        <v>64.5</v>
      </c>
      <c r="F5646" s="190">
        <f t="shared" si="358"/>
        <v>5641</v>
      </c>
      <c r="G5646" s="190">
        <f t="shared" si="356"/>
        <v>0.61771791502409112</v>
      </c>
      <c r="H5646" s="190">
        <f t="shared" si="357"/>
        <v>225.64</v>
      </c>
    </row>
    <row r="5647" spans="1:8">
      <c r="A5647" s="185">
        <v>41710</v>
      </c>
      <c r="B5647" s="184">
        <v>51.3</v>
      </c>
      <c r="C5647" s="184">
        <f t="shared" si="355"/>
        <v>2014</v>
      </c>
      <c r="E5647" s="190">
        <v>64.5</v>
      </c>
      <c r="F5647" s="190">
        <f t="shared" si="358"/>
        <v>5642</v>
      </c>
      <c r="G5647" s="190">
        <f t="shared" si="356"/>
        <v>0.61782742006132285</v>
      </c>
      <c r="H5647" s="190">
        <f t="shared" si="357"/>
        <v>225.68</v>
      </c>
    </row>
    <row r="5648" spans="1:8">
      <c r="A5648" s="185">
        <v>41711</v>
      </c>
      <c r="B5648" s="184">
        <v>39.700000000000003</v>
      </c>
      <c r="C5648" s="184">
        <f t="shared" si="355"/>
        <v>2014</v>
      </c>
      <c r="E5648" s="190">
        <v>64.5</v>
      </c>
      <c r="F5648" s="190">
        <f t="shared" si="358"/>
        <v>5643</v>
      </c>
      <c r="G5648" s="190">
        <f t="shared" si="356"/>
        <v>0.61793692509855458</v>
      </c>
      <c r="H5648" s="190">
        <f t="shared" si="357"/>
        <v>225.72</v>
      </c>
    </row>
    <row r="5649" spans="1:8">
      <c r="A5649" s="185">
        <v>41712</v>
      </c>
      <c r="B5649" s="184">
        <v>39.700000000000003</v>
      </c>
      <c r="C5649" s="184">
        <f t="shared" si="355"/>
        <v>2014</v>
      </c>
      <c r="E5649" s="190">
        <v>64.400000000000006</v>
      </c>
      <c r="F5649" s="190">
        <f t="shared" si="358"/>
        <v>5644</v>
      </c>
      <c r="G5649" s="190">
        <f t="shared" si="356"/>
        <v>0.6180464301357862</v>
      </c>
      <c r="H5649" s="190">
        <f t="shared" si="357"/>
        <v>225.75999999999996</v>
      </c>
    </row>
    <row r="5650" spans="1:8">
      <c r="A5650" s="185">
        <v>41713</v>
      </c>
      <c r="B5650" s="184">
        <v>40.299999999999997</v>
      </c>
      <c r="C5650" s="184">
        <f t="shared" si="355"/>
        <v>2014</v>
      </c>
      <c r="E5650" s="190">
        <v>64.400000000000006</v>
      </c>
      <c r="F5650" s="190">
        <f t="shared" si="358"/>
        <v>5645</v>
      </c>
      <c r="G5650" s="190">
        <f t="shared" si="356"/>
        <v>0.61815593517301792</v>
      </c>
      <c r="H5650" s="190">
        <f t="shared" si="357"/>
        <v>225.8</v>
      </c>
    </row>
    <row r="5651" spans="1:8">
      <c r="A5651" s="185">
        <v>41714</v>
      </c>
      <c r="B5651" s="184">
        <v>42.4</v>
      </c>
      <c r="C5651" s="184">
        <f t="shared" si="355"/>
        <v>2014</v>
      </c>
      <c r="E5651" s="190">
        <v>64.400000000000006</v>
      </c>
      <c r="F5651" s="190">
        <f t="shared" si="358"/>
        <v>5646</v>
      </c>
      <c r="G5651" s="190">
        <f t="shared" si="356"/>
        <v>0.61826544021024965</v>
      </c>
      <c r="H5651" s="190">
        <f t="shared" si="357"/>
        <v>225.84</v>
      </c>
    </row>
    <row r="5652" spans="1:8">
      <c r="A5652" s="185">
        <v>41715</v>
      </c>
      <c r="B5652" s="184">
        <v>43.5</v>
      </c>
      <c r="C5652" s="184">
        <f t="shared" si="355"/>
        <v>2014</v>
      </c>
      <c r="E5652" s="190">
        <v>64.400000000000006</v>
      </c>
      <c r="F5652" s="190">
        <f t="shared" si="358"/>
        <v>5647</v>
      </c>
      <c r="G5652" s="190">
        <f t="shared" si="356"/>
        <v>0.61837494524748138</v>
      </c>
      <c r="H5652" s="190">
        <f t="shared" si="357"/>
        <v>225.88</v>
      </c>
    </row>
    <row r="5653" spans="1:8">
      <c r="A5653" s="185">
        <v>41716</v>
      </c>
      <c r="B5653" s="184">
        <v>50.3</v>
      </c>
      <c r="C5653" s="184">
        <f t="shared" si="355"/>
        <v>2014</v>
      </c>
      <c r="E5653" s="190">
        <v>64.400000000000006</v>
      </c>
      <c r="F5653" s="190">
        <f t="shared" si="358"/>
        <v>5648</v>
      </c>
      <c r="G5653" s="190">
        <f t="shared" si="356"/>
        <v>0.61848445028471311</v>
      </c>
      <c r="H5653" s="190">
        <f t="shared" si="357"/>
        <v>225.92</v>
      </c>
    </row>
    <row r="5654" spans="1:8">
      <c r="A5654" s="185">
        <v>41717</v>
      </c>
      <c r="B5654" s="184">
        <v>47.6</v>
      </c>
      <c r="C5654" s="184">
        <f t="shared" si="355"/>
        <v>2014</v>
      </c>
      <c r="E5654" s="190">
        <v>64.3</v>
      </c>
      <c r="F5654" s="190">
        <f t="shared" si="358"/>
        <v>5649</v>
      </c>
      <c r="G5654" s="190">
        <f t="shared" si="356"/>
        <v>0.61859395532194483</v>
      </c>
      <c r="H5654" s="190">
        <f t="shared" si="357"/>
        <v>225.96</v>
      </c>
    </row>
    <row r="5655" spans="1:8">
      <c r="A5655" s="185">
        <v>41718</v>
      </c>
      <c r="B5655" s="184">
        <v>45.5</v>
      </c>
      <c r="C5655" s="184">
        <f t="shared" si="355"/>
        <v>2014</v>
      </c>
      <c r="E5655" s="190">
        <v>64.3</v>
      </c>
      <c r="F5655" s="190">
        <f t="shared" si="358"/>
        <v>5650</v>
      </c>
      <c r="G5655" s="190">
        <f t="shared" si="356"/>
        <v>0.61870346035917656</v>
      </c>
      <c r="H5655" s="190">
        <f t="shared" si="357"/>
        <v>226</v>
      </c>
    </row>
    <row r="5656" spans="1:8">
      <c r="A5656" s="185">
        <v>41719</v>
      </c>
      <c r="B5656" s="184">
        <v>47.6</v>
      </c>
      <c r="C5656" s="184">
        <f t="shared" si="355"/>
        <v>2014</v>
      </c>
      <c r="E5656" s="190">
        <v>64.2</v>
      </c>
      <c r="F5656" s="190">
        <f t="shared" si="358"/>
        <v>5651</v>
      </c>
      <c r="G5656" s="190">
        <f t="shared" si="356"/>
        <v>0.61881296539640829</v>
      </c>
      <c r="H5656" s="190">
        <f t="shared" si="357"/>
        <v>226.04000000000005</v>
      </c>
    </row>
    <row r="5657" spans="1:8">
      <c r="A5657" s="185">
        <v>41720</v>
      </c>
      <c r="B5657" s="184">
        <v>44.6</v>
      </c>
      <c r="C5657" s="184">
        <f t="shared" si="355"/>
        <v>2014</v>
      </c>
      <c r="E5657" s="190">
        <v>64.2</v>
      </c>
      <c r="F5657" s="190">
        <f t="shared" si="358"/>
        <v>5652</v>
      </c>
      <c r="G5657" s="190">
        <f t="shared" si="356"/>
        <v>0.6189224704336399</v>
      </c>
      <c r="H5657" s="190">
        <f t="shared" si="357"/>
        <v>226.08</v>
      </c>
    </row>
    <row r="5658" spans="1:8">
      <c r="A5658" s="185">
        <v>41721</v>
      </c>
      <c r="B5658" s="184">
        <v>41.5</v>
      </c>
      <c r="C5658" s="184">
        <f t="shared" si="355"/>
        <v>2014</v>
      </c>
      <c r="E5658" s="190">
        <v>64.2</v>
      </c>
      <c r="F5658" s="190">
        <f t="shared" si="358"/>
        <v>5653</v>
      </c>
      <c r="G5658" s="190">
        <f t="shared" si="356"/>
        <v>0.61903197547087163</v>
      </c>
      <c r="H5658" s="190">
        <f t="shared" si="357"/>
        <v>226.12</v>
      </c>
    </row>
    <row r="5659" spans="1:8">
      <c r="A5659" s="185">
        <v>41722</v>
      </c>
      <c r="B5659" s="184">
        <v>47.1</v>
      </c>
      <c r="C5659" s="184">
        <f t="shared" si="355"/>
        <v>2014</v>
      </c>
      <c r="E5659" s="190">
        <v>64.099999999999994</v>
      </c>
      <c r="F5659" s="190">
        <f t="shared" si="358"/>
        <v>5654</v>
      </c>
      <c r="G5659" s="190">
        <f t="shared" si="356"/>
        <v>0.61914148050810336</v>
      </c>
      <c r="H5659" s="190">
        <f t="shared" si="357"/>
        <v>226.16</v>
      </c>
    </row>
    <row r="5660" spans="1:8">
      <c r="A5660" s="185">
        <v>41723</v>
      </c>
      <c r="B5660" s="184">
        <v>41.6</v>
      </c>
      <c r="C5660" s="184">
        <f t="shared" si="355"/>
        <v>2014</v>
      </c>
      <c r="E5660" s="190">
        <v>64.099999999999994</v>
      </c>
      <c r="F5660" s="190">
        <f t="shared" si="358"/>
        <v>5655</v>
      </c>
      <c r="G5660" s="190">
        <f t="shared" si="356"/>
        <v>0.61925098554533509</v>
      </c>
      <c r="H5660" s="190">
        <f t="shared" si="357"/>
        <v>226.2</v>
      </c>
    </row>
    <row r="5661" spans="1:8">
      <c r="A5661" s="185">
        <v>41724</v>
      </c>
      <c r="B5661" s="184">
        <v>44.7</v>
      </c>
      <c r="C5661" s="184">
        <f t="shared" si="355"/>
        <v>2014</v>
      </c>
      <c r="E5661" s="190">
        <v>64.099999999999994</v>
      </c>
      <c r="F5661" s="190">
        <f t="shared" si="358"/>
        <v>5656</v>
      </c>
      <c r="G5661" s="190">
        <f t="shared" si="356"/>
        <v>0.61936049058256681</v>
      </c>
      <c r="H5661" s="190">
        <f t="shared" si="357"/>
        <v>226.24</v>
      </c>
    </row>
    <row r="5662" spans="1:8">
      <c r="A5662" s="185">
        <v>41725</v>
      </c>
      <c r="B5662" s="184">
        <v>49.8</v>
      </c>
      <c r="C5662" s="184">
        <f t="shared" si="355"/>
        <v>2014</v>
      </c>
      <c r="E5662" s="190">
        <v>64.099999999999994</v>
      </c>
      <c r="F5662" s="190">
        <f t="shared" si="358"/>
        <v>5657</v>
      </c>
      <c r="G5662" s="190">
        <f t="shared" si="356"/>
        <v>0.61946999561979854</v>
      </c>
      <c r="H5662" s="190">
        <f t="shared" si="357"/>
        <v>226.28</v>
      </c>
    </row>
    <row r="5663" spans="1:8">
      <c r="A5663" s="185">
        <v>41726</v>
      </c>
      <c r="B5663" s="184">
        <v>47.9</v>
      </c>
      <c r="C5663" s="184">
        <f t="shared" si="355"/>
        <v>2014</v>
      </c>
      <c r="E5663" s="190">
        <v>64.099999999999994</v>
      </c>
      <c r="F5663" s="190">
        <f t="shared" si="358"/>
        <v>5658</v>
      </c>
      <c r="G5663" s="190">
        <f t="shared" si="356"/>
        <v>0.61957950065703027</v>
      </c>
      <c r="H5663" s="190">
        <f t="shared" si="357"/>
        <v>226.32</v>
      </c>
    </row>
    <row r="5664" spans="1:8">
      <c r="A5664" s="185">
        <v>41727</v>
      </c>
      <c r="B5664" s="184">
        <v>48</v>
      </c>
      <c r="C5664" s="184">
        <f t="shared" si="355"/>
        <v>2014</v>
      </c>
      <c r="E5664" s="190">
        <v>64.099999999999994</v>
      </c>
      <c r="F5664" s="190">
        <f t="shared" si="358"/>
        <v>5659</v>
      </c>
      <c r="G5664" s="190">
        <f t="shared" si="356"/>
        <v>0.61968900569426189</v>
      </c>
      <c r="H5664" s="190">
        <f t="shared" si="357"/>
        <v>226.35999999999996</v>
      </c>
    </row>
    <row r="5665" spans="1:8">
      <c r="A5665" s="185">
        <v>41728</v>
      </c>
      <c r="B5665" s="184">
        <v>43.7</v>
      </c>
      <c r="C5665" s="184">
        <f t="shared" si="355"/>
        <v>2014</v>
      </c>
      <c r="E5665" s="190">
        <v>64.099999999999994</v>
      </c>
      <c r="F5665" s="190">
        <f t="shared" si="358"/>
        <v>5660</v>
      </c>
      <c r="G5665" s="190">
        <f t="shared" si="356"/>
        <v>0.61979851073149361</v>
      </c>
      <c r="H5665" s="190">
        <f t="shared" si="357"/>
        <v>226.4</v>
      </c>
    </row>
    <row r="5666" spans="1:8">
      <c r="A5666" s="185">
        <v>41729</v>
      </c>
      <c r="B5666" s="184">
        <v>45.1</v>
      </c>
      <c r="C5666" s="184">
        <f t="shared" si="355"/>
        <v>2014</v>
      </c>
      <c r="E5666" s="190">
        <v>64</v>
      </c>
      <c r="F5666" s="190">
        <f t="shared" si="358"/>
        <v>5661</v>
      </c>
      <c r="G5666" s="190">
        <f t="shared" si="356"/>
        <v>0.61990801576872534</v>
      </c>
      <c r="H5666" s="190">
        <f t="shared" si="357"/>
        <v>226.44</v>
      </c>
    </row>
    <row r="5667" spans="1:8">
      <c r="A5667" s="185">
        <v>41730</v>
      </c>
      <c r="B5667" s="184">
        <v>55.8</v>
      </c>
      <c r="C5667" s="184">
        <f t="shared" si="355"/>
        <v>2014</v>
      </c>
      <c r="E5667" s="190">
        <v>64</v>
      </c>
      <c r="F5667" s="190">
        <f t="shared" si="358"/>
        <v>5662</v>
      </c>
      <c r="G5667" s="190">
        <f t="shared" si="356"/>
        <v>0.62001752080595707</v>
      </c>
      <c r="H5667" s="190">
        <f t="shared" si="357"/>
        <v>226.48</v>
      </c>
    </row>
    <row r="5668" spans="1:8">
      <c r="A5668" s="185">
        <v>41731</v>
      </c>
      <c r="B5668" s="184">
        <v>51.4</v>
      </c>
      <c r="C5668" s="184">
        <f t="shared" si="355"/>
        <v>2014</v>
      </c>
      <c r="E5668" s="190">
        <v>64</v>
      </c>
      <c r="F5668" s="190">
        <f t="shared" si="358"/>
        <v>5663</v>
      </c>
      <c r="G5668" s="190">
        <f t="shared" si="356"/>
        <v>0.62012702584318879</v>
      </c>
      <c r="H5668" s="190">
        <f t="shared" si="357"/>
        <v>226.52</v>
      </c>
    </row>
    <row r="5669" spans="1:8">
      <c r="A5669" s="185">
        <v>41732</v>
      </c>
      <c r="B5669" s="184">
        <v>57.9</v>
      </c>
      <c r="C5669" s="184">
        <f t="shared" si="355"/>
        <v>2014</v>
      </c>
      <c r="E5669" s="190">
        <v>64</v>
      </c>
      <c r="F5669" s="190">
        <f t="shared" si="358"/>
        <v>5664</v>
      </c>
      <c r="G5669" s="190">
        <f t="shared" si="356"/>
        <v>0.62023653088042052</v>
      </c>
      <c r="H5669" s="190">
        <f t="shared" si="357"/>
        <v>226.56</v>
      </c>
    </row>
    <row r="5670" spans="1:8">
      <c r="A5670" s="185">
        <v>41733</v>
      </c>
      <c r="B5670" s="184">
        <v>58.3</v>
      </c>
      <c r="C5670" s="184">
        <f t="shared" si="355"/>
        <v>2014</v>
      </c>
      <c r="E5670" s="190">
        <v>64</v>
      </c>
      <c r="F5670" s="190">
        <f t="shared" si="358"/>
        <v>5665</v>
      </c>
      <c r="G5670" s="190">
        <f t="shared" si="356"/>
        <v>0.62034603591765225</v>
      </c>
      <c r="H5670" s="190">
        <f t="shared" si="357"/>
        <v>226.6</v>
      </c>
    </row>
    <row r="5671" spans="1:8">
      <c r="A5671" s="185">
        <v>41734</v>
      </c>
      <c r="B5671" s="184">
        <v>47.4</v>
      </c>
      <c r="C5671" s="184">
        <f t="shared" si="355"/>
        <v>2014</v>
      </c>
      <c r="E5671" s="190">
        <v>64</v>
      </c>
      <c r="F5671" s="190">
        <f t="shared" si="358"/>
        <v>5666</v>
      </c>
      <c r="G5671" s="190">
        <f t="shared" si="356"/>
        <v>0.62045554095488398</v>
      </c>
      <c r="H5671" s="190">
        <f t="shared" si="357"/>
        <v>226.64000000000004</v>
      </c>
    </row>
    <row r="5672" spans="1:8">
      <c r="A5672" s="185">
        <v>41735</v>
      </c>
      <c r="B5672" s="184">
        <v>56.1</v>
      </c>
      <c r="C5672" s="184">
        <f t="shared" si="355"/>
        <v>2014</v>
      </c>
      <c r="E5672" s="190">
        <v>64</v>
      </c>
      <c r="F5672" s="190">
        <f t="shared" si="358"/>
        <v>5667</v>
      </c>
      <c r="G5672" s="190">
        <f t="shared" si="356"/>
        <v>0.62056504599211559</v>
      </c>
      <c r="H5672" s="190">
        <f t="shared" si="357"/>
        <v>226.68</v>
      </c>
    </row>
    <row r="5673" spans="1:8">
      <c r="A5673" s="185">
        <v>41736</v>
      </c>
      <c r="B5673" s="184">
        <v>58.2</v>
      </c>
      <c r="C5673" s="184">
        <f t="shared" si="355"/>
        <v>2014</v>
      </c>
      <c r="E5673" s="190">
        <v>64</v>
      </c>
      <c r="F5673" s="190">
        <f t="shared" si="358"/>
        <v>5668</v>
      </c>
      <c r="G5673" s="190">
        <f t="shared" si="356"/>
        <v>0.62067455102934732</v>
      </c>
      <c r="H5673" s="190">
        <f t="shared" si="357"/>
        <v>226.72</v>
      </c>
    </row>
    <row r="5674" spans="1:8">
      <c r="A5674" s="185">
        <v>41737</v>
      </c>
      <c r="B5674" s="184">
        <v>51.2</v>
      </c>
      <c r="C5674" s="184">
        <f t="shared" si="355"/>
        <v>2014</v>
      </c>
      <c r="E5674" s="190">
        <v>64</v>
      </c>
      <c r="F5674" s="190">
        <f t="shared" si="358"/>
        <v>5669</v>
      </c>
      <c r="G5674" s="190">
        <f t="shared" si="356"/>
        <v>0.62078405606657905</v>
      </c>
      <c r="H5674" s="190">
        <f t="shared" si="357"/>
        <v>226.76</v>
      </c>
    </row>
    <row r="5675" spans="1:8">
      <c r="A5675" s="185">
        <v>41738</v>
      </c>
      <c r="B5675" s="184">
        <v>44</v>
      </c>
      <c r="C5675" s="184">
        <f t="shared" si="355"/>
        <v>2014</v>
      </c>
      <c r="E5675" s="190">
        <v>63.9</v>
      </c>
      <c r="F5675" s="190">
        <f t="shared" si="358"/>
        <v>5670</v>
      </c>
      <c r="G5675" s="190">
        <f t="shared" si="356"/>
        <v>0.62089356110381078</v>
      </c>
      <c r="H5675" s="190">
        <f t="shared" si="357"/>
        <v>226.8</v>
      </c>
    </row>
    <row r="5676" spans="1:8">
      <c r="A5676" s="185">
        <v>41739</v>
      </c>
      <c r="B5676" s="184">
        <v>38.799999999999997</v>
      </c>
      <c r="C5676" s="184">
        <f t="shared" si="355"/>
        <v>2014</v>
      </c>
      <c r="E5676" s="190">
        <v>63.9</v>
      </c>
      <c r="F5676" s="190">
        <f t="shared" si="358"/>
        <v>5671</v>
      </c>
      <c r="G5676" s="190">
        <f t="shared" si="356"/>
        <v>0.6210030661410425</v>
      </c>
      <c r="H5676" s="190">
        <f t="shared" si="357"/>
        <v>226.84</v>
      </c>
    </row>
    <row r="5677" spans="1:8">
      <c r="A5677" s="185">
        <v>41740</v>
      </c>
      <c r="B5677" s="184">
        <v>35.5</v>
      </c>
      <c r="C5677" s="184">
        <f t="shared" si="355"/>
        <v>2014</v>
      </c>
      <c r="E5677" s="190">
        <v>63.9</v>
      </c>
      <c r="F5677" s="190">
        <f t="shared" si="358"/>
        <v>5672</v>
      </c>
      <c r="G5677" s="190">
        <f t="shared" si="356"/>
        <v>0.62111257117827423</v>
      </c>
      <c r="H5677" s="190">
        <f t="shared" si="357"/>
        <v>226.88</v>
      </c>
    </row>
    <row r="5678" spans="1:8">
      <c r="A5678" s="185">
        <v>41741</v>
      </c>
      <c r="B5678" s="184">
        <v>36.700000000000003</v>
      </c>
      <c r="C5678" s="184">
        <f t="shared" si="355"/>
        <v>2014</v>
      </c>
      <c r="E5678" s="190">
        <v>63.9</v>
      </c>
      <c r="F5678" s="190">
        <f t="shared" si="358"/>
        <v>5673</v>
      </c>
      <c r="G5678" s="190">
        <f t="shared" si="356"/>
        <v>0.62122207621550596</v>
      </c>
      <c r="H5678" s="190">
        <f t="shared" si="357"/>
        <v>226.92</v>
      </c>
    </row>
    <row r="5679" spans="1:8">
      <c r="A5679" s="185">
        <v>41742</v>
      </c>
      <c r="B5679" s="184">
        <v>53</v>
      </c>
      <c r="C5679" s="184">
        <f t="shared" si="355"/>
        <v>2014</v>
      </c>
      <c r="E5679" s="190">
        <v>63.9</v>
      </c>
      <c r="F5679" s="190">
        <f t="shared" si="358"/>
        <v>5674</v>
      </c>
      <c r="G5679" s="190">
        <f t="shared" si="356"/>
        <v>0.62133158125273757</v>
      </c>
      <c r="H5679" s="190">
        <f t="shared" si="357"/>
        <v>226.95999999999995</v>
      </c>
    </row>
    <row r="5680" spans="1:8">
      <c r="A5680" s="185">
        <v>41743</v>
      </c>
      <c r="B5680" s="184">
        <v>60.8</v>
      </c>
      <c r="C5680" s="184">
        <f t="shared" si="355"/>
        <v>2014</v>
      </c>
      <c r="E5680" s="190">
        <v>63.9</v>
      </c>
      <c r="F5680" s="190">
        <f t="shared" si="358"/>
        <v>5675</v>
      </c>
      <c r="G5680" s="190">
        <f t="shared" si="356"/>
        <v>0.6214410862899693</v>
      </c>
      <c r="H5680" s="190">
        <f t="shared" si="357"/>
        <v>227</v>
      </c>
    </row>
    <row r="5681" spans="1:8">
      <c r="A5681" s="185">
        <v>41744</v>
      </c>
      <c r="B5681" s="184">
        <v>42.8</v>
      </c>
      <c r="C5681" s="184">
        <f t="shared" si="355"/>
        <v>2014</v>
      </c>
      <c r="E5681" s="190">
        <v>63.9</v>
      </c>
      <c r="F5681" s="190">
        <f t="shared" si="358"/>
        <v>5676</v>
      </c>
      <c r="G5681" s="190">
        <f t="shared" si="356"/>
        <v>0.62155059132720103</v>
      </c>
      <c r="H5681" s="190">
        <f t="shared" si="357"/>
        <v>227.04</v>
      </c>
    </row>
    <row r="5682" spans="1:8">
      <c r="A5682" s="185">
        <v>41745</v>
      </c>
      <c r="B5682" s="184">
        <v>63.4</v>
      </c>
      <c r="C5682" s="184">
        <f t="shared" si="355"/>
        <v>2014</v>
      </c>
      <c r="E5682" s="190">
        <v>63.9</v>
      </c>
      <c r="F5682" s="190">
        <f t="shared" si="358"/>
        <v>5677</v>
      </c>
      <c r="G5682" s="190">
        <f t="shared" si="356"/>
        <v>0.62166009636443276</v>
      </c>
      <c r="H5682" s="190">
        <f t="shared" si="357"/>
        <v>227.08</v>
      </c>
    </row>
    <row r="5683" spans="1:8">
      <c r="A5683" s="185">
        <v>41746</v>
      </c>
      <c r="B5683" s="184">
        <v>68.2</v>
      </c>
      <c r="C5683" s="184">
        <f t="shared" si="355"/>
        <v>2014</v>
      </c>
      <c r="E5683" s="190">
        <v>63.8</v>
      </c>
      <c r="F5683" s="190">
        <f t="shared" si="358"/>
        <v>5678</v>
      </c>
      <c r="G5683" s="190">
        <f t="shared" si="356"/>
        <v>0.62176960140166448</v>
      </c>
      <c r="H5683" s="190">
        <f t="shared" si="357"/>
        <v>227.12</v>
      </c>
    </row>
    <row r="5684" spans="1:8">
      <c r="A5684" s="185">
        <v>41747</v>
      </c>
      <c r="B5684" s="184">
        <v>71</v>
      </c>
      <c r="C5684" s="184">
        <f t="shared" si="355"/>
        <v>2014</v>
      </c>
      <c r="E5684" s="190">
        <v>63.8</v>
      </c>
      <c r="F5684" s="190">
        <f t="shared" si="358"/>
        <v>5679</v>
      </c>
      <c r="G5684" s="190">
        <f t="shared" si="356"/>
        <v>0.62187910643889621</v>
      </c>
      <c r="H5684" s="190">
        <f t="shared" si="357"/>
        <v>227.16</v>
      </c>
    </row>
    <row r="5685" spans="1:8">
      <c r="A5685" s="185">
        <v>41748</v>
      </c>
      <c r="B5685" s="184">
        <v>73.2</v>
      </c>
      <c r="C5685" s="184">
        <f t="shared" si="355"/>
        <v>2014</v>
      </c>
      <c r="E5685" s="190">
        <v>63.8</v>
      </c>
      <c r="F5685" s="190">
        <f t="shared" si="358"/>
        <v>5680</v>
      </c>
      <c r="G5685" s="190">
        <f t="shared" si="356"/>
        <v>0.62198861147612794</v>
      </c>
      <c r="H5685" s="190">
        <f t="shared" si="357"/>
        <v>227.2</v>
      </c>
    </row>
    <row r="5686" spans="1:8">
      <c r="A5686" s="185">
        <v>41749</v>
      </c>
      <c r="B5686" s="184">
        <v>73</v>
      </c>
      <c r="C5686" s="184">
        <f t="shared" si="355"/>
        <v>2014</v>
      </c>
      <c r="E5686" s="190">
        <v>63.8</v>
      </c>
      <c r="F5686" s="190">
        <f t="shared" si="358"/>
        <v>5681</v>
      </c>
      <c r="G5686" s="190">
        <f t="shared" si="356"/>
        <v>0.62209811651335967</v>
      </c>
      <c r="H5686" s="190">
        <f t="shared" si="357"/>
        <v>227.24000000000004</v>
      </c>
    </row>
    <row r="5687" spans="1:8">
      <c r="A5687" s="185">
        <v>41750</v>
      </c>
      <c r="B5687" s="184">
        <v>71.5</v>
      </c>
      <c r="C5687" s="184">
        <f t="shared" si="355"/>
        <v>2014</v>
      </c>
      <c r="E5687" s="190">
        <v>63.8</v>
      </c>
      <c r="F5687" s="190">
        <f t="shared" si="358"/>
        <v>5682</v>
      </c>
      <c r="G5687" s="190">
        <f t="shared" si="356"/>
        <v>0.62220762155059128</v>
      </c>
      <c r="H5687" s="190">
        <f t="shared" si="357"/>
        <v>227.28</v>
      </c>
    </row>
    <row r="5688" spans="1:8">
      <c r="A5688" s="185">
        <v>41751</v>
      </c>
      <c r="B5688" s="184">
        <v>72.2</v>
      </c>
      <c r="C5688" s="184">
        <f t="shared" si="355"/>
        <v>2014</v>
      </c>
      <c r="E5688" s="190">
        <v>63.7</v>
      </c>
      <c r="F5688" s="190">
        <f t="shared" si="358"/>
        <v>5683</v>
      </c>
      <c r="G5688" s="190">
        <f t="shared" si="356"/>
        <v>0.62231712658782301</v>
      </c>
      <c r="H5688" s="190">
        <f t="shared" si="357"/>
        <v>227.32</v>
      </c>
    </row>
    <row r="5689" spans="1:8">
      <c r="A5689" s="185">
        <v>41752</v>
      </c>
      <c r="B5689" s="184">
        <v>67.900000000000006</v>
      </c>
      <c r="C5689" s="184">
        <f t="shared" si="355"/>
        <v>2014</v>
      </c>
      <c r="E5689" s="190">
        <v>63.7</v>
      </c>
      <c r="F5689" s="190">
        <f t="shared" si="358"/>
        <v>5684</v>
      </c>
      <c r="G5689" s="190">
        <f t="shared" si="356"/>
        <v>0.62242663162505474</v>
      </c>
      <c r="H5689" s="190">
        <f t="shared" si="357"/>
        <v>227.36</v>
      </c>
    </row>
    <row r="5690" spans="1:8">
      <c r="A5690" s="185">
        <v>41753</v>
      </c>
      <c r="B5690" s="184">
        <v>58</v>
      </c>
      <c r="C5690" s="184">
        <f t="shared" si="355"/>
        <v>2014</v>
      </c>
      <c r="E5690" s="190">
        <v>63.7</v>
      </c>
      <c r="F5690" s="190">
        <f t="shared" si="358"/>
        <v>5685</v>
      </c>
      <c r="G5690" s="190">
        <f t="shared" si="356"/>
        <v>0.62253613666228647</v>
      </c>
      <c r="H5690" s="190">
        <f t="shared" si="357"/>
        <v>227.4</v>
      </c>
    </row>
    <row r="5691" spans="1:8">
      <c r="A5691" s="185">
        <v>41754</v>
      </c>
      <c r="B5691" s="184">
        <v>55.1</v>
      </c>
      <c r="C5691" s="184">
        <f t="shared" si="355"/>
        <v>2014</v>
      </c>
      <c r="E5691" s="190">
        <v>63.7</v>
      </c>
      <c r="F5691" s="190">
        <f t="shared" si="358"/>
        <v>5686</v>
      </c>
      <c r="G5691" s="190">
        <f t="shared" si="356"/>
        <v>0.62264564169951819</v>
      </c>
      <c r="H5691" s="190">
        <f t="shared" si="357"/>
        <v>227.44</v>
      </c>
    </row>
    <row r="5692" spans="1:8">
      <c r="A5692" s="185">
        <v>41755</v>
      </c>
      <c r="B5692" s="184">
        <v>102</v>
      </c>
      <c r="C5692" s="184">
        <f t="shared" si="355"/>
        <v>2014</v>
      </c>
      <c r="E5692" s="190">
        <v>63.6</v>
      </c>
      <c r="F5692" s="190">
        <f t="shared" si="358"/>
        <v>5687</v>
      </c>
      <c r="G5692" s="190">
        <f t="shared" si="356"/>
        <v>0.62275514673674992</v>
      </c>
      <c r="H5692" s="190">
        <f t="shared" si="357"/>
        <v>227.48</v>
      </c>
    </row>
    <row r="5693" spans="1:8">
      <c r="A5693" s="185">
        <v>41756</v>
      </c>
      <c r="B5693" s="184">
        <v>80.8</v>
      </c>
      <c r="C5693" s="184">
        <f t="shared" si="355"/>
        <v>2014</v>
      </c>
      <c r="E5693" s="190">
        <v>63.6</v>
      </c>
      <c r="F5693" s="190">
        <f t="shared" si="358"/>
        <v>5688</v>
      </c>
      <c r="G5693" s="190">
        <f t="shared" si="356"/>
        <v>0.62286465177398165</v>
      </c>
      <c r="H5693" s="190">
        <f t="shared" si="357"/>
        <v>227.52</v>
      </c>
    </row>
    <row r="5694" spans="1:8">
      <c r="A5694" s="185">
        <v>41757</v>
      </c>
      <c r="B5694" s="184">
        <v>76.2</v>
      </c>
      <c r="C5694" s="184">
        <f t="shared" si="355"/>
        <v>2014</v>
      </c>
      <c r="E5694" s="190">
        <v>63.6</v>
      </c>
      <c r="F5694" s="190">
        <f t="shared" si="358"/>
        <v>5689</v>
      </c>
      <c r="G5694" s="190">
        <f t="shared" si="356"/>
        <v>0.62297415681121326</v>
      </c>
      <c r="H5694" s="190">
        <f t="shared" si="357"/>
        <v>227.55999999999997</v>
      </c>
    </row>
    <row r="5695" spans="1:8">
      <c r="A5695" s="185">
        <v>41758</v>
      </c>
      <c r="B5695" s="184">
        <v>79.400000000000006</v>
      </c>
      <c r="C5695" s="184">
        <f t="shared" si="355"/>
        <v>2014</v>
      </c>
      <c r="E5695" s="190">
        <v>63.6</v>
      </c>
      <c r="F5695" s="190">
        <f t="shared" si="358"/>
        <v>5690</v>
      </c>
      <c r="G5695" s="190">
        <f t="shared" si="356"/>
        <v>0.62308366184844499</v>
      </c>
      <c r="H5695" s="190">
        <f t="shared" si="357"/>
        <v>227.6</v>
      </c>
    </row>
    <row r="5696" spans="1:8">
      <c r="A5696" s="185">
        <v>41759</v>
      </c>
      <c r="B5696" s="184">
        <v>82</v>
      </c>
      <c r="C5696" s="184">
        <f t="shared" si="355"/>
        <v>2014</v>
      </c>
      <c r="E5696" s="190">
        <v>63.5</v>
      </c>
      <c r="F5696" s="190">
        <f t="shared" si="358"/>
        <v>5691</v>
      </c>
      <c r="G5696" s="190">
        <f t="shared" si="356"/>
        <v>0.62319316688567672</v>
      </c>
      <c r="H5696" s="190">
        <f t="shared" si="357"/>
        <v>227.64</v>
      </c>
    </row>
    <row r="5697" spans="1:8">
      <c r="A5697" s="185">
        <v>41760</v>
      </c>
      <c r="B5697" s="184">
        <v>74.5</v>
      </c>
      <c r="C5697" s="184">
        <f t="shared" si="355"/>
        <v>2014</v>
      </c>
      <c r="E5697" s="190">
        <v>63.5</v>
      </c>
      <c r="F5697" s="190">
        <f t="shared" si="358"/>
        <v>5692</v>
      </c>
      <c r="G5697" s="190">
        <f t="shared" si="356"/>
        <v>0.62330267192290845</v>
      </c>
      <c r="H5697" s="190">
        <f t="shared" si="357"/>
        <v>227.68</v>
      </c>
    </row>
    <row r="5698" spans="1:8">
      <c r="A5698" s="185">
        <v>41761</v>
      </c>
      <c r="B5698" s="184">
        <v>100</v>
      </c>
      <c r="C5698" s="184">
        <f t="shared" si="355"/>
        <v>2014</v>
      </c>
      <c r="E5698" s="190">
        <v>63.5</v>
      </c>
      <c r="F5698" s="190">
        <f t="shared" si="358"/>
        <v>5693</v>
      </c>
      <c r="G5698" s="190">
        <f t="shared" si="356"/>
        <v>0.62341217696014017</v>
      </c>
      <c r="H5698" s="190">
        <f t="shared" si="357"/>
        <v>227.72</v>
      </c>
    </row>
    <row r="5699" spans="1:8">
      <c r="A5699" s="185">
        <v>41762</v>
      </c>
      <c r="B5699" s="184">
        <v>145</v>
      </c>
      <c r="C5699" s="184">
        <f t="shared" si="355"/>
        <v>2014</v>
      </c>
      <c r="E5699" s="190">
        <v>63.4</v>
      </c>
      <c r="F5699" s="190">
        <f t="shared" si="358"/>
        <v>5694</v>
      </c>
      <c r="G5699" s="190">
        <f t="shared" si="356"/>
        <v>0.6235216819973719</v>
      </c>
      <c r="H5699" s="190">
        <f t="shared" si="357"/>
        <v>227.76</v>
      </c>
    </row>
    <row r="5700" spans="1:8">
      <c r="A5700" s="185">
        <v>41763</v>
      </c>
      <c r="B5700" s="184">
        <v>203</v>
      </c>
      <c r="C5700" s="184">
        <f t="shared" si="355"/>
        <v>2014</v>
      </c>
      <c r="E5700" s="190">
        <v>63.4</v>
      </c>
      <c r="F5700" s="190">
        <f t="shared" si="358"/>
        <v>5695</v>
      </c>
      <c r="G5700" s="190">
        <f t="shared" si="356"/>
        <v>0.62363118703460363</v>
      </c>
      <c r="H5700" s="190">
        <f t="shared" si="357"/>
        <v>227.8</v>
      </c>
    </row>
    <row r="5701" spans="1:8">
      <c r="A5701" s="185">
        <v>41764</v>
      </c>
      <c r="B5701" s="184">
        <v>188</v>
      </c>
      <c r="C5701" s="184">
        <f t="shared" si="355"/>
        <v>2014</v>
      </c>
      <c r="E5701" s="190">
        <v>63.4</v>
      </c>
      <c r="F5701" s="190">
        <f t="shared" si="358"/>
        <v>5696</v>
      </c>
      <c r="G5701" s="190">
        <f t="shared" si="356"/>
        <v>0.62374069207183536</v>
      </c>
      <c r="H5701" s="190">
        <f t="shared" si="357"/>
        <v>227.84000000000003</v>
      </c>
    </row>
    <row r="5702" spans="1:8">
      <c r="A5702" s="185">
        <v>41765</v>
      </c>
      <c r="B5702" s="184">
        <v>203</v>
      </c>
      <c r="C5702" s="184">
        <f t="shared" ref="C5702:C5765" si="359">YEAR(A5702)</f>
        <v>2014</v>
      </c>
      <c r="E5702" s="190">
        <v>63.4</v>
      </c>
      <c r="F5702" s="190">
        <f t="shared" si="358"/>
        <v>5697</v>
      </c>
      <c r="G5702" s="190">
        <f t="shared" ref="G5702:G5765" si="360">F5702/9132</f>
        <v>0.62385019710906697</v>
      </c>
      <c r="H5702" s="190">
        <f t="shared" ref="H5702:H5765" si="361">G5702*9132/25</f>
        <v>227.88</v>
      </c>
    </row>
    <row r="5703" spans="1:8">
      <c r="A5703" s="185">
        <v>41766</v>
      </c>
      <c r="B5703" s="184">
        <v>261</v>
      </c>
      <c r="C5703" s="184">
        <f t="shared" si="359"/>
        <v>2014</v>
      </c>
      <c r="E5703" s="190">
        <v>63.4</v>
      </c>
      <c r="F5703" s="190">
        <f t="shared" ref="F5703:F5766" si="362">F5702+1</f>
        <v>5698</v>
      </c>
      <c r="G5703" s="190">
        <f t="shared" si="360"/>
        <v>0.6239597021462987</v>
      </c>
      <c r="H5703" s="190">
        <f t="shared" si="361"/>
        <v>227.92</v>
      </c>
    </row>
    <row r="5704" spans="1:8">
      <c r="A5704" s="185">
        <v>41767</v>
      </c>
      <c r="B5704" s="184">
        <v>278</v>
      </c>
      <c r="C5704" s="184">
        <f t="shared" si="359"/>
        <v>2014</v>
      </c>
      <c r="E5704" s="190">
        <v>63.4</v>
      </c>
      <c r="F5704" s="190">
        <f t="shared" si="362"/>
        <v>5699</v>
      </c>
      <c r="G5704" s="190">
        <f t="shared" si="360"/>
        <v>0.62406920718353043</v>
      </c>
      <c r="H5704" s="190">
        <f t="shared" si="361"/>
        <v>227.96</v>
      </c>
    </row>
    <row r="5705" spans="1:8">
      <c r="A5705" s="185">
        <v>41768</v>
      </c>
      <c r="B5705" s="184">
        <v>311</v>
      </c>
      <c r="C5705" s="184">
        <f t="shared" si="359"/>
        <v>2014</v>
      </c>
      <c r="E5705" s="190">
        <v>63.4</v>
      </c>
      <c r="F5705" s="190">
        <f t="shared" si="362"/>
        <v>5700</v>
      </c>
      <c r="G5705" s="190">
        <f t="shared" si="360"/>
        <v>0.62417871222076216</v>
      </c>
      <c r="H5705" s="190">
        <f t="shared" si="361"/>
        <v>228</v>
      </c>
    </row>
    <row r="5706" spans="1:8">
      <c r="A5706" s="185">
        <v>41769</v>
      </c>
      <c r="B5706" s="184">
        <v>384</v>
      </c>
      <c r="C5706" s="184">
        <f t="shared" si="359"/>
        <v>2014</v>
      </c>
      <c r="E5706" s="190">
        <v>63.3</v>
      </c>
      <c r="F5706" s="190">
        <f t="shared" si="362"/>
        <v>5701</v>
      </c>
      <c r="G5706" s="190">
        <f t="shared" si="360"/>
        <v>0.62428821725799388</v>
      </c>
      <c r="H5706" s="190">
        <f t="shared" si="361"/>
        <v>228.04</v>
      </c>
    </row>
    <row r="5707" spans="1:8">
      <c r="A5707" s="185">
        <v>41770</v>
      </c>
      <c r="B5707" s="184">
        <v>402</v>
      </c>
      <c r="C5707" s="184">
        <f t="shared" si="359"/>
        <v>2014</v>
      </c>
      <c r="E5707" s="190">
        <v>63.3</v>
      </c>
      <c r="F5707" s="190">
        <f t="shared" si="362"/>
        <v>5702</v>
      </c>
      <c r="G5707" s="190">
        <f t="shared" si="360"/>
        <v>0.62439772229522561</v>
      </c>
      <c r="H5707" s="190">
        <f t="shared" si="361"/>
        <v>228.08</v>
      </c>
    </row>
    <row r="5708" spans="1:8">
      <c r="A5708" s="185">
        <v>41771</v>
      </c>
      <c r="B5708" s="184">
        <v>443</v>
      </c>
      <c r="C5708" s="184">
        <f t="shared" si="359"/>
        <v>2014</v>
      </c>
      <c r="E5708" s="190">
        <v>63.3</v>
      </c>
      <c r="F5708" s="190">
        <f t="shared" si="362"/>
        <v>5703</v>
      </c>
      <c r="G5708" s="190">
        <f t="shared" si="360"/>
        <v>0.62450722733245734</v>
      </c>
      <c r="H5708" s="190">
        <f t="shared" si="361"/>
        <v>228.12</v>
      </c>
    </row>
    <row r="5709" spans="1:8">
      <c r="A5709" s="185">
        <v>41772</v>
      </c>
      <c r="B5709" s="184">
        <v>527</v>
      </c>
      <c r="C5709" s="184">
        <f t="shared" si="359"/>
        <v>2014</v>
      </c>
      <c r="E5709" s="190">
        <v>63.3</v>
      </c>
      <c r="F5709" s="190">
        <f t="shared" si="362"/>
        <v>5704</v>
      </c>
      <c r="G5709" s="190">
        <f t="shared" si="360"/>
        <v>0.62461673236968895</v>
      </c>
      <c r="H5709" s="190">
        <f t="shared" si="361"/>
        <v>228.15999999999997</v>
      </c>
    </row>
    <row r="5710" spans="1:8">
      <c r="A5710" s="185">
        <v>41773</v>
      </c>
      <c r="B5710" s="184">
        <v>619</v>
      </c>
      <c r="C5710" s="184">
        <f t="shared" si="359"/>
        <v>2014</v>
      </c>
      <c r="E5710" s="190">
        <v>63.3</v>
      </c>
      <c r="F5710" s="190">
        <f t="shared" si="362"/>
        <v>5705</v>
      </c>
      <c r="G5710" s="190">
        <f t="shared" si="360"/>
        <v>0.62472623740692068</v>
      </c>
      <c r="H5710" s="190">
        <f t="shared" si="361"/>
        <v>228.2</v>
      </c>
    </row>
    <row r="5711" spans="1:8">
      <c r="A5711" s="185">
        <v>41774</v>
      </c>
      <c r="B5711" s="184">
        <v>617</v>
      </c>
      <c r="C5711" s="184">
        <f t="shared" si="359"/>
        <v>2014</v>
      </c>
      <c r="E5711" s="190">
        <v>63.3</v>
      </c>
      <c r="F5711" s="190">
        <f t="shared" si="362"/>
        <v>5706</v>
      </c>
      <c r="G5711" s="190">
        <f t="shared" si="360"/>
        <v>0.62483574244415241</v>
      </c>
      <c r="H5711" s="190">
        <f t="shared" si="361"/>
        <v>228.24</v>
      </c>
    </row>
    <row r="5712" spans="1:8">
      <c r="A5712" s="185">
        <v>41775</v>
      </c>
      <c r="B5712" s="184">
        <v>622</v>
      </c>
      <c r="C5712" s="184">
        <f t="shared" si="359"/>
        <v>2014</v>
      </c>
      <c r="E5712" s="190">
        <v>63.3</v>
      </c>
      <c r="F5712" s="190">
        <f t="shared" si="362"/>
        <v>5707</v>
      </c>
      <c r="G5712" s="190">
        <f t="shared" si="360"/>
        <v>0.62494524748138414</v>
      </c>
      <c r="H5712" s="190">
        <f t="shared" si="361"/>
        <v>228.28</v>
      </c>
    </row>
    <row r="5713" spans="1:8">
      <c r="A5713" s="185">
        <v>41776</v>
      </c>
      <c r="B5713" s="184">
        <v>584</v>
      </c>
      <c r="C5713" s="184">
        <f t="shared" si="359"/>
        <v>2014</v>
      </c>
      <c r="E5713" s="190">
        <v>63.3</v>
      </c>
      <c r="F5713" s="190">
        <f t="shared" si="362"/>
        <v>5708</v>
      </c>
      <c r="G5713" s="190">
        <f t="shared" si="360"/>
        <v>0.62505475251861586</v>
      </c>
      <c r="H5713" s="190">
        <f t="shared" si="361"/>
        <v>228.32</v>
      </c>
    </row>
    <row r="5714" spans="1:8">
      <c r="A5714" s="185">
        <v>41777</v>
      </c>
      <c r="B5714" s="184">
        <v>491</v>
      </c>
      <c r="C5714" s="184">
        <f t="shared" si="359"/>
        <v>2014</v>
      </c>
      <c r="E5714" s="190">
        <v>63.2</v>
      </c>
      <c r="F5714" s="190">
        <f t="shared" si="362"/>
        <v>5709</v>
      </c>
      <c r="G5714" s="190">
        <f t="shared" si="360"/>
        <v>0.62516425755584759</v>
      </c>
      <c r="H5714" s="190">
        <f t="shared" si="361"/>
        <v>228.36</v>
      </c>
    </row>
    <row r="5715" spans="1:8">
      <c r="A5715" s="185">
        <v>41778</v>
      </c>
      <c r="B5715" s="184">
        <v>445</v>
      </c>
      <c r="C5715" s="184">
        <f t="shared" si="359"/>
        <v>2014</v>
      </c>
      <c r="E5715" s="190">
        <v>63.2</v>
      </c>
      <c r="F5715" s="190">
        <f t="shared" si="362"/>
        <v>5710</v>
      </c>
      <c r="G5715" s="190">
        <f t="shared" si="360"/>
        <v>0.62527376259307932</v>
      </c>
      <c r="H5715" s="190">
        <f t="shared" si="361"/>
        <v>228.4</v>
      </c>
    </row>
    <row r="5716" spans="1:8">
      <c r="A5716" s="185">
        <v>41779</v>
      </c>
      <c r="B5716" s="184">
        <v>385</v>
      </c>
      <c r="C5716" s="184">
        <f t="shared" si="359"/>
        <v>2014</v>
      </c>
      <c r="E5716" s="190">
        <v>63.2</v>
      </c>
      <c r="F5716" s="190">
        <f t="shared" si="362"/>
        <v>5711</v>
      </c>
      <c r="G5716" s="190">
        <f t="shared" si="360"/>
        <v>0.62538326763031105</v>
      </c>
      <c r="H5716" s="190">
        <f t="shared" si="361"/>
        <v>228.44000000000003</v>
      </c>
    </row>
    <row r="5717" spans="1:8">
      <c r="A5717" s="185">
        <v>41780</v>
      </c>
      <c r="B5717" s="184">
        <v>302</v>
      </c>
      <c r="C5717" s="184">
        <f t="shared" si="359"/>
        <v>2014</v>
      </c>
      <c r="E5717" s="190">
        <v>63.2</v>
      </c>
      <c r="F5717" s="190">
        <f t="shared" si="362"/>
        <v>5712</v>
      </c>
      <c r="G5717" s="190">
        <f t="shared" si="360"/>
        <v>0.62549277266754266</v>
      </c>
      <c r="H5717" s="190">
        <f t="shared" si="361"/>
        <v>228.48</v>
      </c>
    </row>
    <row r="5718" spans="1:8">
      <c r="A5718" s="185">
        <v>41781</v>
      </c>
      <c r="B5718" s="184">
        <v>259</v>
      </c>
      <c r="C5718" s="184">
        <f t="shared" si="359"/>
        <v>2014</v>
      </c>
      <c r="E5718" s="190">
        <v>63.1</v>
      </c>
      <c r="F5718" s="190">
        <f t="shared" si="362"/>
        <v>5713</v>
      </c>
      <c r="G5718" s="190">
        <f t="shared" si="360"/>
        <v>0.62560227770477439</v>
      </c>
      <c r="H5718" s="190">
        <f t="shared" si="361"/>
        <v>228.52</v>
      </c>
    </row>
    <row r="5719" spans="1:8">
      <c r="A5719" s="185">
        <v>41782</v>
      </c>
      <c r="B5719" s="184">
        <v>236</v>
      </c>
      <c r="C5719" s="184">
        <f t="shared" si="359"/>
        <v>2014</v>
      </c>
      <c r="E5719" s="190">
        <v>63.1</v>
      </c>
      <c r="F5719" s="190">
        <f t="shared" si="362"/>
        <v>5714</v>
      </c>
      <c r="G5719" s="190">
        <f t="shared" si="360"/>
        <v>0.62571178274200612</v>
      </c>
      <c r="H5719" s="190">
        <f t="shared" si="361"/>
        <v>228.56</v>
      </c>
    </row>
    <row r="5720" spans="1:8">
      <c r="A5720" s="185">
        <v>41783</v>
      </c>
      <c r="B5720" s="184">
        <v>191</v>
      </c>
      <c r="C5720" s="184">
        <f t="shared" si="359"/>
        <v>2014</v>
      </c>
      <c r="E5720" s="190">
        <v>63.1</v>
      </c>
      <c r="F5720" s="190">
        <f t="shared" si="362"/>
        <v>5715</v>
      </c>
      <c r="G5720" s="190">
        <f t="shared" si="360"/>
        <v>0.62582128777923784</v>
      </c>
      <c r="H5720" s="190">
        <f t="shared" si="361"/>
        <v>228.6</v>
      </c>
    </row>
    <row r="5721" spans="1:8">
      <c r="A5721" s="185">
        <v>41784</v>
      </c>
      <c r="B5721" s="184">
        <v>163</v>
      </c>
      <c r="C5721" s="184">
        <f t="shared" si="359"/>
        <v>2014</v>
      </c>
      <c r="E5721" s="190">
        <v>63.1</v>
      </c>
      <c r="F5721" s="190">
        <f t="shared" si="362"/>
        <v>5716</v>
      </c>
      <c r="G5721" s="190">
        <f t="shared" si="360"/>
        <v>0.62593079281646957</v>
      </c>
      <c r="H5721" s="190">
        <f t="shared" si="361"/>
        <v>228.64</v>
      </c>
    </row>
    <row r="5722" spans="1:8">
      <c r="A5722" s="185">
        <v>41785</v>
      </c>
      <c r="B5722" s="184">
        <v>132</v>
      </c>
      <c r="C5722" s="184">
        <f t="shared" si="359"/>
        <v>2014</v>
      </c>
      <c r="E5722" s="190">
        <v>63.1</v>
      </c>
      <c r="F5722" s="190">
        <f t="shared" si="362"/>
        <v>5717</v>
      </c>
      <c r="G5722" s="190">
        <f t="shared" si="360"/>
        <v>0.6260402978537013</v>
      </c>
      <c r="H5722" s="190">
        <f t="shared" si="361"/>
        <v>228.68</v>
      </c>
    </row>
    <row r="5723" spans="1:8">
      <c r="A5723" s="185">
        <v>41786</v>
      </c>
      <c r="B5723" s="184">
        <v>108</v>
      </c>
      <c r="C5723" s="184">
        <f t="shared" si="359"/>
        <v>2014</v>
      </c>
      <c r="E5723" s="190">
        <v>63</v>
      </c>
      <c r="F5723" s="190">
        <f t="shared" si="362"/>
        <v>5718</v>
      </c>
      <c r="G5723" s="190">
        <f t="shared" si="360"/>
        <v>0.62614980289093303</v>
      </c>
      <c r="H5723" s="190">
        <f t="shared" si="361"/>
        <v>228.72</v>
      </c>
    </row>
    <row r="5724" spans="1:8">
      <c r="A5724" s="185">
        <v>41787</v>
      </c>
      <c r="B5724" s="184">
        <v>102</v>
      </c>
      <c r="C5724" s="184">
        <f t="shared" si="359"/>
        <v>2014</v>
      </c>
      <c r="E5724" s="190">
        <v>63</v>
      </c>
      <c r="F5724" s="190">
        <f t="shared" si="362"/>
        <v>5719</v>
      </c>
      <c r="G5724" s="190">
        <f t="shared" si="360"/>
        <v>0.62625930792816464</v>
      </c>
      <c r="H5724" s="190">
        <f t="shared" si="361"/>
        <v>228.75999999999996</v>
      </c>
    </row>
    <row r="5725" spans="1:8">
      <c r="A5725" s="185">
        <v>41788</v>
      </c>
      <c r="B5725" s="184">
        <v>106</v>
      </c>
      <c r="C5725" s="184">
        <f t="shared" si="359"/>
        <v>2014</v>
      </c>
      <c r="E5725" s="190">
        <v>63</v>
      </c>
      <c r="F5725" s="190">
        <f t="shared" si="362"/>
        <v>5720</v>
      </c>
      <c r="G5725" s="190">
        <f t="shared" si="360"/>
        <v>0.62636881296539637</v>
      </c>
      <c r="H5725" s="190">
        <f t="shared" si="361"/>
        <v>228.8</v>
      </c>
    </row>
    <row r="5726" spans="1:8">
      <c r="A5726" s="185">
        <v>41789</v>
      </c>
      <c r="B5726" s="184">
        <v>103</v>
      </c>
      <c r="C5726" s="184">
        <f t="shared" si="359"/>
        <v>2014</v>
      </c>
      <c r="E5726" s="190">
        <v>63</v>
      </c>
      <c r="F5726" s="190">
        <f t="shared" si="362"/>
        <v>5721</v>
      </c>
      <c r="G5726" s="190">
        <f t="shared" si="360"/>
        <v>0.6264783180026281</v>
      </c>
      <c r="H5726" s="190">
        <f t="shared" si="361"/>
        <v>228.84</v>
      </c>
    </row>
    <row r="5727" spans="1:8">
      <c r="A5727" s="185">
        <v>41790</v>
      </c>
      <c r="B5727" s="184">
        <v>86.4</v>
      </c>
      <c r="C5727" s="184">
        <f t="shared" si="359"/>
        <v>2014</v>
      </c>
      <c r="E5727" s="190">
        <v>63</v>
      </c>
      <c r="F5727" s="190">
        <f t="shared" si="362"/>
        <v>5722</v>
      </c>
      <c r="G5727" s="190">
        <f t="shared" si="360"/>
        <v>0.62658782303985983</v>
      </c>
      <c r="H5727" s="190">
        <f t="shared" si="361"/>
        <v>228.88</v>
      </c>
    </row>
    <row r="5728" spans="1:8">
      <c r="A5728" s="185">
        <v>41791</v>
      </c>
      <c r="B5728" s="184">
        <v>81.2</v>
      </c>
      <c r="C5728" s="184">
        <f t="shared" si="359"/>
        <v>2014</v>
      </c>
      <c r="E5728" s="190">
        <v>63</v>
      </c>
      <c r="F5728" s="190">
        <f t="shared" si="362"/>
        <v>5723</v>
      </c>
      <c r="G5728" s="190">
        <f t="shared" si="360"/>
        <v>0.62669732807709155</v>
      </c>
      <c r="H5728" s="190">
        <f t="shared" si="361"/>
        <v>228.92</v>
      </c>
    </row>
    <row r="5729" spans="1:8">
      <c r="A5729" s="185">
        <v>41792</v>
      </c>
      <c r="B5729" s="184">
        <v>79.099999999999994</v>
      </c>
      <c r="C5729" s="184">
        <f t="shared" si="359"/>
        <v>2014</v>
      </c>
      <c r="E5729" s="190">
        <v>63</v>
      </c>
      <c r="F5729" s="190">
        <f t="shared" si="362"/>
        <v>5724</v>
      </c>
      <c r="G5729" s="190">
        <f t="shared" si="360"/>
        <v>0.62680683311432328</v>
      </c>
      <c r="H5729" s="190">
        <f t="shared" si="361"/>
        <v>228.96</v>
      </c>
    </row>
    <row r="5730" spans="1:8">
      <c r="A5730" s="185">
        <v>41793</v>
      </c>
      <c r="B5730" s="184">
        <v>77.2</v>
      </c>
      <c r="C5730" s="184">
        <f t="shared" si="359"/>
        <v>2014</v>
      </c>
      <c r="E5730" s="190">
        <v>63</v>
      </c>
      <c r="F5730" s="190">
        <f t="shared" si="362"/>
        <v>5725</v>
      </c>
      <c r="G5730" s="190">
        <f t="shared" si="360"/>
        <v>0.62691633815155501</v>
      </c>
      <c r="H5730" s="190">
        <f t="shared" si="361"/>
        <v>229</v>
      </c>
    </row>
    <row r="5731" spans="1:8">
      <c r="A5731" s="185">
        <v>41794</v>
      </c>
      <c r="B5731" s="184">
        <v>77.599999999999994</v>
      </c>
      <c r="C5731" s="184">
        <f t="shared" si="359"/>
        <v>2014</v>
      </c>
      <c r="E5731" s="190">
        <v>63</v>
      </c>
      <c r="F5731" s="190">
        <f t="shared" si="362"/>
        <v>5726</v>
      </c>
      <c r="G5731" s="190">
        <f t="shared" si="360"/>
        <v>0.62702584318878674</v>
      </c>
      <c r="H5731" s="190">
        <f t="shared" si="361"/>
        <v>229.04000000000005</v>
      </c>
    </row>
    <row r="5732" spans="1:8">
      <c r="A5732" s="185">
        <v>41795</v>
      </c>
      <c r="B5732" s="184">
        <v>71.7</v>
      </c>
      <c r="C5732" s="184">
        <f t="shared" si="359"/>
        <v>2014</v>
      </c>
      <c r="E5732" s="190">
        <v>62.9</v>
      </c>
      <c r="F5732" s="190">
        <f t="shared" si="362"/>
        <v>5727</v>
      </c>
      <c r="G5732" s="190">
        <f t="shared" si="360"/>
        <v>0.62713534822601835</v>
      </c>
      <c r="H5732" s="190">
        <f t="shared" si="361"/>
        <v>229.08</v>
      </c>
    </row>
    <row r="5733" spans="1:8">
      <c r="A5733" s="185">
        <v>41796</v>
      </c>
      <c r="B5733" s="184">
        <v>63.9</v>
      </c>
      <c r="C5733" s="184">
        <f t="shared" si="359"/>
        <v>2014</v>
      </c>
      <c r="E5733" s="190">
        <v>62.9</v>
      </c>
      <c r="F5733" s="190">
        <f t="shared" si="362"/>
        <v>5728</v>
      </c>
      <c r="G5733" s="190">
        <f t="shared" si="360"/>
        <v>0.62724485326325008</v>
      </c>
      <c r="H5733" s="190">
        <f t="shared" si="361"/>
        <v>229.12</v>
      </c>
    </row>
    <row r="5734" spans="1:8">
      <c r="A5734" s="185">
        <v>41797</v>
      </c>
      <c r="B5734" s="184">
        <v>56.5</v>
      </c>
      <c r="C5734" s="184">
        <f t="shared" si="359"/>
        <v>2014</v>
      </c>
      <c r="E5734" s="190">
        <v>62.9</v>
      </c>
      <c r="F5734" s="190">
        <f t="shared" si="362"/>
        <v>5729</v>
      </c>
      <c r="G5734" s="190">
        <f t="shared" si="360"/>
        <v>0.62735435830048181</v>
      </c>
      <c r="H5734" s="190">
        <f t="shared" si="361"/>
        <v>229.16</v>
      </c>
    </row>
    <row r="5735" spans="1:8">
      <c r="A5735" s="185">
        <v>41798</v>
      </c>
      <c r="B5735" s="184">
        <v>58.5</v>
      </c>
      <c r="C5735" s="184">
        <f t="shared" si="359"/>
        <v>2014</v>
      </c>
      <c r="E5735" s="190">
        <v>62.9</v>
      </c>
      <c r="F5735" s="190">
        <f t="shared" si="362"/>
        <v>5730</v>
      </c>
      <c r="G5735" s="190">
        <f t="shared" si="360"/>
        <v>0.62746386333771353</v>
      </c>
      <c r="H5735" s="190">
        <f t="shared" si="361"/>
        <v>229.2</v>
      </c>
    </row>
    <row r="5736" spans="1:8">
      <c r="A5736" s="185">
        <v>41799</v>
      </c>
      <c r="B5736" s="184">
        <v>57.6</v>
      </c>
      <c r="C5736" s="184">
        <f t="shared" si="359"/>
        <v>2014</v>
      </c>
      <c r="E5736" s="190">
        <v>62.9</v>
      </c>
      <c r="F5736" s="190">
        <f t="shared" si="362"/>
        <v>5731</v>
      </c>
      <c r="G5736" s="190">
        <f t="shared" si="360"/>
        <v>0.62757336837494526</v>
      </c>
      <c r="H5736" s="190">
        <f t="shared" si="361"/>
        <v>229.24</v>
      </c>
    </row>
    <row r="5737" spans="1:8">
      <c r="A5737" s="185">
        <v>41800</v>
      </c>
      <c r="B5737" s="184">
        <v>55.9</v>
      </c>
      <c r="C5737" s="184">
        <f t="shared" si="359"/>
        <v>2014</v>
      </c>
      <c r="E5737" s="190">
        <v>62.9</v>
      </c>
      <c r="F5737" s="190">
        <f t="shared" si="362"/>
        <v>5732</v>
      </c>
      <c r="G5737" s="190">
        <f t="shared" si="360"/>
        <v>0.62768287341217699</v>
      </c>
      <c r="H5737" s="190">
        <f t="shared" si="361"/>
        <v>229.28</v>
      </c>
    </row>
    <row r="5738" spans="1:8">
      <c r="A5738" s="185">
        <v>41801</v>
      </c>
      <c r="B5738" s="184">
        <v>56.8</v>
      </c>
      <c r="C5738" s="184">
        <f t="shared" si="359"/>
        <v>2014</v>
      </c>
      <c r="E5738" s="190">
        <v>62.8</v>
      </c>
      <c r="F5738" s="190">
        <f t="shared" si="362"/>
        <v>5733</v>
      </c>
      <c r="G5738" s="190">
        <f t="shared" si="360"/>
        <v>0.62779237844940872</v>
      </c>
      <c r="H5738" s="190">
        <f t="shared" si="361"/>
        <v>229.32</v>
      </c>
    </row>
    <row r="5739" spans="1:8">
      <c r="A5739" s="185">
        <v>41802</v>
      </c>
      <c r="B5739" s="184">
        <v>56</v>
      </c>
      <c r="C5739" s="184">
        <f t="shared" si="359"/>
        <v>2014</v>
      </c>
      <c r="E5739" s="190">
        <v>62.8</v>
      </c>
      <c r="F5739" s="190">
        <f t="shared" si="362"/>
        <v>5734</v>
      </c>
      <c r="G5739" s="190">
        <f t="shared" si="360"/>
        <v>0.62790188348664033</v>
      </c>
      <c r="H5739" s="190">
        <f t="shared" si="361"/>
        <v>229.35999999999996</v>
      </c>
    </row>
    <row r="5740" spans="1:8">
      <c r="A5740" s="185">
        <v>41803</v>
      </c>
      <c r="B5740" s="184">
        <v>54.3</v>
      </c>
      <c r="C5740" s="184">
        <f t="shared" si="359"/>
        <v>2014</v>
      </c>
      <c r="E5740" s="190">
        <v>62.8</v>
      </c>
      <c r="F5740" s="190">
        <f t="shared" si="362"/>
        <v>5735</v>
      </c>
      <c r="G5740" s="190">
        <f t="shared" si="360"/>
        <v>0.62801138852387206</v>
      </c>
      <c r="H5740" s="190">
        <f t="shared" si="361"/>
        <v>229.4</v>
      </c>
    </row>
    <row r="5741" spans="1:8">
      <c r="A5741" s="185">
        <v>41804</v>
      </c>
      <c r="B5741" s="184">
        <v>53.2</v>
      </c>
      <c r="C5741" s="184">
        <f t="shared" si="359"/>
        <v>2014</v>
      </c>
      <c r="E5741" s="190">
        <v>62.8</v>
      </c>
      <c r="F5741" s="190">
        <f t="shared" si="362"/>
        <v>5736</v>
      </c>
      <c r="G5741" s="190">
        <f t="shared" si="360"/>
        <v>0.62812089356110379</v>
      </c>
      <c r="H5741" s="190">
        <f t="shared" si="361"/>
        <v>229.44</v>
      </c>
    </row>
    <row r="5742" spans="1:8">
      <c r="A5742" s="185">
        <v>41805</v>
      </c>
      <c r="B5742" s="184">
        <v>53.5</v>
      </c>
      <c r="C5742" s="184">
        <f t="shared" si="359"/>
        <v>2014</v>
      </c>
      <c r="E5742" s="190">
        <v>62.8</v>
      </c>
      <c r="F5742" s="190">
        <f t="shared" si="362"/>
        <v>5737</v>
      </c>
      <c r="G5742" s="190">
        <f t="shared" si="360"/>
        <v>0.62823039859833552</v>
      </c>
      <c r="H5742" s="190">
        <f t="shared" si="361"/>
        <v>229.48</v>
      </c>
    </row>
    <row r="5743" spans="1:8">
      <c r="A5743" s="185">
        <v>41806</v>
      </c>
      <c r="B5743" s="184">
        <v>64.099999999999994</v>
      </c>
      <c r="C5743" s="184">
        <f t="shared" si="359"/>
        <v>2014</v>
      </c>
      <c r="E5743" s="190">
        <v>62.8</v>
      </c>
      <c r="F5743" s="190">
        <f t="shared" si="362"/>
        <v>5738</v>
      </c>
      <c r="G5743" s="190">
        <f t="shared" si="360"/>
        <v>0.62833990363556724</v>
      </c>
      <c r="H5743" s="190">
        <f t="shared" si="361"/>
        <v>229.52</v>
      </c>
    </row>
    <row r="5744" spans="1:8">
      <c r="A5744" s="185">
        <v>41807</v>
      </c>
      <c r="B5744" s="184">
        <v>72.2</v>
      </c>
      <c r="C5744" s="184">
        <f t="shared" si="359"/>
        <v>2014</v>
      </c>
      <c r="E5744" s="190">
        <v>62.8</v>
      </c>
      <c r="F5744" s="190">
        <f t="shared" si="362"/>
        <v>5739</v>
      </c>
      <c r="G5744" s="190">
        <f t="shared" si="360"/>
        <v>0.62844940867279897</v>
      </c>
      <c r="H5744" s="190">
        <f t="shared" si="361"/>
        <v>229.56</v>
      </c>
    </row>
    <row r="5745" spans="1:8">
      <c r="A5745" s="185">
        <v>41808</v>
      </c>
      <c r="B5745" s="184">
        <v>74</v>
      </c>
      <c r="C5745" s="184">
        <f t="shared" si="359"/>
        <v>2014</v>
      </c>
      <c r="E5745" s="190">
        <v>62.7</v>
      </c>
      <c r="F5745" s="190">
        <f t="shared" si="362"/>
        <v>5740</v>
      </c>
      <c r="G5745" s="190">
        <f t="shared" si="360"/>
        <v>0.6285589137100307</v>
      </c>
      <c r="H5745" s="190">
        <f t="shared" si="361"/>
        <v>229.6</v>
      </c>
    </row>
    <row r="5746" spans="1:8">
      <c r="A5746" s="185">
        <v>41809</v>
      </c>
      <c r="B5746" s="184">
        <v>58.9</v>
      </c>
      <c r="C5746" s="184">
        <f t="shared" si="359"/>
        <v>2014</v>
      </c>
      <c r="E5746" s="190">
        <v>62.7</v>
      </c>
      <c r="F5746" s="190">
        <f t="shared" si="362"/>
        <v>5741</v>
      </c>
      <c r="G5746" s="190">
        <f t="shared" si="360"/>
        <v>0.62866841874726243</v>
      </c>
      <c r="H5746" s="190">
        <f t="shared" si="361"/>
        <v>229.64000000000004</v>
      </c>
    </row>
    <row r="5747" spans="1:8">
      <c r="A5747" s="185">
        <v>41810</v>
      </c>
      <c r="B5747" s="184">
        <v>49.5</v>
      </c>
      <c r="C5747" s="184">
        <f t="shared" si="359"/>
        <v>2014</v>
      </c>
      <c r="E5747" s="190">
        <v>62.7</v>
      </c>
      <c r="F5747" s="190">
        <f t="shared" si="362"/>
        <v>5742</v>
      </c>
      <c r="G5747" s="190">
        <f t="shared" si="360"/>
        <v>0.62877792378449404</v>
      </c>
      <c r="H5747" s="190">
        <f t="shared" si="361"/>
        <v>229.68</v>
      </c>
    </row>
    <row r="5748" spans="1:8">
      <c r="A5748" s="185">
        <v>41811</v>
      </c>
      <c r="B5748" s="184">
        <v>54.8</v>
      </c>
      <c r="C5748" s="184">
        <f t="shared" si="359"/>
        <v>2014</v>
      </c>
      <c r="E5748" s="190">
        <v>62.7</v>
      </c>
      <c r="F5748" s="190">
        <f t="shared" si="362"/>
        <v>5743</v>
      </c>
      <c r="G5748" s="190">
        <f t="shared" si="360"/>
        <v>0.62888742882172577</v>
      </c>
      <c r="H5748" s="190">
        <f t="shared" si="361"/>
        <v>229.72</v>
      </c>
    </row>
    <row r="5749" spans="1:8">
      <c r="A5749" s="185">
        <v>41812</v>
      </c>
      <c r="B5749" s="184">
        <v>56</v>
      </c>
      <c r="C5749" s="184">
        <f t="shared" si="359"/>
        <v>2014</v>
      </c>
      <c r="E5749" s="190">
        <v>62.7</v>
      </c>
      <c r="F5749" s="190">
        <f t="shared" si="362"/>
        <v>5744</v>
      </c>
      <c r="G5749" s="190">
        <f t="shared" si="360"/>
        <v>0.6289969338589575</v>
      </c>
      <c r="H5749" s="190">
        <f t="shared" si="361"/>
        <v>229.76</v>
      </c>
    </row>
    <row r="5750" spans="1:8">
      <c r="A5750" s="185">
        <v>41813</v>
      </c>
      <c r="B5750" s="184">
        <v>54.7</v>
      </c>
      <c r="C5750" s="184">
        <f t="shared" si="359"/>
        <v>2014</v>
      </c>
      <c r="E5750" s="190">
        <v>62.7</v>
      </c>
      <c r="F5750" s="190">
        <f t="shared" si="362"/>
        <v>5745</v>
      </c>
      <c r="G5750" s="190">
        <f t="shared" si="360"/>
        <v>0.62910643889618922</v>
      </c>
      <c r="H5750" s="190">
        <f t="shared" si="361"/>
        <v>229.8</v>
      </c>
    </row>
    <row r="5751" spans="1:8">
      <c r="A5751" s="185">
        <v>41814</v>
      </c>
      <c r="B5751" s="184">
        <v>52.2</v>
      </c>
      <c r="C5751" s="184">
        <f t="shared" si="359"/>
        <v>2014</v>
      </c>
      <c r="E5751" s="190">
        <v>62.7</v>
      </c>
      <c r="F5751" s="190">
        <f t="shared" si="362"/>
        <v>5746</v>
      </c>
      <c r="G5751" s="190">
        <f t="shared" si="360"/>
        <v>0.62921594393342095</v>
      </c>
      <c r="H5751" s="190">
        <f t="shared" si="361"/>
        <v>229.84</v>
      </c>
    </row>
    <row r="5752" spans="1:8">
      <c r="A5752" s="185">
        <v>41815</v>
      </c>
      <c r="B5752" s="184">
        <v>52.4</v>
      </c>
      <c r="C5752" s="184">
        <f t="shared" si="359"/>
        <v>2014</v>
      </c>
      <c r="E5752" s="190">
        <v>62.7</v>
      </c>
      <c r="F5752" s="190">
        <f t="shared" si="362"/>
        <v>5747</v>
      </c>
      <c r="G5752" s="190">
        <f t="shared" si="360"/>
        <v>0.62932544897065268</v>
      </c>
      <c r="H5752" s="190">
        <f t="shared" si="361"/>
        <v>229.88</v>
      </c>
    </row>
    <row r="5753" spans="1:8">
      <c r="A5753" s="185">
        <v>41816</v>
      </c>
      <c r="B5753" s="184">
        <v>51.6</v>
      </c>
      <c r="C5753" s="184">
        <f t="shared" si="359"/>
        <v>2014</v>
      </c>
      <c r="E5753" s="190">
        <v>62.7</v>
      </c>
      <c r="F5753" s="190">
        <f t="shared" si="362"/>
        <v>5748</v>
      </c>
      <c r="G5753" s="190">
        <f t="shared" si="360"/>
        <v>0.62943495400788441</v>
      </c>
      <c r="H5753" s="190">
        <f t="shared" si="361"/>
        <v>229.92</v>
      </c>
    </row>
    <row r="5754" spans="1:8">
      <c r="A5754" s="185">
        <v>41817</v>
      </c>
      <c r="B5754" s="184">
        <v>55.1</v>
      </c>
      <c r="C5754" s="184">
        <f t="shared" si="359"/>
        <v>2014</v>
      </c>
      <c r="E5754" s="190">
        <v>62.7</v>
      </c>
      <c r="F5754" s="190">
        <f t="shared" si="362"/>
        <v>5749</v>
      </c>
      <c r="G5754" s="190">
        <f t="shared" si="360"/>
        <v>0.62954445904511602</v>
      </c>
      <c r="H5754" s="190">
        <f t="shared" si="361"/>
        <v>229.95999999999995</v>
      </c>
    </row>
    <row r="5755" spans="1:8">
      <c r="A5755" s="185">
        <v>41818</v>
      </c>
      <c r="B5755" s="184">
        <v>50.1</v>
      </c>
      <c r="C5755" s="184">
        <f t="shared" si="359"/>
        <v>2014</v>
      </c>
      <c r="E5755" s="190">
        <v>62.7</v>
      </c>
      <c r="F5755" s="190">
        <f t="shared" si="362"/>
        <v>5750</v>
      </c>
      <c r="G5755" s="190">
        <f t="shared" si="360"/>
        <v>0.62965396408234775</v>
      </c>
      <c r="H5755" s="190">
        <f t="shared" si="361"/>
        <v>230</v>
      </c>
    </row>
    <row r="5756" spans="1:8">
      <c r="A5756" s="185">
        <v>41819</v>
      </c>
      <c r="B5756" s="184">
        <v>39.6</v>
      </c>
      <c r="C5756" s="184">
        <f t="shared" si="359"/>
        <v>2014</v>
      </c>
      <c r="E5756" s="190">
        <v>62.6</v>
      </c>
      <c r="F5756" s="190">
        <f t="shared" si="362"/>
        <v>5751</v>
      </c>
      <c r="G5756" s="190">
        <f t="shared" si="360"/>
        <v>0.62976346911957948</v>
      </c>
      <c r="H5756" s="190">
        <f t="shared" si="361"/>
        <v>230.04</v>
      </c>
    </row>
    <row r="5757" spans="1:8">
      <c r="A5757" s="185">
        <v>41820</v>
      </c>
      <c r="B5757" s="184">
        <v>40.4</v>
      </c>
      <c r="C5757" s="184">
        <f t="shared" si="359"/>
        <v>2014</v>
      </c>
      <c r="E5757" s="190">
        <v>62.6</v>
      </c>
      <c r="F5757" s="190">
        <f t="shared" si="362"/>
        <v>5752</v>
      </c>
      <c r="G5757" s="190">
        <f t="shared" si="360"/>
        <v>0.62987297415681121</v>
      </c>
      <c r="H5757" s="190">
        <f t="shared" si="361"/>
        <v>230.08</v>
      </c>
    </row>
    <row r="5758" spans="1:8">
      <c r="A5758" s="185">
        <v>41821</v>
      </c>
      <c r="B5758" s="184">
        <v>38.200000000000003</v>
      </c>
      <c r="C5758" s="184">
        <f t="shared" si="359"/>
        <v>2014</v>
      </c>
      <c r="E5758" s="190">
        <v>62.6</v>
      </c>
      <c r="F5758" s="190">
        <f t="shared" si="362"/>
        <v>5753</v>
      </c>
      <c r="G5758" s="190">
        <f t="shared" si="360"/>
        <v>0.62998247919404293</v>
      </c>
      <c r="H5758" s="190">
        <f t="shared" si="361"/>
        <v>230.12</v>
      </c>
    </row>
    <row r="5759" spans="1:8">
      <c r="A5759" s="185">
        <v>41822</v>
      </c>
      <c r="B5759" s="184">
        <v>26.8</v>
      </c>
      <c r="C5759" s="184">
        <f t="shared" si="359"/>
        <v>2014</v>
      </c>
      <c r="E5759" s="190">
        <v>62.6</v>
      </c>
      <c r="F5759" s="190">
        <f t="shared" si="362"/>
        <v>5754</v>
      </c>
      <c r="G5759" s="190">
        <f t="shared" si="360"/>
        <v>0.63009198423127466</v>
      </c>
      <c r="H5759" s="190">
        <f t="shared" si="361"/>
        <v>230.16</v>
      </c>
    </row>
    <row r="5760" spans="1:8">
      <c r="A5760" s="185">
        <v>41823</v>
      </c>
      <c r="B5760" s="184">
        <v>23.4</v>
      </c>
      <c r="C5760" s="184">
        <f t="shared" si="359"/>
        <v>2014</v>
      </c>
      <c r="E5760" s="190">
        <v>62.6</v>
      </c>
      <c r="F5760" s="190">
        <f t="shared" si="362"/>
        <v>5755</v>
      </c>
      <c r="G5760" s="190">
        <f t="shared" si="360"/>
        <v>0.63020148926850639</v>
      </c>
      <c r="H5760" s="190">
        <f t="shared" si="361"/>
        <v>230.2</v>
      </c>
    </row>
    <row r="5761" spans="1:8">
      <c r="A5761" s="185">
        <v>41824</v>
      </c>
      <c r="B5761" s="184">
        <v>17.7</v>
      </c>
      <c r="C5761" s="184">
        <f t="shared" si="359"/>
        <v>2014</v>
      </c>
      <c r="E5761" s="190">
        <v>62.6</v>
      </c>
      <c r="F5761" s="190">
        <f t="shared" si="362"/>
        <v>5756</v>
      </c>
      <c r="G5761" s="190">
        <f t="shared" si="360"/>
        <v>0.63031099430573811</v>
      </c>
      <c r="H5761" s="190">
        <f t="shared" si="361"/>
        <v>230.24000000000004</v>
      </c>
    </row>
    <row r="5762" spans="1:8">
      <c r="A5762" s="185">
        <v>41825</v>
      </c>
      <c r="B5762" s="184">
        <v>8.69</v>
      </c>
      <c r="C5762" s="184">
        <f t="shared" si="359"/>
        <v>2014</v>
      </c>
      <c r="E5762" s="190">
        <v>62.5</v>
      </c>
      <c r="F5762" s="190">
        <f t="shared" si="362"/>
        <v>5757</v>
      </c>
      <c r="G5762" s="190">
        <f t="shared" si="360"/>
        <v>0.63042049934296973</v>
      </c>
      <c r="H5762" s="190">
        <f t="shared" si="361"/>
        <v>230.28</v>
      </c>
    </row>
    <row r="5763" spans="1:8">
      <c r="A5763" s="185">
        <v>41826</v>
      </c>
      <c r="B5763" s="184">
        <v>5.26</v>
      </c>
      <c r="C5763" s="184">
        <f t="shared" si="359"/>
        <v>2014</v>
      </c>
      <c r="E5763" s="190">
        <v>62.5</v>
      </c>
      <c r="F5763" s="190">
        <f t="shared" si="362"/>
        <v>5758</v>
      </c>
      <c r="G5763" s="190">
        <f t="shared" si="360"/>
        <v>0.63053000438020146</v>
      </c>
      <c r="H5763" s="190">
        <f t="shared" si="361"/>
        <v>230.32</v>
      </c>
    </row>
    <row r="5764" spans="1:8">
      <c r="A5764" s="185">
        <v>41827</v>
      </c>
      <c r="B5764" s="184">
        <v>13.3</v>
      </c>
      <c r="C5764" s="184">
        <f t="shared" si="359"/>
        <v>2014</v>
      </c>
      <c r="E5764" s="190">
        <v>62.5</v>
      </c>
      <c r="F5764" s="190">
        <f t="shared" si="362"/>
        <v>5759</v>
      </c>
      <c r="G5764" s="190">
        <f t="shared" si="360"/>
        <v>0.63063950941743319</v>
      </c>
      <c r="H5764" s="190">
        <f t="shared" si="361"/>
        <v>230.36</v>
      </c>
    </row>
    <row r="5765" spans="1:8">
      <c r="A5765" s="185">
        <v>41828</v>
      </c>
      <c r="B5765" s="184">
        <v>16.600000000000001</v>
      </c>
      <c r="C5765" s="184">
        <f t="shared" si="359"/>
        <v>2014</v>
      </c>
      <c r="E5765" s="190">
        <v>62.5</v>
      </c>
      <c r="F5765" s="190">
        <f t="shared" si="362"/>
        <v>5760</v>
      </c>
      <c r="G5765" s="190">
        <f t="shared" si="360"/>
        <v>0.63074901445466491</v>
      </c>
      <c r="H5765" s="190">
        <f t="shared" si="361"/>
        <v>230.4</v>
      </c>
    </row>
    <row r="5766" spans="1:8">
      <c r="A5766" s="185">
        <v>41829</v>
      </c>
      <c r="B5766" s="184">
        <v>14</v>
      </c>
      <c r="C5766" s="184">
        <f t="shared" ref="C5766:C5829" si="363">YEAR(A5766)</f>
        <v>2014</v>
      </c>
      <c r="E5766" s="190">
        <v>62.4</v>
      </c>
      <c r="F5766" s="190">
        <f t="shared" si="362"/>
        <v>5761</v>
      </c>
      <c r="G5766" s="190">
        <f t="shared" ref="G5766:G5829" si="364">F5766/9132</f>
        <v>0.63085851949189664</v>
      </c>
      <c r="H5766" s="190">
        <f t="shared" ref="H5766:H5829" si="365">G5766*9132/25</f>
        <v>230.44</v>
      </c>
    </row>
    <row r="5767" spans="1:8">
      <c r="A5767" s="185">
        <v>41830</v>
      </c>
      <c r="B5767" s="184">
        <v>18.7</v>
      </c>
      <c r="C5767" s="184">
        <f t="shared" si="363"/>
        <v>2014</v>
      </c>
      <c r="E5767" s="190">
        <v>62.4</v>
      </c>
      <c r="F5767" s="190">
        <f t="shared" ref="F5767:F5830" si="366">F5766+1</f>
        <v>5762</v>
      </c>
      <c r="G5767" s="190">
        <f t="shared" si="364"/>
        <v>0.63096802452912837</v>
      </c>
      <c r="H5767" s="190">
        <f t="shared" si="365"/>
        <v>230.48</v>
      </c>
    </row>
    <row r="5768" spans="1:8">
      <c r="A5768" s="185">
        <v>41831</v>
      </c>
      <c r="B5768" s="184">
        <v>17.8</v>
      </c>
      <c r="C5768" s="184">
        <f t="shared" si="363"/>
        <v>2014</v>
      </c>
      <c r="E5768" s="190">
        <v>62.4</v>
      </c>
      <c r="F5768" s="190">
        <f t="shared" si="366"/>
        <v>5763</v>
      </c>
      <c r="G5768" s="190">
        <f t="shared" si="364"/>
        <v>0.6310775295663601</v>
      </c>
      <c r="H5768" s="190">
        <f t="shared" si="365"/>
        <v>230.52</v>
      </c>
    </row>
    <row r="5769" spans="1:8">
      <c r="A5769" s="185">
        <v>41832</v>
      </c>
      <c r="B5769" s="184">
        <v>10.7</v>
      </c>
      <c r="C5769" s="184">
        <f t="shared" si="363"/>
        <v>2014</v>
      </c>
      <c r="E5769" s="190">
        <v>62.4</v>
      </c>
      <c r="F5769" s="190">
        <f t="shared" si="366"/>
        <v>5764</v>
      </c>
      <c r="G5769" s="190">
        <f t="shared" si="364"/>
        <v>0.63118703460359171</v>
      </c>
      <c r="H5769" s="190">
        <f t="shared" si="365"/>
        <v>230.55999999999997</v>
      </c>
    </row>
    <row r="5770" spans="1:8">
      <c r="A5770" s="185">
        <v>41833</v>
      </c>
      <c r="B5770" s="184">
        <v>8.2799999999999994</v>
      </c>
      <c r="C5770" s="184">
        <f t="shared" si="363"/>
        <v>2014</v>
      </c>
      <c r="E5770" s="190">
        <v>62.4</v>
      </c>
      <c r="F5770" s="190">
        <f t="shared" si="366"/>
        <v>5765</v>
      </c>
      <c r="G5770" s="190">
        <f t="shared" si="364"/>
        <v>0.63129653964082344</v>
      </c>
      <c r="H5770" s="190">
        <f t="shared" si="365"/>
        <v>230.6</v>
      </c>
    </row>
    <row r="5771" spans="1:8">
      <c r="A5771" s="185">
        <v>41834</v>
      </c>
      <c r="B5771" s="184">
        <v>7.98</v>
      </c>
      <c r="C5771" s="184">
        <f t="shared" si="363"/>
        <v>2014</v>
      </c>
      <c r="E5771" s="190">
        <v>62.4</v>
      </c>
      <c r="F5771" s="190">
        <f t="shared" si="366"/>
        <v>5766</v>
      </c>
      <c r="G5771" s="190">
        <f t="shared" si="364"/>
        <v>0.63140604467805517</v>
      </c>
      <c r="H5771" s="190">
        <f t="shared" si="365"/>
        <v>230.64</v>
      </c>
    </row>
    <row r="5772" spans="1:8">
      <c r="A5772" s="185">
        <v>41835</v>
      </c>
      <c r="B5772" s="184">
        <v>6.66</v>
      </c>
      <c r="C5772" s="184">
        <f t="shared" si="363"/>
        <v>2014</v>
      </c>
      <c r="E5772" s="190">
        <v>62.3</v>
      </c>
      <c r="F5772" s="190">
        <f t="shared" si="366"/>
        <v>5767</v>
      </c>
      <c r="G5772" s="190">
        <f t="shared" si="364"/>
        <v>0.63151554971528689</v>
      </c>
      <c r="H5772" s="190">
        <f t="shared" si="365"/>
        <v>230.68</v>
      </c>
    </row>
    <row r="5773" spans="1:8">
      <c r="A5773" s="185">
        <v>41836</v>
      </c>
      <c r="B5773" s="184">
        <v>3.46</v>
      </c>
      <c r="C5773" s="184">
        <f t="shared" si="363"/>
        <v>2014</v>
      </c>
      <c r="E5773" s="190">
        <v>62.3</v>
      </c>
      <c r="F5773" s="190">
        <f t="shared" si="366"/>
        <v>5768</v>
      </c>
      <c r="G5773" s="190">
        <f t="shared" si="364"/>
        <v>0.63162505475251862</v>
      </c>
      <c r="H5773" s="190">
        <f t="shared" si="365"/>
        <v>230.72</v>
      </c>
    </row>
    <row r="5774" spans="1:8">
      <c r="A5774" s="185">
        <v>41837</v>
      </c>
      <c r="B5774" s="184">
        <v>8.2100000000000009</v>
      </c>
      <c r="C5774" s="184">
        <f t="shared" si="363"/>
        <v>2014</v>
      </c>
      <c r="E5774" s="190">
        <v>62.3</v>
      </c>
      <c r="F5774" s="190">
        <f t="shared" si="366"/>
        <v>5769</v>
      </c>
      <c r="G5774" s="190">
        <f t="shared" si="364"/>
        <v>0.63173455978975035</v>
      </c>
      <c r="H5774" s="190">
        <f t="shared" si="365"/>
        <v>230.76</v>
      </c>
    </row>
    <row r="5775" spans="1:8">
      <c r="A5775" s="185">
        <v>41838</v>
      </c>
      <c r="B5775" s="184">
        <v>7.31</v>
      </c>
      <c r="C5775" s="184">
        <f t="shared" si="363"/>
        <v>2014</v>
      </c>
      <c r="E5775" s="190">
        <v>62.3</v>
      </c>
      <c r="F5775" s="190">
        <f t="shared" si="366"/>
        <v>5770</v>
      </c>
      <c r="G5775" s="190">
        <f t="shared" si="364"/>
        <v>0.63184406482698208</v>
      </c>
      <c r="H5775" s="190">
        <f t="shared" si="365"/>
        <v>230.8</v>
      </c>
    </row>
    <row r="5776" spans="1:8">
      <c r="A5776" s="185">
        <v>41839</v>
      </c>
      <c r="B5776" s="184">
        <v>1.63</v>
      </c>
      <c r="C5776" s="184">
        <f t="shared" si="363"/>
        <v>2014</v>
      </c>
      <c r="E5776" s="190">
        <v>62.3</v>
      </c>
      <c r="F5776" s="190">
        <f t="shared" si="366"/>
        <v>5771</v>
      </c>
      <c r="G5776" s="190">
        <f t="shared" si="364"/>
        <v>0.6319535698642138</v>
      </c>
      <c r="H5776" s="190">
        <f t="shared" si="365"/>
        <v>230.84000000000003</v>
      </c>
    </row>
    <row r="5777" spans="1:8">
      <c r="A5777" s="185">
        <v>41840</v>
      </c>
      <c r="B5777" s="184">
        <v>7.68</v>
      </c>
      <c r="C5777" s="184">
        <f t="shared" si="363"/>
        <v>2014</v>
      </c>
      <c r="E5777" s="190">
        <v>62.3</v>
      </c>
      <c r="F5777" s="190">
        <f t="shared" si="366"/>
        <v>5772</v>
      </c>
      <c r="G5777" s="190">
        <f t="shared" si="364"/>
        <v>0.63206307490144542</v>
      </c>
      <c r="H5777" s="190">
        <f t="shared" si="365"/>
        <v>230.88</v>
      </c>
    </row>
    <row r="5778" spans="1:8">
      <c r="A5778" s="185">
        <v>41841</v>
      </c>
      <c r="B5778" s="184">
        <v>1.7</v>
      </c>
      <c r="C5778" s="184">
        <f t="shared" si="363"/>
        <v>2014</v>
      </c>
      <c r="E5778" s="190">
        <v>62.3</v>
      </c>
      <c r="F5778" s="190">
        <f t="shared" si="366"/>
        <v>5773</v>
      </c>
      <c r="G5778" s="190">
        <f t="shared" si="364"/>
        <v>0.63217257993867715</v>
      </c>
      <c r="H5778" s="190">
        <f t="shared" si="365"/>
        <v>230.92</v>
      </c>
    </row>
    <row r="5779" spans="1:8">
      <c r="A5779" s="185">
        <v>41842</v>
      </c>
      <c r="B5779" s="184">
        <v>4.49</v>
      </c>
      <c r="C5779" s="184">
        <f t="shared" si="363"/>
        <v>2014</v>
      </c>
      <c r="E5779" s="190">
        <v>62.3</v>
      </c>
      <c r="F5779" s="190">
        <f t="shared" si="366"/>
        <v>5774</v>
      </c>
      <c r="G5779" s="190">
        <f t="shared" si="364"/>
        <v>0.63228208497590888</v>
      </c>
      <c r="H5779" s="190">
        <f t="shared" si="365"/>
        <v>230.96</v>
      </c>
    </row>
    <row r="5780" spans="1:8">
      <c r="A5780" s="185">
        <v>41843</v>
      </c>
      <c r="B5780" s="184">
        <v>6.81</v>
      </c>
      <c r="C5780" s="184">
        <f t="shared" si="363"/>
        <v>2014</v>
      </c>
      <c r="E5780" s="190">
        <v>62.2</v>
      </c>
      <c r="F5780" s="190">
        <f t="shared" si="366"/>
        <v>5775</v>
      </c>
      <c r="G5780" s="190">
        <f t="shared" si="364"/>
        <v>0.6323915900131406</v>
      </c>
      <c r="H5780" s="190">
        <f t="shared" si="365"/>
        <v>231</v>
      </c>
    </row>
    <row r="5781" spans="1:8">
      <c r="A5781" s="185">
        <v>41844</v>
      </c>
      <c r="B5781" s="184">
        <v>7.62</v>
      </c>
      <c r="C5781" s="184">
        <f t="shared" si="363"/>
        <v>2014</v>
      </c>
      <c r="E5781" s="190">
        <v>62.1</v>
      </c>
      <c r="F5781" s="190">
        <f t="shared" si="366"/>
        <v>5776</v>
      </c>
      <c r="G5781" s="190">
        <f t="shared" si="364"/>
        <v>0.63250109505037233</v>
      </c>
      <c r="H5781" s="190">
        <f t="shared" si="365"/>
        <v>231.04</v>
      </c>
    </row>
    <row r="5782" spans="1:8">
      <c r="A5782" s="185">
        <v>41845</v>
      </c>
      <c r="B5782" s="184">
        <v>9.91</v>
      </c>
      <c r="C5782" s="184">
        <f t="shared" si="363"/>
        <v>2014</v>
      </c>
      <c r="E5782" s="190">
        <v>62</v>
      </c>
      <c r="F5782" s="190">
        <f t="shared" si="366"/>
        <v>5777</v>
      </c>
      <c r="G5782" s="190">
        <f t="shared" si="364"/>
        <v>0.63261060008760406</v>
      </c>
      <c r="H5782" s="190">
        <f t="shared" si="365"/>
        <v>231.08</v>
      </c>
    </row>
    <row r="5783" spans="1:8">
      <c r="A5783" s="185">
        <v>41846</v>
      </c>
      <c r="B5783" s="184">
        <v>8.27</v>
      </c>
      <c r="C5783" s="184">
        <f t="shared" si="363"/>
        <v>2014</v>
      </c>
      <c r="E5783" s="190">
        <v>62</v>
      </c>
      <c r="F5783" s="190">
        <f t="shared" si="366"/>
        <v>5778</v>
      </c>
      <c r="G5783" s="190">
        <f t="shared" si="364"/>
        <v>0.63272010512483579</v>
      </c>
      <c r="H5783" s="190">
        <f t="shared" si="365"/>
        <v>231.12</v>
      </c>
    </row>
    <row r="5784" spans="1:8">
      <c r="A5784" s="185">
        <v>41847</v>
      </c>
      <c r="B5784" s="184">
        <v>8.02</v>
      </c>
      <c r="C5784" s="184">
        <f t="shared" si="363"/>
        <v>2014</v>
      </c>
      <c r="E5784" s="190">
        <v>62</v>
      </c>
      <c r="F5784" s="190">
        <f t="shared" si="366"/>
        <v>5779</v>
      </c>
      <c r="G5784" s="190">
        <f t="shared" si="364"/>
        <v>0.6328296101620674</v>
      </c>
      <c r="H5784" s="190">
        <f t="shared" si="365"/>
        <v>231.15999999999997</v>
      </c>
    </row>
    <row r="5785" spans="1:8">
      <c r="A5785" s="185">
        <v>41848</v>
      </c>
      <c r="B5785" s="184">
        <v>4.8</v>
      </c>
      <c r="C5785" s="184">
        <f t="shared" si="363"/>
        <v>2014</v>
      </c>
      <c r="E5785" s="190">
        <v>62</v>
      </c>
      <c r="F5785" s="190">
        <f t="shared" si="366"/>
        <v>5780</v>
      </c>
      <c r="G5785" s="190">
        <f t="shared" si="364"/>
        <v>0.63293911519929913</v>
      </c>
      <c r="H5785" s="190">
        <f t="shared" si="365"/>
        <v>231.2</v>
      </c>
    </row>
    <row r="5786" spans="1:8">
      <c r="A5786" s="185">
        <v>41849</v>
      </c>
      <c r="B5786" s="184">
        <v>13.3</v>
      </c>
      <c r="C5786" s="184">
        <f t="shared" si="363"/>
        <v>2014</v>
      </c>
      <c r="E5786" s="190">
        <v>62</v>
      </c>
      <c r="F5786" s="190">
        <f t="shared" si="366"/>
        <v>5781</v>
      </c>
      <c r="G5786" s="190">
        <f t="shared" si="364"/>
        <v>0.63304862023653086</v>
      </c>
      <c r="H5786" s="190">
        <f t="shared" si="365"/>
        <v>231.24</v>
      </c>
    </row>
    <row r="5787" spans="1:8">
      <c r="A5787" s="185">
        <v>41850</v>
      </c>
      <c r="B5787" s="184">
        <v>20.2</v>
      </c>
      <c r="C5787" s="184">
        <f t="shared" si="363"/>
        <v>2014</v>
      </c>
      <c r="E5787" s="190">
        <v>62</v>
      </c>
      <c r="F5787" s="190">
        <f t="shared" si="366"/>
        <v>5782</v>
      </c>
      <c r="G5787" s="190">
        <f t="shared" si="364"/>
        <v>0.63315812527376258</v>
      </c>
      <c r="H5787" s="190">
        <f t="shared" si="365"/>
        <v>231.28</v>
      </c>
    </row>
    <row r="5788" spans="1:8">
      <c r="A5788" s="185">
        <v>41851</v>
      </c>
      <c r="B5788" s="184">
        <v>18.399999999999999</v>
      </c>
      <c r="C5788" s="184">
        <f t="shared" si="363"/>
        <v>2014</v>
      </c>
      <c r="E5788" s="190">
        <v>62</v>
      </c>
      <c r="F5788" s="190">
        <f t="shared" si="366"/>
        <v>5783</v>
      </c>
      <c r="G5788" s="190">
        <f t="shared" si="364"/>
        <v>0.63326763031099431</v>
      </c>
      <c r="H5788" s="190">
        <f t="shared" si="365"/>
        <v>231.32</v>
      </c>
    </row>
    <row r="5789" spans="1:8">
      <c r="A5789" s="185">
        <v>41852</v>
      </c>
      <c r="B5789" s="184">
        <v>16.399999999999999</v>
      </c>
      <c r="C5789" s="184">
        <f t="shared" si="363"/>
        <v>2014</v>
      </c>
      <c r="E5789" s="190">
        <v>62</v>
      </c>
      <c r="F5789" s="190">
        <f t="shared" si="366"/>
        <v>5784</v>
      </c>
      <c r="G5789" s="190">
        <f t="shared" si="364"/>
        <v>0.63337713534822604</v>
      </c>
      <c r="H5789" s="190">
        <f t="shared" si="365"/>
        <v>231.36</v>
      </c>
    </row>
    <row r="5790" spans="1:8">
      <c r="A5790" s="185">
        <v>41853</v>
      </c>
      <c r="B5790" s="184">
        <v>11.9</v>
      </c>
      <c r="C5790" s="184">
        <f t="shared" si="363"/>
        <v>2014</v>
      </c>
      <c r="E5790" s="190">
        <v>62</v>
      </c>
      <c r="F5790" s="190">
        <f t="shared" si="366"/>
        <v>5785</v>
      </c>
      <c r="G5790" s="190">
        <f t="shared" si="364"/>
        <v>0.63348664038545777</v>
      </c>
      <c r="H5790" s="190">
        <f t="shared" si="365"/>
        <v>231.4</v>
      </c>
    </row>
    <row r="5791" spans="1:8">
      <c r="A5791" s="185">
        <v>41854</v>
      </c>
      <c r="B5791" s="184">
        <v>14.5</v>
      </c>
      <c r="C5791" s="184">
        <f t="shared" si="363"/>
        <v>2014</v>
      </c>
      <c r="E5791" s="190">
        <v>62</v>
      </c>
      <c r="F5791" s="190">
        <f t="shared" si="366"/>
        <v>5786</v>
      </c>
      <c r="G5791" s="190">
        <f t="shared" si="364"/>
        <v>0.63359614542268949</v>
      </c>
      <c r="H5791" s="190">
        <f t="shared" si="365"/>
        <v>231.44000000000003</v>
      </c>
    </row>
    <row r="5792" spans="1:8">
      <c r="A5792" s="185">
        <v>41855</v>
      </c>
      <c r="B5792" s="184">
        <v>20.399999999999999</v>
      </c>
      <c r="C5792" s="184">
        <f t="shared" si="363"/>
        <v>2014</v>
      </c>
      <c r="E5792" s="190">
        <v>62</v>
      </c>
      <c r="F5792" s="190">
        <f t="shared" si="366"/>
        <v>5787</v>
      </c>
      <c r="G5792" s="190">
        <f t="shared" si="364"/>
        <v>0.63370565045992111</v>
      </c>
      <c r="H5792" s="190">
        <f t="shared" si="365"/>
        <v>231.48</v>
      </c>
    </row>
    <row r="5793" spans="1:8">
      <c r="A5793" s="185">
        <v>41856</v>
      </c>
      <c r="B5793" s="184">
        <v>15.3</v>
      </c>
      <c r="C5793" s="184">
        <f t="shared" si="363"/>
        <v>2014</v>
      </c>
      <c r="E5793" s="190">
        <v>62</v>
      </c>
      <c r="F5793" s="190">
        <f t="shared" si="366"/>
        <v>5788</v>
      </c>
      <c r="G5793" s="190">
        <f t="shared" si="364"/>
        <v>0.63381515549715284</v>
      </c>
      <c r="H5793" s="190">
        <f t="shared" si="365"/>
        <v>231.52</v>
      </c>
    </row>
    <row r="5794" spans="1:8">
      <c r="A5794" s="185">
        <v>41857</v>
      </c>
      <c r="B5794" s="184">
        <v>9.2799999999999994</v>
      </c>
      <c r="C5794" s="184">
        <f t="shared" si="363"/>
        <v>2014</v>
      </c>
      <c r="E5794" s="190">
        <v>62</v>
      </c>
      <c r="F5794" s="190">
        <f t="shared" si="366"/>
        <v>5789</v>
      </c>
      <c r="G5794" s="190">
        <f t="shared" si="364"/>
        <v>0.63392466053438457</v>
      </c>
      <c r="H5794" s="190">
        <f t="shared" si="365"/>
        <v>231.56</v>
      </c>
    </row>
    <row r="5795" spans="1:8">
      <c r="A5795" s="185">
        <v>41858</v>
      </c>
      <c r="B5795" s="184">
        <v>15</v>
      </c>
      <c r="C5795" s="184">
        <f t="shared" si="363"/>
        <v>2014</v>
      </c>
      <c r="E5795" s="190">
        <v>62</v>
      </c>
      <c r="F5795" s="190">
        <f t="shared" si="366"/>
        <v>5790</v>
      </c>
      <c r="G5795" s="190">
        <f t="shared" si="364"/>
        <v>0.63403416557161629</v>
      </c>
      <c r="H5795" s="190">
        <f t="shared" si="365"/>
        <v>231.6</v>
      </c>
    </row>
    <row r="5796" spans="1:8">
      <c r="A5796" s="185">
        <v>41859</v>
      </c>
      <c r="B5796" s="184">
        <v>14.4</v>
      </c>
      <c r="C5796" s="184">
        <f t="shared" si="363"/>
        <v>2014</v>
      </c>
      <c r="E5796" s="190">
        <v>62</v>
      </c>
      <c r="F5796" s="190">
        <f t="shared" si="366"/>
        <v>5791</v>
      </c>
      <c r="G5796" s="190">
        <f t="shared" si="364"/>
        <v>0.63414367060884802</v>
      </c>
      <c r="H5796" s="190">
        <f t="shared" si="365"/>
        <v>231.64</v>
      </c>
    </row>
    <row r="5797" spans="1:8">
      <c r="A5797" s="185">
        <v>41860</v>
      </c>
      <c r="B5797" s="184">
        <v>15.1</v>
      </c>
      <c r="C5797" s="184">
        <f t="shared" si="363"/>
        <v>2014</v>
      </c>
      <c r="E5797" s="190">
        <v>61.9</v>
      </c>
      <c r="F5797" s="190">
        <f t="shared" si="366"/>
        <v>5792</v>
      </c>
      <c r="G5797" s="190">
        <f t="shared" si="364"/>
        <v>0.63425317564607975</v>
      </c>
      <c r="H5797" s="190">
        <f t="shared" si="365"/>
        <v>231.68</v>
      </c>
    </row>
    <row r="5798" spans="1:8">
      <c r="A5798" s="185">
        <v>41861</v>
      </c>
      <c r="B5798" s="184">
        <v>13.1</v>
      </c>
      <c r="C5798" s="184">
        <f t="shared" si="363"/>
        <v>2014</v>
      </c>
      <c r="E5798" s="190">
        <v>61.9</v>
      </c>
      <c r="F5798" s="190">
        <f t="shared" si="366"/>
        <v>5793</v>
      </c>
      <c r="G5798" s="190">
        <f t="shared" si="364"/>
        <v>0.63436268068331148</v>
      </c>
      <c r="H5798" s="190">
        <f t="shared" si="365"/>
        <v>231.72</v>
      </c>
    </row>
    <row r="5799" spans="1:8">
      <c r="A5799" s="185">
        <v>41862</v>
      </c>
      <c r="B5799" s="184">
        <v>14</v>
      </c>
      <c r="C5799" s="184">
        <f t="shared" si="363"/>
        <v>2014</v>
      </c>
      <c r="E5799" s="190">
        <v>61.9</v>
      </c>
      <c r="F5799" s="190">
        <f t="shared" si="366"/>
        <v>5794</v>
      </c>
      <c r="G5799" s="190">
        <f t="shared" si="364"/>
        <v>0.63447218572054309</v>
      </c>
      <c r="H5799" s="190">
        <f t="shared" si="365"/>
        <v>231.75999999999996</v>
      </c>
    </row>
    <row r="5800" spans="1:8">
      <c r="A5800" s="185">
        <v>41863</v>
      </c>
      <c r="B5800" s="184">
        <v>14.2</v>
      </c>
      <c r="C5800" s="184">
        <f t="shared" si="363"/>
        <v>2014</v>
      </c>
      <c r="E5800" s="190">
        <v>61.9</v>
      </c>
      <c r="F5800" s="190">
        <f t="shared" si="366"/>
        <v>5795</v>
      </c>
      <c r="G5800" s="190">
        <f t="shared" si="364"/>
        <v>0.63458169075777482</v>
      </c>
      <c r="H5800" s="190">
        <f t="shared" si="365"/>
        <v>231.8</v>
      </c>
    </row>
    <row r="5801" spans="1:8">
      <c r="A5801" s="185">
        <v>41864</v>
      </c>
      <c r="B5801" s="184">
        <v>15.4</v>
      </c>
      <c r="C5801" s="184">
        <f t="shared" si="363"/>
        <v>2014</v>
      </c>
      <c r="E5801" s="190">
        <v>61.9</v>
      </c>
      <c r="F5801" s="190">
        <f t="shared" si="366"/>
        <v>5796</v>
      </c>
      <c r="G5801" s="190">
        <f t="shared" si="364"/>
        <v>0.63469119579500655</v>
      </c>
      <c r="H5801" s="190">
        <f t="shared" si="365"/>
        <v>231.84</v>
      </c>
    </row>
    <row r="5802" spans="1:8">
      <c r="A5802" s="185">
        <v>41865</v>
      </c>
      <c r="B5802" s="184">
        <v>16.399999999999999</v>
      </c>
      <c r="C5802" s="184">
        <f t="shared" si="363"/>
        <v>2014</v>
      </c>
      <c r="E5802" s="190">
        <v>61.9</v>
      </c>
      <c r="F5802" s="190">
        <f t="shared" si="366"/>
        <v>5797</v>
      </c>
      <c r="G5802" s="190">
        <f t="shared" si="364"/>
        <v>0.63480070083223827</v>
      </c>
      <c r="H5802" s="190">
        <f t="shared" si="365"/>
        <v>231.88</v>
      </c>
    </row>
    <row r="5803" spans="1:8">
      <c r="A5803" s="185">
        <v>41866</v>
      </c>
      <c r="B5803" s="184">
        <v>14.4</v>
      </c>
      <c r="C5803" s="184">
        <f t="shared" si="363"/>
        <v>2014</v>
      </c>
      <c r="E5803" s="190">
        <v>61.9</v>
      </c>
      <c r="F5803" s="190">
        <f t="shared" si="366"/>
        <v>5798</v>
      </c>
      <c r="G5803" s="190">
        <f t="shared" si="364"/>
        <v>0.63491020586947</v>
      </c>
      <c r="H5803" s="190">
        <f t="shared" si="365"/>
        <v>231.92</v>
      </c>
    </row>
    <row r="5804" spans="1:8">
      <c r="A5804" s="185">
        <v>41867</v>
      </c>
      <c r="B5804" s="184">
        <v>10.9</v>
      </c>
      <c r="C5804" s="184">
        <f t="shared" si="363"/>
        <v>2014</v>
      </c>
      <c r="E5804" s="190">
        <v>61.8</v>
      </c>
      <c r="F5804" s="190">
        <f t="shared" si="366"/>
        <v>5799</v>
      </c>
      <c r="G5804" s="190">
        <f t="shared" si="364"/>
        <v>0.63501971090670173</v>
      </c>
      <c r="H5804" s="190">
        <f t="shared" si="365"/>
        <v>231.96</v>
      </c>
    </row>
    <row r="5805" spans="1:8">
      <c r="A5805" s="185">
        <v>41868</v>
      </c>
      <c r="B5805" s="184">
        <v>10.1</v>
      </c>
      <c r="C5805" s="184">
        <f t="shared" si="363"/>
        <v>2014</v>
      </c>
      <c r="E5805" s="190">
        <v>61.8</v>
      </c>
      <c r="F5805" s="190">
        <f t="shared" si="366"/>
        <v>5800</v>
      </c>
      <c r="G5805" s="190">
        <f t="shared" si="364"/>
        <v>0.63512921594393346</v>
      </c>
      <c r="H5805" s="190">
        <f t="shared" si="365"/>
        <v>232</v>
      </c>
    </row>
    <row r="5806" spans="1:8">
      <c r="A5806" s="185">
        <v>41869</v>
      </c>
      <c r="B5806" s="184">
        <v>5.53</v>
      </c>
      <c r="C5806" s="184">
        <f t="shared" si="363"/>
        <v>2014</v>
      </c>
      <c r="E5806" s="190">
        <v>61.8</v>
      </c>
      <c r="F5806" s="190">
        <f t="shared" si="366"/>
        <v>5801</v>
      </c>
      <c r="G5806" s="190">
        <f t="shared" si="364"/>
        <v>0.63523872098116518</v>
      </c>
      <c r="H5806" s="190">
        <f t="shared" si="365"/>
        <v>232.04000000000005</v>
      </c>
    </row>
    <row r="5807" spans="1:8">
      <c r="A5807" s="185">
        <v>41870</v>
      </c>
      <c r="B5807" s="184">
        <v>7.91</v>
      </c>
      <c r="C5807" s="184">
        <f t="shared" si="363"/>
        <v>2014</v>
      </c>
      <c r="E5807" s="190">
        <v>61.7</v>
      </c>
      <c r="F5807" s="190">
        <f t="shared" si="366"/>
        <v>5802</v>
      </c>
      <c r="G5807" s="190">
        <f t="shared" si="364"/>
        <v>0.6353482260183968</v>
      </c>
      <c r="H5807" s="190">
        <f t="shared" si="365"/>
        <v>232.08</v>
      </c>
    </row>
    <row r="5808" spans="1:8">
      <c r="A5808" s="185">
        <v>41871</v>
      </c>
      <c r="B5808" s="184">
        <v>31.4</v>
      </c>
      <c r="C5808" s="184">
        <f t="shared" si="363"/>
        <v>2014</v>
      </c>
      <c r="E5808" s="190">
        <v>61.7</v>
      </c>
      <c r="F5808" s="190">
        <f t="shared" si="366"/>
        <v>5803</v>
      </c>
      <c r="G5808" s="190">
        <f t="shared" si="364"/>
        <v>0.63545773105562853</v>
      </c>
      <c r="H5808" s="190">
        <f t="shared" si="365"/>
        <v>232.12</v>
      </c>
    </row>
    <row r="5809" spans="1:8">
      <c r="A5809" s="185">
        <v>41872</v>
      </c>
      <c r="B5809" s="184">
        <v>18.3</v>
      </c>
      <c r="C5809" s="184">
        <f t="shared" si="363"/>
        <v>2014</v>
      </c>
      <c r="E5809" s="190">
        <v>61.7</v>
      </c>
      <c r="F5809" s="190">
        <f t="shared" si="366"/>
        <v>5804</v>
      </c>
      <c r="G5809" s="190">
        <f t="shared" si="364"/>
        <v>0.63556723609286025</v>
      </c>
      <c r="H5809" s="190">
        <f t="shared" si="365"/>
        <v>232.16</v>
      </c>
    </row>
    <row r="5810" spans="1:8">
      <c r="A5810" s="185">
        <v>41873</v>
      </c>
      <c r="B5810" s="184">
        <v>21.5</v>
      </c>
      <c r="C5810" s="184">
        <f t="shared" si="363"/>
        <v>2014</v>
      </c>
      <c r="E5810" s="190">
        <v>61.7</v>
      </c>
      <c r="F5810" s="190">
        <f t="shared" si="366"/>
        <v>5805</v>
      </c>
      <c r="G5810" s="190">
        <f t="shared" si="364"/>
        <v>0.63567674113009198</v>
      </c>
      <c r="H5810" s="190">
        <f t="shared" si="365"/>
        <v>232.2</v>
      </c>
    </row>
    <row r="5811" spans="1:8">
      <c r="A5811" s="185">
        <v>41874</v>
      </c>
      <c r="B5811" s="184">
        <v>73</v>
      </c>
      <c r="C5811" s="184">
        <f t="shared" si="363"/>
        <v>2014</v>
      </c>
      <c r="E5811" s="190">
        <v>61.7</v>
      </c>
      <c r="F5811" s="190">
        <f t="shared" si="366"/>
        <v>5806</v>
      </c>
      <c r="G5811" s="190">
        <f t="shared" si="364"/>
        <v>0.63578624616732371</v>
      </c>
      <c r="H5811" s="190">
        <f t="shared" si="365"/>
        <v>232.24</v>
      </c>
    </row>
    <row r="5812" spans="1:8">
      <c r="A5812" s="185">
        <v>41875</v>
      </c>
      <c r="B5812" s="184">
        <v>38.299999999999997</v>
      </c>
      <c r="C5812" s="184">
        <f t="shared" si="363"/>
        <v>2014</v>
      </c>
      <c r="E5812" s="190">
        <v>61.7</v>
      </c>
      <c r="F5812" s="190">
        <f t="shared" si="366"/>
        <v>5807</v>
      </c>
      <c r="G5812" s="190">
        <f t="shared" si="364"/>
        <v>0.63589575120455544</v>
      </c>
      <c r="H5812" s="190">
        <f t="shared" si="365"/>
        <v>232.28</v>
      </c>
    </row>
    <row r="5813" spans="1:8">
      <c r="A5813" s="185">
        <v>41876</v>
      </c>
      <c r="B5813" s="184">
        <v>41.6</v>
      </c>
      <c r="C5813" s="184">
        <f t="shared" si="363"/>
        <v>2014</v>
      </c>
      <c r="E5813" s="190">
        <v>61.6</v>
      </c>
      <c r="F5813" s="190">
        <f t="shared" si="366"/>
        <v>5808</v>
      </c>
      <c r="G5813" s="190">
        <f t="shared" si="364"/>
        <v>0.63600525624178716</v>
      </c>
      <c r="H5813" s="190">
        <f t="shared" si="365"/>
        <v>232.32</v>
      </c>
    </row>
    <row r="5814" spans="1:8">
      <c r="A5814" s="185">
        <v>41877</v>
      </c>
      <c r="B5814" s="184">
        <v>29.6</v>
      </c>
      <c r="C5814" s="184">
        <f t="shared" si="363"/>
        <v>2014</v>
      </c>
      <c r="E5814" s="190">
        <v>61.6</v>
      </c>
      <c r="F5814" s="190">
        <f t="shared" si="366"/>
        <v>5809</v>
      </c>
      <c r="G5814" s="190">
        <f t="shared" si="364"/>
        <v>0.63611476127901878</v>
      </c>
      <c r="H5814" s="190">
        <f t="shared" si="365"/>
        <v>232.35999999999996</v>
      </c>
    </row>
    <row r="5815" spans="1:8">
      <c r="A5815" s="185">
        <v>41878</v>
      </c>
      <c r="B5815" s="184">
        <v>33.1</v>
      </c>
      <c r="C5815" s="184">
        <f t="shared" si="363"/>
        <v>2014</v>
      </c>
      <c r="E5815" s="190">
        <v>61.6</v>
      </c>
      <c r="F5815" s="190">
        <f t="shared" si="366"/>
        <v>5810</v>
      </c>
      <c r="G5815" s="190">
        <f t="shared" si="364"/>
        <v>0.63622426631625051</v>
      </c>
      <c r="H5815" s="190">
        <f t="shared" si="365"/>
        <v>232.4</v>
      </c>
    </row>
    <row r="5816" spans="1:8">
      <c r="A5816" s="185">
        <v>41879</v>
      </c>
      <c r="B5816" s="184">
        <v>36.200000000000003</v>
      </c>
      <c r="C5816" s="184">
        <f t="shared" si="363"/>
        <v>2014</v>
      </c>
      <c r="E5816" s="190">
        <v>61.6</v>
      </c>
      <c r="F5816" s="190">
        <f t="shared" si="366"/>
        <v>5811</v>
      </c>
      <c r="G5816" s="190">
        <f t="shared" si="364"/>
        <v>0.63633377135348224</v>
      </c>
      <c r="H5816" s="190">
        <f t="shared" si="365"/>
        <v>232.44</v>
      </c>
    </row>
    <row r="5817" spans="1:8">
      <c r="A5817" s="185">
        <v>41880</v>
      </c>
      <c r="B5817" s="184">
        <v>33.6</v>
      </c>
      <c r="C5817" s="184">
        <f t="shared" si="363"/>
        <v>2014</v>
      </c>
      <c r="E5817" s="190">
        <v>61.6</v>
      </c>
      <c r="F5817" s="190">
        <f t="shared" si="366"/>
        <v>5812</v>
      </c>
      <c r="G5817" s="190">
        <f t="shared" si="364"/>
        <v>0.63644327639071396</v>
      </c>
      <c r="H5817" s="190">
        <f t="shared" si="365"/>
        <v>232.48</v>
      </c>
    </row>
    <row r="5818" spans="1:8">
      <c r="A5818" s="185">
        <v>41881</v>
      </c>
      <c r="B5818" s="184">
        <v>21.5</v>
      </c>
      <c r="C5818" s="184">
        <f t="shared" si="363"/>
        <v>2014</v>
      </c>
      <c r="E5818" s="190">
        <v>61.6</v>
      </c>
      <c r="F5818" s="190">
        <f t="shared" si="366"/>
        <v>5813</v>
      </c>
      <c r="G5818" s="190">
        <f t="shared" si="364"/>
        <v>0.63655278142794569</v>
      </c>
      <c r="H5818" s="190">
        <f t="shared" si="365"/>
        <v>232.52</v>
      </c>
    </row>
    <row r="5819" spans="1:8">
      <c r="A5819" s="185">
        <v>41882</v>
      </c>
      <c r="B5819" s="184">
        <v>11.7</v>
      </c>
      <c r="C5819" s="184">
        <f t="shared" si="363"/>
        <v>2014</v>
      </c>
      <c r="E5819" s="190">
        <v>61.6</v>
      </c>
      <c r="F5819" s="190">
        <f t="shared" si="366"/>
        <v>5814</v>
      </c>
      <c r="G5819" s="190">
        <f t="shared" si="364"/>
        <v>0.63666228646517742</v>
      </c>
      <c r="H5819" s="190">
        <f t="shared" si="365"/>
        <v>232.56</v>
      </c>
    </row>
    <row r="5820" spans="1:8">
      <c r="A5820" s="185">
        <v>41883</v>
      </c>
      <c r="B5820" s="184">
        <v>12.8</v>
      </c>
      <c r="C5820" s="184">
        <f t="shared" si="363"/>
        <v>2014</v>
      </c>
      <c r="E5820" s="190">
        <v>61.5</v>
      </c>
      <c r="F5820" s="190">
        <f t="shared" si="366"/>
        <v>5815</v>
      </c>
      <c r="G5820" s="190">
        <f t="shared" si="364"/>
        <v>0.63677179150240915</v>
      </c>
      <c r="H5820" s="190">
        <f t="shared" si="365"/>
        <v>232.6</v>
      </c>
    </row>
    <row r="5821" spans="1:8">
      <c r="A5821" s="185">
        <v>41884</v>
      </c>
      <c r="B5821" s="184">
        <v>15.4</v>
      </c>
      <c r="C5821" s="184">
        <f t="shared" si="363"/>
        <v>2014</v>
      </c>
      <c r="E5821" s="190">
        <v>61.5</v>
      </c>
      <c r="F5821" s="190">
        <f t="shared" si="366"/>
        <v>5816</v>
      </c>
      <c r="G5821" s="190">
        <f t="shared" si="364"/>
        <v>0.63688129653964087</v>
      </c>
      <c r="H5821" s="190">
        <f t="shared" si="365"/>
        <v>232.64</v>
      </c>
    </row>
    <row r="5822" spans="1:8">
      <c r="A5822" s="185">
        <v>41885</v>
      </c>
      <c r="B5822" s="184">
        <v>15.5</v>
      </c>
      <c r="C5822" s="184">
        <f t="shared" si="363"/>
        <v>2014</v>
      </c>
      <c r="E5822" s="190">
        <v>61.5</v>
      </c>
      <c r="F5822" s="190">
        <f t="shared" si="366"/>
        <v>5817</v>
      </c>
      <c r="G5822" s="190">
        <f t="shared" si="364"/>
        <v>0.63699080157687249</v>
      </c>
      <c r="H5822" s="190">
        <f t="shared" si="365"/>
        <v>232.68</v>
      </c>
    </row>
    <row r="5823" spans="1:8">
      <c r="A5823" s="185">
        <v>41886</v>
      </c>
      <c r="B5823" s="184">
        <v>10</v>
      </c>
      <c r="C5823" s="184">
        <f t="shared" si="363"/>
        <v>2014</v>
      </c>
      <c r="E5823" s="190">
        <v>61.5</v>
      </c>
      <c r="F5823" s="190">
        <f t="shared" si="366"/>
        <v>5818</v>
      </c>
      <c r="G5823" s="190">
        <f t="shared" si="364"/>
        <v>0.63710030661410422</v>
      </c>
      <c r="H5823" s="190">
        <f t="shared" si="365"/>
        <v>232.72</v>
      </c>
    </row>
    <row r="5824" spans="1:8">
      <c r="A5824" s="185">
        <v>41887</v>
      </c>
      <c r="B5824" s="184">
        <v>19.2</v>
      </c>
      <c r="C5824" s="184">
        <f t="shared" si="363"/>
        <v>2014</v>
      </c>
      <c r="E5824" s="190">
        <v>61.5</v>
      </c>
      <c r="F5824" s="190">
        <f t="shared" si="366"/>
        <v>5819</v>
      </c>
      <c r="G5824" s="190">
        <f t="shared" si="364"/>
        <v>0.63720981165133594</v>
      </c>
      <c r="H5824" s="190">
        <f t="shared" si="365"/>
        <v>232.76</v>
      </c>
    </row>
    <row r="5825" spans="1:8">
      <c r="A5825" s="185">
        <v>41888</v>
      </c>
      <c r="B5825" s="184">
        <v>20.7</v>
      </c>
      <c r="C5825" s="184">
        <f t="shared" si="363"/>
        <v>2014</v>
      </c>
      <c r="E5825" s="190">
        <v>61.5</v>
      </c>
      <c r="F5825" s="190">
        <f t="shared" si="366"/>
        <v>5820</v>
      </c>
      <c r="G5825" s="190">
        <f t="shared" si="364"/>
        <v>0.63731931668856767</v>
      </c>
      <c r="H5825" s="190">
        <f t="shared" si="365"/>
        <v>232.8</v>
      </c>
    </row>
    <row r="5826" spans="1:8">
      <c r="A5826" s="185">
        <v>41889</v>
      </c>
      <c r="B5826" s="184">
        <v>18.7</v>
      </c>
      <c r="C5826" s="184">
        <f t="shared" si="363"/>
        <v>2014</v>
      </c>
      <c r="E5826" s="190">
        <v>61.5</v>
      </c>
      <c r="F5826" s="190">
        <f t="shared" si="366"/>
        <v>5821</v>
      </c>
      <c r="G5826" s="190">
        <f t="shared" si="364"/>
        <v>0.6374288217257994</v>
      </c>
      <c r="H5826" s="190">
        <f t="shared" si="365"/>
        <v>232.84</v>
      </c>
    </row>
    <row r="5827" spans="1:8">
      <c r="A5827" s="185">
        <v>41890</v>
      </c>
      <c r="B5827" s="184">
        <v>23.2</v>
      </c>
      <c r="C5827" s="184">
        <f t="shared" si="363"/>
        <v>2014</v>
      </c>
      <c r="E5827" s="190">
        <v>61.5</v>
      </c>
      <c r="F5827" s="190">
        <f t="shared" si="366"/>
        <v>5822</v>
      </c>
      <c r="G5827" s="190">
        <f t="shared" si="364"/>
        <v>0.63753832676303113</v>
      </c>
      <c r="H5827" s="190">
        <f t="shared" si="365"/>
        <v>232.88</v>
      </c>
    </row>
    <row r="5828" spans="1:8">
      <c r="A5828" s="185">
        <v>41891</v>
      </c>
      <c r="B5828" s="184">
        <v>62.9</v>
      </c>
      <c r="C5828" s="184">
        <f t="shared" si="363"/>
        <v>2014</v>
      </c>
      <c r="E5828" s="190">
        <v>61.4</v>
      </c>
      <c r="F5828" s="190">
        <f t="shared" si="366"/>
        <v>5823</v>
      </c>
      <c r="G5828" s="190">
        <f t="shared" si="364"/>
        <v>0.63764783180026285</v>
      </c>
      <c r="H5828" s="190">
        <f t="shared" si="365"/>
        <v>232.92</v>
      </c>
    </row>
    <row r="5829" spans="1:8">
      <c r="A5829" s="185">
        <v>41892</v>
      </c>
      <c r="B5829" s="184">
        <v>44.5</v>
      </c>
      <c r="C5829" s="184">
        <f t="shared" si="363"/>
        <v>2014</v>
      </c>
      <c r="E5829" s="190">
        <v>61.4</v>
      </c>
      <c r="F5829" s="190">
        <f t="shared" si="366"/>
        <v>5824</v>
      </c>
      <c r="G5829" s="190">
        <f t="shared" si="364"/>
        <v>0.63775733683749447</v>
      </c>
      <c r="H5829" s="190">
        <f t="shared" si="365"/>
        <v>232.95999999999995</v>
      </c>
    </row>
    <row r="5830" spans="1:8">
      <c r="A5830" s="185">
        <v>41893</v>
      </c>
      <c r="B5830" s="184">
        <v>28.5</v>
      </c>
      <c r="C5830" s="184">
        <f t="shared" ref="C5830:C5893" si="367">YEAR(A5830)</f>
        <v>2014</v>
      </c>
      <c r="E5830" s="190">
        <v>61.4</v>
      </c>
      <c r="F5830" s="190">
        <f t="shared" si="366"/>
        <v>5825</v>
      </c>
      <c r="G5830" s="190">
        <f t="shared" ref="G5830:G5893" si="368">F5830/9132</f>
        <v>0.6378668418747262</v>
      </c>
      <c r="H5830" s="190">
        <f t="shared" ref="H5830:H5893" si="369">G5830*9132/25</f>
        <v>233</v>
      </c>
    </row>
    <row r="5831" spans="1:8">
      <c r="A5831" s="185">
        <v>41894</v>
      </c>
      <c r="B5831" s="184">
        <v>22.2</v>
      </c>
      <c r="C5831" s="184">
        <f t="shared" si="367"/>
        <v>2014</v>
      </c>
      <c r="E5831" s="190">
        <v>61.4</v>
      </c>
      <c r="F5831" s="190">
        <f t="shared" ref="F5831:F5894" si="370">F5830+1</f>
        <v>5826</v>
      </c>
      <c r="G5831" s="190">
        <f t="shared" si="368"/>
        <v>0.63797634691195793</v>
      </c>
      <c r="H5831" s="190">
        <f t="shared" si="369"/>
        <v>233.04</v>
      </c>
    </row>
    <row r="5832" spans="1:8">
      <c r="A5832" s="185">
        <v>41895</v>
      </c>
      <c r="B5832" s="184">
        <v>21.2</v>
      </c>
      <c r="C5832" s="184">
        <f t="shared" si="367"/>
        <v>2014</v>
      </c>
      <c r="E5832" s="190">
        <v>61.4</v>
      </c>
      <c r="F5832" s="190">
        <f t="shared" si="370"/>
        <v>5827</v>
      </c>
      <c r="G5832" s="190">
        <f t="shared" si="368"/>
        <v>0.63808585194918965</v>
      </c>
      <c r="H5832" s="190">
        <f t="shared" si="369"/>
        <v>233.08</v>
      </c>
    </row>
    <row r="5833" spans="1:8">
      <c r="A5833" s="185">
        <v>41896</v>
      </c>
      <c r="B5833" s="184">
        <v>21.2</v>
      </c>
      <c r="C5833" s="184">
        <f t="shared" si="367"/>
        <v>2014</v>
      </c>
      <c r="E5833" s="190">
        <v>61.4</v>
      </c>
      <c r="F5833" s="190">
        <f t="shared" si="370"/>
        <v>5828</v>
      </c>
      <c r="G5833" s="190">
        <f t="shared" si="368"/>
        <v>0.63819535698642138</v>
      </c>
      <c r="H5833" s="190">
        <f t="shared" si="369"/>
        <v>233.12</v>
      </c>
    </row>
    <row r="5834" spans="1:8">
      <c r="A5834" s="185">
        <v>41897</v>
      </c>
      <c r="B5834" s="184">
        <v>14.2</v>
      </c>
      <c r="C5834" s="184">
        <f t="shared" si="367"/>
        <v>2014</v>
      </c>
      <c r="E5834" s="190">
        <v>61.3</v>
      </c>
      <c r="F5834" s="190">
        <f t="shared" si="370"/>
        <v>5829</v>
      </c>
      <c r="G5834" s="190">
        <f t="shared" si="368"/>
        <v>0.63830486202365311</v>
      </c>
      <c r="H5834" s="190">
        <f t="shared" si="369"/>
        <v>233.16</v>
      </c>
    </row>
    <row r="5835" spans="1:8">
      <c r="A5835" s="185">
        <v>41898</v>
      </c>
      <c r="B5835" s="184">
        <v>12</v>
      </c>
      <c r="C5835" s="184">
        <f t="shared" si="367"/>
        <v>2014</v>
      </c>
      <c r="E5835" s="190">
        <v>61.3</v>
      </c>
      <c r="F5835" s="190">
        <f t="shared" si="370"/>
        <v>5830</v>
      </c>
      <c r="G5835" s="190">
        <f t="shared" si="368"/>
        <v>0.63841436706088484</v>
      </c>
      <c r="H5835" s="190">
        <f t="shared" si="369"/>
        <v>233.2</v>
      </c>
    </row>
    <row r="5836" spans="1:8">
      <c r="A5836" s="185">
        <v>41899</v>
      </c>
      <c r="B5836" s="184">
        <v>18.5</v>
      </c>
      <c r="C5836" s="184">
        <f t="shared" si="367"/>
        <v>2014</v>
      </c>
      <c r="E5836" s="190">
        <v>61.3</v>
      </c>
      <c r="F5836" s="190">
        <f t="shared" si="370"/>
        <v>5831</v>
      </c>
      <c r="G5836" s="190">
        <f t="shared" si="368"/>
        <v>0.63852387209811656</v>
      </c>
      <c r="H5836" s="190">
        <f t="shared" si="369"/>
        <v>233.24</v>
      </c>
    </row>
    <row r="5837" spans="1:8">
      <c r="A5837" s="185">
        <v>41900</v>
      </c>
      <c r="B5837" s="184">
        <v>19.5</v>
      </c>
      <c r="C5837" s="184">
        <f t="shared" si="367"/>
        <v>2014</v>
      </c>
      <c r="E5837" s="190">
        <v>61.3</v>
      </c>
      <c r="F5837" s="190">
        <f t="shared" si="370"/>
        <v>5832</v>
      </c>
      <c r="G5837" s="190">
        <f t="shared" si="368"/>
        <v>0.63863337713534818</v>
      </c>
      <c r="H5837" s="190">
        <f t="shared" si="369"/>
        <v>233.28</v>
      </c>
    </row>
    <row r="5838" spans="1:8">
      <c r="A5838" s="185">
        <v>41901</v>
      </c>
      <c r="B5838" s="184">
        <v>21.8</v>
      </c>
      <c r="C5838" s="184">
        <f t="shared" si="367"/>
        <v>2014</v>
      </c>
      <c r="E5838" s="190">
        <v>61.3</v>
      </c>
      <c r="F5838" s="190">
        <f t="shared" si="370"/>
        <v>5833</v>
      </c>
      <c r="G5838" s="190">
        <f t="shared" si="368"/>
        <v>0.63874288217257991</v>
      </c>
      <c r="H5838" s="190">
        <f t="shared" si="369"/>
        <v>233.32</v>
      </c>
    </row>
    <row r="5839" spans="1:8">
      <c r="A5839" s="185">
        <v>41902</v>
      </c>
      <c r="B5839" s="184">
        <v>22.3</v>
      </c>
      <c r="C5839" s="184">
        <f t="shared" si="367"/>
        <v>2014</v>
      </c>
      <c r="E5839" s="190">
        <v>61.3</v>
      </c>
      <c r="F5839" s="190">
        <f t="shared" si="370"/>
        <v>5834</v>
      </c>
      <c r="G5839" s="190">
        <f t="shared" si="368"/>
        <v>0.63885238720981163</v>
      </c>
      <c r="H5839" s="190">
        <f t="shared" si="369"/>
        <v>233.36</v>
      </c>
    </row>
    <row r="5840" spans="1:8">
      <c r="A5840" s="185">
        <v>41903</v>
      </c>
      <c r="B5840" s="184">
        <v>28.8</v>
      </c>
      <c r="C5840" s="184">
        <f t="shared" si="367"/>
        <v>2014</v>
      </c>
      <c r="E5840" s="190">
        <v>61.3</v>
      </c>
      <c r="F5840" s="190">
        <f t="shared" si="370"/>
        <v>5835</v>
      </c>
      <c r="G5840" s="190">
        <f t="shared" si="368"/>
        <v>0.63896189224704336</v>
      </c>
      <c r="H5840" s="190">
        <f t="shared" si="369"/>
        <v>233.4</v>
      </c>
    </row>
    <row r="5841" spans="1:8">
      <c r="A5841" s="185">
        <v>41904</v>
      </c>
      <c r="B5841" s="184">
        <v>27.2</v>
      </c>
      <c r="C5841" s="184">
        <f t="shared" si="367"/>
        <v>2014</v>
      </c>
      <c r="E5841" s="190">
        <v>61.2</v>
      </c>
      <c r="F5841" s="190">
        <f t="shared" si="370"/>
        <v>5836</v>
      </c>
      <c r="G5841" s="190">
        <f t="shared" si="368"/>
        <v>0.63907139728427509</v>
      </c>
      <c r="H5841" s="190">
        <f t="shared" si="369"/>
        <v>233.44</v>
      </c>
    </row>
    <row r="5842" spans="1:8">
      <c r="A5842" s="185">
        <v>41905</v>
      </c>
      <c r="B5842" s="184">
        <v>23</v>
      </c>
      <c r="C5842" s="184">
        <f t="shared" si="367"/>
        <v>2014</v>
      </c>
      <c r="E5842" s="190">
        <v>61.2</v>
      </c>
      <c r="F5842" s="190">
        <f t="shared" si="370"/>
        <v>5837</v>
      </c>
      <c r="G5842" s="190">
        <f t="shared" si="368"/>
        <v>0.63918090232150682</v>
      </c>
      <c r="H5842" s="190">
        <f t="shared" si="369"/>
        <v>233.48</v>
      </c>
    </row>
    <row r="5843" spans="1:8">
      <c r="A5843" s="185">
        <v>41906</v>
      </c>
      <c r="B5843" s="184">
        <v>25.5</v>
      </c>
      <c r="C5843" s="184">
        <f t="shared" si="367"/>
        <v>2014</v>
      </c>
      <c r="E5843" s="190">
        <v>61.2</v>
      </c>
      <c r="F5843" s="190">
        <f t="shared" si="370"/>
        <v>5838</v>
      </c>
      <c r="G5843" s="190">
        <f t="shared" si="368"/>
        <v>0.63929040735873854</v>
      </c>
      <c r="H5843" s="190">
        <f t="shared" si="369"/>
        <v>233.52</v>
      </c>
    </row>
    <row r="5844" spans="1:8">
      <c r="A5844" s="185">
        <v>41907</v>
      </c>
      <c r="B5844" s="184">
        <v>23.6</v>
      </c>
      <c r="C5844" s="184">
        <f t="shared" si="367"/>
        <v>2014</v>
      </c>
      <c r="E5844" s="190">
        <v>61.1</v>
      </c>
      <c r="F5844" s="190">
        <f t="shared" si="370"/>
        <v>5839</v>
      </c>
      <c r="G5844" s="190">
        <f t="shared" si="368"/>
        <v>0.63939991239597016</v>
      </c>
      <c r="H5844" s="190">
        <f t="shared" si="369"/>
        <v>233.55999999999997</v>
      </c>
    </row>
    <row r="5845" spans="1:8">
      <c r="A5845" s="185">
        <v>41908</v>
      </c>
      <c r="B5845" s="184">
        <v>15.3</v>
      </c>
      <c r="C5845" s="184">
        <f t="shared" si="367"/>
        <v>2014</v>
      </c>
      <c r="E5845" s="190">
        <v>61.1</v>
      </c>
      <c r="F5845" s="190">
        <f t="shared" si="370"/>
        <v>5840</v>
      </c>
      <c r="G5845" s="190">
        <f t="shared" si="368"/>
        <v>0.63950941743320189</v>
      </c>
      <c r="H5845" s="190">
        <f t="shared" si="369"/>
        <v>233.6</v>
      </c>
    </row>
    <row r="5846" spans="1:8">
      <c r="A5846" s="185">
        <v>41909</v>
      </c>
      <c r="B5846" s="184">
        <v>64.7</v>
      </c>
      <c r="C5846" s="184">
        <f t="shared" si="367"/>
        <v>2014</v>
      </c>
      <c r="E5846" s="190">
        <v>61.1</v>
      </c>
      <c r="F5846" s="190">
        <f t="shared" si="370"/>
        <v>5841</v>
      </c>
      <c r="G5846" s="190">
        <f t="shared" si="368"/>
        <v>0.63961892247043362</v>
      </c>
      <c r="H5846" s="190">
        <f t="shared" si="369"/>
        <v>233.64</v>
      </c>
    </row>
    <row r="5847" spans="1:8">
      <c r="A5847" s="185">
        <v>41910</v>
      </c>
      <c r="B5847" s="184">
        <v>51</v>
      </c>
      <c r="C5847" s="184">
        <f t="shared" si="367"/>
        <v>2014</v>
      </c>
      <c r="E5847" s="190">
        <v>61.1</v>
      </c>
      <c r="F5847" s="190">
        <f t="shared" si="370"/>
        <v>5842</v>
      </c>
      <c r="G5847" s="190">
        <f t="shared" si="368"/>
        <v>0.63972842750766534</v>
      </c>
      <c r="H5847" s="190">
        <f t="shared" si="369"/>
        <v>233.68</v>
      </c>
    </row>
    <row r="5848" spans="1:8">
      <c r="A5848" s="185">
        <v>41911</v>
      </c>
      <c r="B5848" s="184">
        <v>43.5</v>
      </c>
      <c r="C5848" s="184">
        <f t="shared" si="367"/>
        <v>2014</v>
      </c>
      <c r="E5848" s="190">
        <v>61.1</v>
      </c>
      <c r="F5848" s="190">
        <f t="shared" si="370"/>
        <v>5843</v>
      </c>
      <c r="G5848" s="190">
        <f t="shared" si="368"/>
        <v>0.63983793254489707</v>
      </c>
      <c r="H5848" s="190">
        <f t="shared" si="369"/>
        <v>233.72</v>
      </c>
    </row>
    <row r="5849" spans="1:8">
      <c r="A5849" s="185">
        <v>41912</v>
      </c>
      <c r="B5849" s="184">
        <v>38.799999999999997</v>
      </c>
      <c r="C5849" s="184">
        <f t="shared" si="367"/>
        <v>2014</v>
      </c>
      <c r="E5849" s="190">
        <v>61.1</v>
      </c>
      <c r="F5849" s="190">
        <f t="shared" si="370"/>
        <v>5844</v>
      </c>
      <c r="G5849" s="190">
        <f t="shared" si="368"/>
        <v>0.6399474375821288</v>
      </c>
      <c r="H5849" s="190">
        <f t="shared" si="369"/>
        <v>233.76</v>
      </c>
    </row>
    <row r="5850" spans="1:8">
      <c r="A5850" s="185">
        <v>41913</v>
      </c>
      <c r="B5850" s="184">
        <v>40.5</v>
      </c>
      <c r="C5850" s="184">
        <f t="shared" si="367"/>
        <v>2014</v>
      </c>
      <c r="E5850" s="190">
        <v>61.1</v>
      </c>
      <c r="F5850" s="190">
        <f t="shared" si="370"/>
        <v>5845</v>
      </c>
      <c r="G5850" s="190">
        <f t="shared" si="368"/>
        <v>0.64005694261936052</v>
      </c>
      <c r="H5850" s="190">
        <f t="shared" si="369"/>
        <v>233.8</v>
      </c>
    </row>
    <row r="5851" spans="1:8">
      <c r="A5851" s="185">
        <v>41914</v>
      </c>
      <c r="B5851" s="184">
        <v>32.9</v>
      </c>
      <c r="C5851" s="184">
        <f t="shared" si="367"/>
        <v>2014</v>
      </c>
      <c r="E5851" s="190">
        <v>61</v>
      </c>
      <c r="F5851" s="190">
        <f t="shared" si="370"/>
        <v>5846</v>
      </c>
      <c r="G5851" s="190">
        <f t="shared" si="368"/>
        <v>0.64016644765659225</v>
      </c>
      <c r="H5851" s="190">
        <f t="shared" si="369"/>
        <v>233.84</v>
      </c>
    </row>
    <row r="5852" spans="1:8">
      <c r="A5852" s="185">
        <v>41915</v>
      </c>
      <c r="B5852" s="184">
        <v>33.299999999999997</v>
      </c>
      <c r="C5852" s="184">
        <f t="shared" si="367"/>
        <v>2014</v>
      </c>
      <c r="E5852" s="190">
        <v>61</v>
      </c>
      <c r="F5852" s="190">
        <f t="shared" si="370"/>
        <v>5847</v>
      </c>
      <c r="G5852" s="190">
        <f t="shared" si="368"/>
        <v>0.64027595269382387</v>
      </c>
      <c r="H5852" s="190">
        <f t="shared" si="369"/>
        <v>233.88</v>
      </c>
    </row>
    <row r="5853" spans="1:8">
      <c r="A5853" s="185">
        <v>41916</v>
      </c>
      <c r="B5853" s="184">
        <v>40.1</v>
      </c>
      <c r="C5853" s="184">
        <f t="shared" si="367"/>
        <v>2014</v>
      </c>
      <c r="E5853" s="190">
        <v>61</v>
      </c>
      <c r="F5853" s="190">
        <f t="shared" si="370"/>
        <v>5848</v>
      </c>
      <c r="G5853" s="190">
        <f t="shared" si="368"/>
        <v>0.6403854577310556</v>
      </c>
      <c r="H5853" s="190">
        <f t="shared" si="369"/>
        <v>233.92</v>
      </c>
    </row>
    <row r="5854" spans="1:8">
      <c r="A5854" s="185">
        <v>41917</v>
      </c>
      <c r="B5854" s="184">
        <v>42</v>
      </c>
      <c r="C5854" s="184">
        <f t="shared" si="367"/>
        <v>2014</v>
      </c>
      <c r="E5854" s="190">
        <v>61</v>
      </c>
      <c r="F5854" s="190">
        <f t="shared" si="370"/>
        <v>5849</v>
      </c>
      <c r="G5854" s="190">
        <f t="shared" si="368"/>
        <v>0.64049496276828732</v>
      </c>
      <c r="H5854" s="190">
        <f t="shared" si="369"/>
        <v>233.96</v>
      </c>
    </row>
    <row r="5855" spans="1:8">
      <c r="A5855" s="185">
        <v>41918</v>
      </c>
      <c r="B5855" s="184">
        <v>37.9</v>
      </c>
      <c r="C5855" s="184">
        <f t="shared" si="367"/>
        <v>2014</v>
      </c>
      <c r="E5855" s="190">
        <v>61</v>
      </c>
      <c r="F5855" s="190">
        <f t="shared" si="370"/>
        <v>5850</v>
      </c>
      <c r="G5855" s="190">
        <f t="shared" si="368"/>
        <v>0.64060446780551905</v>
      </c>
      <c r="H5855" s="190">
        <f t="shared" si="369"/>
        <v>234</v>
      </c>
    </row>
    <row r="5856" spans="1:8">
      <c r="A5856" s="185">
        <v>41919</v>
      </c>
      <c r="B5856" s="184">
        <v>31.1</v>
      </c>
      <c r="C5856" s="184">
        <f t="shared" si="367"/>
        <v>2014</v>
      </c>
      <c r="E5856" s="190">
        <v>61</v>
      </c>
      <c r="F5856" s="190">
        <f t="shared" si="370"/>
        <v>5851</v>
      </c>
      <c r="G5856" s="190">
        <f t="shared" si="368"/>
        <v>0.64071397284275078</v>
      </c>
      <c r="H5856" s="190">
        <f t="shared" si="369"/>
        <v>234.04</v>
      </c>
    </row>
    <row r="5857" spans="1:8">
      <c r="A5857" s="185">
        <v>41920</v>
      </c>
      <c r="B5857" s="184">
        <v>30.4</v>
      </c>
      <c r="C5857" s="184">
        <f t="shared" si="367"/>
        <v>2014</v>
      </c>
      <c r="E5857" s="190">
        <v>61</v>
      </c>
      <c r="F5857" s="190">
        <f t="shared" si="370"/>
        <v>5852</v>
      </c>
      <c r="G5857" s="190">
        <f t="shared" si="368"/>
        <v>0.64082347787998251</v>
      </c>
      <c r="H5857" s="190">
        <f t="shared" si="369"/>
        <v>234.08</v>
      </c>
    </row>
    <row r="5858" spans="1:8">
      <c r="A5858" s="185">
        <v>41921</v>
      </c>
      <c r="B5858" s="184">
        <v>30.7</v>
      </c>
      <c r="C5858" s="184">
        <f t="shared" si="367"/>
        <v>2014</v>
      </c>
      <c r="E5858" s="190">
        <v>61</v>
      </c>
      <c r="F5858" s="190">
        <f t="shared" si="370"/>
        <v>5853</v>
      </c>
      <c r="G5858" s="190">
        <f t="shared" si="368"/>
        <v>0.64093298291721423</v>
      </c>
      <c r="H5858" s="190">
        <f t="shared" si="369"/>
        <v>234.12</v>
      </c>
    </row>
    <row r="5859" spans="1:8">
      <c r="A5859" s="185">
        <v>41922</v>
      </c>
      <c r="B5859" s="184">
        <v>26</v>
      </c>
      <c r="C5859" s="184">
        <f t="shared" si="367"/>
        <v>2014</v>
      </c>
      <c r="E5859" s="190">
        <v>61</v>
      </c>
      <c r="F5859" s="190">
        <f t="shared" si="370"/>
        <v>5854</v>
      </c>
      <c r="G5859" s="190">
        <f t="shared" si="368"/>
        <v>0.64104248795444585</v>
      </c>
      <c r="H5859" s="190">
        <f t="shared" si="369"/>
        <v>234.15999999999997</v>
      </c>
    </row>
    <row r="5860" spans="1:8">
      <c r="A5860" s="185">
        <v>41923</v>
      </c>
      <c r="B5860" s="184">
        <v>26</v>
      </c>
      <c r="C5860" s="184">
        <f t="shared" si="367"/>
        <v>2014</v>
      </c>
      <c r="E5860" s="190">
        <v>61</v>
      </c>
      <c r="F5860" s="190">
        <f t="shared" si="370"/>
        <v>5855</v>
      </c>
      <c r="G5860" s="190">
        <f t="shared" si="368"/>
        <v>0.64115199299167758</v>
      </c>
      <c r="H5860" s="190">
        <f t="shared" si="369"/>
        <v>234.2</v>
      </c>
    </row>
    <row r="5861" spans="1:8">
      <c r="A5861" s="185">
        <v>41924</v>
      </c>
      <c r="B5861" s="184">
        <v>26.6</v>
      </c>
      <c r="C5861" s="184">
        <f t="shared" si="367"/>
        <v>2014</v>
      </c>
      <c r="E5861" s="190">
        <v>61</v>
      </c>
      <c r="F5861" s="190">
        <f t="shared" si="370"/>
        <v>5856</v>
      </c>
      <c r="G5861" s="190">
        <f t="shared" si="368"/>
        <v>0.6412614980289093</v>
      </c>
      <c r="H5861" s="190">
        <f t="shared" si="369"/>
        <v>234.24</v>
      </c>
    </row>
    <row r="5862" spans="1:8">
      <c r="A5862" s="185">
        <v>41925</v>
      </c>
      <c r="B5862" s="184">
        <v>30</v>
      </c>
      <c r="C5862" s="184">
        <f t="shared" si="367"/>
        <v>2014</v>
      </c>
      <c r="E5862" s="190">
        <v>61</v>
      </c>
      <c r="F5862" s="190">
        <f t="shared" si="370"/>
        <v>5857</v>
      </c>
      <c r="G5862" s="190">
        <f t="shared" si="368"/>
        <v>0.64137100306614103</v>
      </c>
      <c r="H5862" s="190">
        <f t="shared" si="369"/>
        <v>234.28</v>
      </c>
    </row>
    <row r="5863" spans="1:8">
      <c r="A5863" s="185">
        <v>41926</v>
      </c>
      <c r="B5863" s="184">
        <v>29.6</v>
      </c>
      <c r="C5863" s="184">
        <f t="shared" si="367"/>
        <v>2014</v>
      </c>
      <c r="E5863" s="190">
        <v>61</v>
      </c>
      <c r="F5863" s="190">
        <f t="shared" si="370"/>
        <v>5858</v>
      </c>
      <c r="G5863" s="190">
        <f t="shared" si="368"/>
        <v>0.64148050810337276</v>
      </c>
      <c r="H5863" s="190">
        <f t="shared" si="369"/>
        <v>234.32</v>
      </c>
    </row>
    <row r="5864" spans="1:8">
      <c r="A5864" s="185">
        <v>41927</v>
      </c>
      <c r="B5864" s="184">
        <v>34.5</v>
      </c>
      <c r="C5864" s="184">
        <f t="shared" si="367"/>
        <v>2014</v>
      </c>
      <c r="E5864" s="190">
        <v>60.9</v>
      </c>
      <c r="F5864" s="190">
        <f t="shared" si="370"/>
        <v>5859</v>
      </c>
      <c r="G5864" s="190">
        <f t="shared" si="368"/>
        <v>0.64159001314060449</v>
      </c>
      <c r="H5864" s="190">
        <f t="shared" si="369"/>
        <v>234.36</v>
      </c>
    </row>
    <row r="5865" spans="1:8">
      <c r="A5865" s="185">
        <v>41928</v>
      </c>
      <c r="B5865" s="184">
        <v>43.7</v>
      </c>
      <c r="C5865" s="184">
        <f t="shared" si="367"/>
        <v>2014</v>
      </c>
      <c r="E5865" s="190">
        <v>60.9</v>
      </c>
      <c r="F5865" s="190">
        <f t="shared" si="370"/>
        <v>5860</v>
      </c>
      <c r="G5865" s="190">
        <f t="shared" si="368"/>
        <v>0.64169951817783621</v>
      </c>
      <c r="H5865" s="190">
        <f t="shared" si="369"/>
        <v>234.4</v>
      </c>
    </row>
    <row r="5866" spans="1:8">
      <c r="A5866" s="185">
        <v>41929</v>
      </c>
      <c r="B5866" s="184">
        <v>67</v>
      </c>
      <c r="C5866" s="184">
        <f t="shared" si="367"/>
        <v>2014</v>
      </c>
      <c r="E5866" s="190">
        <v>60.9</v>
      </c>
      <c r="F5866" s="190">
        <f t="shared" si="370"/>
        <v>5861</v>
      </c>
      <c r="G5866" s="190">
        <f t="shared" si="368"/>
        <v>0.64180902321506794</v>
      </c>
      <c r="H5866" s="190">
        <f t="shared" si="369"/>
        <v>234.44</v>
      </c>
    </row>
    <row r="5867" spans="1:8">
      <c r="A5867" s="185">
        <v>41930</v>
      </c>
      <c r="B5867" s="184">
        <v>70.3</v>
      </c>
      <c r="C5867" s="184">
        <f t="shared" si="367"/>
        <v>2014</v>
      </c>
      <c r="E5867" s="190">
        <v>60.9</v>
      </c>
      <c r="F5867" s="190">
        <f t="shared" si="370"/>
        <v>5862</v>
      </c>
      <c r="G5867" s="190">
        <f t="shared" si="368"/>
        <v>0.64191852825229956</v>
      </c>
      <c r="H5867" s="190">
        <f t="shared" si="369"/>
        <v>234.48</v>
      </c>
    </row>
    <row r="5868" spans="1:8">
      <c r="A5868" s="185">
        <v>41931</v>
      </c>
      <c r="B5868" s="184">
        <v>71</v>
      </c>
      <c r="C5868" s="184">
        <f t="shared" si="367"/>
        <v>2014</v>
      </c>
      <c r="E5868" s="190">
        <v>60.9</v>
      </c>
      <c r="F5868" s="190">
        <f t="shared" si="370"/>
        <v>5863</v>
      </c>
      <c r="G5868" s="190">
        <f t="shared" si="368"/>
        <v>0.64202803328953129</v>
      </c>
      <c r="H5868" s="190">
        <f t="shared" si="369"/>
        <v>234.52</v>
      </c>
    </row>
    <row r="5869" spans="1:8">
      <c r="A5869" s="185">
        <v>41932</v>
      </c>
      <c r="B5869" s="184">
        <v>62.7</v>
      </c>
      <c r="C5869" s="184">
        <f t="shared" si="367"/>
        <v>2014</v>
      </c>
      <c r="E5869" s="190">
        <v>60.9</v>
      </c>
      <c r="F5869" s="190">
        <f t="shared" si="370"/>
        <v>5864</v>
      </c>
      <c r="G5869" s="190">
        <f t="shared" si="368"/>
        <v>0.64213753832676301</v>
      </c>
      <c r="H5869" s="190">
        <f t="shared" si="369"/>
        <v>234.56</v>
      </c>
    </row>
    <row r="5870" spans="1:8">
      <c r="A5870" s="185">
        <v>41933</v>
      </c>
      <c r="B5870" s="184">
        <v>64.400000000000006</v>
      </c>
      <c r="C5870" s="184">
        <f t="shared" si="367"/>
        <v>2014</v>
      </c>
      <c r="E5870" s="190">
        <v>60.9</v>
      </c>
      <c r="F5870" s="190">
        <f t="shared" si="370"/>
        <v>5865</v>
      </c>
      <c r="G5870" s="190">
        <f t="shared" si="368"/>
        <v>0.64224704336399474</v>
      </c>
      <c r="H5870" s="190">
        <f t="shared" si="369"/>
        <v>234.6</v>
      </c>
    </row>
    <row r="5871" spans="1:8">
      <c r="A5871" s="185">
        <v>41934</v>
      </c>
      <c r="B5871" s="184">
        <v>63.9</v>
      </c>
      <c r="C5871" s="184">
        <f t="shared" si="367"/>
        <v>2014</v>
      </c>
      <c r="E5871" s="190">
        <v>60.9</v>
      </c>
      <c r="F5871" s="190">
        <f t="shared" si="370"/>
        <v>5866</v>
      </c>
      <c r="G5871" s="190">
        <f t="shared" si="368"/>
        <v>0.64235654840122647</v>
      </c>
      <c r="H5871" s="190">
        <f t="shared" si="369"/>
        <v>234.64</v>
      </c>
    </row>
    <row r="5872" spans="1:8">
      <c r="A5872" s="185">
        <v>41935</v>
      </c>
      <c r="B5872" s="184">
        <v>65.3</v>
      </c>
      <c r="C5872" s="184">
        <f t="shared" si="367"/>
        <v>2014</v>
      </c>
      <c r="E5872" s="190">
        <v>60.8</v>
      </c>
      <c r="F5872" s="190">
        <f t="shared" si="370"/>
        <v>5867</v>
      </c>
      <c r="G5872" s="190">
        <f t="shared" si="368"/>
        <v>0.6424660534384582</v>
      </c>
      <c r="H5872" s="190">
        <f t="shared" si="369"/>
        <v>234.68</v>
      </c>
    </row>
    <row r="5873" spans="1:8">
      <c r="A5873" s="185">
        <v>41936</v>
      </c>
      <c r="B5873" s="184">
        <v>61.5</v>
      </c>
      <c r="C5873" s="184">
        <f t="shared" si="367"/>
        <v>2014</v>
      </c>
      <c r="E5873" s="190">
        <v>60.8</v>
      </c>
      <c r="F5873" s="190">
        <f t="shared" si="370"/>
        <v>5868</v>
      </c>
      <c r="G5873" s="190">
        <f t="shared" si="368"/>
        <v>0.64257555847568992</v>
      </c>
      <c r="H5873" s="190">
        <f t="shared" si="369"/>
        <v>234.72</v>
      </c>
    </row>
    <row r="5874" spans="1:8">
      <c r="A5874" s="185">
        <v>41937</v>
      </c>
      <c r="B5874" s="184">
        <v>60.4</v>
      </c>
      <c r="C5874" s="184">
        <f t="shared" si="367"/>
        <v>2014</v>
      </c>
      <c r="E5874" s="190">
        <v>60.8</v>
      </c>
      <c r="F5874" s="190">
        <f t="shared" si="370"/>
        <v>5869</v>
      </c>
      <c r="G5874" s="190">
        <f t="shared" si="368"/>
        <v>0.64268506351292154</v>
      </c>
      <c r="H5874" s="190">
        <f t="shared" si="369"/>
        <v>234.75999999999996</v>
      </c>
    </row>
    <row r="5875" spans="1:8">
      <c r="A5875" s="185">
        <v>41938</v>
      </c>
      <c r="B5875" s="184">
        <v>63.4</v>
      </c>
      <c r="C5875" s="184">
        <f t="shared" si="367"/>
        <v>2014</v>
      </c>
      <c r="E5875" s="190">
        <v>60.8</v>
      </c>
      <c r="F5875" s="190">
        <f t="shared" si="370"/>
        <v>5870</v>
      </c>
      <c r="G5875" s="190">
        <f t="shared" si="368"/>
        <v>0.64279456855015327</v>
      </c>
      <c r="H5875" s="190">
        <f t="shared" si="369"/>
        <v>234.8</v>
      </c>
    </row>
    <row r="5876" spans="1:8">
      <c r="A5876" s="185">
        <v>41939</v>
      </c>
      <c r="B5876" s="184">
        <v>65.8</v>
      </c>
      <c r="C5876" s="184">
        <f t="shared" si="367"/>
        <v>2014</v>
      </c>
      <c r="E5876" s="190">
        <v>60.8</v>
      </c>
      <c r="F5876" s="190">
        <f t="shared" si="370"/>
        <v>5871</v>
      </c>
      <c r="G5876" s="190">
        <f t="shared" si="368"/>
        <v>0.64290407358738499</v>
      </c>
      <c r="H5876" s="190">
        <f t="shared" si="369"/>
        <v>234.84</v>
      </c>
    </row>
    <row r="5877" spans="1:8">
      <c r="A5877" s="185">
        <v>41940</v>
      </c>
      <c r="B5877" s="184">
        <v>55.6</v>
      </c>
      <c r="C5877" s="184">
        <f t="shared" si="367"/>
        <v>2014</v>
      </c>
      <c r="E5877" s="190">
        <v>60.8</v>
      </c>
      <c r="F5877" s="190">
        <f t="shared" si="370"/>
        <v>5872</v>
      </c>
      <c r="G5877" s="190">
        <f t="shared" si="368"/>
        <v>0.64301357862461672</v>
      </c>
      <c r="H5877" s="190">
        <f t="shared" si="369"/>
        <v>234.88</v>
      </c>
    </row>
    <row r="5878" spans="1:8">
      <c r="A5878" s="185">
        <v>41941</v>
      </c>
      <c r="B5878" s="184">
        <v>57.9</v>
      </c>
      <c r="C5878" s="184">
        <f t="shared" si="367"/>
        <v>2014</v>
      </c>
      <c r="E5878" s="190">
        <v>60.8</v>
      </c>
      <c r="F5878" s="190">
        <f t="shared" si="370"/>
        <v>5873</v>
      </c>
      <c r="G5878" s="190">
        <f t="shared" si="368"/>
        <v>0.64312308366184845</v>
      </c>
      <c r="H5878" s="190">
        <f t="shared" si="369"/>
        <v>234.92</v>
      </c>
    </row>
    <row r="5879" spans="1:8">
      <c r="A5879" s="185">
        <v>41942</v>
      </c>
      <c r="B5879" s="184">
        <v>54.7</v>
      </c>
      <c r="C5879" s="184">
        <f t="shared" si="367"/>
        <v>2014</v>
      </c>
      <c r="E5879" s="190">
        <v>60.8</v>
      </c>
      <c r="F5879" s="190">
        <f t="shared" si="370"/>
        <v>5874</v>
      </c>
      <c r="G5879" s="190">
        <f t="shared" si="368"/>
        <v>0.64323258869908018</v>
      </c>
      <c r="H5879" s="190">
        <f t="shared" si="369"/>
        <v>234.96</v>
      </c>
    </row>
    <row r="5880" spans="1:8">
      <c r="A5880" s="185">
        <v>41943</v>
      </c>
      <c r="B5880" s="184">
        <v>60.3</v>
      </c>
      <c r="C5880" s="184">
        <f t="shared" si="367"/>
        <v>2014</v>
      </c>
      <c r="E5880" s="190">
        <v>60.8</v>
      </c>
      <c r="F5880" s="190">
        <f t="shared" si="370"/>
        <v>5875</v>
      </c>
      <c r="G5880" s="190">
        <f t="shared" si="368"/>
        <v>0.6433420937363119</v>
      </c>
      <c r="H5880" s="190">
        <f t="shared" si="369"/>
        <v>235</v>
      </c>
    </row>
    <row r="5881" spans="1:8">
      <c r="A5881" s="185">
        <v>41944</v>
      </c>
      <c r="B5881" s="184">
        <v>61.3</v>
      </c>
      <c r="C5881" s="184">
        <f t="shared" si="367"/>
        <v>2014</v>
      </c>
      <c r="E5881" s="190">
        <v>60.7</v>
      </c>
      <c r="F5881" s="190">
        <f t="shared" si="370"/>
        <v>5876</v>
      </c>
      <c r="G5881" s="190">
        <f t="shared" si="368"/>
        <v>0.64345159877354363</v>
      </c>
      <c r="H5881" s="190">
        <f t="shared" si="369"/>
        <v>235.04</v>
      </c>
    </row>
    <row r="5882" spans="1:8">
      <c r="A5882" s="185">
        <v>41945</v>
      </c>
      <c r="B5882" s="184">
        <v>62.2</v>
      </c>
      <c r="C5882" s="184">
        <f t="shared" si="367"/>
        <v>2014</v>
      </c>
      <c r="E5882" s="190">
        <v>60.7</v>
      </c>
      <c r="F5882" s="190">
        <f t="shared" si="370"/>
        <v>5877</v>
      </c>
      <c r="G5882" s="190">
        <f t="shared" si="368"/>
        <v>0.64356110381077525</v>
      </c>
      <c r="H5882" s="190">
        <f t="shared" si="369"/>
        <v>235.08</v>
      </c>
    </row>
    <row r="5883" spans="1:8">
      <c r="A5883" s="185">
        <v>41946</v>
      </c>
      <c r="B5883" s="184">
        <v>63.7</v>
      </c>
      <c r="C5883" s="184">
        <f t="shared" si="367"/>
        <v>2014</v>
      </c>
      <c r="E5883" s="190">
        <v>60.7</v>
      </c>
      <c r="F5883" s="190">
        <f t="shared" si="370"/>
        <v>5878</v>
      </c>
      <c r="G5883" s="190">
        <f t="shared" si="368"/>
        <v>0.64367060884800698</v>
      </c>
      <c r="H5883" s="190">
        <f t="shared" si="369"/>
        <v>235.12</v>
      </c>
    </row>
    <row r="5884" spans="1:8">
      <c r="A5884" s="185">
        <v>41947</v>
      </c>
      <c r="B5884" s="184">
        <v>63</v>
      </c>
      <c r="C5884" s="184">
        <f t="shared" si="367"/>
        <v>2014</v>
      </c>
      <c r="E5884" s="190">
        <v>60.7</v>
      </c>
      <c r="F5884" s="190">
        <f t="shared" si="370"/>
        <v>5879</v>
      </c>
      <c r="G5884" s="190">
        <f t="shared" si="368"/>
        <v>0.6437801138852387</v>
      </c>
      <c r="H5884" s="190">
        <f t="shared" si="369"/>
        <v>235.16</v>
      </c>
    </row>
    <row r="5885" spans="1:8">
      <c r="A5885" s="185">
        <v>41948</v>
      </c>
      <c r="B5885" s="184">
        <v>62.6</v>
      </c>
      <c r="C5885" s="184">
        <f t="shared" si="367"/>
        <v>2014</v>
      </c>
      <c r="E5885" s="190">
        <v>60.6</v>
      </c>
      <c r="F5885" s="190">
        <f t="shared" si="370"/>
        <v>5880</v>
      </c>
      <c r="G5885" s="190">
        <f t="shared" si="368"/>
        <v>0.64388961892247043</v>
      </c>
      <c r="H5885" s="190">
        <f t="shared" si="369"/>
        <v>235.2</v>
      </c>
    </row>
    <row r="5886" spans="1:8">
      <c r="A5886" s="185">
        <v>41949</v>
      </c>
      <c r="B5886" s="184">
        <v>64.2</v>
      </c>
      <c r="C5886" s="184">
        <f t="shared" si="367"/>
        <v>2014</v>
      </c>
      <c r="E5886" s="190">
        <v>60.6</v>
      </c>
      <c r="F5886" s="190">
        <f t="shared" si="370"/>
        <v>5881</v>
      </c>
      <c r="G5886" s="190">
        <f t="shared" si="368"/>
        <v>0.64399912395970216</v>
      </c>
      <c r="H5886" s="190">
        <f t="shared" si="369"/>
        <v>235.24</v>
      </c>
    </row>
    <row r="5887" spans="1:8">
      <c r="A5887" s="185">
        <v>41950</v>
      </c>
      <c r="B5887" s="184">
        <v>65.400000000000006</v>
      </c>
      <c r="C5887" s="184">
        <f t="shared" si="367"/>
        <v>2014</v>
      </c>
      <c r="E5887" s="190">
        <v>60.6</v>
      </c>
      <c r="F5887" s="190">
        <f t="shared" si="370"/>
        <v>5882</v>
      </c>
      <c r="G5887" s="190">
        <f t="shared" si="368"/>
        <v>0.64410862899693389</v>
      </c>
      <c r="H5887" s="190">
        <f t="shared" si="369"/>
        <v>235.28</v>
      </c>
    </row>
    <row r="5888" spans="1:8">
      <c r="A5888" s="185">
        <v>41951</v>
      </c>
      <c r="B5888" s="184">
        <v>63.4</v>
      </c>
      <c r="C5888" s="184">
        <f t="shared" si="367"/>
        <v>2014</v>
      </c>
      <c r="E5888" s="190">
        <v>60.6</v>
      </c>
      <c r="F5888" s="190">
        <f t="shared" si="370"/>
        <v>5883</v>
      </c>
      <c r="G5888" s="190">
        <f t="shared" si="368"/>
        <v>0.64421813403416561</v>
      </c>
      <c r="H5888" s="190">
        <f t="shared" si="369"/>
        <v>235.32</v>
      </c>
    </row>
    <row r="5889" spans="1:8">
      <c r="A5889" s="185">
        <v>41952</v>
      </c>
      <c r="B5889" s="184">
        <v>64.099999999999994</v>
      </c>
      <c r="C5889" s="184">
        <f t="shared" si="367"/>
        <v>2014</v>
      </c>
      <c r="E5889" s="190">
        <v>60.6</v>
      </c>
      <c r="F5889" s="190">
        <f t="shared" si="370"/>
        <v>5884</v>
      </c>
      <c r="G5889" s="190">
        <f t="shared" si="368"/>
        <v>0.64432763907139723</v>
      </c>
      <c r="H5889" s="190">
        <f t="shared" si="369"/>
        <v>235.35999999999996</v>
      </c>
    </row>
    <row r="5890" spans="1:8">
      <c r="A5890" s="185">
        <v>41953</v>
      </c>
      <c r="B5890" s="184">
        <v>117</v>
      </c>
      <c r="C5890" s="184">
        <f t="shared" si="367"/>
        <v>2014</v>
      </c>
      <c r="E5890" s="190">
        <v>60.6</v>
      </c>
      <c r="F5890" s="190">
        <f t="shared" si="370"/>
        <v>5885</v>
      </c>
      <c r="G5890" s="190">
        <f t="shared" si="368"/>
        <v>0.64443714410862896</v>
      </c>
      <c r="H5890" s="190">
        <f t="shared" si="369"/>
        <v>235.4</v>
      </c>
    </row>
    <row r="5891" spans="1:8">
      <c r="A5891" s="185">
        <v>41954</v>
      </c>
      <c r="B5891" s="184">
        <v>146</v>
      </c>
      <c r="C5891" s="184">
        <f t="shared" si="367"/>
        <v>2014</v>
      </c>
      <c r="E5891" s="190">
        <v>60.6</v>
      </c>
      <c r="F5891" s="190">
        <f t="shared" si="370"/>
        <v>5886</v>
      </c>
      <c r="G5891" s="190">
        <f t="shared" si="368"/>
        <v>0.64454664914586068</v>
      </c>
      <c r="H5891" s="190">
        <f t="shared" si="369"/>
        <v>235.44</v>
      </c>
    </row>
    <row r="5892" spans="1:8">
      <c r="A5892" s="185">
        <v>41955</v>
      </c>
      <c r="B5892" s="184">
        <v>131</v>
      </c>
      <c r="C5892" s="184">
        <f t="shared" si="367"/>
        <v>2014</v>
      </c>
      <c r="E5892" s="190">
        <v>60.6</v>
      </c>
      <c r="F5892" s="190">
        <f t="shared" si="370"/>
        <v>5887</v>
      </c>
      <c r="G5892" s="190">
        <f t="shared" si="368"/>
        <v>0.64465615418309241</v>
      </c>
      <c r="H5892" s="190">
        <f t="shared" si="369"/>
        <v>235.48</v>
      </c>
    </row>
    <row r="5893" spans="1:8">
      <c r="A5893" s="185">
        <v>41956</v>
      </c>
      <c r="B5893" s="184">
        <v>110</v>
      </c>
      <c r="C5893" s="184">
        <f t="shared" si="367"/>
        <v>2014</v>
      </c>
      <c r="E5893" s="190">
        <v>60.6</v>
      </c>
      <c r="F5893" s="190">
        <f t="shared" si="370"/>
        <v>5888</v>
      </c>
      <c r="G5893" s="190">
        <f t="shared" si="368"/>
        <v>0.64476565922032414</v>
      </c>
      <c r="H5893" s="190">
        <f t="shared" si="369"/>
        <v>235.52</v>
      </c>
    </row>
    <row r="5894" spans="1:8">
      <c r="A5894" s="185">
        <v>41957</v>
      </c>
      <c r="B5894" s="184">
        <v>116</v>
      </c>
      <c r="C5894" s="184">
        <f t="shared" ref="C5894:C5957" si="371">YEAR(A5894)</f>
        <v>2014</v>
      </c>
      <c r="E5894" s="190">
        <v>60.5</v>
      </c>
      <c r="F5894" s="190">
        <f t="shared" si="370"/>
        <v>5889</v>
      </c>
      <c r="G5894" s="190">
        <f t="shared" ref="G5894:G5957" si="372">F5894/9132</f>
        <v>0.64487516425755587</v>
      </c>
      <c r="H5894" s="190">
        <f t="shared" ref="H5894:H5957" si="373">G5894*9132/25</f>
        <v>235.56</v>
      </c>
    </row>
    <row r="5895" spans="1:8">
      <c r="A5895" s="185">
        <v>41958</v>
      </c>
      <c r="B5895" s="184">
        <v>92.9</v>
      </c>
      <c r="C5895" s="184">
        <f t="shared" si="371"/>
        <v>2014</v>
      </c>
      <c r="E5895" s="190">
        <v>60.5</v>
      </c>
      <c r="F5895" s="190">
        <f t="shared" ref="F5895:F5958" si="374">F5894+1</f>
        <v>5890</v>
      </c>
      <c r="G5895" s="190">
        <f t="shared" si="372"/>
        <v>0.64498466929478759</v>
      </c>
      <c r="H5895" s="190">
        <f t="shared" si="373"/>
        <v>235.6</v>
      </c>
    </row>
    <row r="5896" spans="1:8">
      <c r="A5896" s="185">
        <v>41959</v>
      </c>
      <c r="B5896" s="184">
        <v>80.7</v>
      </c>
      <c r="C5896" s="184">
        <f t="shared" si="371"/>
        <v>2014</v>
      </c>
      <c r="E5896" s="190">
        <v>60.5</v>
      </c>
      <c r="F5896" s="190">
        <f t="shared" si="374"/>
        <v>5891</v>
      </c>
      <c r="G5896" s="190">
        <f t="shared" si="372"/>
        <v>0.64509417433201932</v>
      </c>
      <c r="H5896" s="190">
        <f t="shared" si="373"/>
        <v>235.64</v>
      </c>
    </row>
    <row r="5897" spans="1:8">
      <c r="A5897" s="185">
        <v>41960</v>
      </c>
      <c r="B5897" s="184">
        <v>68</v>
      </c>
      <c r="C5897" s="184">
        <f t="shared" si="371"/>
        <v>2014</v>
      </c>
      <c r="E5897" s="190">
        <v>60.5</v>
      </c>
      <c r="F5897" s="190">
        <f t="shared" si="374"/>
        <v>5892</v>
      </c>
      <c r="G5897" s="190">
        <f t="shared" si="372"/>
        <v>0.64520367936925094</v>
      </c>
      <c r="H5897" s="190">
        <f t="shared" si="373"/>
        <v>235.68</v>
      </c>
    </row>
    <row r="5898" spans="1:8">
      <c r="A5898" s="185">
        <v>41961</v>
      </c>
      <c r="B5898" s="184">
        <v>52.1</v>
      </c>
      <c r="C5898" s="184">
        <f t="shared" si="371"/>
        <v>2014</v>
      </c>
      <c r="E5898" s="190">
        <v>60.5</v>
      </c>
      <c r="F5898" s="190">
        <f t="shared" si="374"/>
        <v>5893</v>
      </c>
      <c r="G5898" s="190">
        <f t="shared" si="372"/>
        <v>0.64531318440648266</v>
      </c>
      <c r="H5898" s="190">
        <f t="shared" si="373"/>
        <v>235.72</v>
      </c>
    </row>
    <row r="5899" spans="1:8">
      <c r="A5899" s="185">
        <v>41962</v>
      </c>
      <c r="B5899" s="184">
        <v>50.2</v>
      </c>
      <c r="C5899" s="184">
        <f t="shared" si="371"/>
        <v>2014</v>
      </c>
      <c r="E5899" s="190">
        <v>60.5</v>
      </c>
      <c r="F5899" s="190">
        <f t="shared" si="374"/>
        <v>5894</v>
      </c>
      <c r="G5899" s="190">
        <f t="shared" si="372"/>
        <v>0.64542268944371439</v>
      </c>
      <c r="H5899" s="190">
        <f t="shared" si="373"/>
        <v>235.76</v>
      </c>
    </row>
    <row r="5900" spans="1:8">
      <c r="A5900" s="185">
        <v>41963</v>
      </c>
      <c r="B5900" s="184">
        <v>66</v>
      </c>
      <c r="C5900" s="184">
        <f t="shared" si="371"/>
        <v>2014</v>
      </c>
      <c r="E5900" s="190">
        <v>60.5</v>
      </c>
      <c r="F5900" s="190">
        <f t="shared" si="374"/>
        <v>5895</v>
      </c>
      <c r="G5900" s="190">
        <f t="shared" si="372"/>
        <v>0.64553219448094612</v>
      </c>
      <c r="H5900" s="190">
        <f t="shared" si="373"/>
        <v>235.8</v>
      </c>
    </row>
    <row r="5901" spans="1:8">
      <c r="A5901" s="185">
        <v>41964</v>
      </c>
      <c r="B5901" s="184">
        <v>86.4</v>
      </c>
      <c r="C5901" s="184">
        <f t="shared" si="371"/>
        <v>2014</v>
      </c>
      <c r="E5901" s="190">
        <v>60.5</v>
      </c>
      <c r="F5901" s="190">
        <f t="shared" si="374"/>
        <v>5896</v>
      </c>
      <c r="G5901" s="190">
        <f t="shared" si="372"/>
        <v>0.64564169951817785</v>
      </c>
      <c r="H5901" s="190">
        <f t="shared" si="373"/>
        <v>235.84</v>
      </c>
    </row>
    <row r="5902" spans="1:8">
      <c r="A5902" s="185">
        <v>41965</v>
      </c>
      <c r="B5902" s="184">
        <v>95.2</v>
      </c>
      <c r="C5902" s="184">
        <f t="shared" si="371"/>
        <v>2014</v>
      </c>
      <c r="E5902" s="190">
        <v>60.4</v>
      </c>
      <c r="F5902" s="190">
        <f t="shared" si="374"/>
        <v>5897</v>
      </c>
      <c r="G5902" s="190">
        <f t="shared" si="372"/>
        <v>0.64575120455540957</v>
      </c>
      <c r="H5902" s="190">
        <f t="shared" si="373"/>
        <v>235.88</v>
      </c>
    </row>
    <row r="5903" spans="1:8">
      <c r="A5903" s="185">
        <v>41966</v>
      </c>
      <c r="B5903" s="184">
        <v>85.4</v>
      </c>
      <c r="C5903" s="184">
        <f t="shared" si="371"/>
        <v>2014</v>
      </c>
      <c r="E5903" s="190">
        <v>60.4</v>
      </c>
      <c r="F5903" s="190">
        <f t="shared" si="374"/>
        <v>5898</v>
      </c>
      <c r="G5903" s="190">
        <f t="shared" si="372"/>
        <v>0.6458607095926413</v>
      </c>
      <c r="H5903" s="190">
        <f t="shared" si="373"/>
        <v>235.92</v>
      </c>
    </row>
    <row r="5904" spans="1:8">
      <c r="A5904" s="185">
        <v>41967</v>
      </c>
      <c r="B5904" s="184">
        <v>83.8</v>
      </c>
      <c r="C5904" s="184">
        <f t="shared" si="371"/>
        <v>2014</v>
      </c>
      <c r="E5904" s="190">
        <v>60.4</v>
      </c>
      <c r="F5904" s="190">
        <f t="shared" si="374"/>
        <v>5899</v>
      </c>
      <c r="G5904" s="190">
        <f t="shared" si="372"/>
        <v>0.64597021462987292</v>
      </c>
      <c r="H5904" s="190">
        <f t="shared" si="373"/>
        <v>235.95999999999995</v>
      </c>
    </row>
    <row r="5905" spans="1:8">
      <c r="A5905" s="185">
        <v>41968</v>
      </c>
      <c r="B5905" s="184">
        <v>84.2</v>
      </c>
      <c r="C5905" s="184">
        <f t="shared" si="371"/>
        <v>2014</v>
      </c>
      <c r="E5905" s="190">
        <v>60.4</v>
      </c>
      <c r="F5905" s="190">
        <f t="shared" si="374"/>
        <v>5900</v>
      </c>
      <c r="G5905" s="190">
        <f t="shared" si="372"/>
        <v>0.64607971966710465</v>
      </c>
      <c r="H5905" s="190">
        <f t="shared" si="373"/>
        <v>236</v>
      </c>
    </row>
    <row r="5906" spans="1:8">
      <c r="A5906" s="185">
        <v>41969</v>
      </c>
      <c r="B5906" s="184">
        <v>83.9</v>
      </c>
      <c r="C5906" s="184">
        <f t="shared" si="371"/>
        <v>2014</v>
      </c>
      <c r="E5906" s="190">
        <v>60.4</v>
      </c>
      <c r="F5906" s="190">
        <f t="shared" si="374"/>
        <v>5901</v>
      </c>
      <c r="G5906" s="190">
        <f t="shared" si="372"/>
        <v>0.64618922470433637</v>
      </c>
      <c r="H5906" s="190">
        <f t="shared" si="373"/>
        <v>236.04</v>
      </c>
    </row>
    <row r="5907" spans="1:8">
      <c r="A5907" s="185">
        <v>41970</v>
      </c>
      <c r="B5907" s="184">
        <v>82.2</v>
      </c>
      <c r="C5907" s="184">
        <f t="shared" si="371"/>
        <v>2014</v>
      </c>
      <c r="E5907" s="190">
        <v>60.3</v>
      </c>
      <c r="F5907" s="190">
        <f t="shared" si="374"/>
        <v>5902</v>
      </c>
      <c r="G5907" s="190">
        <f t="shared" si="372"/>
        <v>0.6462987297415681</v>
      </c>
      <c r="H5907" s="190">
        <f t="shared" si="373"/>
        <v>236.08</v>
      </c>
    </row>
    <row r="5908" spans="1:8">
      <c r="A5908" s="185">
        <v>41971</v>
      </c>
      <c r="B5908" s="184">
        <v>81.8</v>
      </c>
      <c r="C5908" s="184">
        <f t="shared" si="371"/>
        <v>2014</v>
      </c>
      <c r="E5908" s="190">
        <v>60.3</v>
      </c>
      <c r="F5908" s="190">
        <f t="shared" si="374"/>
        <v>5903</v>
      </c>
      <c r="G5908" s="190">
        <f t="shared" si="372"/>
        <v>0.64640823477879983</v>
      </c>
      <c r="H5908" s="190">
        <f t="shared" si="373"/>
        <v>236.12</v>
      </c>
    </row>
    <row r="5909" spans="1:8">
      <c r="A5909" s="185">
        <v>41972</v>
      </c>
      <c r="B5909" s="184">
        <v>80.599999999999994</v>
      </c>
      <c r="C5909" s="184">
        <f t="shared" si="371"/>
        <v>2014</v>
      </c>
      <c r="E5909" s="190">
        <v>60.3</v>
      </c>
      <c r="F5909" s="190">
        <f t="shared" si="374"/>
        <v>5904</v>
      </c>
      <c r="G5909" s="190">
        <f t="shared" si="372"/>
        <v>0.64651773981603156</v>
      </c>
      <c r="H5909" s="190">
        <f t="shared" si="373"/>
        <v>236.16</v>
      </c>
    </row>
    <row r="5910" spans="1:8">
      <c r="A5910" s="185">
        <v>41973</v>
      </c>
      <c r="B5910" s="184">
        <v>81.400000000000006</v>
      </c>
      <c r="C5910" s="184">
        <f t="shared" si="371"/>
        <v>2014</v>
      </c>
      <c r="E5910" s="190">
        <v>60.3</v>
      </c>
      <c r="F5910" s="190">
        <f t="shared" si="374"/>
        <v>5905</v>
      </c>
      <c r="G5910" s="190">
        <f t="shared" si="372"/>
        <v>0.64662724485326328</v>
      </c>
      <c r="H5910" s="190">
        <f t="shared" si="373"/>
        <v>236.2</v>
      </c>
    </row>
    <row r="5911" spans="1:8">
      <c r="A5911" s="185">
        <v>41974</v>
      </c>
      <c r="B5911" s="184">
        <v>84.2</v>
      </c>
      <c r="C5911" s="184">
        <f t="shared" si="371"/>
        <v>2014</v>
      </c>
      <c r="E5911" s="190">
        <v>60.3</v>
      </c>
      <c r="F5911" s="190">
        <f t="shared" si="374"/>
        <v>5906</v>
      </c>
      <c r="G5911" s="190">
        <f t="shared" si="372"/>
        <v>0.64673674989049501</v>
      </c>
      <c r="H5911" s="190">
        <f t="shared" si="373"/>
        <v>236.24</v>
      </c>
    </row>
    <row r="5912" spans="1:8">
      <c r="A5912" s="185">
        <v>41975</v>
      </c>
      <c r="B5912" s="184">
        <v>88.8</v>
      </c>
      <c r="C5912" s="184">
        <f t="shared" si="371"/>
        <v>2014</v>
      </c>
      <c r="E5912" s="190">
        <v>60.2</v>
      </c>
      <c r="F5912" s="190">
        <f t="shared" si="374"/>
        <v>5907</v>
      </c>
      <c r="G5912" s="190">
        <f t="shared" si="372"/>
        <v>0.64684625492772663</v>
      </c>
      <c r="H5912" s="190">
        <f t="shared" si="373"/>
        <v>236.28</v>
      </c>
    </row>
    <row r="5913" spans="1:8">
      <c r="A5913" s="185">
        <v>41976</v>
      </c>
      <c r="B5913" s="184">
        <v>87.3</v>
      </c>
      <c r="C5913" s="184">
        <f t="shared" si="371"/>
        <v>2014</v>
      </c>
      <c r="E5913" s="190">
        <v>60.2</v>
      </c>
      <c r="F5913" s="190">
        <f t="shared" si="374"/>
        <v>5908</v>
      </c>
      <c r="G5913" s="190">
        <f t="shared" si="372"/>
        <v>0.64695575996495835</v>
      </c>
      <c r="H5913" s="190">
        <f t="shared" si="373"/>
        <v>236.32</v>
      </c>
    </row>
    <row r="5914" spans="1:8">
      <c r="A5914" s="185">
        <v>41977</v>
      </c>
      <c r="B5914" s="184">
        <v>88.6</v>
      </c>
      <c r="C5914" s="184">
        <f t="shared" si="371"/>
        <v>2014</v>
      </c>
      <c r="E5914" s="190">
        <v>60.2</v>
      </c>
      <c r="F5914" s="190">
        <f t="shared" si="374"/>
        <v>5909</v>
      </c>
      <c r="G5914" s="190">
        <f t="shared" si="372"/>
        <v>0.64706526500219008</v>
      </c>
      <c r="H5914" s="190">
        <f t="shared" si="373"/>
        <v>236.36</v>
      </c>
    </row>
    <row r="5915" spans="1:8">
      <c r="A5915" s="185">
        <v>41978</v>
      </c>
      <c r="B5915" s="184">
        <v>88.4</v>
      </c>
      <c r="C5915" s="184">
        <f t="shared" si="371"/>
        <v>2014</v>
      </c>
      <c r="E5915" s="190">
        <v>60.2</v>
      </c>
      <c r="F5915" s="190">
        <f t="shared" si="374"/>
        <v>5910</v>
      </c>
      <c r="G5915" s="190">
        <f t="shared" si="372"/>
        <v>0.64717477003942181</v>
      </c>
      <c r="H5915" s="190">
        <f t="shared" si="373"/>
        <v>236.4</v>
      </c>
    </row>
    <row r="5916" spans="1:8">
      <c r="A5916" s="185">
        <v>41979</v>
      </c>
      <c r="B5916" s="184">
        <v>84.6</v>
      </c>
      <c r="C5916" s="184">
        <f t="shared" si="371"/>
        <v>2014</v>
      </c>
      <c r="E5916" s="190">
        <v>60.2</v>
      </c>
      <c r="F5916" s="190">
        <f t="shared" si="374"/>
        <v>5911</v>
      </c>
      <c r="G5916" s="190">
        <f t="shared" si="372"/>
        <v>0.64728427507665354</v>
      </c>
      <c r="H5916" s="190">
        <f t="shared" si="373"/>
        <v>236.44</v>
      </c>
    </row>
    <row r="5917" spans="1:8">
      <c r="A5917" s="185">
        <v>41980</v>
      </c>
      <c r="B5917" s="184">
        <v>82.5</v>
      </c>
      <c r="C5917" s="184">
        <f t="shared" si="371"/>
        <v>2014</v>
      </c>
      <c r="E5917" s="190">
        <v>60.2</v>
      </c>
      <c r="F5917" s="190">
        <f t="shared" si="374"/>
        <v>5912</v>
      </c>
      <c r="G5917" s="190">
        <f t="shared" si="372"/>
        <v>0.64739378011388526</v>
      </c>
      <c r="H5917" s="190">
        <f t="shared" si="373"/>
        <v>236.48</v>
      </c>
    </row>
    <row r="5918" spans="1:8">
      <c r="A5918" s="185">
        <v>41981</v>
      </c>
      <c r="B5918" s="184">
        <v>84.8</v>
      </c>
      <c r="C5918" s="184">
        <f t="shared" si="371"/>
        <v>2014</v>
      </c>
      <c r="E5918" s="190">
        <v>60.2</v>
      </c>
      <c r="F5918" s="190">
        <f t="shared" si="374"/>
        <v>5913</v>
      </c>
      <c r="G5918" s="190">
        <f t="shared" si="372"/>
        <v>0.64750328515111699</v>
      </c>
      <c r="H5918" s="190">
        <f t="shared" si="373"/>
        <v>236.52</v>
      </c>
    </row>
    <row r="5919" spans="1:8">
      <c r="A5919" s="185">
        <v>41982</v>
      </c>
      <c r="B5919" s="184">
        <v>90.4</v>
      </c>
      <c r="C5919" s="184">
        <f t="shared" si="371"/>
        <v>2014</v>
      </c>
      <c r="E5919" s="190">
        <v>60.1</v>
      </c>
      <c r="F5919" s="190">
        <f t="shared" si="374"/>
        <v>5914</v>
      </c>
      <c r="G5919" s="190">
        <f t="shared" si="372"/>
        <v>0.64761279018834872</v>
      </c>
      <c r="H5919" s="190">
        <f t="shared" si="373"/>
        <v>236.56000000000003</v>
      </c>
    </row>
    <row r="5920" spans="1:8">
      <c r="A5920" s="185">
        <v>41983</v>
      </c>
      <c r="B5920" s="184">
        <v>91</v>
      </c>
      <c r="C5920" s="184">
        <f t="shared" si="371"/>
        <v>2014</v>
      </c>
      <c r="E5920" s="190">
        <v>60</v>
      </c>
      <c r="F5920" s="190">
        <f t="shared" si="374"/>
        <v>5915</v>
      </c>
      <c r="G5920" s="190">
        <f t="shared" si="372"/>
        <v>0.64772229522558034</v>
      </c>
      <c r="H5920" s="190">
        <f t="shared" si="373"/>
        <v>236.6</v>
      </c>
    </row>
    <row r="5921" spans="1:8">
      <c r="A5921" s="185">
        <v>41984</v>
      </c>
      <c r="B5921" s="184">
        <v>104</v>
      </c>
      <c r="C5921" s="184">
        <f t="shared" si="371"/>
        <v>2014</v>
      </c>
      <c r="E5921" s="190">
        <v>60</v>
      </c>
      <c r="F5921" s="190">
        <f t="shared" si="374"/>
        <v>5916</v>
      </c>
      <c r="G5921" s="190">
        <f t="shared" si="372"/>
        <v>0.64783180026281206</v>
      </c>
      <c r="H5921" s="190">
        <f t="shared" si="373"/>
        <v>236.64</v>
      </c>
    </row>
    <row r="5922" spans="1:8">
      <c r="A5922" s="185">
        <v>41985</v>
      </c>
      <c r="B5922" s="184">
        <v>104</v>
      </c>
      <c r="C5922" s="184">
        <f t="shared" si="371"/>
        <v>2014</v>
      </c>
      <c r="E5922" s="190">
        <v>60</v>
      </c>
      <c r="F5922" s="190">
        <f t="shared" si="374"/>
        <v>5917</v>
      </c>
      <c r="G5922" s="190">
        <f t="shared" si="372"/>
        <v>0.64794130530004379</v>
      </c>
      <c r="H5922" s="190">
        <f t="shared" si="373"/>
        <v>236.68</v>
      </c>
    </row>
    <row r="5923" spans="1:8">
      <c r="A5923" s="185">
        <v>41986</v>
      </c>
      <c r="B5923" s="184">
        <v>111</v>
      </c>
      <c r="C5923" s="184">
        <f t="shared" si="371"/>
        <v>2014</v>
      </c>
      <c r="E5923" s="190">
        <v>60</v>
      </c>
      <c r="F5923" s="190">
        <f t="shared" si="374"/>
        <v>5918</v>
      </c>
      <c r="G5923" s="190">
        <f t="shared" si="372"/>
        <v>0.64805081033727552</v>
      </c>
      <c r="H5923" s="190">
        <f t="shared" si="373"/>
        <v>236.72</v>
      </c>
    </row>
    <row r="5924" spans="1:8">
      <c r="A5924" s="185">
        <v>41987</v>
      </c>
      <c r="B5924" s="184">
        <v>106</v>
      </c>
      <c r="C5924" s="184">
        <f t="shared" si="371"/>
        <v>2014</v>
      </c>
      <c r="E5924" s="190">
        <v>60</v>
      </c>
      <c r="F5924" s="190">
        <f t="shared" si="374"/>
        <v>5919</v>
      </c>
      <c r="G5924" s="190">
        <f t="shared" si="372"/>
        <v>0.64816031537450725</v>
      </c>
      <c r="H5924" s="190">
        <f t="shared" si="373"/>
        <v>236.76</v>
      </c>
    </row>
    <row r="5925" spans="1:8">
      <c r="A5925" s="185">
        <v>41988</v>
      </c>
      <c r="B5925" s="184">
        <v>104</v>
      </c>
      <c r="C5925" s="184">
        <f t="shared" si="371"/>
        <v>2014</v>
      </c>
      <c r="E5925" s="190">
        <v>60</v>
      </c>
      <c r="F5925" s="190">
        <f t="shared" si="374"/>
        <v>5920</v>
      </c>
      <c r="G5925" s="190">
        <f t="shared" si="372"/>
        <v>0.64826982041173897</v>
      </c>
      <c r="H5925" s="190">
        <f t="shared" si="373"/>
        <v>236.8</v>
      </c>
    </row>
    <row r="5926" spans="1:8">
      <c r="A5926" s="185">
        <v>41989</v>
      </c>
      <c r="B5926" s="184">
        <v>95.2</v>
      </c>
      <c r="C5926" s="184">
        <f t="shared" si="371"/>
        <v>2014</v>
      </c>
      <c r="E5926" s="190">
        <v>60</v>
      </c>
      <c r="F5926" s="190">
        <f t="shared" si="374"/>
        <v>5921</v>
      </c>
      <c r="G5926" s="190">
        <f t="shared" si="372"/>
        <v>0.6483793254489707</v>
      </c>
      <c r="H5926" s="190">
        <f t="shared" si="373"/>
        <v>236.84</v>
      </c>
    </row>
    <row r="5927" spans="1:8">
      <c r="A5927" s="185">
        <v>41990</v>
      </c>
      <c r="B5927" s="184">
        <v>85.2</v>
      </c>
      <c r="C5927" s="184">
        <f t="shared" si="371"/>
        <v>2014</v>
      </c>
      <c r="E5927" s="190">
        <v>60</v>
      </c>
      <c r="F5927" s="190">
        <f t="shared" si="374"/>
        <v>5922</v>
      </c>
      <c r="G5927" s="190">
        <f t="shared" si="372"/>
        <v>0.64848883048620232</v>
      </c>
      <c r="H5927" s="190">
        <f t="shared" si="373"/>
        <v>236.88</v>
      </c>
    </row>
    <row r="5928" spans="1:8">
      <c r="A5928" s="185">
        <v>41991</v>
      </c>
      <c r="B5928" s="184">
        <v>86.5</v>
      </c>
      <c r="C5928" s="184">
        <f t="shared" si="371"/>
        <v>2014</v>
      </c>
      <c r="E5928" s="190">
        <v>60</v>
      </c>
      <c r="F5928" s="190">
        <f t="shared" si="374"/>
        <v>5923</v>
      </c>
      <c r="G5928" s="190">
        <f t="shared" si="372"/>
        <v>0.64859833552343404</v>
      </c>
      <c r="H5928" s="190">
        <f t="shared" si="373"/>
        <v>236.92</v>
      </c>
    </row>
    <row r="5929" spans="1:8">
      <c r="A5929" s="185">
        <v>41992</v>
      </c>
      <c r="B5929" s="184">
        <v>86.7</v>
      </c>
      <c r="C5929" s="184">
        <f t="shared" si="371"/>
        <v>2014</v>
      </c>
      <c r="E5929" s="190">
        <v>60</v>
      </c>
      <c r="F5929" s="190">
        <f t="shared" si="374"/>
        <v>5924</v>
      </c>
      <c r="G5929" s="190">
        <f t="shared" si="372"/>
        <v>0.64870784056066577</v>
      </c>
      <c r="H5929" s="190">
        <f t="shared" si="373"/>
        <v>236.96</v>
      </c>
    </row>
    <row r="5930" spans="1:8">
      <c r="A5930" s="185">
        <v>41993</v>
      </c>
      <c r="B5930" s="184">
        <v>88.7</v>
      </c>
      <c r="C5930" s="184">
        <f t="shared" si="371"/>
        <v>2014</v>
      </c>
      <c r="E5930" s="190">
        <v>60</v>
      </c>
      <c r="F5930" s="190">
        <f t="shared" si="374"/>
        <v>5925</v>
      </c>
      <c r="G5930" s="190">
        <f t="shared" si="372"/>
        <v>0.6488173455978975</v>
      </c>
      <c r="H5930" s="190">
        <f t="shared" si="373"/>
        <v>237</v>
      </c>
    </row>
    <row r="5931" spans="1:8">
      <c r="A5931" s="185">
        <v>41994</v>
      </c>
      <c r="B5931" s="184">
        <v>83</v>
      </c>
      <c r="C5931" s="184">
        <f t="shared" si="371"/>
        <v>2014</v>
      </c>
      <c r="E5931" s="190">
        <v>60</v>
      </c>
      <c r="F5931" s="190">
        <f t="shared" si="374"/>
        <v>5926</v>
      </c>
      <c r="G5931" s="190">
        <f t="shared" si="372"/>
        <v>0.64892685063512923</v>
      </c>
      <c r="H5931" s="190">
        <f t="shared" si="373"/>
        <v>237.04</v>
      </c>
    </row>
    <row r="5932" spans="1:8">
      <c r="A5932" s="185">
        <v>41995</v>
      </c>
      <c r="B5932" s="184">
        <v>80</v>
      </c>
      <c r="C5932" s="184">
        <f t="shared" si="371"/>
        <v>2014</v>
      </c>
      <c r="E5932" s="190">
        <v>60</v>
      </c>
      <c r="F5932" s="190">
        <f t="shared" si="374"/>
        <v>5927</v>
      </c>
      <c r="G5932" s="190">
        <f t="shared" si="372"/>
        <v>0.64903635567236095</v>
      </c>
      <c r="H5932" s="190">
        <f t="shared" si="373"/>
        <v>237.08</v>
      </c>
    </row>
    <row r="5933" spans="1:8">
      <c r="A5933" s="185">
        <v>41996</v>
      </c>
      <c r="B5933" s="184">
        <v>83</v>
      </c>
      <c r="C5933" s="184">
        <f t="shared" si="371"/>
        <v>2014</v>
      </c>
      <c r="E5933" s="190">
        <v>60</v>
      </c>
      <c r="F5933" s="190">
        <f t="shared" si="374"/>
        <v>5928</v>
      </c>
      <c r="G5933" s="190">
        <f t="shared" si="372"/>
        <v>0.64914586070959268</v>
      </c>
      <c r="H5933" s="190">
        <f t="shared" si="373"/>
        <v>237.12</v>
      </c>
    </row>
    <row r="5934" spans="1:8">
      <c r="A5934" s="185">
        <v>41997</v>
      </c>
      <c r="B5934" s="184">
        <v>88.6</v>
      </c>
      <c r="C5934" s="184">
        <f t="shared" si="371"/>
        <v>2014</v>
      </c>
      <c r="E5934" s="190">
        <v>60</v>
      </c>
      <c r="F5934" s="190">
        <f t="shared" si="374"/>
        <v>5929</v>
      </c>
      <c r="G5934" s="190">
        <f t="shared" si="372"/>
        <v>0.64925536574682441</v>
      </c>
      <c r="H5934" s="190">
        <f t="shared" si="373"/>
        <v>237.16000000000003</v>
      </c>
    </row>
    <row r="5935" spans="1:8">
      <c r="A5935" s="185">
        <v>41998</v>
      </c>
      <c r="B5935" s="184">
        <v>89</v>
      </c>
      <c r="C5935" s="184">
        <f t="shared" si="371"/>
        <v>2014</v>
      </c>
      <c r="E5935" s="190">
        <v>60</v>
      </c>
      <c r="F5935" s="190">
        <f t="shared" si="374"/>
        <v>5930</v>
      </c>
      <c r="G5935" s="190">
        <f t="shared" si="372"/>
        <v>0.64936487078405603</v>
      </c>
      <c r="H5935" s="190">
        <f t="shared" si="373"/>
        <v>237.2</v>
      </c>
    </row>
    <row r="5936" spans="1:8">
      <c r="A5936" s="185">
        <v>41999</v>
      </c>
      <c r="B5936" s="184">
        <v>89.3</v>
      </c>
      <c r="C5936" s="184">
        <f t="shared" si="371"/>
        <v>2014</v>
      </c>
      <c r="E5936" s="190">
        <v>60</v>
      </c>
      <c r="F5936" s="190">
        <f t="shared" si="374"/>
        <v>5931</v>
      </c>
      <c r="G5936" s="190">
        <f t="shared" si="372"/>
        <v>0.64947437582128775</v>
      </c>
      <c r="H5936" s="190">
        <f t="shared" si="373"/>
        <v>237.24</v>
      </c>
    </row>
    <row r="5937" spans="1:8">
      <c r="A5937" s="185">
        <v>42000</v>
      </c>
      <c r="B5937" s="184">
        <v>85.4</v>
      </c>
      <c r="C5937" s="184">
        <f t="shared" si="371"/>
        <v>2014</v>
      </c>
      <c r="E5937" s="190">
        <v>60</v>
      </c>
      <c r="F5937" s="190">
        <f t="shared" si="374"/>
        <v>5932</v>
      </c>
      <c r="G5937" s="190">
        <f t="shared" si="372"/>
        <v>0.64958388085851948</v>
      </c>
      <c r="H5937" s="190">
        <f t="shared" si="373"/>
        <v>237.28</v>
      </c>
    </row>
    <row r="5938" spans="1:8">
      <c r="A5938" s="185">
        <v>42001</v>
      </c>
      <c r="B5938" s="184">
        <v>84.2</v>
      </c>
      <c r="C5938" s="184">
        <f t="shared" si="371"/>
        <v>2014</v>
      </c>
      <c r="E5938" s="190">
        <v>60</v>
      </c>
      <c r="F5938" s="190">
        <f t="shared" si="374"/>
        <v>5933</v>
      </c>
      <c r="G5938" s="190">
        <f t="shared" si="372"/>
        <v>0.64969338589575121</v>
      </c>
      <c r="H5938" s="190">
        <f t="shared" si="373"/>
        <v>237.32</v>
      </c>
    </row>
    <row r="5939" spans="1:8">
      <c r="A5939" s="185">
        <v>42002</v>
      </c>
      <c r="B5939" s="184">
        <v>88.7</v>
      </c>
      <c r="C5939" s="184">
        <f t="shared" si="371"/>
        <v>2014</v>
      </c>
      <c r="E5939" s="190">
        <v>59.9</v>
      </c>
      <c r="F5939" s="190">
        <f t="shared" si="374"/>
        <v>5934</v>
      </c>
      <c r="G5939" s="190">
        <f t="shared" si="372"/>
        <v>0.64980289093298294</v>
      </c>
      <c r="H5939" s="190">
        <f t="shared" si="373"/>
        <v>237.36</v>
      </c>
    </row>
    <row r="5940" spans="1:8">
      <c r="A5940" s="185">
        <v>42003</v>
      </c>
      <c r="B5940" s="184">
        <v>86</v>
      </c>
      <c r="C5940" s="184">
        <f t="shared" si="371"/>
        <v>2014</v>
      </c>
      <c r="E5940" s="190">
        <v>59.9</v>
      </c>
      <c r="F5940" s="190">
        <f t="shared" si="374"/>
        <v>5935</v>
      </c>
      <c r="G5940" s="190">
        <f t="shared" si="372"/>
        <v>0.64991239597021466</v>
      </c>
      <c r="H5940" s="190">
        <f t="shared" si="373"/>
        <v>237.4</v>
      </c>
    </row>
    <row r="5941" spans="1:8">
      <c r="A5941" s="185">
        <v>42004</v>
      </c>
      <c r="B5941" s="184">
        <v>83</v>
      </c>
      <c r="C5941" s="184">
        <f t="shared" si="371"/>
        <v>2014</v>
      </c>
      <c r="E5941" s="190">
        <v>59.9</v>
      </c>
      <c r="F5941" s="190">
        <f t="shared" si="374"/>
        <v>5936</v>
      </c>
      <c r="G5941" s="190">
        <f t="shared" si="372"/>
        <v>0.65002190100744639</v>
      </c>
      <c r="H5941" s="190">
        <f t="shared" si="373"/>
        <v>237.44</v>
      </c>
    </row>
    <row r="5942" spans="1:8">
      <c r="A5942" s="185">
        <v>42005</v>
      </c>
      <c r="B5942" s="184">
        <v>80</v>
      </c>
      <c r="C5942" s="184">
        <f t="shared" si="371"/>
        <v>2015</v>
      </c>
      <c r="E5942" s="190">
        <v>59.9</v>
      </c>
      <c r="F5942" s="190">
        <f t="shared" si="374"/>
        <v>5937</v>
      </c>
      <c r="G5942" s="190">
        <f t="shared" si="372"/>
        <v>0.65013140604467801</v>
      </c>
      <c r="H5942" s="190">
        <f t="shared" si="373"/>
        <v>237.48</v>
      </c>
    </row>
    <row r="5943" spans="1:8">
      <c r="A5943" s="185">
        <v>42006</v>
      </c>
      <c r="B5943" s="184">
        <v>75</v>
      </c>
      <c r="C5943" s="184">
        <f t="shared" si="371"/>
        <v>2015</v>
      </c>
      <c r="E5943" s="190">
        <v>59.8</v>
      </c>
      <c r="F5943" s="190">
        <f t="shared" si="374"/>
        <v>5938</v>
      </c>
      <c r="G5943" s="190">
        <f t="shared" si="372"/>
        <v>0.65024091108190973</v>
      </c>
      <c r="H5943" s="190">
        <f t="shared" si="373"/>
        <v>237.52</v>
      </c>
    </row>
    <row r="5944" spans="1:8">
      <c r="A5944" s="185">
        <v>42007</v>
      </c>
      <c r="B5944" s="184">
        <v>80</v>
      </c>
      <c r="C5944" s="184">
        <f t="shared" si="371"/>
        <v>2015</v>
      </c>
      <c r="E5944" s="190">
        <v>59.8</v>
      </c>
      <c r="F5944" s="190">
        <f t="shared" si="374"/>
        <v>5939</v>
      </c>
      <c r="G5944" s="190">
        <f t="shared" si="372"/>
        <v>0.65035041611914146</v>
      </c>
      <c r="H5944" s="190">
        <f t="shared" si="373"/>
        <v>237.56</v>
      </c>
    </row>
    <row r="5945" spans="1:8">
      <c r="A5945" s="185">
        <v>42008</v>
      </c>
      <c r="B5945" s="184">
        <v>85</v>
      </c>
      <c r="C5945" s="184">
        <f t="shared" si="371"/>
        <v>2015</v>
      </c>
      <c r="E5945" s="190">
        <v>59.8</v>
      </c>
      <c r="F5945" s="190">
        <f t="shared" si="374"/>
        <v>5940</v>
      </c>
      <c r="G5945" s="190">
        <f t="shared" si="372"/>
        <v>0.65045992115637319</v>
      </c>
      <c r="H5945" s="190">
        <f t="shared" si="373"/>
        <v>237.6</v>
      </c>
    </row>
    <row r="5946" spans="1:8">
      <c r="A5946" s="185">
        <v>42009</v>
      </c>
      <c r="B5946" s="184">
        <v>83.7</v>
      </c>
      <c r="C5946" s="184">
        <f t="shared" si="371"/>
        <v>2015</v>
      </c>
      <c r="E5946" s="190">
        <v>59.8</v>
      </c>
      <c r="F5946" s="190">
        <f t="shared" si="374"/>
        <v>5941</v>
      </c>
      <c r="G5946" s="190">
        <f t="shared" si="372"/>
        <v>0.65056942619360492</v>
      </c>
      <c r="H5946" s="190">
        <f t="shared" si="373"/>
        <v>237.64</v>
      </c>
    </row>
    <row r="5947" spans="1:8">
      <c r="A5947" s="185">
        <v>42010</v>
      </c>
      <c r="B5947" s="184">
        <v>77.2</v>
      </c>
      <c r="C5947" s="184">
        <f t="shared" si="371"/>
        <v>2015</v>
      </c>
      <c r="E5947" s="190">
        <v>59.8</v>
      </c>
      <c r="F5947" s="190">
        <f t="shared" si="374"/>
        <v>5942</v>
      </c>
      <c r="G5947" s="190">
        <f t="shared" si="372"/>
        <v>0.65067893123083664</v>
      </c>
      <c r="H5947" s="190">
        <f t="shared" si="373"/>
        <v>237.68</v>
      </c>
    </row>
    <row r="5948" spans="1:8">
      <c r="A5948" s="185">
        <v>42011</v>
      </c>
      <c r="B5948" s="184">
        <v>63</v>
      </c>
      <c r="C5948" s="184">
        <f t="shared" si="371"/>
        <v>2015</v>
      </c>
      <c r="E5948" s="190">
        <v>59.8</v>
      </c>
      <c r="F5948" s="190">
        <f t="shared" si="374"/>
        <v>5943</v>
      </c>
      <c r="G5948" s="190">
        <f t="shared" si="372"/>
        <v>0.65078843626806837</v>
      </c>
      <c r="H5948" s="190">
        <f t="shared" si="373"/>
        <v>237.72</v>
      </c>
    </row>
    <row r="5949" spans="1:8">
      <c r="A5949" s="185">
        <v>42012</v>
      </c>
      <c r="B5949" s="184">
        <v>47.2</v>
      </c>
      <c r="C5949" s="184">
        <f t="shared" si="371"/>
        <v>2015</v>
      </c>
      <c r="E5949" s="190">
        <v>59.8</v>
      </c>
      <c r="F5949" s="190">
        <f t="shared" si="374"/>
        <v>5944</v>
      </c>
      <c r="G5949" s="190">
        <f t="shared" si="372"/>
        <v>0.6508979413053001</v>
      </c>
      <c r="H5949" s="190">
        <f t="shared" si="373"/>
        <v>237.76000000000005</v>
      </c>
    </row>
    <row r="5950" spans="1:8">
      <c r="A5950" s="185">
        <v>42013</v>
      </c>
      <c r="B5950" s="184">
        <v>47.5</v>
      </c>
      <c r="C5950" s="184">
        <f t="shared" si="371"/>
        <v>2015</v>
      </c>
      <c r="E5950" s="190">
        <v>59.8</v>
      </c>
      <c r="F5950" s="190">
        <f t="shared" si="374"/>
        <v>5945</v>
      </c>
      <c r="G5950" s="190">
        <f t="shared" si="372"/>
        <v>0.65100744634253171</v>
      </c>
      <c r="H5950" s="190">
        <f t="shared" si="373"/>
        <v>237.8</v>
      </c>
    </row>
    <row r="5951" spans="1:8">
      <c r="A5951" s="185">
        <v>42014</v>
      </c>
      <c r="B5951" s="184">
        <v>46.2</v>
      </c>
      <c r="C5951" s="184">
        <f t="shared" si="371"/>
        <v>2015</v>
      </c>
      <c r="E5951" s="190">
        <v>59.7</v>
      </c>
      <c r="F5951" s="190">
        <f t="shared" si="374"/>
        <v>5946</v>
      </c>
      <c r="G5951" s="190">
        <f t="shared" si="372"/>
        <v>0.65111695137976344</v>
      </c>
      <c r="H5951" s="190">
        <f t="shared" si="373"/>
        <v>237.84</v>
      </c>
    </row>
    <row r="5952" spans="1:8">
      <c r="A5952" s="185">
        <v>42015</v>
      </c>
      <c r="B5952" s="184">
        <v>46</v>
      </c>
      <c r="C5952" s="184">
        <f t="shared" si="371"/>
        <v>2015</v>
      </c>
      <c r="E5952" s="190">
        <v>59.7</v>
      </c>
      <c r="F5952" s="190">
        <f t="shared" si="374"/>
        <v>5947</v>
      </c>
      <c r="G5952" s="190">
        <f t="shared" si="372"/>
        <v>0.65122645641699517</v>
      </c>
      <c r="H5952" s="190">
        <f t="shared" si="373"/>
        <v>237.88</v>
      </c>
    </row>
    <row r="5953" spans="1:8">
      <c r="A5953" s="185">
        <v>42016</v>
      </c>
      <c r="B5953" s="184">
        <v>74.3</v>
      </c>
      <c r="C5953" s="184">
        <f t="shared" si="371"/>
        <v>2015</v>
      </c>
      <c r="E5953" s="190">
        <v>59.7</v>
      </c>
      <c r="F5953" s="190">
        <f t="shared" si="374"/>
        <v>5948</v>
      </c>
      <c r="G5953" s="190">
        <f t="shared" si="372"/>
        <v>0.6513359614542269</v>
      </c>
      <c r="H5953" s="190">
        <f t="shared" si="373"/>
        <v>237.92</v>
      </c>
    </row>
    <row r="5954" spans="1:8">
      <c r="A5954" s="185">
        <v>42017</v>
      </c>
      <c r="B5954" s="184">
        <v>59.1</v>
      </c>
      <c r="C5954" s="184">
        <f t="shared" si="371"/>
        <v>2015</v>
      </c>
      <c r="E5954" s="190">
        <v>59.6</v>
      </c>
      <c r="F5954" s="190">
        <f t="shared" si="374"/>
        <v>5949</v>
      </c>
      <c r="G5954" s="190">
        <f t="shared" si="372"/>
        <v>0.65144546649145862</v>
      </c>
      <c r="H5954" s="190">
        <f t="shared" si="373"/>
        <v>237.96</v>
      </c>
    </row>
    <row r="5955" spans="1:8">
      <c r="A5955" s="185">
        <v>42018</v>
      </c>
      <c r="B5955" s="184">
        <v>52.4</v>
      </c>
      <c r="C5955" s="184">
        <f t="shared" si="371"/>
        <v>2015</v>
      </c>
      <c r="E5955" s="190">
        <v>59.6</v>
      </c>
      <c r="F5955" s="190">
        <f t="shared" si="374"/>
        <v>5950</v>
      </c>
      <c r="G5955" s="190">
        <f t="shared" si="372"/>
        <v>0.65155497152869035</v>
      </c>
      <c r="H5955" s="190">
        <f t="shared" si="373"/>
        <v>238</v>
      </c>
    </row>
    <row r="5956" spans="1:8">
      <c r="A5956" s="185">
        <v>42019</v>
      </c>
      <c r="B5956" s="184">
        <v>47.5</v>
      </c>
      <c r="C5956" s="184">
        <f t="shared" si="371"/>
        <v>2015</v>
      </c>
      <c r="E5956" s="190">
        <v>59.6</v>
      </c>
      <c r="F5956" s="190">
        <f t="shared" si="374"/>
        <v>5951</v>
      </c>
      <c r="G5956" s="190">
        <f t="shared" si="372"/>
        <v>0.65166447656592208</v>
      </c>
      <c r="H5956" s="190">
        <f t="shared" si="373"/>
        <v>238.04</v>
      </c>
    </row>
    <row r="5957" spans="1:8">
      <c r="A5957" s="185">
        <v>42020</v>
      </c>
      <c r="B5957" s="184">
        <v>47.8</v>
      </c>
      <c r="C5957" s="184">
        <f t="shared" si="371"/>
        <v>2015</v>
      </c>
      <c r="E5957" s="190">
        <v>59.6</v>
      </c>
      <c r="F5957" s="190">
        <f t="shared" si="374"/>
        <v>5952</v>
      </c>
      <c r="G5957" s="190">
        <f t="shared" si="372"/>
        <v>0.6517739816031537</v>
      </c>
      <c r="H5957" s="190">
        <f t="shared" si="373"/>
        <v>238.08</v>
      </c>
    </row>
    <row r="5958" spans="1:8">
      <c r="A5958" s="185">
        <v>42021</v>
      </c>
      <c r="B5958" s="184">
        <v>47.4</v>
      </c>
      <c r="C5958" s="184">
        <f t="shared" ref="C5958:C6021" si="375">YEAR(A5958)</f>
        <v>2015</v>
      </c>
      <c r="E5958" s="190">
        <v>59.5</v>
      </c>
      <c r="F5958" s="190">
        <f t="shared" si="374"/>
        <v>5953</v>
      </c>
      <c r="G5958" s="190">
        <f t="shared" ref="G5958:G6021" si="376">F5958/9132</f>
        <v>0.65188348664038542</v>
      </c>
      <c r="H5958" s="190">
        <f t="shared" ref="H5958:H6021" si="377">G5958*9132/25</f>
        <v>238.12</v>
      </c>
    </row>
    <row r="5959" spans="1:8">
      <c r="A5959" s="185">
        <v>42022</v>
      </c>
      <c r="B5959" s="184">
        <v>47</v>
      </c>
      <c r="C5959" s="184">
        <f t="shared" si="375"/>
        <v>2015</v>
      </c>
      <c r="E5959" s="190">
        <v>59.5</v>
      </c>
      <c r="F5959" s="190">
        <f t="shared" ref="F5959:F6022" si="378">F5958+1</f>
        <v>5954</v>
      </c>
      <c r="G5959" s="190">
        <f t="shared" si="376"/>
        <v>0.65199299167761715</v>
      </c>
      <c r="H5959" s="190">
        <f t="shared" si="377"/>
        <v>238.16</v>
      </c>
    </row>
    <row r="5960" spans="1:8">
      <c r="A5960" s="185">
        <v>42023</v>
      </c>
      <c r="B5960" s="184">
        <v>45.5</v>
      </c>
      <c r="C5960" s="184">
        <f t="shared" si="375"/>
        <v>2015</v>
      </c>
      <c r="E5960" s="190">
        <v>59.5</v>
      </c>
      <c r="F5960" s="190">
        <f t="shared" si="378"/>
        <v>5955</v>
      </c>
      <c r="G5960" s="190">
        <f t="shared" si="376"/>
        <v>0.65210249671484888</v>
      </c>
      <c r="H5960" s="190">
        <f t="shared" si="377"/>
        <v>238.2</v>
      </c>
    </row>
    <row r="5961" spans="1:8">
      <c r="A5961" s="185">
        <v>42024</v>
      </c>
      <c r="B5961" s="184">
        <v>43.4</v>
      </c>
      <c r="C5961" s="184">
        <f t="shared" si="375"/>
        <v>2015</v>
      </c>
      <c r="E5961" s="190">
        <v>59.5</v>
      </c>
      <c r="F5961" s="190">
        <f t="shared" si="378"/>
        <v>5956</v>
      </c>
      <c r="G5961" s="190">
        <f t="shared" si="376"/>
        <v>0.65221200175208061</v>
      </c>
      <c r="H5961" s="190">
        <f t="shared" si="377"/>
        <v>238.24</v>
      </c>
    </row>
    <row r="5962" spans="1:8">
      <c r="A5962" s="185">
        <v>42025</v>
      </c>
      <c r="B5962" s="184">
        <v>39.6</v>
      </c>
      <c r="C5962" s="184">
        <f t="shared" si="375"/>
        <v>2015</v>
      </c>
      <c r="E5962" s="190">
        <v>59.5</v>
      </c>
      <c r="F5962" s="190">
        <f t="shared" si="378"/>
        <v>5957</v>
      </c>
      <c r="G5962" s="190">
        <f t="shared" si="376"/>
        <v>0.65232150678931233</v>
      </c>
      <c r="H5962" s="190">
        <f t="shared" si="377"/>
        <v>238.28</v>
      </c>
    </row>
    <row r="5963" spans="1:8">
      <c r="A5963" s="185">
        <v>42026</v>
      </c>
      <c r="B5963" s="184">
        <v>40.1</v>
      </c>
      <c r="C5963" s="184">
        <f t="shared" si="375"/>
        <v>2015</v>
      </c>
      <c r="E5963" s="190">
        <v>59.5</v>
      </c>
      <c r="F5963" s="190">
        <f t="shared" si="378"/>
        <v>5958</v>
      </c>
      <c r="G5963" s="190">
        <f t="shared" si="376"/>
        <v>0.65243101182654406</v>
      </c>
      <c r="H5963" s="190">
        <f t="shared" si="377"/>
        <v>238.32</v>
      </c>
    </row>
    <row r="5964" spans="1:8">
      <c r="A5964" s="185">
        <v>42027</v>
      </c>
      <c r="B5964" s="184">
        <v>39.700000000000003</v>
      </c>
      <c r="C5964" s="184">
        <f t="shared" si="375"/>
        <v>2015</v>
      </c>
      <c r="E5964" s="190">
        <v>59.5</v>
      </c>
      <c r="F5964" s="190">
        <f t="shared" si="378"/>
        <v>5959</v>
      </c>
      <c r="G5964" s="190">
        <f t="shared" si="376"/>
        <v>0.65254051686377579</v>
      </c>
      <c r="H5964" s="190">
        <f t="shared" si="377"/>
        <v>238.36000000000004</v>
      </c>
    </row>
    <row r="5965" spans="1:8">
      <c r="A5965" s="185">
        <v>42028</v>
      </c>
      <c r="B5965" s="184">
        <v>32.9</v>
      </c>
      <c r="C5965" s="184">
        <f t="shared" si="375"/>
        <v>2015</v>
      </c>
      <c r="E5965" s="190">
        <v>59.5</v>
      </c>
      <c r="F5965" s="190">
        <f t="shared" si="378"/>
        <v>5960</v>
      </c>
      <c r="G5965" s="190">
        <f t="shared" si="376"/>
        <v>0.6526500219010074</v>
      </c>
      <c r="H5965" s="190">
        <f t="shared" si="377"/>
        <v>238.4</v>
      </c>
    </row>
    <row r="5966" spans="1:8">
      <c r="A5966" s="185">
        <v>42029</v>
      </c>
      <c r="B5966" s="184">
        <v>32.5</v>
      </c>
      <c r="C5966" s="184">
        <f t="shared" si="375"/>
        <v>2015</v>
      </c>
      <c r="E5966" s="190">
        <v>59.5</v>
      </c>
      <c r="F5966" s="190">
        <f t="shared" si="378"/>
        <v>5961</v>
      </c>
      <c r="G5966" s="190">
        <f t="shared" si="376"/>
        <v>0.65275952693823913</v>
      </c>
      <c r="H5966" s="190">
        <f t="shared" si="377"/>
        <v>238.44</v>
      </c>
    </row>
    <row r="5967" spans="1:8">
      <c r="A5967" s="185">
        <v>42030</v>
      </c>
      <c r="B5967" s="184">
        <v>35.700000000000003</v>
      </c>
      <c r="C5967" s="184">
        <f t="shared" si="375"/>
        <v>2015</v>
      </c>
      <c r="E5967" s="190">
        <v>59.5</v>
      </c>
      <c r="F5967" s="190">
        <f t="shared" si="378"/>
        <v>5962</v>
      </c>
      <c r="G5967" s="190">
        <f t="shared" si="376"/>
        <v>0.65286903197547086</v>
      </c>
      <c r="H5967" s="190">
        <f t="shared" si="377"/>
        <v>238.48</v>
      </c>
    </row>
    <row r="5968" spans="1:8">
      <c r="A5968" s="185">
        <v>42031</v>
      </c>
      <c r="B5968" s="184">
        <v>36.6</v>
      </c>
      <c r="C5968" s="184">
        <f t="shared" si="375"/>
        <v>2015</v>
      </c>
      <c r="E5968" s="190">
        <v>59.5</v>
      </c>
      <c r="F5968" s="190">
        <f t="shared" si="378"/>
        <v>5963</v>
      </c>
      <c r="G5968" s="190">
        <f t="shared" si="376"/>
        <v>0.65297853701270259</v>
      </c>
      <c r="H5968" s="190">
        <f t="shared" si="377"/>
        <v>238.52</v>
      </c>
    </row>
    <row r="5969" spans="1:8">
      <c r="A5969" s="185">
        <v>42032</v>
      </c>
      <c r="B5969" s="184">
        <v>37.9</v>
      </c>
      <c r="C5969" s="184">
        <f t="shared" si="375"/>
        <v>2015</v>
      </c>
      <c r="E5969" s="190">
        <v>59.4</v>
      </c>
      <c r="F5969" s="190">
        <f t="shared" si="378"/>
        <v>5964</v>
      </c>
      <c r="G5969" s="190">
        <f t="shared" si="376"/>
        <v>0.65308804204993431</v>
      </c>
      <c r="H5969" s="190">
        <f t="shared" si="377"/>
        <v>238.56</v>
      </c>
    </row>
    <row r="5970" spans="1:8">
      <c r="A5970" s="185">
        <v>42033</v>
      </c>
      <c r="B5970" s="184">
        <v>38.700000000000003</v>
      </c>
      <c r="C5970" s="184">
        <f t="shared" si="375"/>
        <v>2015</v>
      </c>
      <c r="E5970" s="190">
        <v>59.4</v>
      </c>
      <c r="F5970" s="190">
        <f t="shared" si="378"/>
        <v>5965</v>
      </c>
      <c r="G5970" s="190">
        <f t="shared" si="376"/>
        <v>0.65319754708716604</v>
      </c>
      <c r="H5970" s="190">
        <f t="shared" si="377"/>
        <v>238.6</v>
      </c>
    </row>
    <row r="5971" spans="1:8">
      <c r="A5971" s="185">
        <v>42034</v>
      </c>
      <c r="B5971" s="184">
        <v>50</v>
      </c>
      <c r="C5971" s="184">
        <f t="shared" si="375"/>
        <v>2015</v>
      </c>
      <c r="E5971" s="190">
        <v>59.4</v>
      </c>
      <c r="F5971" s="190">
        <f t="shared" si="378"/>
        <v>5966</v>
      </c>
      <c r="G5971" s="190">
        <f t="shared" si="376"/>
        <v>0.65330705212439777</v>
      </c>
      <c r="H5971" s="190">
        <f t="shared" si="377"/>
        <v>238.64</v>
      </c>
    </row>
    <row r="5972" spans="1:8">
      <c r="A5972" s="185">
        <v>42035</v>
      </c>
      <c r="B5972" s="184">
        <v>54</v>
      </c>
      <c r="C5972" s="184">
        <f t="shared" si="375"/>
        <v>2015</v>
      </c>
      <c r="E5972" s="190">
        <v>59.4</v>
      </c>
      <c r="F5972" s="190">
        <f t="shared" si="378"/>
        <v>5967</v>
      </c>
      <c r="G5972" s="190">
        <f t="shared" si="376"/>
        <v>0.65341655716162939</v>
      </c>
      <c r="H5972" s="190">
        <f t="shared" si="377"/>
        <v>238.68</v>
      </c>
    </row>
    <row r="5973" spans="1:8">
      <c r="A5973" s="185">
        <v>42036</v>
      </c>
      <c r="B5973" s="184">
        <v>47.9</v>
      </c>
      <c r="C5973" s="184">
        <f t="shared" si="375"/>
        <v>2015</v>
      </c>
      <c r="E5973" s="190">
        <v>59.3</v>
      </c>
      <c r="F5973" s="190">
        <f t="shared" si="378"/>
        <v>5968</v>
      </c>
      <c r="G5973" s="190">
        <f t="shared" si="376"/>
        <v>0.65352606219886111</v>
      </c>
      <c r="H5973" s="190">
        <f t="shared" si="377"/>
        <v>238.72</v>
      </c>
    </row>
    <row r="5974" spans="1:8">
      <c r="A5974" s="185">
        <v>42037</v>
      </c>
      <c r="B5974" s="184">
        <v>51.2</v>
      </c>
      <c r="C5974" s="184">
        <f t="shared" si="375"/>
        <v>2015</v>
      </c>
      <c r="E5974" s="190">
        <v>59.3</v>
      </c>
      <c r="F5974" s="190">
        <f t="shared" si="378"/>
        <v>5969</v>
      </c>
      <c r="G5974" s="190">
        <f t="shared" si="376"/>
        <v>0.65363556723609284</v>
      </c>
      <c r="H5974" s="190">
        <f t="shared" si="377"/>
        <v>238.76</v>
      </c>
    </row>
    <row r="5975" spans="1:8">
      <c r="A5975" s="185">
        <v>42038</v>
      </c>
      <c r="B5975" s="184">
        <v>50.9</v>
      </c>
      <c r="C5975" s="184">
        <f t="shared" si="375"/>
        <v>2015</v>
      </c>
      <c r="E5975" s="190">
        <v>59.3</v>
      </c>
      <c r="F5975" s="190">
        <f t="shared" si="378"/>
        <v>5970</v>
      </c>
      <c r="G5975" s="190">
        <f t="shared" si="376"/>
        <v>0.65374507227332457</v>
      </c>
      <c r="H5975" s="190">
        <f t="shared" si="377"/>
        <v>238.8</v>
      </c>
    </row>
    <row r="5976" spans="1:8">
      <c r="A5976" s="185">
        <v>42039</v>
      </c>
      <c r="B5976" s="184">
        <v>52.1</v>
      </c>
      <c r="C5976" s="184">
        <f t="shared" si="375"/>
        <v>2015</v>
      </c>
      <c r="E5976" s="190">
        <v>59.2</v>
      </c>
      <c r="F5976" s="190">
        <f t="shared" si="378"/>
        <v>5971</v>
      </c>
      <c r="G5976" s="190">
        <f t="shared" si="376"/>
        <v>0.6538545773105563</v>
      </c>
      <c r="H5976" s="190">
        <f t="shared" si="377"/>
        <v>238.84</v>
      </c>
    </row>
    <row r="5977" spans="1:8">
      <c r="A5977" s="185">
        <v>42040</v>
      </c>
      <c r="B5977" s="184">
        <v>49.9</v>
      </c>
      <c r="C5977" s="184">
        <f t="shared" si="375"/>
        <v>2015</v>
      </c>
      <c r="E5977" s="190">
        <v>59.2</v>
      </c>
      <c r="F5977" s="190">
        <f t="shared" si="378"/>
        <v>5972</v>
      </c>
      <c r="G5977" s="190">
        <f t="shared" si="376"/>
        <v>0.65396408234778802</v>
      </c>
      <c r="H5977" s="190">
        <f t="shared" si="377"/>
        <v>238.88</v>
      </c>
    </row>
    <row r="5978" spans="1:8">
      <c r="A5978" s="185">
        <v>42041</v>
      </c>
      <c r="B5978" s="184">
        <v>41.3</v>
      </c>
      <c r="C5978" s="184">
        <f t="shared" si="375"/>
        <v>2015</v>
      </c>
      <c r="E5978" s="190">
        <v>59.2</v>
      </c>
      <c r="F5978" s="190">
        <f t="shared" si="378"/>
        <v>5973</v>
      </c>
      <c r="G5978" s="190">
        <f t="shared" si="376"/>
        <v>0.65407358738501975</v>
      </c>
      <c r="H5978" s="190">
        <f t="shared" si="377"/>
        <v>238.92</v>
      </c>
    </row>
    <row r="5979" spans="1:8">
      <c r="A5979" s="185">
        <v>42042</v>
      </c>
      <c r="B5979" s="184">
        <v>34.9</v>
      </c>
      <c r="C5979" s="184">
        <f t="shared" si="375"/>
        <v>2015</v>
      </c>
      <c r="E5979" s="190">
        <v>59.2</v>
      </c>
      <c r="F5979" s="190">
        <f t="shared" si="378"/>
        <v>5974</v>
      </c>
      <c r="G5979" s="190">
        <f t="shared" si="376"/>
        <v>0.65418309242225148</v>
      </c>
      <c r="H5979" s="190">
        <f t="shared" si="377"/>
        <v>238.96000000000004</v>
      </c>
    </row>
    <row r="5980" spans="1:8">
      <c r="A5980" s="185">
        <v>42043</v>
      </c>
      <c r="B5980" s="184">
        <v>39</v>
      </c>
      <c r="C5980" s="184">
        <f t="shared" si="375"/>
        <v>2015</v>
      </c>
      <c r="E5980" s="190">
        <v>59.2</v>
      </c>
      <c r="F5980" s="190">
        <f t="shared" si="378"/>
        <v>5975</v>
      </c>
      <c r="G5980" s="190">
        <f t="shared" si="376"/>
        <v>0.65429259745948309</v>
      </c>
      <c r="H5980" s="190">
        <f t="shared" si="377"/>
        <v>239</v>
      </c>
    </row>
    <row r="5981" spans="1:8">
      <c r="A5981" s="185">
        <v>42044</v>
      </c>
      <c r="B5981" s="184">
        <v>40.200000000000003</v>
      </c>
      <c r="C5981" s="184">
        <f t="shared" si="375"/>
        <v>2015</v>
      </c>
      <c r="E5981" s="190">
        <v>59.1</v>
      </c>
      <c r="F5981" s="190">
        <f t="shared" si="378"/>
        <v>5976</v>
      </c>
      <c r="G5981" s="190">
        <f t="shared" si="376"/>
        <v>0.65440210249671482</v>
      </c>
      <c r="H5981" s="190">
        <f t="shared" si="377"/>
        <v>239.04</v>
      </c>
    </row>
    <row r="5982" spans="1:8">
      <c r="A5982" s="185">
        <v>42045</v>
      </c>
      <c r="B5982" s="184">
        <v>40.4</v>
      </c>
      <c r="C5982" s="184">
        <f t="shared" si="375"/>
        <v>2015</v>
      </c>
      <c r="E5982" s="190">
        <v>59.1</v>
      </c>
      <c r="F5982" s="190">
        <f t="shared" si="378"/>
        <v>5977</v>
      </c>
      <c r="G5982" s="190">
        <f t="shared" si="376"/>
        <v>0.65451160753394655</v>
      </c>
      <c r="H5982" s="190">
        <f t="shared" si="377"/>
        <v>239.08</v>
      </c>
    </row>
    <row r="5983" spans="1:8">
      <c r="A5983" s="185">
        <v>42046</v>
      </c>
      <c r="B5983" s="184">
        <v>58.5</v>
      </c>
      <c r="C5983" s="184">
        <f t="shared" si="375"/>
        <v>2015</v>
      </c>
      <c r="E5983" s="190">
        <v>59.1</v>
      </c>
      <c r="F5983" s="190">
        <f t="shared" si="378"/>
        <v>5978</v>
      </c>
      <c r="G5983" s="190">
        <f t="shared" si="376"/>
        <v>0.65462111257117828</v>
      </c>
      <c r="H5983" s="190">
        <f t="shared" si="377"/>
        <v>239.12</v>
      </c>
    </row>
    <row r="5984" spans="1:8">
      <c r="A5984" s="185">
        <v>42047</v>
      </c>
      <c r="B5984" s="184">
        <v>66.7</v>
      </c>
      <c r="C5984" s="184">
        <f t="shared" si="375"/>
        <v>2015</v>
      </c>
      <c r="E5984" s="190">
        <v>59.1</v>
      </c>
      <c r="F5984" s="190">
        <f t="shared" si="378"/>
        <v>5979</v>
      </c>
      <c r="G5984" s="190">
        <f t="shared" si="376"/>
        <v>0.65473061760841</v>
      </c>
      <c r="H5984" s="190">
        <f t="shared" si="377"/>
        <v>239.16</v>
      </c>
    </row>
    <row r="5985" spans="1:8">
      <c r="A5985" s="185">
        <v>42048</v>
      </c>
      <c r="B5985" s="184">
        <v>52.7</v>
      </c>
      <c r="C5985" s="184">
        <f t="shared" si="375"/>
        <v>2015</v>
      </c>
      <c r="E5985" s="190">
        <v>59.1</v>
      </c>
      <c r="F5985" s="190">
        <f t="shared" si="378"/>
        <v>5980</v>
      </c>
      <c r="G5985" s="190">
        <f t="shared" si="376"/>
        <v>0.65484012264564173</v>
      </c>
      <c r="H5985" s="190">
        <f t="shared" si="377"/>
        <v>239.2</v>
      </c>
    </row>
    <row r="5986" spans="1:8">
      <c r="A5986" s="185">
        <v>42049</v>
      </c>
      <c r="B5986" s="184">
        <v>46.7</v>
      </c>
      <c r="C5986" s="184">
        <f t="shared" si="375"/>
        <v>2015</v>
      </c>
      <c r="E5986" s="190">
        <v>59.1</v>
      </c>
      <c r="F5986" s="190">
        <f t="shared" si="378"/>
        <v>5981</v>
      </c>
      <c r="G5986" s="190">
        <f t="shared" si="376"/>
        <v>0.65494962768287346</v>
      </c>
      <c r="H5986" s="190">
        <f t="shared" si="377"/>
        <v>239.24</v>
      </c>
    </row>
    <row r="5987" spans="1:8">
      <c r="A5987" s="185">
        <v>42050</v>
      </c>
      <c r="B5987" s="184">
        <v>56.1</v>
      </c>
      <c r="C5987" s="184">
        <f t="shared" si="375"/>
        <v>2015</v>
      </c>
      <c r="E5987" s="190">
        <v>59.1</v>
      </c>
      <c r="F5987" s="190">
        <f t="shared" si="378"/>
        <v>5982</v>
      </c>
      <c r="G5987" s="190">
        <f t="shared" si="376"/>
        <v>0.65505913272010508</v>
      </c>
      <c r="H5987" s="190">
        <f t="shared" si="377"/>
        <v>239.28</v>
      </c>
    </row>
    <row r="5988" spans="1:8">
      <c r="A5988" s="185">
        <v>42051</v>
      </c>
      <c r="B5988" s="184">
        <v>54</v>
      </c>
      <c r="C5988" s="184">
        <f t="shared" si="375"/>
        <v>2015</v>
      </c>
      <c r="E5988" s="190">
        <v>59.1</v>
      </c>
      <c r="F5988" s="190">
        <f t="shared" si="378"/>
        <v>5983</v>
      </c>
      <c r="G5988" s="190">
        <f t="shared" si="376"/>
        <v>0.6551686377573368</v>
      </c>
      <c r="H5988" s="190">
        <f t="shared" si="377"/>
        <v>239.32</v>
      </c>
    </row>
    <row r="5989" spans="1:8">
      <c r="A5989" s="185">
        <v>42052</v>
      </c>
      <c r="B5989" s="184">
        <v>50.9</v>
      </c>
      <c r="C5989" s="184">
        <f t="shared" si="375"/>
        <v>2015</v>
      </c>
      <c r="E5989" s="190">
        <v>59</v>
      </c>
      <c r="F5989" s="190">
        <f t="shared" si="378"/>
        <v>5984</v>
      </c>
      <c r="G5989" s="190">
        <f t="shared" si="376"/>
        <v>0.65527814279456853</v>
      </c>
      <c r="H5989" s="190">
        <f t="shared" si="377"/>
        <v>239.36</v>
      </c>
    </row>
    <row r="5990" spans="1:8">
      <c r="A5990" s="185">
        <v>42053</v>
      </c>
      <c r="B5990" s="184">
        <v>32.700000000000003</v>
      </c>
      <c r="C5990" s="184">
        <f t="shared" si="375"/>
        <v>2015</v>
      </c>
      <c r="E5990" s="190">
        <v>59</v>
      </c>
      <c r="F5990" s="190">
        <f t="shared" si="378"/>
        <v>5985</v>
      </c>
      <c r="G5990" s="190">
        <f t="shared" si="376"/>
        <v>0.65538764783180026</v>
      </c>
      <c r="H5990" s="190">
        <f t="shared" si="377"/>
        <v>239.4</v>
      </c>
    </row>
    <row r="5991" spans="1:8">
      <c r="A5991" s="185">
        <v>42054</v>
      </c>
      <c r="B5991" s="184">
        <v>33.4</v>
      </c>
      <c r="C5991" s="184">
        <f t="shared" si="375"/>
        <v>2015</v>
      </c>
      <c r="E5991" s="190">
        <v>59</v>
      </c>
      <c r="F5991" s="190">
        <f t="shared" si="378"/>
        <v>5986</v>
      </c>
      <c r="G5991" s="190">
        <f t="shared" si="376"/>
        <v>0.65549715286903198</v>
      </c>
      <c r="H5991" s="190">
        <f t="shared" si="377"/>
        <v>239.44</v>
      </c>
    </row>
    <row r="5992" spans="1:8">
      <c r="A5992" s="185">
        <v>42055</v>
      </c>
      <c r="B5992" s="184">
        <v>33.4</v>
      </c>
      <c r="C5992" s="184">
        <f t="shared" si="375"/>
        <v>2015</v>
      </c>
      <c r="E5992" s="190">
        <v>59</v>
      </c>
      <c r="F5992" s="190">
        <f t="shared" si="378"/>
        <v>5987</v>
      </c>
      <c r="G5992" s="190">
        <f t="shared" si="376"/>
        <v>0.65560665790626371</v>
      </c>
      <c r="H5992" s="190">
        <f t="shared" si="377"/>
        <v>239.48</v>
      </c>
    </row>
    <row r="5993" spans="1:8">
      <c r="A5993" s="185">
        <v>42056</v>
      </c>
      <c r="B5993" s="184">
        <v>39.1</v>
      </c>
      <c r="C5993" s="184">
        <f t="shared" si="375"/>
        <v>2015</v>
      </c>
      <c r="E5993" s="190">
        <v>59</v>
      </c>
      <c r="F5993" s="190">
        <f t="shared" si="378"/>
        <v>5988</v>
      </c>
      <c r="G5993" s="190">
        <f t="shared" si="376"/>
        <v>0.65571616294349544</v>
      </c>
      <c r="H5993" s="190">
        <f t="shared" si="377"/>
        <v>239.52</v>
      </c>
    </row>
    <row r="5994" spans="1:8">
      <c r="A5994" s="185">
        <v>42057</v>
      </c>
      <c r="B5994" s="184">
        <v>32.4</v>
      </c>
      <c r="C5994" s="184">
        <f t="shared" si="375"/>
        <v>2015</v>
      </c>
      <c r="E5994" s="190">
        <v>59</v>
      </c>
      <c r="F5994" s="190">
        <f t="shared" si="378"/>
        <v>5989</v>
      </c>
      <c r="G5994" s="190">
        <f t="shared" si="376"/>
        <v>0.65582566798072717</v>
      </c>
      <c r="H5994" s="190">
        <f t="shared" si="377"/>
        <v>239.56000000000003</v>
      </c>
    </row>
    <row r="5995" spans="1:8">
      <c r="A5995" s="185">
        <v>42058</v>
      </c>
      <c r="B5995" s="184">
        <v>38.1</v>
      </c>
      <c r="C5995" s="184">
        <f t="shared" si="375"/>
        <v>2015</v>
      </c>
      <c r="E5995" s="190">
        <v>59</v>
      </c>
      <c r="F5995" s="190">
        <f t="shared" si="378"/>
        <v>5990</v>
      </c>
      <c r="G5995" s="190">
        <f t="shared" si="376"/>
        <v>0.65593517301795878</v>
      </c>
      <c r="H5995" s="190">
        <f t="shared" si="377"/>
        <v>239.6</v>
      </c>
    </row>
    <row r="5996" spans="1:8">
      <c r="A5996" s="185">
        <v>42059</v>
      </c>
      <c r="B5996" s="184">
        <v>65.5</v>
      </c>
      <c r="C5996" s="184">
        <f t="shared" si="375"/>
        <v>2015</v>
      </c>
      <c r="E5996" s="190">
        <v>58.9</v>
      </c>
      <c r="F5996" s="190">
        <f t="shared" si="378"/>
        <v>5991</v>
      </c>
      <c r="G5996" s="190">
        <f t="shared" si="376"/>
        <v>0.65604467805519051</v>
      </c>
      <c r="H5996" s="190">
        <f t="shared" si="377"/>
        <v>239.64</v>
      </c>
    </row>
    <row r="5997" spans="1:8">
      <c r="A5997" s="185">
        <v>42060</v>
      </c>
      <c r="B5997" s="184">
        <v>63.9</v>
      </c>
      <c r="C5997" s="184">
        <f t="shared" si="375"/>
        <v>2015</v>
      </c>
      <c r="E5997" s="190">
        <v>58.9</v>
      </c>
      <c r="F5997" s="190">
        <f t="shared" si="378"/>
        <v>5992</v>
      </c>
      <c r="G5997" s="190">
        <f t="shared" si="376"/>
        <v>0.65615418309242224</v>
      </c>
      <c r="H5997" s="190">
        <f t="shared" si="377"/>
        <v>239.68</v>
      </c>
    </row>
    <row r="5998" spans="1:8">
      <c r="A5998" s="185">
        <v>42061</v>
      </c>
      <c r="B5998" s="184">
        <v>67.599999999999994</v>
      </c>
      <c r="C5998" s="184">
        <f t="shared" si="375"/>
        <v>2015</v>
      </c>
      <c r="E5998" s="190">
        <v>58.9</v>
      </c>
      <c r="F5998" s="190">
        <f t="shared" si="378"/>
        <v>5993</v>
      </c>
      <c r="G5998" s="190">
        <f t="shared" si="376"/>
        <v>0.65626368812965397</v>
      </c>
      <c r="H5998" s="190">
        <f t="shared" si="377"/>
        <v>239.72</v>
      </c>
    </row>
    <row r="5999" spans="1:8">
      <c r="A5999" s="185">
        <v>42062</v>
      </c>
      <c r="B5999" s="184">
        <v>69.3</v>
      </c>
      <c r="C5999" s="184">
        <f t="shared" si="375"/>
        <v>2015</v>
      </c>
      <c r="E5999" s="190">
        <v>58.9</v>
      </c>
      <c r="F5999" s="190">
        <f t="shared" si="378"/>
        <v>5994</v>
      </c>
      <c r="G5999" s="190">
        <f t="shared" si="376"/>
        <v>0.65637319316688569</v>
      </c>
      <c r="H5999" s="190">
        <f t="shared" si="377"/>
        <v>239.76</v>
      </c>
    </row>
    <row r="6000" spans="1:8">
      <c r="A6000" s="185">
        <v>42063</v>
      </c>
      <c r="B6000" s="184">
        <v>69.5</v>
      </c>
      <c r="C6000" s="184">
        <f t="shared" si="375"/>
        <v>2015</v>
      </c>
      <c r="E6000" s="190">
        <v>58.9</v>
      </c>
      <c r="F6000" s="190">
        <f t="shared" si="378"/>
        <v>5995</v>
      </c>
      <c r="G6000" s="190">
        <f t="shared" si="376"/>
        <v>0.65648269820411742</v>
      </c>
      <c r="H6000" s="190">
        <f t="shared" si="377"/>
        <v>239.8</v>
      </c>
    </row>
    <row r="6001" spans="1:8">
      <c r="A6001" s="185">
        <v>42064</v>
      </c>
      <c r="B6001" s="184">
        <v>68</v>
      </c>
      <c r="C6001" s="184">
        <f t="shared" si="375"/>
        <v>2015</v>
      </c>
      <c r="E6001" s="190">
        <v>58.9</v>
      </c>
      <c r="F6001" s="190">
        <f t="shared" si="378"/>
        <v>5996</v>
      </c>
      <c r="G6001" s="190">
        <f t="shared" si="376"/>
        <v>0.65659220324134915</v>
      </c>
      <c r="H6001" s="190">
        <f t="shared" si="377"/>
        <v>239.84</v>
      </c>
    </row>
    <row r="6002" spans="1:8">
      <c r="A6002" s="185">
        <v>42065</v>
      </c>
      <c r="B6002" s="184">
        <v>74.400000000000006</v>
      </c>
      <c r="C6002" s="184">
        <f t="shared" si="375"/>
        <v>2015</v>
      </c>
      <c r="E6002" s="190">
        <v>58.8</v>
      </c>
      <c r="F6002" s="190">
        <f t="shared" si="378"/>
        <v>5997</v>
      </c>
      <c r="G6002" s="190">
        <f t="shared" si="376"/>
        <v>0.65670170827858076</v>
      </c>
      <c r="H6002" s="190">
        <f t="shared" si="377"/>
        <v>239.87999999999997</v>
      </c>
    </row>
    <row r="6003" spans="1:8">
      <c r="A6003" s="185">
        <v>42066</v>
      </c>
      <c r="B6003" s="184">
        <v>79.2</v>
      </c>
      <c r="C6003" s="184">
        <f t="shared" si="375"/>
        <v>2015</v>
      </c>
      <c r="E6003" s="190">
        <v>58.8</v>
      </c>
      <c r="F6003" s="190">
        <f t="shared" si="378"/>
        <v>5998</v>
      </c>
      <c r="G6003" s="190">
        <f t="shared" si="376"/>
        <v>0.65681121331581249</v>
      </c>
      <c r="H6003" s="190">
        <f t="shared" si="377"/>
        <v>239.92</v>
      </c>
    </row>
    <row r="6004" spans="1:8">
      <c r="A6004" s="185">
        <v>42067</v>
      </c>
      <c r="B6004" s="184">
        <v>69.5</v>
      </c>
      <c r="C6004" s="184">
        <f t="shared" si="375"/>
        <v>2015</v>
      </c>
      <c r="E6004" s="190">
        <v>58.8</v>
      </c>
      <c r="F6004" s="190">
        <f t="shared" si="378"/>
        <v>5999</v>
      </c>
      <c r="G6004" s="190">
        <f t="shared" si="376"/>
        <v>0.65692071835304422</v>
      </c>
      <c r="H6004" s="190">
        <f t="shared" si="377"/>
        <v>239.96</v>
      </c>
    </row>
    <row r="6005" spans="1:8">
      <c r="A6005" s="185">
        <v>42068</v>
      </c>
      <c r="B6005" s="184">
        <v>60.6</v>
      </c>
      <c r="C6005" s="184">
        <f t="shared" si="375"/>
        <v>2015</v>
      </c>
      <c r="E6005" s="190">
        <v>58.8</v>
      </c>
      <c r="F6005" s="190">
        <f t="shared" si="378"/>
        <v>6000</v>
      </c>
      <c r="G6005" s="190">
        <f t="shared" si="376"/>
        <v>0.65703022339027595</v>
      </c>
      <c r="H6005" s="190">
        <f t="shared" si="377"/>
        <v>240</v>
      </c>
    </row>
    <row r="6006" spans="1:8">
      <c r="A6006" s="185">
        <v>42069</v>
      </c>
      <c r="B6006" s="184">
        <v>39.799999999999997</v>
      </c>
      <c r="C6006" s="184">
        <f t="shared" si="375"/>
        <v>2015</v>
      </c>
      <c r="E6006" s="190">
        <v>58.7</v>
      </c>
      <c r="F6006" s="190">
        <f t="shared" si="378"/>
        <v>6001</v>
      </c>
      <c r="G6006" s="190">
        <f t="shared" si="376"/>
        <v>0.65713972842750767</v>
      </c>
      <c r="H6006" s="190">
        <f t="shared" si="377"/>
        <v>240.04</v>
      </c>
    </row>
    <row r="6007" spans="1:8">
      <c r="A6007" s="185">
        <v>42070</v>
      </c>
      <c r="B6007" s="184">
        <v>44.2</v>
      </c>
      <c r="C6007" s="184">
        <f t="shared" si="375"/>
        <v>2015</v>
      </c>
      <c r="E6007" s="190">
        <v>58.7</v>
      </c>
      <c r="F6007" s="190">
        <f t="shared" si="378"/>
        <v>6002</v>
      </c>
      <c r="G6007" s="190">
        <f t="shared" si="376"/>
        <v>0.6572492334647394</v>
      </c>
      <c r="H6007" s="190">
        <f t="shared" si="377"/>
        <v>240.08</v>
      </c>
    </row>
    <row r="6008" spans="1:8">
      <c r="A6008" s="185">
        <v>42071</v>
      </c>
      <c r="B6008" s="184">
        <v>48.2</v>
      </c>
      <c r="C6008" s="184">
        <f t="shared" si="375"/>
        <v>2015</v>
      </c>
      <c r="E6008" s="190">
        <v>58.7</v>
      </c>
      <c r="F6008" s="190">
        <f t="shared" si="378"/>
        <v>6003</v>
      </c>
      <c r="G6008" s="190">
        <f t="shared" si="376"/>
        <v>0.65735873850197113</v>
      </c>
      <c r="H6008" s="190">
        <f t="shared" si="377"/>
        <v>240.12</v>
      </c>
    </row>
    <row r="6009" spans="1:8">
      <c r="A6009" s="185">
        <v>42072</v>
      </c>
      <c r="B6009" s="184">
        <v>40.299999999999997</v>
      </c>
      <c r="C6009" s="184">
        <f t="shared" si="375"/>
        <v>2015</v>
      </c>
      <c r="E6009" s="190">
        <v>58.7</v>
      </c>
      <c r="F6009" s="190">
        <f t="shared" si="378"/>
        <v>6004</v>
      </c>
      <c r="G6009" s="190">
        <f t="shared" si="376"/>
        <v>0.65746824353920286</v>
      </c>
      <c r="H6009" s="190">
        <f t="shared" si="377"/>
        <v>240.16000000000003</v>
      </c>
    </row>
    <row r="6010" spans="1:8">
      <c r="A6010" s="185">
        <v>42073</v>
      </c>
      <c r="B6010" s="184">
        <v>46.2</v>
      </c>
      <c r="C6010" s="184">
        <f t="shared" si="375"/>
        <v>2015</v>
      </c>
      <c r="E6010" s="190">
        <v>58.7</v>
      </c>
      <c r="F6010" s="190">
        <f t="shared" si="378"/>
        <v>6005</v>
      </c>
      <c r="G6010" s="190">
        <f t="shared" si="376"/>
        <v>0.65757774857643447</v>
      </c>
      <c r="H6010" s="190">
        <f t="shared" si="377"/>
        <v>240.2</v>
      </c>
    </row>
    <row r="6011" spans="1:8">
      <c r="A6011" s="185">
        <v>42074</v>
      </c>
      <c r="B6011" s="184">
        <v>55.1</v>
      </c>
      <c r="C6011" s="184">
        <f t="shared" si="375"/>
        <v>2015</v>
      </c>
      <c r="E6011" s="190">
        <v>58.7</v>
      </c>
      <c r="F6011" s="190">
        <f t="shared" si="378"/>
        <v>6006</v>
      </c>
      <c r="G6011" s="190">
        <f t="shared" si="376"/>
        <v>0.6576872536136662</v>
      </c>
      <c r="H6011" s="190">
        <f t="shared" si="377"/>
        <v>240.24</v>
      </c>
    </row>
    <row r="6012" spans="1:8">
      <c r="A6012" s="185">
        <v>42075</v>
      </c>
      <c r="B6012" s="184">
        <v>45.7</v>
      </c>
      <c r="C6012" s="184">
        <f t="shared" si="375"/>
        <v>2015</v>
      </c>
      <c r="E6012" s="190">
        <v>58.7</v>
      </c>
      <c r="F6012" s="190">
        <f t="shared" si="378"/>
        <v>6007</v>
      </c>
      <c r="G6012" s="190">
        <f t="shared" si="376"/>
        <v>0.65779675865089793</v>
      </c>
      <c r="H6012" s="190">
        <f t="shared" si="377"/>
        <v>240.28</v>
      </c>
    </row>
    <row r="6013" spans="1:8">
      <c r="A6013" s="185">
        <v>42076</v>
      </c>
      <c r="B6013" s="184">
        <v>44.4</v>
      </c>
      <c r="C6013" s="184">
        <f t="shared" si="375"/>
        <v>2015</v>
      </c>
      <c r="E6013" s="190">
        <v>58.6</v>
      </c>
      <c r="F6013" s="190">
        <f t="shared" si="378"/>
        <v>6008</v>
      </c>
      <c r="G6013" s="190">
        <f t="shared" si="376"/>
        <v>0.65790626368812966</v>
      </c>
      <c r="H6013" s="190">
        <f t="shared" si="377"/>
        <v>240.32</v>
      </c>
    </row>
    <row r="6014" spans="1:8">
      <c r="A6014" s="185">
        <v>42077</v>
      </c>
      <c r="B6014" s="184">
        <v>44.4</v>
      </c>
      <c r="C6014" s="184">
        <f t="shared" si="375"/>
        <v>2015</v>
      </c>
      <c r="E6014" s="190">
        <v>58.6</v>
      </c>
      <c r="F6014" s="190">
        <f t="shared" si="378"/>
        <v>6009</v>
      </c>
      <c r="G6014" s="190">
        <f t="shared" si="376"/>
        <v>0.65801576872536138</v>
      </c>
      <c r="H6014" s="190">
        <f t="shared" si="377"/>
        <v>240.36</v>
      </c>
    </row>
    <row r="6015" spans="1:8">
      <c r="A6015" s="185">
        <v>42078</v>
      </c>
      <c r="B6015" s="184">
        <v>42.9</v>
      </c>
      <c r="C6015" s="184">
        <f t="shared" si="375"/>
        <v>2015</v>
      </c>
      <c r="E6015" s="190">
        <v>58.6</v>
      </c>
      <c r="F6015" s="190">
        <f t="shared" si="378"/>
        <v>6010</v>
      </c>
      <c r="G6015" s="190">
        <f t="shared" si="376"/>
        <v>0.65812527376259311</v>
      </c>
      <c r="H6015" s="190">
        <f t="shared" si="377"/>
        <v>240.4</v>
      </c>
    </row>
    <row r="6016" spans="1:8">
      <c r="A6016" s="185">
        <v>42079</v>
      </c>
      <c r="B6016" s="184">
        <v>49.5</v>
      </c>
      <c r="C6016" s="184">
        <f t="shared" si="375"/>
        <v>2015</v>
      </c>
      <c r="E6016" s="190">
        <v>58.6</v>
      </c>
      <c r="F6016" s="190">
        <f t="shared" si="378"/>
        <v>6011</v>
      </c>
      <c r="G6016" s="190">
        <f t="shared" si="376"/>
        <v>0.65823477879982484</v>
      </c>
      <c r="H6016" s="190">
        <f t="shared" si="377"/>
        <v>240.44</v>
      </c>
    </row>
    <row r="6017" spans="1:8">
      <c r="A6017" s="185">
        <v>42080</v>
      </c>
      <c r="B6017" s="184">
        <v>47.1</v>
      </c>
      <c r="C6017" s="184">
        <f t="shared" si="375"/>
        <v>2015</v>
      </c>
      <c r="E6017" s="190">
        <v>58.6</v>
      </c>
      <c r="F6017" s="190">
        <f t="shared" si="378"/>
        <v>6012</v>
      </c>
      <c r="G6017" s="190">
        <f t="shared" si="376"/>
        <v>0.65834428383705645</v>
      </c>
      <c r="H6017" s="190">
        <f t="shared" si="377"/>
        <v>240.47999999999996</v>
      </c>
    </row>
    <row r="6018" spans="1:8">
      <c r="A6018" s="185">
        <v>42081</v>
      </c>
      <c r="B6018" s="184">
        <v>41.6</v>
      </c>
      <c r="C6018" s="184">
        <f t="shared" si="375"/>
        <v>2015</v>
      </c>
      <c r="E6018" s="190">
        <v>58.5</v>
      </c>
      <c r="F6018" s="190">
        <f t="shared" si="378"/>
        <v>6013</v>
      </c>
      <c r="G6018" s="190">
        <f t="shared" si="376"/>
        <v>0.65845378887428818</v>
      </c>
      <c r="H6018" s="190">
        <f t="shared" si="377"/>
        <v>240.52</v>
      </c>
    </row>
    <row r="6019" spans="1:8">
      <c r="A6019" s="185">
        <v>42082</v>
      </c>
      <c r="B6019" s="184">
        <v>50</v>
      </c>
      <c r="C6019" s="184">
        <f t="shared" si="375"/>
        <v>2015</v>
      </c>
      <c r="E6019" s="190">
        <v>58.5</v>
      </c>
      <c r="F6019" s="190">
        <f t="shared" si="378"/>
        <v>6014</v>
      </c>
      <c r="G6019" s="190">
        <f t="shared" si="376"/>
        <v>0.65856329391151991</v>
      </c>
      <c r="H6019" s="190">
        <f t="shared" si="377"/>
        <v>240.56</v>
      </c>
    </row>
    <row r="6020" spans="1:8">
      <c r="A6020" s="185">
        <v>42083</v>
      </c>
      <c r="B6020" s="184">
        <v>55.6</v>
      </c>
      <c r="C6020" s="184">
        <f t="shared" si="375"/>
        <v>2015</v>
      </c>
      <c r="E6020" s="190">
        <v>58.5</v>
      </c>
      <c r="F6020" s="190">
        <f t="shared" si="378"/>
        <v>6015</v>
      </c>
      <c r="G6020" s="190">
        <f t="shared" si="376"/>
        <v>0.65867279894875164</v>
      </c>
      <c r="H6020" s="190">
        <f t="shared" si="377"/>
        <v>240.6</v>
      </c>
    </row>
    <row r="6021" spans="1:8">
      <c r="A6021" s="185">
        <v>42084</v>
      </c>
      <c r="B6021" s="184">
        <v>41</v>
      </c>
      <c r="C6021" s="184">
        <f t="shared" si="375"/>
        <v>2015</v>
      </c>
      <c r="E6021" s="190">
        <v>58.5</v>
      </c>
      <c r="F6021" s="190">
        <f t="shared" si="378"/>
        <v>6016</v>
      </c>
      <c r="G6021" s="190">
        <f t="shared" si="376"/>
        <v>0.65878230398598336</v>
      </c>
      <c r="H6021" s="190">
        <f t="shared" si="377"/>
        <v>240.64</v>
      </c>
    </row>
    <row r="6022" spans="1:8">
      <c r="A6022" s="185">
        <v>42085</v>
      </c>
      <c r="B6022" s="184">
        <v>42.3</v>
      </c>
      <c r="C6022" s="184">
        <f t="shared" ref="C6022:C6085" si="379">YEAR(A6022)</f>
        <v>2015</v>
      </c>
      <c r="E6022" s="190">
        <v>58.5</v>
      </c>
      <c r="F6022" s="190">
        <f t="shared" si="378"/>
        <v>6017</v>
      </c>
      <c r="G6022" s="190">
        <f t="shared" ref="G6022:G6085" si="380">F6022/9132</f>
        <v>0.65889180902321509</v>
      </c>
      <c r="H6022" s="190">
        <f t="shared" ref="H6022:H6085" si="381">G6022*9132/25</f>
        <v>240.68</v>
      </c>
    </row>
    <row r="6023" spans="1:8">
      <c r="A6023" s="185">
        <v>42086</v>
      </c>
      <c r="B6023" s="184">
        <v>43.5</v>
      </c>
      <c r="C6023" s="184">
        <f t="shared" si="379"/>
        <v>2015</v>
      </c>
      <c r="E6023" s="190">
        <v>58.5</v>
      </c>
      <c r="F6023" s="190">
        <f t="shared" ref="F6023:F6086" si="382">F6022+1</f>
        <v>6018</v>
      </c>
      <c r="G6023" s="190">
        <f t="shared" si="380"/>
        <v>0.65900131406044682</v>
      </c>
      <c r="H6023" s="190">
        <f t="shared" si="381"/>
        <v>240.72</v>
      </c>
    </row>
    <row r="6024" spans="1:8">
      <c r="A6024" s="185">
        <v>42087</v>
      </c>
      <c r="B6024" s="184">
        <v>44</v>
      </c>
      <c r="C6024" s="184">
        <f t="shared" si="379"/>
        <v>2015</v>
      </c>
      <c r="E6024" s="190">
        <v>58.5</v>
      </c>
      <c r="F6024" s="190">
        <f t="shared" si="382"/>
        <v>6019</v>
      </c>
      <c r="G6024" s="190">
        <f t="shared" si="380"/>
        <v>0.65911081909767855</v>
      </c>
      <c r="H6024" s="190">
        <f t="shared" si="381"/>
        <v>240.76000000000005</v>
      </c>
    </row>
    <row r="6025" spans="1:8">
      <c r="A6025" s="185">
        <v>42088</v>
      </c>
      <c r="B6025" s="184">
        <v>38.299999999999997</v>
      </c>
      <c r="C6025" s="184">
        <f t="shared" si="379"/>
        <v>2015</v>
      </c>
      <c r="E6025" s="190">
        <v>58.5</v>
      </c>
      <c r="F6025" s="190">
        <f t="shared" si="382"/>
        <v>6020</v>
      </c>
      <c r="G6025" s="190">
        <f t="shared" si="380"/>
        <v>0.65922032413491016</v>
      </c>
      <c r="H6025" s="190">
        <f t="shared" si="381"/>
        <v>240.8</v>
      </c>
    </row>
    <row r="6026" spans="1:8">
      <c r="A6026" s="185">
        <v>42089</v>
      </c>
      <c r="B6026" s="184">
        <v>37.299999999999997</v>
      </c>
      <c r="C6026" s="184">
        <f t="shared" si="379"/>
        <v>2015</v>
      </c>
      <c r="E6026" s="190">
        <v>58.4</v>
      </c>
      <c r="F6026" s="190">
        <f t="shared" si="382"/>
        <v>6021</v>
      </c>
      <c r="G6026" s="190">
        <f t="shared" si="380"/>
        <v>0.65932982917214189</v>
      </c>
      <c r="H6026" s="190">
        <f t="shared" si="381"/>
        <v>240.84</v>
      </c>
    </row>
    <row r="6027" spans="1:8">
      <c r="A6027" s="185">
        <v>42090</v>
      </c>
      <c r="B6027" s="184">
        <v>35.6</v>
      </c>
      <c r="C6027" s="184">
        <f t="shared" si="379"/>
        <v>2015</v>
      </c>
      <c r="E6027" s="190">
        <v>58.4</v>
      </c>
      <c r="F6027" s="190">
        <f t="shared" si="382"/>
        <v>6022</v>
      </c>
      <c r="G6027" s="190">
        <f t="shared" si="380"/>
        <v>0.65943933420937362</v>
      </c>
      <c r="H6027" s="190">
        <f t="shared" si="381"/>
        <v>240.88</v>
      </c>
    </row>
    <row r="6028" spans="1:8">
      <c r="A6028" s="185">
        <v>42091</v>
      </c>
      <c r="B6028" s="184">
        <v>33.6</v>
      </c>
      <c r="C6028" s="184">
        <f t="shared" si="379"/>
        <v>2015</v>
      </c>
      <c r="E6028" s="190">
        <v>58.4</v>
      </c>
      <c r="F6028" s="190">
        <f t="shared" si="382"/>
        <v>6023</v>
      </c>
      <c r="G6028" s="190">
        <f t="shared" si="380"/>
        <v>0.65954883924660535</v>
      </c>
      <c r="H6028" s="190">
        <f t="shared" si="381"/>
        <v>240.92</v>
      </c>
    </row>
    <row r="6029" spans="1:8">
      <c r="A6029" s="185">
        <v>42092</v>
      </c>
      <c r="B6029" s="184">
        <v>37.6</v>
      </c>
      <c r="C6029" s="184">
        <f t="shared" si="379"/>
        <v>2015</v>
      </c>
      <c r="E6029" s="190">
        <v>58.4</v>
      </c>
      <c r="F6029" s="190">
        <f t="shared" si="382"/>
        <v>6024</v>
      </c>
      <c r="G6029" s="190">
        <f t="shared" si="380"/>
        <v>0.65965834428383707</v>
      </c>
      <c r="H6029" s="190">
        <f t="shared" si="381"/>
        <v>240.96</v>
      </c>
    </row>
    <row r="6030" spans="1:8">
      <c r="A6030" s="185">
        <v>42093</v>
      </c>
      <c r="B6030" s="184">
        <v>37</v>
      </c>
      <c r="C6030" s="184">
        <f t="shared" si="379"/>
        <v>2015</v>
      </c>
      <c r="E6030" s="190">
        <v>58.4</v>
      </c>
      <c r="F6030" s="190">
        <f t="shared" si="382"/>
        <v>6025</v>
      </c>
      <c r="G6030" s="190">
        <f t="shared" si="380"/>
        <v>0.6597678493210688</v>
      </c>
      <c r="H6030" s="190">
        <f t="shared" si="381"/>
        <v>241</v>
      </c>
    </row>
    <row r="6031" spans="1:8">
      <c r="A6031" s="185">
        <v>42094</v>
      </c>
      <c r="B6031" s="184">
        <v>35.4</v>
      </c>
      <c r="C6031" s="184">
        <f t="shared" si="379"/>
        <v>2015</v>
      </c>
      <c r="E6031" s="190">
        <v>58.4</v>
      </c>
      <c r="F6031" s="190">
        <f t="shared" si="382"/>
        <v>6026</v>
      </c>
      <c r="G6031" s="190">
        <f t="shared" si="380"/>
        <v>0.65987735435830053</v>
      </c>
      <c r="H6031" s="190">
        <f t="shared" si="381"/>
        <v>241.04</v>
      </c>
    </row>
    <row r="6032" spans="1:8">
      <c r="A6032" s="185">
        <v>42095</v>
      </c>
      <c r="B6032" s="184">
        <v>31.3</v>
      </c>
      <c r="C6032" s="184">
        <f t="shared" si="379"/>
        <v>2015</v>
      </c>
      <c r="E6032" s="190">
        <v>58.3</v>
      </c>
      <c r="F6032" s="190">
        <f t="shared" si="382"/>
        <v>6027</v>
      </c>
      <c r="G6032" s="190">
        <f t="shared" si="380"/>
        <v>0.65998685939553214</v>
      </c>
      <c r="H6032" s="190">
        <f t="shared" si="381"/>
        <v>241.07999999999996</v>
      </c>
    </row>
    <row r="6033" spans="1:8">
      <c r="A6033" s="185">
        <v>42096</v>
      </c>
      <c r="B6033" s="184">
        <v>33.6</v>
      </c>
      <c r="C6033" s="184">
        <f t="shared" si="379"/>
        <v>2015</v>
      </c>
      <c r="E6033" s="190">
        <v>58.3</v>
      </c>
      <c r="F6033" s="190">
        <f t="shared" si="382"/>
        <v>6028</v>
      </c>
      <c r="G6033" s="190">
        <f t="shared" si="380"/>
        <v>0.66009636443276387</v>
      </c>
      <c r="H6033" s="190">
        <f t="shared" si="381"/>
        <v>241.12</v>
      </c>
    </row>
    <row r="6034" spans="1:8">
      <c r="A6034" s="185">
        <v>42097</v>
      </c>
      <c r="B6034" s="184">
        <v>34.1</v>
      </c>
      <c r="C6034" s="184">
        <f t="shared" si="379"/>
        <v>2015</v>
      </c>
      <c r="E6034" s="190">
        <v>58.3</v>
      </c>
      <c r="F6034" s="190">
        <f t="shared" si="382"/>
        <v>6029</v>
      </c>
      <c r="G6034" s="190">
        <f t="shared" si="380"/>
        <v>0.6602058694699956</v>
      </c>
      <c r="H6034" s="190">
        <f t="shared" si="381"/>
        <v>241.16</v>
      </c>
    </row>
    <row r="6035" spans="1:8">
      <c r="A6035" s="185">
        <v>42098</v>
      </c>
      <c r="B6035" s="184">
        <v>33.1</v>
      </c>
      <c r="C6035" s="184">
        <f t="shared" si="379"/>
        <v>2015</v>
      </c>
      <c r="E6035" s="190">
        <v>58.3</v>
      </c>
      <c r="F6035" s="190">
        <f t="shared" si="382"/>
        <v>6030</v>
      </c>
      <c r="G6035" s="190">
        <f t="shared" si="380"/>
        <v>0.66031537450722733</v>
      </c>
      <c r="H6035" s="190">
        <f t="shared" si="381"/>
        <v>241.2</v>
      </c>
    </row>
    <row r="6036" spans="1:8">
      <c r="A6036" s="185">
        <v>42099</v>
      </c>
      <c r="B6036" s="184">
        <v>31.4</v>
      </c>
      <c r="C6036" s="184">
        <f t="shared" si="379"/>
        <v>2015</v>
      </c>
      <c r="E6036" s="190">
        <v>58.2</v>
      </c>
      <c r="F6036" s="190">
        <f t="shared" si="382"/>
        <v>6031</v>
      </c>
      <c r="G6036" s="190">
        <f t="shared" si="380"/>
        <v>0.66042487954445905</v>
      </c>
      <c r="H6036" s="190">
        <f t="shared" si="381"/>
        <v>241.24</v>
      </c>
    </row>
    <row r="6037" spans="1:8">
      <c r="A6037" s="185">
        <v>42100</v>
      </c>
      <c r="B6037" s="184">
        <v>30</v>
      </c>
      <c r="C6037" s="184">
        <f t="shared" si="379"/>
        <v>2015</v>
      </c>
      <c r="E6037" s="190">
        <v>58.2</v>
      </c>
      <c r="F6037" s="190">
        <f t="shared" si="382"/>
        <v>6032</v>
      </c>
      <c r="G6037" s="190">
        <f t="shared" si="380"/>
        <v>0.66053438458169078</v>
      </c>
      <c r="H6037" s="190">
        <f t="shared" si="381"/>
        <v>241.28</v>
      </c>
    </row>
    <row r="6038" spans="1:8">
      <c r="A6038" s="185">
        <v>42101</v>
      </c>
      <c r="B6038" s="184">
        <v>30.3</v>
      </c>
      <c r="C6038" s="184">
        <f t="shared" si="379"/>
        <v>2015</v>
      </c>
      <c r="E6038" s="190">
        <v>58.2</v>
      </c>
      <c r="F6038" s="190">
        <f t="shared" si="382"/>
        <v>6033</v>
      </c>
      <c r="G6038" s="190">
        <f t="shared" si="380"/>
        <v>0.66064388961892251</v>
      </c>
      <c r="H6038" s="190">
        <f t="shared" si="381"/>
        <v>241.32</v>
      </c>
    </row>
    <row r="6039" spans="1:8">
      <c r="A6039" s="185">
        <v>42102</v>
      </c>
      <c r="B6039" s="184">
        <v>35.200000000000003</v>
      </c>
      <c r="C6039" s="184">
        <f t="shared" si="379"/>
        <v>2015</v>
      </c>
      <c r="E6039" s="190">
        <v>58.2</v>
      </c>
      <c r="F6039" s="190">
        <f t="shared" si="382"/>
        <v>6034</v>
      </c>
      <c r="G6039" s="190">
        <f t="shared" si="380"/>
        <v>0.66075339465615424</v>
      </c>
      <c r="H6039" s="190">
        <f t="shared" si="381"/>
        <v>241.36000000000004</v>
      </c>
    </row>
    <row r="6040" spans="1:8">
      <c r="A6040" s="185">
        <v>42103</v>
      </c>
      <c r="B6040" s="184">
        <v>40.5</v>
      </c>
      <c r="C6040" s="184">
        <f t="shared" si="379"/>
        <v>2015</v>
      </c>
      <c r="E6040" s="190">
        <v>58.2</v>
      </c>
      <c r="F6040" s="190">
        <f t="shared" si="382"/>
        <v>6035</v>
      </c>
      <c r="G6040" s="190">
        <f t="shared" si="380"/>
        <v>0.66086289969338585</v>
      </c>
      <c r="H6040" s="190">
        <f t="shared" si="381"/>
        <v>241.4</v>
      </c>
    </row>
    <row r="6041" spans="1:8">
      <c r="A6041" s="185">
        <v>42104</v>
      </c>
      <c r="B6041" s="184">
        <v>39.299999999999997</v>
      </c>
      <c r="C6041" s="184">
        <f t="shared" si="379"/>
        <v>2015</v>
      </c>
      <c r="E6041" s="190">
        <v>58.2</v>
      </c>
      <c r="F6041" s="190">
        <f t="shared" si="382"/>
        <v>6036</v>
      </c>
      <c r="G6041" s="190">
        <f t="shared" si="380"/>
        <v>0.66097240473061758</v>
      </c>
      <c r="H6041" s="190">
        <f t="shared" si="381"/>
        <v>241.44</v>
      </c>
    </row>
    <row r="6042" spans="1:8">
      <c r="A6042" s="185">
        <v>42105</v>
      </c>
      <c r="B6042" s="184">
        <v>37.700000000000003</v>
      </c>
      <c r="C6042" s="184">
        <f t="shared" si="379"/>
        <v>2015</v>
      </c>
      <c r="E6042" s="190">
        <v>58.2</v>
      </c>
      <c r="F6042" s="190">
        <f t="shared" si="382"/>
        <v>6037</v>
      </c>
      <c r="G6042" s="190">
        <f t="shared" si="380"/>
        <v>0.66108190976784931</v>
      </c>
      <c r="H6042" s="190">
        <f t="shared" si="381"/>
        <v>241.48</v>
      </c>
    </row>
    <row r="6043" spans="1:8">
      <c r="A6043" s="185">
        <v>42106</v>
      </c>
      <c r="B6043" s="184">
        <v>54.9</v>
      </c>
      <c r="C6043" s="184">
        <f t="shared" si="379"/>
        <v>2015</v>
      </c>
      <c r="E6043" s="190">
        <v>58.1</v>
      </c>
      <c r="F6043" s="190">
        <f t="shared" si="382"/>
        <v>6038</v>
      </c>
      <c r="G6043" s="190">
        <f t="shared" si="380"/>
        <v>0.66119141480508103</v>
      </c>
      <c r="H6043" s="190">
        <f t="shared" si="381"/>
        <v>241.52</v>
      </c>
    </row>
    <row r="6044" spans="1:8">
      <c r="A6044" s="185">
        <v>42107</v>
      </c>
      <c r="B6044" s="184">
        <v>48.5</v>
      </c>
      <c r="C6044" s="184">
        <f t="shared" si="379"/>
        <v>2015</v>
      </c>
      <c r="E6044" s="190">
        <v>58.1</v>
      </c>
      <c r="F6044" s="190">
        <f t="shared" si="382"/>
        <v>6039</v>
      </c>
      <c r="G6044" s="190">
        <f t="shared" si="380"/>
        <v>0.66130091984231276</v>
      </c>
      <c r="H6044" s="190">
        <f t="shared" si="381"/>
        <v>241.56</v>
      </c>
    </row>
    <row r="6045" spans="1:8">
      <c r="A6045" s="185">
        <v>42108</v>
      </c>
      <c r="B6045" s="184">
        <v>51.5</v>
      </c>
      <c r="C6045" s="184">
        <f t="shared" si="379"/>
        <v>2015</v>
      </c>
      <c r="E6045" s="190">
        <v>58.1</v>
      </c>
      <c r="F6045" s="190">
        <f t="shared" si="382"/>
        <v>6040</v>
      </c>
      <c r="G6045" s="190">
        <f t="shared" si="380"/>
        <v>0.66141042487954449</v>
      </c>
      <c r="H6045" s="190">
        <f t="shared" si="381"/>
        <v>241.6</v>
      </c>
    </row>
    <row r="6046" spans="1:8">
      <c r="A6046" s="185">
        <v>42109</v>
      </c>
      <c r="B6046" s="184">
        <v>58.7</v>
      </c>
      <c r="C6046" s="184">
        <f t="shared" si="379"/>
        <v>2015</v>
      </c>
      <c r="E6046" s="190">
        <v>58.1</v>
      </c>
      <c r="F6046" s="190">
        <f t="shared" si="382"/>
        <v>6041</v>
      </c>
      <c r="G6046" s="190">
        <f t="shared" si="380"/>
        <v>0.66151992991677622</v>
      </c>
      <c r="H6046" s="190">
        <f t="shared" si="381"/>
        <v>241.64</v>
      </c>
    </row>
    <row r="6047" spans="1:8">
      <c r="A6047" s="185">
        <v>42110</v>
      </c>
      <c r="B6047" s="184">
        <v>55</v>
      </c>
      <c r="C6047" s="184">
        <f t="shared" si="379"/>
        <v>2015</v>
      </c>
      <c r="E6047" s="190">
        <v>58.1</v>
      </c>
      <c r="F6047" s="190">
        <f t="shared" si="382"/>
        <v>6042</v>
      </c>
      <c r="G6047" s="190">
        <f t="shared" si="380"/>
        <v>0.66162943495400783</v>
      </c>
      <c r="H6047" s="190">
        <f t="shared" si="381"/>
        <v>241.67999999999995</v>
      </c>
    </row>
    <row r="6048" spans="1:8">
      <c r="A6048" s="185">
        <v>42111</v>
      </c>
      <c r="B6048" s="184">
        <v>55.9</v>
      </c>
      <c r="C6048" s="184">
        <f t="shared" si="379"/>
        <v>2015</v>
      </c>
      <c r="E6048" s="190">
        <v>58.1</v>
      </c>
      <c r="F6048" s="190">
        <f t="shared" si="382"/>
        <v>6043</v>
      </c>
      <c r="G6048" s="190">
        <f t="shared" si="380"/>
        <v>0.66173893999123956</v>
      </c>
      <c r="H6048" s="190">
        <f t="shared" si="381"/>
        <v>241.72</v>
      </c>
    </row>
    <row r="6049" spans="1:8">
      <c r="A6049" s="185">
        <v>42112</v>
      </c>
      <c r="B6049" s="184">
        <v>46.5</v>
      </c>
      <c r="C6049" s="184">
        <f t="shared" si="379"/>
        <v>2015</v>
      </c>
      <c r="E6049" s="190">
        <v>58</v>
      </c>
      <c r="F6049" s="190">
        <f t="shared" si="382"/>
        <v>6044</v>
      </c>
      <c r="G6049" s="190">
        <f t="shared" si="380"/>
        <v>0.66184844502847129</v>
      </c>
      <c r="H6049" s="190">
        <f t="shared" si="381"/>
        <v>241.76</v>
      </c>
    </row>
    <row r="6050" spans="1:8">
      <c r="A6050" s="185">
        <v>42113</v>
      </c>
      <c r="B6050" s="184">
        <v>35</v>
      </c>
      <c r="C6050" s="184">
        <f t="shared" si="379"/>
        <v>2015</v>
      </c>
      <c r="E6050" s="190">
        <v>58</v>
      </c>
      <c r="F6050" s="190">
        <f t="shared" si="382"/>
        <v>6045</v>
      </c>
      <c r="G6050" s="190">
        <f t="shared" si="380"/>
        <v>0.66195795006570302</v>
      </c>
      <c r="H6050" s="190">
        <f t="shared" si="381"/>
        <v>241.8</v>
      </c>
    </row>
    <row r="6051" spans="1:8">
      <c r="A6051" s="185">
        <v>42114</v>
      </c>
      <c r="B6051" s="184">
        <v>32.5</v>
      </c>
      <c r="C6051" s="184">
        <f t="shared" si="379"/>
        <v>2015</v>
      </c>
      <c r="E6051" s="190">
        <v>58</v>
      </c>
      <c r="F6051" s="190">
        <f t="shared" si="382"/>
        <v>6046</v>
      </c>
      <c r="G6051" s="190">
        <f t="shared" si="380"/>
        <v>0.66206745510293474</v>
      </c>
      <c r="H6051" s="190">
        <f t="shared" si="381"/>
        <v>241.84</v>
      </c>
    </row>
    <row r="6052" spans="1:8">
      <c r="A6052" s="185">
        <v>42115</v>
      </c>
      <c r="B6052" s="184">
        <v>27.3</v>
      </c>
      <c r="C6052" s="184">
        <f t="shared" si="379"/>
        <v>2015</v>
      </c>
      <c r="E6052" s="190">
        <v>58</v>
      </c>
      <c r="F6052" s="190">
        <f t="shared" si="382"/>
        <v>6047</v>
      </c>
      <c r="G6052" s="190">
        <f t="shared" si="380"/>
        <v>0.66217696014016647</v>
      </c>
      <c r="H6052" s="190">
        <f t="shared" si="381"/>
        <v>241.88</v>
      </c>
    </row>
    <row r="6053" spans="1:8">
      <c r="A6053" s="185">
        <v>42116</v>
      </c>
      <c r="B6053" s="184">
        <v>18.899999999999999</v>
      </c>
      <c r="C6053" s="184">
        <f t="shared" si="379"/>
        <v>2015</v>
      </c>
      <c r="E6053" s="190">
        <v>58</v>
      </c>
      <c r="F6053" s="190">
        <f t="shared" si="382"/>
        <v>6048</v>
      </c>
      <c r="G6053" s="190">
        <f t="shared" si="380"/>
        <v>0.6622864651773982</v>
      </c>
      <c r="H6053" s="190">
        <f t="shared" si="381"/>
        <v>241.92</v>
      </c>
    </row>
    <row r="6054" spans="1:8">
      <c r="A6054" s="185">
        <v>42117</v>
      </c>
      <c r="B6054" s="184">
        <v>22.5</v>
      </c>
      <c r="C6054" s="184">
        <f t="shared" si="379"/>
        <v>2015</v>
      </c>
      <c r="E6054" s="190">
        <v>58</v>
      </c>
      <c r="F6054" s="190">
        <f t="shared" si="382"/>
        <v>6049</v>
      </c>
      <c r="G6054" s="190">
        <f t="shared" si="380"/>
        <v>0.66239597021462993</v>
      </c>
      <c r="H6054" s="190">
        <f t="shared" si="381"/>
        <v>241.96000000000004</v>
      </c>
    </row>
    <row r="6055" spans="1:8">
      <c r="A6055" s="185">
        <v>42118</v>
      </c>
      <c r="B6055" s="184">
        <v>27.4</v>
      </c>
      <c r="C6055" s="184">
        <f t="shared" si="379"/>
        <v>2015</v>
      </c>
      <c r="E6055" s="190">
        <v>58</v>
      </c>
      <c r="F6055" s="190">
        <f t="shared" si="382"/>
        <v>6050</v>
      </c>
      <c r="G6055" s="190">
        <f t="shared" si="380"/>
        <v>0.66250547525186154</v>
      </c>
      <c r="H6055" s="190">
        <f t="shared" si="381"/>
        <v>242</v>
      </c>
    </row>
    <row r="6056" spans="1:8">
      <c r="A6056" s="185">
        <v>42119</v>
      </c>
      <c r="B6056" s="184">
        <v>40.4</v>
      </c>
      <c r="C6056" s="184">
        <f t="shared" si="379"/>
        <v>2015</v>
      </c>
      <c r="E6056" s="190">
        <v>58</v>
      </c>
      <c r="F6056" s="190">
        <f t="shared" si="382"/>
        <v>6051</v>
      </c>
      <c r="G6056" s="190">
        <f t="shared" si="380"/>
        <v>0.66261498028909327</v>
      </c>
      <c r="H6056" s="190">
        <f t="shared" si="381"/>
        <v>242.04</v>
      </c>
    </row>
    <row r="6057" spans="1:8">
      <c r="A6057" s="185">
        <v>42120</v>
      </c>
      <c r="B6057" s="184">
        <v>39.799999999999997</v>
      </c>
      <c r="C6057" s="184">
        <f t="shared" si="379"/>
        <v>2015</v>
      </c>
      <c r="E6057" s="190">
        <v>58</v>
      </c>
      <c r="F6057" s="190">
        <f t="shared" si="382"/>
        <v>6052</v>
      </c>
      <c r="G6057" s="190">
        <f t="shared" si="380"/>
        <v>0.662724485326325</v>
      </c>
      <c r="H6057" s="190">
        <f t="shared" si="381"/>
        <v>242.08</v>
      </c>
    </row>
    <row r="6058" spans="1:8">
      <c r="A6058" s="185">
        <v>42121</v>
      </c>
      <c r="B6058" s="184">
        <v>21.2</v>
      </c>
      <c r="C6058" s="184">
        <f t="shared" si="379"/>
        <v>2015</v>
      </c>
      <c r="E6058" s="190">
        <v>58</v>
      </c>
      <c r="F6058" s="190">
        <f t="shared" si="382"/>
        <v>6053</v>
      </c>
      <c r="G6058" s="190">
        <f t="shared" si="380"/>
        <v>0.66283399036355672</v>
      </c>
      <c r="H6058" s="190">
        <f t="shared" si="381"/>
        <v>242.12</v>
      </c>
    </row>
    <row r="6059" spans="1:8">
      <c r="A6059" s="185">
        <v>42122</v>
      </c>
      <c r="B6059" s="184">
        <v>21.9</v>
      </c>
      <c r="C6059" s="184">
        <f t="shared" si="379"/>
        <v>2015</v>
      </c>
      <c r="E6059" s="190">
        <v>58</v>
      </c>
      <c r="F6059" s="190">
        <f t="shared" si="382"/>
        <v>6054</v>
      </c>
      <c r="G6059" s="190">
        <f t="shared" si="380"/>
        <v>0.66294349540078845</v>
      </c>
      <c r="H6059" s="190">
        <f t="shared" si="381"/>
        <v>242.16</v>
      </c>
    </row>
    <row r="6060" spans="1:8">
      <c r="A6060" s="185">
        <v>42123</v>
      </c>
      <c r="B6060" s="184">
        <v>20.3</v>
      </c>
      <c r="C6060" s="184">
        <f t="shared" si="379"/>
        <v>2015</v>
      </c>
      <c r="E6060" s="190">
        <v>57.9</v>
      </c>
      <c r="F6060" s="190">
        <f t="shared" si="382"/>
        <v>6055</v>
      </c>
      <c r="G6060" s="190">
        <f t="shared" si="380"/>
        <v>0.66305300043802018</v>
      </c>
      <c r="H6060" s="190">
        <f t="shared" si="381"/>
        <v>242.2</v>
      </c>
    </row>
    <row r="6061" spans="1:8">
      <c r="A6061" s="185">
        <v>42124</v>
      </c>
      <c r="B6061" s="184">
        <v>15.5</v>
      </c>
      <c r="C6061" s="184">
        <f t="shared" si="379"/>
        <v>2015</v>
      </c>
      <c r="E6061" s="190">
        <v>57.9</v>
      </c>
      <c r="F6061" s="190">
        <f t="shared" si="382"/>
        <v>6056</v>
      </c>
      <c r="G6061" s="190">
        <f t="shared" si="380"/>
        <v>0.66316250547525191</v>
      </c>
      <c r="H6061" s="190">
        <f t="shared" si="381"/>
        <v>242.24</v>
      </c>
    </row>
    <row r="6062" spans="1:8">
      <c r="A6062" s="185">
        <v>42125</v>
      </c>
      <c r="B6062" s="184">
        <v>27.2</v>
      </c>
      <c r="C6062" s="184">
        <f t="shared" si="379"/>
        <v>2015</v>
      </c>
      <c r="E6062" s="190">
        <v>57.9</v>
      </c>
      <c r="F6062" s="190">
        <f t="shared" si="382"/>
        <v>6057</v>
      </c>
      <c r="G6062" s="190">
        <f t="shared" si="380"/>
        <v>0.66327201051248352</v>
      </c>
      <c r="H6062" s="190">
        <f t="shared" si="381"/>
        <v>242.27999999999997</v>
      </c>
    </row>
    <row r="6063" spans="1:8">
      <c r="A6063" s="185">
        <v>42126</v>
      </c>
      <c r="B6063" s="184">
        <v>39.9</v>
      </c>
      <c r="C6063" s="184">
        <f t="shared" si="379"/>
        <v>2015</v>
      </c>
      <c r="E6063" s="190">
        <v>57.9</v>
      </c>
      <c r="F6063" s="190">
        <f t="shared" si="382"/>
        <v>6058</v>
      </c>
      <c r="G6063" s="190">
        <f t="shared" si="380"/>
        <v>0.66338151554971525</v>
      </c>
      <c r="H6063" s="190">
        <f t="shared" si="381"/>
        <v>242.32</v>
      </c>
    </row>
    <row r="6064" spans="1:8">
      <c r="A6064" s="185">
        <v>42127</v>
      </c>
      <c r="B6064" s="184">
        <v>69.2</v>
      </c>
      <c r="C6064" s="184">
        <f t="shared" si="379"/>
        <v>2015</v>
      </c>
      <c r="E6064" s="190">
        <v>57.9</v>
      </c>
      <c r="F6064" s="190">
        <f t="shared" si="382"/>
        <v>6059</v>
      </c>
      <c r="G6064" s="190">
        <f t="shared" si="380"/>
        <v>0.66349102058694698</v>
      </c>
      <c r="H6064" s="190">
        <f t="shared" si="381"/>
        <v>242.36</v>
      </c>
    </row>
    <row r="6065" spans="1:8">
      <c r="A6065" s="185">
        <v>42128</v>
      </c>
      <c r="B6065" s="184">
        <v>113</v>
      </c>
      <c r="C6065" s="184">
        <f t="shared" si="379"/>
        <v>2015</v>
      </c>
      <c r="E6065" s="190">
        <v>57.9</v>
      </c>
      <c r="F6065" s="190">
        <f t="shared" si="382"/>
        <v>6060</v>
      </c>
      <c r="G6065" s="190">
        <f t="shared" si="380"/>
        <v>0.66360052562417871</v>
      </c>
      <c r="H6065" s="190">
        <f t="shared" si="381"/>
        <v>242.4</v>
      </c>
    </row>
    <row r="6066" spans="1:8">
      <c r="A6066" s="185">
        <v>42129</v>
      </c>
      <c r="B6066" s="184">
        <v>137</v>
      </c>
      <c r="C6066" s="184">
        <f t="shared" si="379"/>
        <v>2015</v>
      </c>
      <c r="E6066" s="190">
        <v>57.8</v>
      </c>
      <c r="F6066" s="190">
        <f t="shared" si="382"/>
        <v>6061</v>
      </c>
      <c r="G6066" s="190">
        <f t="shared" si="380"/>
        <v>0.66371003066141043</v>
      </c>
      <c r="H6066" s="190">
        <f t="shared" si="381"/>
        <v>242.44</v>
      </c>
    </row>
    <row r="6067" spans="1:8">
      <c r="A6067" s="185">
        <v>42130</v>
      </c>
      <c r="B6067" s="184">
        <v>166</v>
      </c>
      <c r="C6067" s="184">
        <f t="shared" si="379"/>
        <v>2015</v>
      </c>
      <c r="E6067" s="190">
        <v>57.8</v>
      </c>
      <c r="F6067" s="190">
        <f t="shared" si="382"/>
        <v>6062</v>
      </c>
      <c r="G6067" s="190">
        <f t="shared" si="380"/>
        <v>0.66381953569864216</v>
      </c>
      <c r="H6067" s="190">
        <f t="shared" si="381"/>
        <v>242.48</v>
      </c>
    </row>
    <row r="6068" spans="1:8">
      <c r="A6068" s="185">
        <v>42131</v>
      </c>
      <c r="B6068" s="184">
        <v>178</v>
      </c>
      <c r="C6068" s="184">
        <f t="shared" si="379"/>
        <v>2015</v>
      </c>
      <c r="E6068" s="190">
        <v>57.8</v>
      </c>
      <c r="F6068" s="190">
        <f t="shared" si="382"/>
        <v>6063</v>
      </c>
      <c r="G6068" s="190">
        <f t="shared" si="380"/>
        <v>0.66392904073587389</v>
      </c>
      <c r="H6068" s="190">
        <f t="shared" si="381"/>
        <v>242.52</v>
      </c>
    </row>
    <row r="6069" spans="1:8">
      <c r="A6069" s="185">
        <v>42132</v>
      </c>
      <c r="B6069" s="184">
        <v>182</v>
      </c>
      <c r="C6069" s="184">
        <f t="shared" si="379"/>
        <v>2015</v>
      </c>
      <c r="E6069" s="190">
        <v>57.8</v>
      </c>
      <c r="F6069" s="190">
        <f t="shared" si="382"/>
        <v>6064</v>
      </c>
      <c r="G6069" s="190">
        <f t="shared" si="380"/>
        <v>0.66403854577310562</v>
      </c>
      <c r="H6069" s="190">
        <f t="shared" si="381"/>
        <v>242.56000000000003</v>
      </c>
    </row>
    <row r="6070" spans="1:8">
      <c r="A6070" s="185">
        <v>42133</v>
      </c>
      <c r="B6070" s="184">
        <v>233</v>
      </c>
      <c r="C6070" s="184">
        <f t="shared" si="379"/>
        <v>2015</v>
      </c>
      <c r="E6070" s="190">
        <v>57.8</v>
      </c>
      <c r="F6070" s="190">
        <f t="shared" si="382"/>
        <v>6065</v>
      </c>
      <c r="G6070" s="190">
        <f t="shared" si="380"/>
        <v>0.66414805081033723</v>
      </c>
      <c r="H6070" s="190">
        <f t="shared" si="381"/>
        <v>242.6</v>
      </c>
    </row>
    <row r="6071" spans="1:8">
      <c r="A6071" s="185">
        <v>42134</v>
      </c>
      <c r="B6071" s="184">
        <v>238</v>
      </c>
      <c r="C6071" s="184">
        <f t="shared" si="379"/>
        <v>2015</v>
      </c>
      <c r="E6071" s="190">
        <v>57.8</v>
      </c>
      <c r="F6071" s="190">
        <f t="shared" si="382"/>
        <v>6066</v>
      </c>
      <c r="G6071" s="190">
        <f t="shared" si="380"/>
        <v>0.66425755584756896</v>
      </c>
      <c r="H6071" s="190">
        <f t="shared" si="381"/>
        <v>242.64</v>
      </c>
    </row>
    <row r="6072" spans="1:8">
      <c r="A6072" s="185">
        <v>42135</v>
      </c>
      <c r="B6072" s="184">
        <v>237</v>
      </c>
      <c r="C6072" s="184">
        <f t="shared" si="379"/>
        <v>2015</v>
      </c>
      <c r="E6072" s="190">
        <v>57.8</v>
      </c>
      <c r="F6072" s="190">
        <f t="shared" si="382"/>
        <v>6067</v>
      </c>
      <c r="G6072" s="190">
        <f t="shared" si="380"/>
        <v>0.66436706088480069</v>
      </c>
      <c r="H6072" s="190">
        <f t="shared" si="381"/>
        <v>242.68</v>
      </c>
    </row>
    <row r="6073" spans="1:8">
      <c r="A6073" s="185">
        <v>42136</v>
      </c>
      <c r="B6073" s="184">
        <v>253</v>
      </c>
      <c r="C6073" s="184">
        <f t="shared" si="379"/>
        <v>2015</v>
      </c>
      <c r="E6073" s="190">
        <v>57.7</v>
      </c>
      <c r="F6073" s="190">
        <f t="shared" si="382"/>
        <v>6068</v>
      </c>
      <c r="G6073" s="190">
        <f t="shared" si="380"/>
        <v>0.66447656592203241</v>
      </c>
      <c r="H6073" s="190">
        <f t="shared" si="381"/>
        <v>242.72</v>
      </c>
    </row>
    <row r="6074" spans="1:8">
      <c r="A6074" s="185">
        <v>42137</v>
      </c>
      <c r="B6074" s="184">
        <v>290</v>
      </c>
      <c r="C6074" s="184">
        <f t="shared" si="379"/>
        <v>2015</v>
      </c>
      <c r="E6074" s="190">
        <v>57.7</v>
      </c>
      <c r="F6074" s="190">
        <f t="shared" si="382"/>
        <v>6069</v>
      </c>
      <c r="G6074" s="190">
        <f t="shared" si="380"/>
        <v>0.66458607095926414</v>
      </c>
      <c r="H6074" s="190">
        <f t="shared" si="381"/>
        <v>242.76</v>
      </c>
    </row>
    <row r="6075" spans="1:8">
      <c r="A6075" s="185">
        <v>42138</v>
      </c>
      <c r="B6075" s="184">
        <v>336</v>
      </c>
      <c r="C6075" s="184">
        <f t="shared" si="379"/>
        <v>2015</v>
      </c>
      <c r="E6075" s="190">
        <v>57.7</v>
      </c>
      <c r="F6075" s="190">
        <f t="shared" si="382"/>
        <v>6070</v>
      </c>
      <c r="G6075" s="190">
        <f t="shared" si="380"/>
        <v>0.66469557599649587</v>
      </c>
      <c r="H6075" s="190">
        <f t="shared" si="381"/>
        <v>242.8</v>
      </c>
    </row>
    <row r="6076" spans="1:8">
      <c r="A6076" s="185">
        <v>42139</v>
      </c>
      <c r="B6076" s="184">
        <v>335</v>
      </c>
      <c r="C6076" s="184">
        <f t="shared" si="379"/>
        <v>2015</v>
      </c>
      <c r="E6076" s="190">
        <v>57.7</v>
      </c>
      <c r="F6076" s="190">
        <f t="shared" si="382"/>
        <v>6071</v>
      </c>
      <c r="G6076" s="190">
        <f t="shared" si="380"/>
        <v>0.6648050810337276</v>
      </c>
      <c r="H6076" s="190">
        <f t="shared" si="381"/>
        <v>242.84</v>
      </c>
    </row>
    <row r="6077" spans="1:8">
      <c r="A6077" s="185">
        <v>42140</v>
      </c>
      <c r="B6077" s="184">
        <v>316</v>
      </c>
      <c r="C6077" s="184">
        <f t="shared" si="379"/>
        <v>2015</v>
      </c>
      <c r="E6077" s="190">
        <v>57.7</v>
      </c>
      <c r="F6077" s="190">
        <f t="shared" si="382"/>
        <v>6072</v>
      </c>
      <c r="G6077" s="190">
        <f t="shared" si="380"/>
        <v>0.66491458607095921</v>
      </c>
      <c r="H6077" s="190">
        <f t="shared" si="381"/>
        <v>242.87999999999997</v>
      </c>
    </row>
    <row r="6078" spans="1:8">
      <c r="A6078" s="185">
        <v>42141</v>
      </c>
      <c r="B6078" s="184">
        <v>292</v>
      </c>
      <c r="C6078" s="184">
        <f t="shared" si="379"/>
        <v>2015</v>
      </c>
      <c r="E6078" s="190">
        <v>57.6</v>
      </c>
      <c r="F6078" s="190">
        <f t="shared" si="382"/>
        <v>6073</v>
      </c>
      <c r="G6078" s="190">
        <f t="shared" si="380"/>
        <v>0.66502409110819094</v>
      </c>
      <c r="H6078" s="190">
        <f t="shared" si="381"/>
        <v>242.92</v>
      </c>
    </row>
    <row r="6079" spans="1:8">
      <c r="A6079" s="185">
        <v>42142</v>
      </c>
      <c r="B6079" s="184">
        <v>237</v>
      </c>
      <c r="C6079" s="184">
        <f t="shared" si="379"/>
        <v>2015</v>
      </c>
      <c r="E6079" s="190">
        <v>57.6</v>
      </c>
      <c r="F6079" s="190">
        <f t="shared" si="382"/>
        <v>6074</v>
      </c>
      <c r="G6079" s="190">
        <f t="shared" si="380"/>
        <v>0.66513359614542267</v>
      </c>
      <c r="H6079" s="190">
        <f t="shared" si="381"/>
        <v>242.96</v>
      </c>
    </row>
    <row r="6080" spans="1:8">
      <c r="A6080" s="185">
        <v>42143</v>
      </c>
      <c r="B6080" s="184">
        <v>214</v>
      </c>
      <c r="C6080" s="184">
        <f t="shared" si="379"/>
        <v>2015</v>
      </c>
      <c r="E6080" s="190">
        <v>57.6</v>
      </c>
      <c r="F6080" s="190">
        <f t="shared" si="382"/>
        <v>6075</v>
      </c>
      <c r="G6080" s="190">
        <f t="shared" si="380"/>
        <v>0.66524310118265439</v>
      </c>
      <c r="H6080" s="190">
        <f t="shared" si="381"/>
        <v>243</v>
      </c>
    </row>
    <row r="6081" spans="1:8">
      <c r="A6081" s="185">
        <v>42144</v>
      </c>
      <c r="B6081" s="184">
        <v>174</v>
      </c>
      <c r="C6081" s="184">
        <f t="shared" si="379"/>
        <v>2015</v>
      </c>
      <c r="E6081" s="190">
        <v>57.6</v>
      </c>
      <c r="F6081" s="190">
        <f t="shared" si="382"/>
        <v>6076</v>
      </c>
      <c r="G6081" s="190">
        <f t="shared" si="380"/>
        <v>0.66535260621988612</v>
      </c>
      <c r="H6081" s="190">
        <f t="shared" si="381"/>
        <v>243.04</v>
      </c>
    </row>
    <row r="6082" spans="1:8">
      <c r="A6082" s="185">
        <v>42145</v>
      </c>
      <c r="B6082" s="184">
        <v>155</v>
      </c>
      <c r="C6082" s="184">
        <f t="shared" si="379"/>
        <v>2015</v>
      </c>
      <c r="E6082" s="190">
        <v>57.6</v>
      </c>
      <c r="F6082" s="190">
        <f t="shared" si="382"/>
        <v>6077</v>
      </c>
      <c r="G6082" s="190">
        <f t="shared" si="380"/>
        <v>0.66546211125711785</v>
      </c>
      <c r="H6082" s="190">
        <f t="shared" si="381"/>
        <v>243.08</v>
      </c>
    </row>
    <row r="6083" spans="1:8">
      <c r="A6083" s="185">
        <v>42146</v>
      </c>
      <c r="B6083" s="184">
        <v>147</v>
      </c>
      <c r="C6083" s="184">
        <f t="shared" si="379"/>
        <v>2015</v>
      </c>
      <c r="E6083" s="190">
        <v>57.6</v>
      </c>
      <c r="F6083" s="190">
        <f t="shared" si="382"/>
        <v>6078</v>
      </c>
      <c r="G6083" s="190">
        <f t="shared" si="380"/>
        <v>0.66557161629434958</v>
      </c>
      <c r="H6083" s="190">
        <f t="shared" si="381"/>
        <v>243.12</v>
      </c>
    </row>
    <row r="6084" spans="1:8">
      <c r="A6084" s="185">
        <v>42147</v>
      </c>
      <c r="B6084" s="184">
        <v>141</v>
      </c>
      <c r="C6084" s="184">
        <f t="shared" si="379"/>
        <v>2015</v>
      </c>
      <c r="E6084" s="190">
        <v>57.6</v>
      </c>
      <c r="F6084" s="190">
        <f t="shared" si="382"/>
        <v>6079</v>
      </c>
      <c r="G6084" s="190">
        <f t="shared" si="380"/>
        <v>0.6656811213315813</v>
      </c>
      <c r="H6084" s="190">
        <f t="shared" si="381"/>
        <v>243.16000000000003</v>
      </c>
    </row>
    <row r="6085" spans="1:8">
      <c r="A6085" s="185">
        <v>42148</v>
      </c>
      <c r="B6085" s="184">
        <v>135</v>
      </c>
      <c r="C6085" s="184">
        <f t="shared" si="379"/>
        <v>2015</v>
      </c>
      <c r="E6085" s="190">
        <v>57.6</v>
      </c>
      <c r="F6085" s="190">
        <f t="shared" si="382"/>
        <v>6080</v>
      </c>
      <c r="G6085" s="190">
        <f t="shared" si="380"/>
        <v>0.66579062636881292</v>
      </c>
      <c r="H6085" s="190">
        <f t="shared" si="381"/>
        <v>243.2</v>
      </c>
    </row>
    <row r="6086" spans="1:8">
      <c r="A6086" s="185">
        <v>42149</v>
      </c>
      <c r="B6086" s="184">
        <v>129</v>
      </c>
      <c r="C6086" s="184">
        <f t="shared" ref="C6086:C6149" si="383">YEAR(A6086)</f>
        <v>2015</v>
      </c>
      <c r="E6086" s="190">
        <v>57.5</v>
      </c>
      <c r="F6086" s="190">
        <f t="shared" si="382"/>
        <v>6081</v>
      </c>
      <c r="G6086" s="190">
        <f t="shared" ref="G6086:G6149" si="384">F6086/9132</f>
        <v>0.66590013140604465</v>
      </c>
      <c r="H6086" s="190">
        <f t="shared" ref="H6086:H6149" si="385">G6086*9132/25</f>
        <v>243.24</v>
      </c>
    </row>
    <row r="6087" spans="1:8">
      <c r="A6087" s="185">
        <v>42150</v>
      </c>
      <c r="B6087" s="184">
        <v>130</v>
      </c>
      <c r="C6087" s="184">
        <f t="shared" si="383"/>
        <v>2015</v>
      </c>
      <c r="E6087" s="190">
        <v>57.5</v>
      </c>
      <c r="F6087" s="190">
        <f t="shared" ref="F6087:F6150" si="386">F6086+1</f>
        <v>6082</v>
      </c>
      <c r="G6087" s="190">
        <f t="shared" si="384"/>
        <v>0.66600963644327638</v>
      </c>
      <c r="H6087" s="190">
        <f t="shared" si="385"/>
        <v>243.28</v>
      </c>
    </row>
    <row r="6088" spans="1:8">
      <c r="A6088" s="185">
        <v>42151</v>
      </c>
      <c r="B6088" s="184">
        <v>117</v>
      </c>
      <c r="C6088" s="184">
        <f t="shared" si="383"/>
        <v>2015</v>
      </c>
      <c r="E6088" s="190">
        <v>57.5</v>
      </c>
      <c r="F6088" s="190">
        <f t="shared" si="386"/>
        <v>6083</v>
      </c>
      <c r="G6088" s="190">
        <f t="shared" si="384"/>
        <v>0.6661191414805081</v>
      </c>
      <c r="H6088" s="190">
        <f t="shared" si="385"/>
        <v>243.32</v>
      </c>
    </row>
    <row r="6089" spans="1:8">
      <c r="A6089" s="185">
        <v>42152</v>
      </c>
      <c r="B6089" s="184">
        <v>105</v>
      </c>
      <c r="C6089" s="184">
        <f t="shared" si="383"/>
        <v>2015</v>
      </c>
      <c r="E6089" s="190">
        <v>57.5</v>
      </c>
      <c r="F6089" s="190">
        <f t="shared" si="386"/>
        <v>6084</v>
      </c>
      <c r="G6089" s="190">
        <f t="shared" si="384"/>
        <v>0.66622864651773983</v>
      </c>
      <c r="H6089" s="190">
        <f t="shared" si="385"/>
        <v>243.36</v>
      </c>
    </row>
    <row r="6090" spans="1:8">
      <c r="A6090" s="185">
        <v>42153</v>
      </c>
      <c r="B6090" s="184">
        <v>101</v>
      </c>
      <c r="C6090" s="184">
        <f t="shared" si="383"/>
        <v>2015</v>
      </c>
      <c r="E6090" s="190">
        <v>57.5</v>
      </c>
      <c r="F6090" s="190">
        <f t="shared" si="386"/>
        <v>6085</v>
      </c>
      <c r="G6090" s="190">
        <f t="shared" si="384"/>
        <v>0.66633815155497156</v>
      </c>
      <c r="H6090" s="190">
        <f t="shared" si="385"/>
        <v>243.4</v>
      </c>
    </row>
    <row r="6091" spans="1:8">
      <c r="A6091" s="185">
        <v>42154</v>
      </c>
      <c r="B6091" s="184">
        <v>87.8</v>
      </c>
      <c r="C6091" s="184">
        <f t="shared" si="383"/>
        <v>2015</v>
      </c>
      <c r="E6091" s="190">
        <v>57.5</v>
      </c>
      <c r="F6091" s="190">
        <f t="shared" si="386"/>
        <v>6086</v>
      </c>
      <c r="G6091" s="190">
        <f t="shared" si="384"/>
        <v>0.66644765659220329</v>
      </c>
      <c r="H6091" s="190">
        <f t="shared" si="385"/>
        <v>243.44</v>
      </c>
    </row>
    <row r="6092" spans="1:8">
      <c r="A6092" s="185">
        <v>42155</v>
      </c>
      <c r="B6092" s="184">
        <v>77.5</v>
      </c>
      <c r="C6092" s="184">
        <f t="shared" si="383"/>
        <v>2015</v>
      </c>
      <c r="E6092" s="190">
        <v>57.4</v>
      </c>
      <c r="F6092" s="190">
        <f t="shared" si="386"/>
        <v>6087</v>
      </c>
      <c r="G6092" s="190">
        <f t="shared" si="384"/>
        <v>0.6665571616294349</v>
      </c>
      <c r="H6092" s="190">
        <f t="shared" si="385"/>
        <v>243.47999999999996</v>
      </c>
    </row>
    <row r="6093" spans="1:8">
      <c r="A6093" s="185">
        <v>42156</v>
      </c>
      <c r="B6093" s="184">
        <v>81.2</v>
      </c>
      <c r="C6093" s="184">
        <f t="shared" si="383"/>
        <v>2015</v>
      </c>
      <c r="E6093" s="190">
        <v>57.4</v>
      </c>
      <c r="F6093" s="190">
        <f t="shared" si="386"/>
        <v>6088</v>
      </c>
      <c r="G6093" s="190">
        <f t="shared" si="384"/>
        <v>0.66666666666666663</v>
      </c>
      <c r="H6093" s="190">
        <f t="shared" si="385"/>
        <v>243.52</v>
      </c>
    </row>
    <row r="6094" spans="1:8">
      <c r="A6094" s="185">
        <v>42157</v>
      </c>
      <c r="B6094" s="184">
        <v>67.5</v>
      </c>
      <c r="C6094" s="184">
        <f t="shared" si="383"/>
        <v>2015</v>
      </c>
      <c r="E6094" s="190">
        <v>57.4</v>
      </c>
      <c r="F6094" s="190">
        <f t="shared" si="386"/>
        <v>6089</v>
      </c>
      <c r="G6094" s="190">
        <f t="shared" si="384"/>
        <v>0.66677617170389836</v>
      </c>
      <c r="H6094" s="190">
        <f t="shared" si="385"/>
        <v>243.56</v>
      </c>
    </row>
    <row r="6095" spans="1:8">
      <c r="A6095" s="185">
        <v>42158</v>
      </c>
      <c r="B6095" s="184">
        <v>58.4</v>
      </c>
      <c r="C6095" s="184">
        <f t="shared" si="383"/>
        <v>2015</v>
      </c>
      <c r="E6095" s="190">
        <v>57.4</v>
      </c>
      <c r="F6095" s="190">
        <f t="shared" si="386"/>
        <v>6090</v>
      </c>
      <c r="G6095" s="190">
        <f t="shared" si="384"/>
        <v>0.66688567674113008</v>
      </c>
      <c r="H6095" s="190">
        <f t="shared" si="385"/>
        <v>243.6</v>
      </c>
    </row>
    <row r="6096" spans="1:8">
      <c r="A6096" s="185">
        <v>42159</v>
      </c>
      <c r="B6096" s="184">
        <v>56.3</v>
      </c>
      <c r="C6096" s="184">
        <f t="shared" si="383"/>
        <v>2015</v>
      </c>
      <c r="E6096" s="190">
        <v>57.4</v>
      </c>
      <c r="F6096" s="190">
        <f t="shared" si="386"/>
        <v>6091</v>
      </c>
      <c r="G6096" s="190">
        <f t="shared" si="384"/>
        <v>0.66699518177836181</v>
      </c>
      <c r="H6096" s="190">
        <f t="shared" si="385"/>
        <v>243.64</v>
      </c>
    </row>
    <row r="6097" spans="1:8">
      <c r="A6097" s="185">
        <v>42160</v>
      </c>
      <c r="B6097" s="184">
        <v>57</v>
      </c>
      <c r="C6097" s="184">
        <f t="shared" si="383"/>
        <v>2015</v>
      </c>
      <c r="E6097" s="190">
        <v>57.4</v>
      </c>
      <c r="F6097" s="190">
        <f t="shared" si="386"/>
        <v>6092</v>
      </c>
      <c r="G6097" s="190">
        <f t="shared" si="384"/>
        <v>0.66710468681559354</v>
      </c>
      <c r="H6097" s="190">
        <f t="shared" si="385"/>
        <v>243.68</v>
      </c>
    </row>
    <row r="6098" spans="1:8">
      <c r="A6098" s="185">
        <v>42161</v>
      </c>
      <c r="B6098" s="184">
        <v>76.8</v>
      </c>
      <c r="C6098" s="184">
        <f t="shared" si="383"/>
        <v>2015</v>
      </c>
      <c r="E6098" s="190">
        <v>57.3</v>
      </c>
      <c r="F6098" s="190">
        <f t="shared" si="386"/>
        <v>6093</v>
      </c>
      <c r="G6098" s="190">
        <f t="shared" si="384"/>
        <v>0.66721419185282527</v>
      </c>
      <c r="H6098" s="190">
        <f t="shared" si="385"/>
        <v>243.72</v>
      </c>
    </row>
    <row r="6099" spans="1:8">
      <c r="A6099" s="185">
        <v>42162</v>
      </c>
      <c r="B6099" s="184">
        <v>65.2</v>
      </c>
      <c r="C6099" s="184">
        <f t="shared" si="383"/>
        <v>2015</v>
      </c>
      <c r="E6099" s="190">
        <v>57.3</v>
      </c>
      <c r="F6099" s="190">
        <f t="shared" si="386"/>
        <v>6094</v>
      </c>
      <c r="G6099" s="190">
        <f t="shared" si="384"/>
        <v>0.66732369689005699</v>
      </c>
      <c r="H6099" s="190">
        <f t="shared" si="385"/>
        <v>243.76000000000005</v>
      </c>
    </row>
    <row r="6100" spans="1:8">
      <c r="A6100" s="185">
        <v>42163</v>
      </c>
      <c r="B6100" s="184">
        <v>48.4</v>
      </c>
      <c r="C6100" s="184">
        <f t="shared" si="383"/>
        <v>2015</v>
      </c>
      <c r="E6100" s="190">
        <v>57.3</v>
      </c>
      <c r="F6100" s="190">
        <f t="shared" si="386"/>
        <v>6095</v>
      </c>
      <c r="G6100" s="190">
        <f t="shared" si="384"/>
        <v>0.66743320192728861</v>
      </c>
      <c r="H6100" s="190">
        <f t="shared" si="385"/>
        <v>243.8</v>
      </c>
    </row>
    <row r="6101" spans="1:8">
      <c r="A6101" s="185">
        <v>42164</v>
      </c>
      <c r="B6101" s="184">
        <v>49</v>
      </c>
      <c r="C6101" s="184">
        <f t="shared" si="383"/>
        <v>2015</v>
      </c>
      <c r="E6101" s="190">
        <v>57.3</v>
      </c>
      <c r="F6101" s="190">
        <f t="shared" si="386"/>
        <v>6096</v>
      </c>
      <c r="G6101" s="190">
        <f t="shared" si="384"/>
        <v>0.66754270696452034</v>
      </c>
      <c r="H6101" s="190">
        <f t="shared" si="385"/>
        <v>243.84</v>
      </c>
    </row>
    <row r="6102" spans="1:8">
      <c r="A6102" s="185">
        <v>42165</v>
      </c>
      <c r="B6102" s="184">
        <v>43.3</v>
      </c>
      <c r="C6102" s="184">
        <f t="shared" si="383"/>
        <v>2015</v>
      </c>
      <c r="E6102" s="190">
        <v>57.3</v>
      </c>
      <c r="F6102" s="190">
        <f t="shared" si="386"/>
        <v>6097</v>
      </c>
      <c r="G6102" s="190">
        <f t="shared" si="384"/>
        <v>0.66765221200175207</v>
      </c>
      <c r="H6102" s="190">
        <f t="shared" si="385"/>
        <v>243.88</v>
      </c>
    </row>
    <row r="6103" spans="1:8">
      <c r="A6103" s="185">
        <v>42166</v>
      </c>
      <c r="B6103" s="184">
        <v>61.2</v>
      </c>
      <c r="C6103" s="184">
        <f t="shared" si="383"/>
        <v>2015</v>
      </c>
      <c r="E6103" s="190">
        <v>57.3</v>
      </c>
      <c r="F6103" s="190">
        <f t="shared" si="386"/>
        <v>6098</v>
      </c>
      <c r="G6103" s="190">
        <f t="shared" si="384"/>
        <v>0.66776171703898379</v>
      </c>
      <c r="H6103" s="190">
        <f t="shared" si="385"/>
        <v>243.92</v>
      </c>
    </row>
    <row r="6104" spans="1:8">
      <c r="A6104" s="185">
        <v>42167</v>
      </c>
      <c r="B6104" s="184">
        <v>59.2</v>
      </c>
      <c r="C6104" s="184">
        <f t="shared" si="383"/>
        <v>2015</v>
      </c>
      <c r="E6104" s="190">
        <v>57.3</v>
      </c>
      <c r="F6104" s="190">
        <f t="shared" si="386"/>
        <v>6099</v>
      </c>
      <c r="G6104" s="190">
        <f t="shared" si="384"/>
        <v>0.66787122207621552</v>
      </c>
      <c r="H6104" s="190">
        <f t="shared" si="385"/>
        <v>243.96</v>
      </c>
    </row>
    <row r="6105" spans="1:8">
      <c r="A6105" s="185">
        <v>42168</v>
      </c>
      <c r="B6105" s="184">
        <v>47.5</v>
      </c>
      <c r="C6105" s="184">
        <f t="shared" si="383"/>
        <v>2015</v>
      </c>
      <c r="E6105" s="190">
        <v>57.3</v>
      </c>
      <c r="F6105" s="190">
        <f t="shared" si="386"/>
        <v>6100</v>
      </c>
      <c r="G6105" s="190">
        <f t="shared" si="384"/>
        <v>0.66798072711344725</v>
      </c>
      <c r="H6105" s="190">
        <f t="shared" si="385"/>
        <v>244</v>
      </c>
    </row>
    <row r="6106" spans="1:8">
      <c r="A6106" s="185">
        <v>42169</v>
      </c>
      <c r="B6106" s="184">
        <v>55.1</v>
      </c>
      <c r="C6106" s="184">
        <f t="shared" si="383"/>
        <v>2015</v>
      </c>
      <c r="E6106" s="190">
        <v>57.2</v>
      </c>
      <c r="F6106" s="190">
        <f t="shared" si="386"/>
        <v>6101</v>
      </c>
      <c r="G6106" s="190">
        <f t="shared" si="384"/>
        <v>0.66809023215067898</v>
      </c>
      <c r="H6106" s="190">
        <f t="shared" si="385"/>
        <v>244.04</v>
      </c>
    </row>
    <row r="6107" spans="1:8">
      <c r="A6107" s="185">
        <v>42170</v>
      </c>
      <c r="B6107" s="184">
        <v>53.8</v>
      </c>
      <c r="C6107" s="184">
        <f t="shared" si="383"/>
        <v>2015</v>
      </c>
      <c r="E6107" s="190">
        <v>57.1</v>
      </c>
      <c r="F6107" s="190">
        <f t="shared" si="386"/>
        <v>6102</v>
      </c>
      <c r="G6107" s="190">
        <f t="shared" si="384"/>
        <v>0.66819973718791059</v>
      </c>
      <c r="H6107" s="190">
        <f t="shared" si="385"/>
        <v>244.07999999999996</v>
      </c>
    </row>
    <row r="6108" spans="1:8">
      <c r="A6108" s="185">
        <v>42171</v>
      </c>
      <c r="B6108" s="184">
        <v>52.2</v>
      </c>
      <c r="C6108" s="184">
        <f t="shared" si="383"/>
        <v>2015</v>
      </c>
      <c r="E6108" s="190">
        <v>57.1</v>
      </c>
      <c r="F6108" s="190">
        <f t="shared" si="386"/>
        <v>6103</v>
      </c>
      <c r="G6108" s="190">
        <f t="shared" si="384"/>
        <v>0.66830924222514232</v>
      </c>
      <c r="H6108" s="190">
        <f t="shared" si="385"/>
        <v>244.12</v>
      </c>
    </row>
    <row r="6109" spans="1:8">
      <c r="A6109" s="185">
        <v>42172</v>
      </c>
      <c r="B6109" s="184">
        <v>48.3</v>
      </c>
      <c r="C6109" s="184">
        <f t="shared" si="383"/>
        <v>2015</v>
      </c>
      <c r="E6109" s="190">
        <v>57.1</v>
      </c>
      <c r="F6109" s="190">
        <f t="shared" si="386"/>
        <v>6104</v>
      </c>
      <c r="G6109" s="190">
        <f t="shared" si="384"/>
        <v>0.66841874726237405</v>
      </c>
      <c r="H6109" s="190">
        <f t="shared" si="385"/>
        <v>244.16</v>
      </c>
    </row>
    <row r="6110" spans="1:8">
      <c r="A6110" s="185">
        <v>42173</v>
      </c>
      <c r="B6110" s="184">
        <v>44.7</v>
      </c>
      <c r="C6110" s="184">
        <f t="shared" si="383"/>
        <v>2015</v>
      </c>
      <c r="E6110" s="190">
        <v>57.1</v>
      </c>
      <c r="F6110" s="190">
        <f t="shared" si="386"/>
        <v>6105</v>
      </c>
      <c r="G6110" s="190">
        <f t="shared" si="384"/>
        <v>0.66852825229960577</v>
      </c>
      <c r="H6110" s="190">
        <f t="shared" si="385"/>
        <v>244.2</v>
      </c>
    </row>
    <row r="6111" spans="1:8">
      <c r="A6111" s="185">
        <v>42174</v>
      </c>
      <c r="B6111" s="184">
        <v>40.1</v>
      </c>
      <c r="C6111" s="184">
        <f t="shared" si="383"/>
        <v>2015</v>
      </c>
      <c r="E6111" s="190">
        <v>57.1</v>
      </c>
      <c r="F6111" s="190">
        <f t="shared" si="386"/>
        <v>6106</v>
      </c>
      <c r="G6111" s="190">
        <f t="shared" si="384"/>
        <v>0.6686377573368375</v>
      </c>
      <c r="H6111" s="190">
        <f t="shared" si="385"/>
        <v>244.24</v>
      </c>
    </row>
    <row r="6112" spans="1:8">
      <c r="A6112" s="185">
        <v>42175</v>
      </c>
      <c r="B6112" s="184">
        <v>43.5</v>
      </c>
      <c r="C6112" s="184">
        <f t="shared" si="383"/>
        <v>2015</v>
      </c>
      <c r="E6112" s="190">
        <v>57.1</v>
      </c>
      <c r="F6112" s="190">
        <f t="shared" si="386"/>
        <v>6107</v>
      </c>
      <c r="G6112" s="190">
        <f t="shared" si="384"/>
        <v>0.66874726237406923</v>
      </c>
      <c r="H6112" s="190">
        <f t="shared" si="385"/>
        <v>244.28</v>
      </c>
    </row>
    <row r="6113" spans="1:8">
      <c r="A6113" s="185">
        <v>42176</v>
      </c>
      <c r="B6113" s="184">
        <v>47.1</v>
      </c>
      <c r="C6113" s="184">
        <f t="shared" si="383"/>
        <v>2015</v>
      </c>
      <c r="E6113" s="190">
        <v>57.1</v>
      </c>
      <c r="F6113" s="190">
        <f t="shared" si="386"/>
        <v>6108</v>
      </c>
      <c r="G6113" s="190">
        <f t="shared" si="384"/>
        <v>0.66885676741130096</v>
      </c>
      <c r="H6113" s="190">
        <f t="shared" si="385"/>
        <v>244.32</v>
      </c>
    </row>
    <row r="6114" spans="1:8">
      <c r="A6114" s="185">
        <v>42177</v>
      </c>
      <c r="B6114" s="184">
        <v>51.3</v>
      </c>
      <c r="C6114" s="184">
        <f t="shared" si="383"/>
        <v>2015</v>
      </c>
      <c r="E6114" s="190">
        <v>57</v>
      </c>
      <c r="F6114" s="190">
        <f t="shared" si="386"/>
        <v>6109</v>
      </c>
      <c r="G6114" s="190">
        <f t="shared" si="384"/>
        <v>0.66896627244853268</v>
      </c>
      <c r="H6114" s="190">
        <f t="shared" si="385"/>
        <v>244.36000000000004</v>
      </c>
    </row>
    <row r="6115" spans="1:8">
      <c r="A6115" s="185">
        <v>42178</v>
      </c>
      <c r="B6115" s="184">
        <v>54</v>
      </c>
      <c r="C6115" s="184">
        <f t="shared" si="383"/>
        <v>2015</v>
      </c>
      <c r="E6115" s="190">
        <v>57</v>
      </c>
      <c r="F6115" s="190">
        <f t="shared" si="386"/>
        <v>6110</v>
      </c>
      <c r="G6115" s="190">
        <f t="shared" si="384"/>
        <v>0.6690757774857643</v>
      </c>
      <c r="H6115" s="190">
        <f t="shared" si="385"/>
        <v>244.4</v>
      </c>
    </row>
    <row r="6116" spans="1:8">
      <c r="A6116" s="185">
        <v>42179</v>
      </c>
      <c r="B6116" s="184">
        <v>45</v>
      </c>
      <c r="C6116" s="184">
        <f t="shared" si="383"/>
        <v>2015</v>
      </c>
      <c r="E6116" s="190">
        <v>57</v>
      </c>
      <c r="F6116" s="190">
        <f t="shared" si="386"/>
        <v>6111</v>
      </c>
      <c r="G6116" s="190">
        <f t="shared" si="384"/>
        <v>0.66918528252299603</v>
      </c>
      <c r="H6116" s="190">
        <f t="shared" si="385"/>
        <v>244.44</v>
      </c>
    </row>
    <row r="6117" spans="1:8">
      <c r="A6117" s="185">
        <v>42180</v>
      </c>
      <c r="B6117" s="184">
        <v>43.8</v>
      </c>
      <c r="C6117" s="184">
        <f t="shared" si="383"/>
        <v>2015</v>
      </c>
      <c r="E6117" s="190">
        <v>57</v>
      </c>
      <c r="F6117" s="190">
        <f t="shared" si="386"/>
        <v>6112</v>
      </c>
      <c r="G6117" s="190">
        <f t="shared" si="384"/>
        <v>0.66929478756022776</v>
      </c>
      <c r="H6117" s="190">
        <f t="shared" si="385"/>
        <v>244.48</v>
      </c>
    </row>
    <row r="6118" spans="1:8">
      <c r="A6118" s="185">
        <v>42181</v>
      </c>
      <c r="B6118" s="184">
        <v>51.1</v>
      </c>
      <c r="C6118" s="184">
        <f t="shared" si="383"/>
        <v>2015</v>
      </c>
      <c r="E6118" s="190">
        <v>57</v>
      </c>
      <c r="F6118" s="190">
        <f t="shared" si="386"/>
        <v>6113</v>
      </c>
      <c r="G6118" s="190">
        <f t="shared" si="384"/>
        <v>0.66940429259745948</v>
      </c>
      <c r="H6118" s="190">
        <f t="shared" si="385"/>
        <v>244.52</v>
      </c>
    </row>
    <row r="6119" spans="1:8">
      <c r="A6119" s="185">
        <v>42182</v>
      </c>
      <c r="B6119" s="184">
        <v>48</v>
      </c>
      <c r="C6119" s="184">
        <f t="shared" si="383"/>
        <v>2015</v>
      </c>
      <c r="E6119" s="190">
        <v>57</v>
      </c>
      <c r="F6119" s="190">
        <f t="shared" si="386"/>
        <v>6114</v>
      </c>
      <c r="G6119" s="190">
        <f t="shared" si="384"/>
        <v>0.66951379763469121</v>
      </c>
      <c r="H6119" s="190">
        <f t="shared" si="385"/>
        <v>244.56</v>
      </c>
    </row>
    <row r="6120" spans="1:8">
      <c r="A6120" s="185">
        <v>42183</v>
      </c>
      <c r="B6120" s="184">
        <v>53.2</v>
      </c>
      <c r="C6120" s="184">
        <f t="shared" si="383"/>
        <v>2015</v>
      </c>
      <c r="E6120" s="190">
        <v>57</v>
      </c>
      <c r="F6120" s="190">
        <f t="shared" si="386"/>
        <v>6115</v>
      </c>
      <c r="G6120" s="190">
        <f t="shared" si="384"/>
        <v>0.66962330267192294</v>
      </c>
      <c r="H6120" s="190">
        <f t="shared" si="385"/>
        <v>244.6</v>
      </c>
    </row>
    <row r="6121" spans="1:8">
      <c r="A6121" s="185">
        <v>42184</v>
      </c>
      <c r="B6121" s="184">
        <v>46.6</v>
      </c>
      <c r="C6121" s="184">
        <f t="shared" si="383"/>
        <v>2015</v>
      </c>
      <c r="E6121" s="190">
        <v>57</v>
      </c>
      <c r="F6121" s="190">
        <f t="shared" si="386"/>
        <v>6116</v>
      </c>
      <c r="G6121" s="190">
        <f t="shared" si="384"/>
        <v>0.66973280770915466</v>
      </c>
      <c r="H6121" s="190">
        <f t="shared" si="385"/>
        <v>244.64</v>
      </c>
    </row>
    <row r="6122" spans="1:8">
      <c r="A6122" s="185">
        <v>42185</v>
      </c>
      <c r="B6122" s="184">
        <v>45.3</v>
      </c>
      <c r="C6122" s="184">
        <f t="shared" si="383"/>
        <v>2015</v>
      </c>
      <c r="E6122" s="190">
        <v>57</v>
      </c>
      <c r="F6122" s="190">
        <f t="shared" si="386"/>
        <v>6117</v>
      </c>
      <c r="G6122" s="190">
        <f t="shared" si="384"/>
        <v>0.66984231274638628</v>
      </c>
      <c r="H6122" s="190">
        <f t="shared" si="385"/>
        <v>244.67999999999995</v>
      </c>
    </row>
    <row r="6123" spans="1:8">
      <c r="A6123" s="185">
        <v>42186</v>
      </c>
      <c r="B6123" s="184">
        <v>46.7</v>
      </c>
      <c r="C6123" s="184">
        <f t="shared" si="383"/>
        <v>2015</v>
      </c>
      <c r="E6123" s="190">
        <v>57</v>
      </c>
      <c r="F6123" s="190">
        <f t="shared" si="386"/>
        <v>6118</v>
      </c>
      <c r="G6123" s="190">
        <f t="shared" si="384"/>
        <v>0.66995181778361801</v>
      </c>
      <c r="H6123" s="190">
        <f t="shared" si="385"/>
        <v>244.72</v>
      </c>
    </row>
    <row r="6124" spans="1:8">
      <c r="A6124" s="185">
        <v>42187</v>
      </c>
      <c r="B6124" s="184">
        <v>43.6</v>
      </c>
      <c r="C6124" s="184">
        <f t="shared" si="383"/>
        <v>2015</v>
      </c>
      <c r="E6124" s="190">
        <v>57</v>
      </c>
      <c r="F6124" s="190">
        <f t="shared" si="386"/>
        <v>6119</v>
      </c>
      <c r="G6124" s="190">
        <f t="shared" si="384"/>
        <v>0.67006132282084974</v>
      </c>
      <c r="H6124" s="190">
        <f t="shared" si="385"/>
        <v>244.76</v>
      </c>
    </row>
    <row r="6125" spans="1:8">
      <c r="A6125" s="185">
        <v>42188</v>
      </c>
      <c r="B6125" s="184">
        <v>44.5</v>
      </c>
      <c r="C6125" s="184">
        <f t="shared" si="383"/>
        <v>2015</v>
      </c>
      <c r="E6125" s="190">
        <v>57</v>
      </c>
      <c r="F6125" s="190">
        <f t="shared" si="386"/>
        <v>6120</v>
      </c>
      <c r="G6125" s="190">
        <f t="shared" si="384"/>
        <v>0.67017082785808146</v>
      </c>
      <c r="H6125" s="190">
        <f t="shared" si="385"/>
        <v>244.8</v>
      </c>
    </row>
    <row r="6126" spans="1:8">
      <c r="A6126" s="185">
        <v>42189</v>
      </c>
      <c r="B6126" s="184">
        <v>52.3</v>
      </c>
      <c r="C6126" s="184">
        <f t="shared" si="383"/>
        <v>2015</v>
      </c>
      <c r="E6126" s="190">
        <v>57</v>
      </c>
      <c r="F6126" s="190">
        <f t="shared" si="386"/>
        <v>6121</v>
      </c>
      <c r="G6126" s="190">
        <f t="shared" si="384"/>
        <v>0.67028033289531319</v>
      </c>
      <c r="H6126" s="190">
        <f t="shared" si="385"/>
        <v>244.84</v>
      </c>
    </row>
    <row r="6127" spans="1:8">
      <c r="A6127" s="185">
        <v>42190</v>
      </c>
      <c r="B6127" s="184">
        <v>42.1</v>
      </c>
      <c r="C6127" s="184">
        <f t="shared" si="383"/>
        <v>2015</v>
      </c>
      <c r="E6127" s="190">
        <v>57</v>
      </c>
      <c r="F6127" s="190">
        <f t="shared" si="386"/>
        <v>6122</v>
      </c>
      <c r="G6127" s="190">
        <f t="shared" si="384"/>
        <v>0.67038983793254492</v>
      </c>
      <c r="H6127" s="190">
        <f t="shared" si="385"/>
        <v>244.88</v>
      </c>
    </row>
    <row r="6128" spans="1:8">
      <c r="A6128" s="185">
        <v>42191</v>
      </c>
      <c r="B6128" s="184">
        <v>38.4</v>
      </c>
      <c r="C6128" s="184">
        <f t="shared" si="383"/>
        <v>2015</v>
      </c>
      <c r="E6128" s="190">
        <v>57</v>
      </c>
      <c r="F6128" s="190">
        <f t="shared" si="386"/>
        <v>6123</v>
      </c>
      <c r="G6128" s="190">
        <f t="shared" si="384"/>
        <v>0.67049934296977665</v>
      </c>
      <c r="H6128" s="190">
        <f t="shared" si="385"/>
        <v>244.92</v>
      </c>
    </row>
    <row r="6129" spans="1:8">
      <c r="A6129" s="185">
        <v>42192</v>
      </c>
      <c r="B6129" s="184">
        <v>44.9</v>
      </c>
      <c r="C6129" s="184">
        <f t="shared" si="383"/>
        <v>2015</v>
      </c>
      <c r="E6129" s="190">
        <v>57</v>
      </c>
      <c r="F6129" s="190">
        <f t="shared" si="386"/>
        <v>6124</v>
      </c>
      <c r="G6129" s="190">
        <f t="shared" si="384"/>
        <v>0.67060884800700837</v>
      </c>
      <c r="H6129" s="190">
        <f t="shared" si="385"/>
        <v>244.96000000000004</v>
      </c>
    </row>
    <row r="6130" spans="1:8">
      <c r="A6130" s="185">
        <v>42193</v>
      </c>
      <c r="B6130" s="184">
        <v>52.9</v>
      </c>
      <c r="C6130" s="184">
        <f t="shared" si="383"/>
        <v>2015</v>
      </c>
      <c r="E6130" s="190">
        <v>57</v>
      </c>
      <c r="F6130" s="190">
        <f t="shared" si="386"/>
        <v>6125</v>
      </c>
      <c r="G6130" s="190">
        <f t="shared" si="384"/>
        <v>0.67071835304423999</v>
      </c>
      <c r="H6130" s="190">
        <f t="shared" si="385"/>
        <v>245</v>
      </c>
    </row>
    <row r="6131" spans="1:8">
      <c r="A6131" s="185">
        <v>42194</v>
      </c>
      <c r="B6131" s="184">
        <v>65</v>
      </c>
      <c r="C6131" s="184">
        <f t="shared" si="383"/>
        <v>2015</v>
      </c>
      <c r="E6131" s="190">
        <v>57</v>
      </c>
      <c r="F6131" s="190">
        <f t="shared" si="386"/>
        <v>6126</v>
      </c>
      <c r="G6131" s="190">
        <f t="shared" si="384"/>
        <v>0.67082785808147172</v>
      </c>
      <c r="H6131" s="190">
        <f t="shared" si="385"/>
        <v>245.04</v>
      </c>
    </row>
    <row r="6132" spans="1:8">
      <c r="A6132" s="185">
        <v>42195</v>
      </c>
      <c r="B6132" s="184">
        <v>51.3</v>
      </c>
      <c r="C6132" s="184">
        <f t="shared" si="383"/>
        <v>2015</v>
      </c>
      <c r="E6132" s="190">
        <v>57</v>
      </c>
      <c r="F6132" s="190">
        <f t="shared" si="386"/>
        <v>6127</v>
      </c>
      <c r="G6132" s="190">
        <f t="shared" si="384"/>
        <v>0.67093736311870344</v>
      </c>
      <c r="H6132" s="190">
        <f t="shared" si="385"/>
        <v>245.08</v>
      </c>
    </row>
    <row r="6133" spans="1:8">
      <c r="A6133" s="185">
        <v>42196</v>
      </c>
      <c r="B6133" s="184">
        <v>44</v>
      </c>
      <c r="C6133" s="184">
        <f t="shared" si="383"/>
        <v>2015</v>
      </c>
      <c r="E6133" s="190">
        <v>56.9</v>
      </c>
      <c r="F6133" s="190">
        <f t="shared" si="386"/>
        <v>6128</v>
      </c>
      <c r="G6133" s="190">
        <f t="shared" si="384"/>
        <v>0.67104686815593517</v>
      </c>
      <c r="H6133" s="190">
        <f t="shared" si="385"/>
        <v>245.12</v>
      </c>
    </row>
    <row r="6134" spans="1:8">
      <c r="A6134" s="185">
        <v>42197</v>
      </c>
      <c r="B6134" s="184">
        <v>42.7</v>
      </c>
      <c r="C6134" s="184">
        <f t="shared" si="383"/>
        <v>2015</v>
      </c>
      <c r="E6134" s="190">
        <v>56.9</v>
      </c>
      <c r="F6134" s="190">
        <f t="shared" si="386"/>
        <v>6129</v>
      </c>
      <c r="G6134" s="190">
        <f t="shared" si="384"/>
        <v>0.6711563731931669</v>
      </c>
      <c r="H6134" s="190">
        <f t="shared" si="385"/>
        <v>245.16</v>
      </c>
    </row>
    <row r="6135" spans="1:8">
      <c r="A6135" s="185">
        <v>42198</v>
      </c>
      <c r="B6135" s="184">
        <v>38.9</v>
      </c>
      <c r="C6135" s="184">
        <f t="shared" si="383"/>
        <v>2015</v>
      </c>
      <c r="E6135" s="190">
        <v>56.9</v>
      </c>
      <c r="F6135" s="190">
        <f t="shared" si="386"/>
        <v>6130</v>
      </c>
      <c r="G6135" s="190">
        <f t="shared" si="384"/>
        <v>0.67126587823039863</v>
      </c>
      <c r="H6135" s="190">
        <f t="shared" si="385"/>
        <v>245.2</v>
      </c>
    </row>
    <row r="6136" spans="1:8">
      <c r="A6136" s="185">
        <v>42199</v>
      </c>
      <c r="B6136" s="184">
        <v>36.9</v>
      </c>
      <c r="C6136" s="184">
        <f t="shared" si="383"/>
        <v>2015</v>
      </c>
      <c r="E6136" s="190">
        <v>56.9</v>
      </c>
      <c r="F6136" s="190">
        <f t="shared" si="386"/>
        <v>6131</v>
      </c>
      <c r="G6136" s="190">
        <f t="shared" si="384"/>
        <v>0.67137538326763035</v>
      </c>
      <c r="H6136" s="190">
        <f t="shared" si="385"/>
        <v>245.24</v>
      </c>
    </row>
    <row r="6137" spans="1:8">
      <c r="A6137" s="185">
        <v>42200</v>
      </c>
      <c r="B6137" s="184">
        <v>35.6</v>
      </c>
      <c r="C6137" s="184">
        <f t="shared" si="383"/>
        <v>2015</v>
      </c>
      <c r="E6137" s="190">
        <v>56.9</v>
      </c>
      <c r="F6137" s="190">
        <f t="shared" si="386"/>
        <v>6132</v>
      </c>
      <c r="G6137" s="190">
        <f t="shared" si="384"/>
        <v>0.67148488830486197</v>
      </c>
      <c r="H6137" s="190">
        <f t="shared" si="385"/>
        <v>245.27999999999997</v>
      </c>
    </row>
    <row r="6138" spans="1:8">
      <c r="A6138" s="185">
        <v>42201</v>
      </c>
      <c r="B6138" s="184">
        <v>40.6</v>
      </c>
      <c r="C6138" s="184">
        <f t="shared" si="383"/>
        <v>2015</v>
      </c>
      <c r="E6138" s="190">
        <v>56.8</v>
      </c>
      <c r="F6138" s="190">
        <f t="shared" si="386"/>
        <v>6133</v>
      </c>
      <c r="G6138" s="190">
        <f t="shared" si="384"/>
        <v>0.6715943933420937</v>
      </c>
      <c r="H6138" s="190">
        <f t="shared" si="385"/>
        <v>245.32</v>
      </c>
    </row>
    <row r="6139" spans="1:8">
      <c r="A6139" s="185">
        <v>42202</v>
      </c>
      <c r="B6139" s="184">
        <v>44.1</v>
      </c>
      <c r="C6139" s="184">
        <f t="shared" si="383"/>
        <v>2015</v>
      </c>
      <c r="E6139" s="190">
        <v>56.8</v>
      </c>
      <c r="F6139" s="190">
        <f t="shared" si="386"/>
        <v>6134</v>
      </c>
      <c r="G6139" s="190">
        <f t="shared" si="384"/>
        <v>0.67170389837932543</v>
      </c>
      <c r="H6139" s="190">
        <f t="shared" si="385"/>
        <v>245.36</v>
      </c>
    </row>
    <row r="6140" spans="1:8">
      <c r="A6140" s="185">
        <v>42203</v>
      </c>
      <c r="B6140" s="184">
        <v>35.200000000000003</v>
      </c>
      <c r="C6140" s="184">
        <f t="shared" si="383"/>
        <v>2015</v>
      </c>
      <c r="E6140" s="190">
        <v>56.8</v>
      </c>
      <c r="F6140" s="190">
        <f t="shared" si="386"/>
        <v>6135</v>
      </c>
      <c r="G6140" s="190">
        <f t="shared" si="384"/>
        <v>0.67181340341655715</v>
      </c>
      <c r="H6140" s="190">
        <f t="shared" si="385"/>
        <v>245.4</v>
      </c>
    </row>
    <row r="6141" spans="1:8">
      <c r="A6141" s="185">
        <v>42204</v>
      </c>
      <c r="B6141" s="184">
        <v>44.8</v>
      </c>
      <c r="C6141" s="184">
        <f t="shared" si="383"/>
        <v>2015</v>
      </c>
      <c r="E6141" s="190">
        <v>56.8</v>
      </c>
      <c r="F6141" s="190">
        <f t="shared" si="386"/>
        <v>6136</v>
      </c>
      <c r="G6141" s="190">
        <f t="shared" si="384"/>
        <v>0.67192290845378888</v>
      </c>
      <c r="H6141" s="190">
        <f t="shared" si="385"/>
        <v>245.44</v>
      </c>
    </row>
    <row r="6142" spans="1:8">
      <c r="A6142" s="185">
        <v>42205</v>
      </c>
      <c r="B6142" s="184">
        <v>42</v>
      </c>
      <c r="C6142" s="184">
        <f t="shared" si="383"/>
        <v>2015</v>
      </c>
      <c r="E6142" s="190">
        <v>56.8</v>
      </c>
      <c r="F6142" s="190">
        <f t="shared" si="386"/>
        <v>6137</v>
      </c>
      <c r="G6142" s="190">
        <f t="shared" si="384"/>
        <v>0.67203241349102061</v>
      </c>
      <c r="H6142" s="190">
        <f t="shared" si="385"/>
        <v>245.48</v>
      </c>
    </row>
    <row r="6143" spans="1:8">
      <c r="A6143" s="185">
        <v>42206</v>
      </c>
      <c r="B6143" s="184">
        <v>45.8</v>
      </c>
      <c r="C6143" s="184">
        <f t="shared" si="383"/>
        <v>2015</v>
      </c>
      <c r="E6143" s="190">
        <v>56.8</v>
      </c>
      <c r="F6143" s="190">
        <f t="shared" si="386"/>
        <v>6138</v>
      </c>
      <c r="G6143" s="190">
        <f t="shared" si="384"/>
        <v>0.67214191852825234</v>
      </c>
      <c r="H6143" s="190">
        <f t="shared" si="385"/>
        <v>245.52</v>
      </c>
    </row>
    <row r="6144" spans="1:8">
      <c r="A6144" s="185">
        <v>42207</v>
      </c>
      <c r="B6144" s="184">
        <v>43.8</v>
      </c>
      <c r="C6144" s="184">
        <f t="shared" si="383"/>
        <v>2015</v>
      </c>
      <c r="E6144" s="190">
        <v>56.8</v>
      </c>
      <c r="F6144" s="190">
        <f t="shared" si="386"/>
        <v>6139</v>
      </c>
      <c r="G6144" s="190">
        <f t="shared" si="384"/>
        <v>0.67225142356548406</v>
      </c>
      <c r="H6144" s="190">
        <f t="shared" si="385"/>
        <v>245.56000000000003</v>
      </c>
    </row>
    <row r="6145" spans="1:8">
      <c r="A6145" s="185">
        <v>42208</v>
      </c>
      <c r="B6145" s="184">
        <v>40.4</v>
      </c>
      <c r="C6145" s="184">
        <f t="shared" si="383"/>
        <v>2015</v>
      </c>
      <c r="E6145" s="190">
        <v>56.7</v>
      </c>
      <c r="F6145" s="190">
        <f t="shared" si="386"/>
        <v>6140</v>
      </c>
      <c r="G6145" s="190">
        <f t="shared" si="384"/>
        <v>0.67236092860271568</v>
      </c>
      <c r="H6145" s="190">
        <f t="shared" si="385"/>
        <v>245.6</v>
      </c>
    </row>
    <row r="6146" spans="1:8">
      <c r="A6146" s="185">
        <v>42209</v>
      </c>
      <c r="B6146" s="184">
        <v>44</v>
      </c>
      <c r="C6146" s="184">
        <f t="shared" si="383"/>
        <v>2015</v>
      </c>
      <c r="E6146" s="190">
        <v>56.7</v>
      </c>
      <c r="F6146" s="190">
        <f t="shared" si="386"/>
        <v>6141</v>
      </c>
      <c r="G6146" s="190">
        <f t="shared" si="384"/>
        <v>0.67247043363994741</v>
      </c>
      <c r="H6146" s="190">
        <f t="shared" si="385"/>
        <v>245.64</v>
      </c>
    </row>
    <row r="6147" spans="1:8">
      <c r="A6147" s="185">
        <v>42210</v>
      </c>
      <c r="B6147" s="184">
        <v>44.3</v>
      </c>
      <c r="C6147" s="184">
        <f t="shared" si="383"/>
        <v>2015</v>
      </c>
      <c r="E6147" s="190">
        <v>56.7</v>
      </c>
      <c r="F6147" s="190">
        <f t="shared" si="386"/>
        <v>6142</v>
      </c>
      <c r="G6147" s="190">
        <f t="shared" si="384"/>
        <v>0.67257993867717913</v>
      </c>
      <c r="H6147" s="190">
        <f t="shared" si="385"/>
        <v>245.68</v>
      </c>
    </row>
    <row r="6148" spans="1:8">
      <c r="A6148" s="185">
        <v>42211</v>
      </c>
      <c r="B6148" s="184">
        <v>48.4</v>
      </c>
      <c r="C6148" s="184">
        <f t="shared" si="383"/>
        <v>2015</v>
      </c>
      <c r="E6148" s="190">
        <v>56.7</v>
      </c>
      <c r="F6148" s="190">
        <f t="shared" si="386"/>
        <v>6143</v>
      </c>
      <c r="G6148" s="190">
        <f t="shared" si="384"/>
        <v>0.67268944371441086</v>
      </c>
      <c r="H6148" s="190">
        <f t="shared" si="385"/>
        <v>245.72</v>
      </c>
    </row>
    <row r="6149" spans="1:8">
      <c r="A6149" s="185">
        <v>42212</v>
      </c>
      <c r="B6149" s="184">
        <v>48.4</v>
      </c>
      <c r="C6149" s="184">
        <f t="shared" si="383"/>
        <v>2015</v>
      </c>
      <c r="E6149" s="190">
        <v>56.7</v>
      </c>
      <c r="F6149" s="190">
        <f t="shared" si="386"/>
        <v>6144</v>
      </c>
      <c r="G6149" s="190">
        <f t="shared" si="384"/>
        <v>0.67279894875164259</v>
      </c>
      <c r="H6149" s="190">
        <f t="shared" si="385"/>
        <v>245.76</v>
      </c>
    </row>
    <row r="6150" spans="1:8">
      <c r="A6150" s="185">
        <v>42213</v>
      </c>
      <c r="B6150" s="184">
        <v>50.6</v>
      </c>
      <c r="C6150" s="184">
        <f t="shared" ref="C6150:C6213" si="387">YEAR(A6150)</f>
        <v>2015</v>
      </c>
      <c r="E6150" s="190">
        <v>56.7</v>
      </c>
      <c r="F6150" s="190">
        <f t="shared" si="386"/>
        <v>6145</v>
      </c>
      <c r="G6150" s="190">
        <f t="shared" ref="G6150:G6213" si="388">F6150/9132</f>
        <v>0.67290845378887432</v>
      </c>
      <c r="H6150" s="190">
        <f t="shared" ref="H6150:H6213" si="389">G6150*9132/25</f>
        <v>245.8</v>
      </c>
    </row>
    <row r="6151" spans="1:8">
      <c r="A6151" s="185">
        <v>42214</v>
      </c>
      <c r="B6151" s="184">
        <v>47.9</v>
      </c>
      <c r="C6151" s="184">
        <f t="shared" si="387"/>
        <v>2015</v>
      </c>
      <c r="E6151" s="190">
        <v>56.7</v>
      </c>
      <c r="F6151" s="190">
        <f t="shared" ref="F6151:F6214" si="390">F6150+1</f>
        <v>6146</v>
      </c>
      <c r="G6151" s="190">
        <f t="shared" si="388"/>
        <v>0.67301795882610604</v>
      </c>
      <c r="H6151" s="190">
        <f t="shared" si="389"/>
        <v>245.84</v>
      </c>
    </row>
    <row r="6152" spans="1:8">
      <c r="A6152" s="185">
        <v>42215</v>
      </c>
      <c r="B6152" s="184">
        <v>43.4</v>
      </c>
      <c r="C6152" s="184">
        <f t="shared" si="387"/>
        <v>2015</v>
      </c>
      <c r="E6152" s="190">
        <v>56.7</v>
      </c>
      <c r="F6152" s="190">
        <f t="shared" si="390"/>
        <v>6147</v>
      </c>
      <c r="G6152" s="190">
        <f t="shared" si="388"/>
        <v>0.67312746386333766</v>
      </c>
      <c r="H6152" s="190">
        <f t="shared" si="389"/>
        <v>245.87999999999997</v>
      </c>
    </row>
    <row r="6153" spans="1:8">
      <c r="A6153" s="185">
        <v>42216</v>
      </c>
      <c r="B6153" s="184">
        <v>41.2</v>
      </c>
      <c r="C6153" s="184">
        <f t="shared" si="387"/>
        <v>2015</v>
      </c>
      <c r="E6153" s="190">
        <v>56.7</v>
      </c>
      <c r="F6153" s="190">
        <f t="shared" si="390"/>
        <v>6148</v>
      </c>
      <c r="G6153" s="190">
        <f t="shared" si="388"/>
        <v>0.67323696890056939</v>
      </c>
      <c r="H6153" s="190">
        <f t="shared" si="389"/>
        <v>245.92</v>
      </c>
    </row>
    <row r="6154" spans="1:8">
      <c r="A6154" s="185">
        <v>42217</v>
      </c>
      <c r="B6154" s="184">
        <v>47.5</v>
      </c>
      <c r="C6154" s="184">
        <f t="shared" si="387"/>
        <v>2015</v>
      </c>
      <c r="E6154" s="190">
        <v>56.6</v>
      </c>
      <c r="F6154" s="190">
        <f t="shared" si="390"/>
        <v>6149</v>
      </c>
      <c r="G6154" s="190">
        <f t="shared" si="388"/>
        <v>0.67334647393780112</v>
      </c>
      <c r="H6154" s="190">
        <f t="shared" si="389"/>
        <v>245.96</v>
      </c>
    </row>
    <row r="6155" spans="1:8">
      <c r="A6155" s="185">
        <v>42218</v>
      </c>
      <c r="B6155" s="184">
        <v>50.7</v>
      </c>
      <c r="C6155" s="184">
        <f t="shared" si="387"/>
        <v>2015</v>
      </c>
      <c r="E6155" s="190">
        <v>56.6</v>
      </c>
      <c r="F6155" s="190">
        <f t="shared" si="390"/>
        <v>6150</v>
      </c>
      <c r="G6155" s="190">
        <f t="shared" si="388"/>
        <v>0.67345597897503284</v>
      </c>
      <c r="H6155" s="190">
        <f t="shared" si="389"/>
        <v>246</v>
      </c>
    </row>
    <row r="6156" spans="1:8">
      <c r="A6156" s="185">
        <v>42219</v>
      </c>
      <c r="B6156" s="184">
        <v>103</v>
      </c>
      <c r="C6156" s="184">
        <f t="shared" si="387"/>
        <v>2015</v>
      </c>
      <c r="E6156" s="190">
        <v>56.6</v>
      </c>
      <c r="F6156" s="190">
        <f t="shared" si="390"/>
        <v>6151</v>
      </c>
      <c r="G6156" s="190">
        <f t="shared" si="388"/>
        <v>0.67356548401226457</v>
      </c>
      <c r="H6156" s="190">
        <f t="shared" si="389"/>
        <v>246.04</v>
      </c>
    </row>
    <row r="6157" spans="1:8">
      <c r="A6157" s="185">
        <v>42220</v>
      </c>
      <c r="B6157" s="184">
        <v>68.2</v>
      </c>
      <c r="C6157" s="184">
        <f t="shared" si="387"/>
        <v>2015</v>
      </c>
      <c r="E6157" s="190">
        <v>56.6</v>
      </c>
      <c r="F6157" s="190">
        <f t="shared" si="390"/>
        <v>6152</v>
      </c>
      <c r="G6157" s="190">
        <f t="shared" si="388"/>
        <v>0.6736749890494963</v>
      </c>
      <c r="H6157" s="190">
        <f t="shared" si="389"/>
        <v>246.08</v>
      </c>
    </row>
    <row r="6158" spans="1:8">
      <c r="A6158" s="185">
        <v>42221</v>
      </c>
      <c r="B6158" s="184">
        <v>62.6</v>
      </c>
      <c r="C6158" s="184">
        <f t="shared" si="387"/>
        <v>2015</v>
      </c>
      <c r="E6158" s="190">
        <v>56.5</v>
      </c>
      <c r="F6158" s="190">
        <f t="shared" si="390"/>
        <v>6153</v>
      </c>
      <c r="G6158" s="190">
        <f t="shared" si="388"/>
        <v>0.67378449408672803</v>
      </c>
      <c r="H6158" s="190">
        <f t="shared" si="389"/>
        <v>246.12</v>
      </c>
    </row>
    <row r="6159" spans="1:8">
      <c r="A6159" s="185">
        <v>42222</v>
      </c>
      <c r="B6159" s="184">
        <v>58.7</v>
      </c>
      <c r="C6159" s="184">
        <f t="shared" si="387"/>
        <v>2015</v>
      </c>
      <c r="E6159" s="190">
        <v>56.5</v>
      </c>
      <c r="F6159" s="190">
        <f t="shared" si="390"/>
        <v>6154</v>
      </c>
      <c r="G6159" s="190">
        <f t="shared" si="388"/>
        <v>0.67389399912395975</v>
      </c>
      <c r="H6159" s="190">
        <f t="shared" si="389"/>
        <v>246.16000000000003</v>
      </c>
    </row>
    <row r="6160" spans="1:8">
      <c r="A6160" s="185">
        <v>42223</v>
      </c>
      <c r="B6160" s="184">
        <v>48.8</v>
      </c>
      <c r="C6160" s="184">
        <f t="shared" si="387"/>
        <v>2015</v>
      </c>
      <c r="E6160" s="190">
        <v>56.5</v>
      </c>
      <c r="F6160" s="190">
        <f t="shared" si="390"/>
        <v>6155</v>
      </c>
      <c r="G6160" s="190">
        <f t="shared" si="388"/>
        <v>0.67400350416119137</v>
      </c>
      <c r="H6160" s="190">
        <f t="shared" si="389"/>
        <v>246.2</v>
      </c>
    </row>
    <row r="6161" spans="1:8">
      <c r="A6161" s="185">
        <v>42224</v>
      </c>
      <c r="B6161" s="184">
        <v>51.3</v>
      </c>
      <c r="C6161" s="184">
        <f t="shared" si="387"/>
        <v>2015</v>
      </c>
      <c r="E6161" s="190">
        <v>56.5</v>
      </c>
      <c r="F6161" s="190">
        <f t="shared" si="390"/>
        <v>6156</v>
      </c>
      <c r="G6161" s="190">
        <f t="shared" si="388"/>
        <v>0.6741130091984231</v>
      </c>
      <c r="H6161" s="190">
        <f t="shared" si="389"/>
        <v>246.24</v>
      </c>
    </row>
    <row r="6162" spans="1:8">
      <c r="A6162" s="185">
        <v>42225</v>
      </c>
      <c r="B6162" s="184">
        <v>51.8</v>
      </c>
      <c r="C6162" s="184">
        <f t="shared" si="387"/>
        <v>2015</v>
      </c>
      <c r="E6162" s="190">
        <v>56.5</v>
      </c>
      <c r="F6162" s="190">
        <f t="shared" si="390"/>
        <v>6157</v>
      </c>
      <c r="G6162" s="190">
        <f t="shared" si="388"/>
        <v>0.67422251423565482</v>
      </c>
      <c r="H6162" s="190">
        <f t="shared" si="389"/>
        <v>246.28</v>
      </c>
    </row>
    <row r="6163" spans="1:8">
      <c r="A6163" s="185">
        <v>42226</v>
      </c>
      <c r="B6163" s="184">
        <v>49.3</v>
      </c>
      <c r="C6163" s="184">
        <f t="shared" si="387"/>
        <v>2015</v>
      </c>
      <c r="E6163" s="190">
        <v>56.5</v>
      </c>
      <c r="F6163" s="190">
        <f t="shared" si="390"/>
        <v>6158</v>
      </c>
      <c r="G6163" s="190">
        <f t="shared" si="388"/>
        <v>0.67433201927288655</v>
      </c>
      <c r="H6163" s="190">
        <f t="shared" si="389"/>
        <v>246.32</v>
      </c>
    </row>
    <row r="6164" spans="1:8">
      <c r="A6164" s="185">
        <v>42227</v>
      </c>
      <c r="B6164" s="184">
        <v>43.3</v>
      </c>
      <c r="C6164" s="184">
        <f t="shared" si="387"/>
        <v>2015</v>
      </c>
      <c r="E6164" s="190">
        <v>56.5</v>
      </c>
      <c r="F6164" s="190">
        <f t="shared" si="390"/>
        <v>6159</v>
      </c>
      <c r="G6164" s="190">
        <f t="shared" si="388"/>
        <v>0.67444152431011828</v>
      </c>
      <c r="H6164" s="190">
        <f t="shared" si="389"/>
        <v>246.36</v>
      </c>
    </row>
    <row r="6165" spans="1:8">
      <c r="A6165" s="185">
        <v>42228</v>
      </c>
      <c r="B6165" s="184">
        <v>43.6</v>
      </c>
      <c r="C6165" s="184">
        <f t="shared" si="387"/>
        <v>2015</v>
      </c>
      <c r="E6165" s="190">
        <v>56.5</v>
      </c>
      <c r="F6165" s="190">
        <f t="shared" si="390"/>
        <v>6160</v>
      </c>
      <c r="G6165" s="190">
        <f t="shared" si="388"/>
        <v>0.67455102934735001</v>
      </c>
      <c r="H6165" s="190">
        <f t="shared" si="389"/>
        <v>246.4</v>
      </c>
    </row>
    <row r="6166" spans="1:8">
      <c r="A6166" s="185">
        <v>42229</v>
      </c>
      <c r="B6166" s="184">
        <v>44.5</v>
      </c>
      <c r="C6166" s="184">
        <f t="shared" si="387"/>
        <v>2015</v>
      </c>
      <c r="E6166" s="190">
        <v>56.5</v>
      </c>
      <c r="F6166" s="190">
        <f t="shared" si="390"/>
        <v>6161</v>
      </c>
      <c r="G6166" s="190">
        <f t="shared" si="388"/>
        <v>0.67466053438458173</v>
      </c>
      <c r="H6166" s="190">
        <f t="shared" si="389"/>
        <v>246.44</v>
      </c>
    </row>
    <row r="6167" spans="1:8">
      <c r="A6167" s="185">
        <v>42230</v>
      </c>
      <c r="B6167" s="184">
        <v>50.1</v>
      </c>
      <c r="C6167" s="184">
        <f t="shared" si="387"/>
        <v>2015</v>
      </c>
      <c r="E6167" s="190">
        <v>56.4</v>
      </c>
      <c r="F6167" s="190">
        <f t="shared" si="390"/>
        <v>6162</v>
      </c>
      <c r="G6167" s="190">
        <f t="shared" si="388"/>
        <v>0.67477003942181335</v>
      </c>
      <c r="H6167" s="190">
        <f t="shared" si="389"/>
        <v>246.47999999999996</v>
      </c>
    </row>
    <row r="6168" spans="1:8">
      <c r="A6168" s="185">
        <v>42231</v>
      </c>
      <c r="B6168" s="184">
        <v>47.5</v>
      </c>
      <c r="C6168" s="184">
        <f t="shared" si="387"/>
        <v>2015</v>
      </c>
      <c r="E6168" s="190">
        <v>56.4</v>
      </c>
      <c r="F6168" s="190">
        <f t="shared" si="390"/>
        <v>6163</v>
      </c>
      <c r="G6168" s="190">
        <f t="shared" si="388"/>
        <v>0.67487954445904508</v>
      </c>
      <c r="H6168" s="190">
        <f t="shared" si="389"/>
        <v>246.52</v>
      </c>
    </row>
    <row r="6169" spans="1:8">
      <c r="A6169" s="185">
        <v>42232</v>
      </c>
      <c r="B6169" s="184">
        <v>50.3</v>
      </c>
      <c r="C6169" s="184">
        <f t="shared" si="387"/>
        <v>2015</v>
      </c>
      <c r="E6169" s="190">
        <v>56.4</v>
      </c>
      <c r="F6169" s="190">
        <f t="shared" si="390"/>
        <v>6164</v>
      </c>
      <c r="G6169" s="190">
        <f t="shared" si="388"/>
        <v>0.67498904949627681</v>
      </c>
      <c r="H6169" s="190">
        <f t="shared" si="389"/>
        <v>246.56</v>
      </c>
    </row>
    <row r="6170" spans="1:8">
      <c r="A6170" s="185">
        <v>42233</v>
      </c>
      <c r="B6170" s="184">
        <v>49.1</v>
      </c>
      <c r="C6170" s="184">
        <f t="shared" si="387"/>
        <v>2015</v>
      </c>
      <c r="E6170" s="190">
        <v>56.4</v>
      </c>
      <c r="F6170" s="190">
        <f t="shared" si="390"/>
        <v>6165</v>
      </c>
      <c r="G6170" s="190">
        <f t="shared" si="388"/>
        <v>0.67509855453350853</v>
      </c>
      <c r="H6170" s="190">
        <f t="shared" si="389"/>
        <v>246.6</v>
      </c>
    </row>
    <row r="6171" spans="1:8">
      <c r="A6171" s="185">
        <v>42234</v>
      </c>
      <c r="B6171" s="184">
        <v>49.5</v>
      </c>
      <c r="C6171" s="184">
        <f t="shared" si="387"/>
        <v>2015</v>
      </c>
      <c r="E6171" s="190">
        <v>56.4</v>
      </c>
      <c r="F6171" s="190">
        <f t="shared" si="390"/>
        <v>6166</v>
      </c>
      <c r="G6171" s="190">
        <f t="shared" si="388"/>
        <v>0.67520805957074026</v>
      </c>
      <c r="H6171" s="190">
        <f t="shared" si="389"/>
        <v>246.64</v>
      </c>
    </row>
    <row r="6172" spans="1:8">
      <c r="A6172" s="185">
        <v>42235</v>
      </c>
      <c r="B6172" s="184">
        <v>49</v>
      </c>
      <c r="C6172" s="184">
        <f t="shared" si="387"/>
        <v>2015</v>
      </c>
      <c r="E6172" s="190">
        <v>56.4</v>
      </c>
      <c r="F6172" s="190">
        <f t="shared" si="390"/>
        <v>6167</v>
      </c>
      <c r="G6172" s="190">
        <f t="shared" si="388"/>
        <v>0.67531756460797199</v>
      </c>
      <c r="H6172" s="190">
        <f t="shared" si="389"/>
        <v>246.68</v>
      </c>
    </row>
    <row r="6173" spans="1:8">
      <c r="A6173" s="185">
        <v>42236</v>
      </c>
      <c r="B6173" s="184">
        <v>49.2</v>
      </c>
      <c r="C6173" s="184">
        <f t="shared" si="387"/>
        <v>2015</v>
      </c>
      <c r="E6173" s="190">
        <v>56.3</v>
      </c>
      <c r="F6173" s="190">
        <f t="shared" si="390"/>
        <v>6168</v>
      </c>
      <c r="G6173" s="190">
        <f t="shared" si="388"/>
        <v>0.67542706964520371</v>
      </c>
      <c r="H6173" s="190">
        <f t="shared" si="389"/>
        <v>246.72</v>
      </c>
    </row>
    <row r="6174" spans="1:8">
      <c r="A6174" s="185">
        <v>42237</v>
      </c>
      <c r="B6174" s="184">
        <v>50.7</v>
      </c>
      <c r="C6174" s="184">
        <f t="shared" si="387"/>
        <v>2015</v>
      </c>
      <c r="E6174" s="190">
        <v>56.3</v>
      </c>
      <c r="F6174" s="190">
        <f t="shared" si="390"/>
        <v>6169</v>
      </c>
      <c r="G6174" s="190">
        <f t="shared" si="388"/>
        <v>0.67553657468243544</v>
      </c>
      <c r="H6174" s="190">
        <f t="shared" si="389"/>
        <v>246.76000000000005</v>
      </c>
    </row>
    <row r="6175" spans="1:8">
      <c r="A6175" s="185">
        <v>42238</v>
      </c>
      <c r="B6175" s="184">
        <v>47.7</v>
      </c>
      <c r="C6175" s="184">
        <f t="shared" si="387"/>
        <v>2015</v>
      </c>
      <c r="E6175" s="190">
        <v>56.3</v>
      </c>
      <c r="F6175" s="190">
        <f t="shared" si="390"/>
        <v>6170</v>
      </c>
      <c r="G6175" s="190">
        <f t="shared" si="388"/>
        <v>0.67564607971966706</v>
      </c>
      <c r="H6175" s="190">
        <f t="shared" si="389"/>
        <v>246.8</v>
      </c>
    </row>
    <row r="6176" spans="1:8">
      <c r="A6176" s="185">
        <v>42239</v>
      </c>
      <c r="B6176" s="184">
        <v>46.1</v>
      </c>
      <c r="C6176" s="184">
        <f t="shared" si="387"/>
        <v>2015</v>
      </c>
      <c r="E6176" s="190">
        <v>56.3</v>
      </c>
      <c r="F6176" s="190">
        <f t="shared" si="390"/>
        <v>6171</v>
      </c>
      <c r="G6176" s="190">
        <f t="shared" si="388"/>
        <v>0.67575558475689879</v>
      </c>
      <c r="H6176" s="190">
        <f t="shared" si="389"/>
        <v>246.84</v>
      </c>
    </row>
    <row r="6177" spans="1:8">
      <c r="A6177" s="185">
        <v>42240</v>
      </c>
      <c r="B6177" s="184">
        <v>47.4</v>
      </c>
      <c r="C6177" s="184">
        <f t="shared" si="387"/>
        <v>2015</v>
      </c>
      <c r="E6177" s="190">
        <v>56.3</v>
      </c>
      <c r="F6177" s="190">
        <f t="shared" si="390"/>
        <v>6172</v>
      </c>
      <c r="G6177" s="190">
        <f t="shared" si="388"/>
        <v>0.67586508979413051</v>
      </c>
      <c r="H6177" s="190">
        <f t="shared" si="389"/>
        <v>246.88</v>
      </c>
    </row>
    <row r="6178" spans="1:8">
      <c r="A6178" s="185">
        <v>42241</v>
      </c>
      <c r="B6178" s="184">
        <v>76.5</v>
      </c>
      <c r="C6178" s="184">
        <f t="shared" si="387"/>
        <v>2015</v>
      </c>
      <c r="E6178" s="190">
        <v>56.3</v>
      </c>
      <c r="F6178" s="190">
        <f t="shared" si="390"/>
        <v>6173</v>
      </c>
      <c r="G6178" s="190">
        <f t="shared" si="388"/>
        <v>0.67597459483136224</v>
      </c>
      <c r="H6178" s="190">
        <f t="shared" si="389"/>
        <v>246.92</v>
      </c>
    </row>
    <row r="6179" spans="1:8">
      <c r="A6179" s="185">
        <v>42242</v>
      </c>
      <c r="B6179" s="184">
        <v>113</v>
      </c>
      <c r="C6179" s="184">
        <f t="shared" si="387"/>
        <v>2015</v>
      </c>
      <c r="E6179" s="190">
        <v>56.3</v>
      </c>
      <c r="F6179" s="190">
        <f t="shared" si="390"/>
        <v>6174</v>
      </c>
      <c r="G6179" s="190">
        <f t="shared" si="388"/>
        <v>0.67608409986859397</v>
      </c>
      <c r="H6179" s="190">
        <f t="shared" si="389"/>
        <v>246.96</v>
      </c>
    </row>
    <row r="6180" spans="1:8">
      <c r="A6180" s="185">
        <v>42243</v>
      </c>
      <c r="B6180" s="184">
        <v>62</v>
      </c>
      <c r="C6180" s="184">
        <f t="shared" si="387"/>
        <v>2015</v>
      </c>
      <c r="E6180" s="190">
        <v>56.2</v>
      </c>
      <c r="F6180" s="190">
        <f t="shared" si="390"/>
        <v>6175</v>
      </c>
      <c r="G6180" s="190">
        <f t="shared" si="388"/>
        <v>0.6761936049058257</v>
      </c>
      <c r="H6180" s="190">
        <f t="shared" si="389"/>
        <v>247</v>
      </c>
    </row>
    <row r="6181" spans="1:8">
      <c r="A6181" s="185">
        <v>42244</v>
      </c>
      <c r="B6181" s="184">
        <v>56.5</v>
      </c>
      <c r="C6181" s="184">
        <f t="shared" si="387"/>
        <v>2015</v>
      </c>
      <c r="E6181" s="190">
        <v>56.2</v>
      </c>
      <c r="F6181" s="190">
        <f t="shared" si="390"/>
        <v>6176</v>
      </c>
      <c r="G6181" s="190">
        <f t="shared" si="388"/>
        <v>0.67630310994305742</v>
      </c>
      <c r="H6181" s="190">
        <f t="shared" si="389"/>
        <v>247.04</v>
      </c>
    </row>
    <row r="6182" spans="1:8">
      <c r="A6182" s="185">
        <v>42245</v>
      </c>
      <c r="B6182" s="184">
        <v>51.3</v>
      </c>
      <c r="C6182" s="184">
        <f t="shared" si="387"/>
        <v>2015</v>
      </c>
      <c r="E6182" s="190">
        <v>56.2</v>
      </c>
      <c r="F6182" s="190">
        <f t="shared" si="390"/>
        <v>6177</v>
      </c>
      <c r="G6182" s="190">
        <f t="shared" si="388"/>
        <v>0.67641261498028904</v>
      </c>
      <c r="H6182" s="190">
        <f t="shared" si="389"/>
        <v>247.07999999999996</v>
      </c>
    </row>
    <row r="6183" spans="1:8">
      <c r="A6183" s="185">
        <v>42246</v>
      </c>
      <c r="B6183" s="184">
        <v>54.1</v>
      </c>
      <c r="C6183" s="184">
        <f t="shared" si="387"/>
        <v>2015</v>
      </c>
      <c r="E6183" s="190">
        <v>56.2</v>
      </c>
      <c r="F6183" s="190">
        <f t="shared" si="390"/>
        <v>6178</v>
      </c>
      <c r="G6183" s="190">
        <f t="shared" si="388"/>
        <v>0.67652212001752077</v>
      </c>
      <c r="H6183" s="190">
        <f t="shared" si="389"/>
        <v>247.12</v>
      </c>
    </row>
    <row r="6184" spans="1:8">
      <c r="A6184" s="185">
        <v>42247</v>
      </c>
      <c r="B6184" s="184">
        <v>50.1</v>
      </c>
      <c r="C6184" s="184">
        <f t="shared" si="387"/>
        <v>2015</v>
      </c>
      <c r="E6184" s="190">
        <v>56.2</v>
      </c>
      <c r="F6184" s="190">
        <f t="shared" si="390"/>
        <v>6179</v>
      </c>
      <c r="G6184" s="190">
        <f t="shared" si="388"/>
        <v>0.67663162505475249</v>
      </c>
      <c r="H6184" s="190">
        <f t="shared" si="389"/>
        <v>247.16</v>
      </c>
    </row>
    <row r="6185" spans="1:8">
      <c r="A6185" s="185">
        <v>42248</v>
      </c>
      <c r="B6185" s="184">
        <v>46</v>
      </c>
      <c r="C6185" s="184">
        <f t="shared" si="387"/>
        <v>2015</v>
      </c>
      <c r="E6185" s="190">
        <v>56.1</v>
      </c>
      <c r="F6185" s="190">
        <f t="shared" si="390"/>
        <v>6180</v>
      </c>
      <c r="G6185" s="190">
        <f t="shared" si="388"/>
        <v>0.67674113009198422</v>
      </c>
      <c r="H6185" s="190">
        <f t="shared" si="389"/>
        <v>247.2</v>
      </c>
    </row>
    <row r="6186" spans="1:8">
      <c r="A6186" s="185">
        <v>42249</v>
      </c>
      <c r="B6186" s="184">
        <v>50.9</v>
      </c>
      <c r="C6186" s="184">
        <f t="shared" si="387"/>
        <v>2015</v>
      </c>
      <c r="E6186" s="190">
        <v>56.1</v>
      </c>
      <c r="F6186" s="190">
        <f t="shared" si="390"/>
        <v>6181</v>
      </c>
      <c r="G6186" s="190">
        <f t="shared" si="388"/>
        <v>0.67685063512921595</v>
      </c>
      <c r="H6186" s="190">
        <f t="shared" si="389"/>
        <v>247.24</v>
      </c>
    </row>
    <row r="6187" spans="1:8">
      <c r="A6187" s="185">
        <v>42250</v>
      </c>
      <c r="B6187" s="184">
        <v>50.9</v>
      </c>
      <c r="C6187" s="184">
        <f t="shared" si="387"/>
        <v>2015</v>
      </c>
      <c r="E6187" s="190">
        <v>56.1</v>
      </c>
      <c r="F6187" s="190">
        <f t="shared" si="390"/>
        <v>6182</v>
      </c>
      <c r="G6187" s="190">
        <f t="shared" si="388"/>
        <v>0.67696014016644768</v>
      </c>
      <c r="H6187" s="190">
        <f t="shared" si="389"/>
        <v>247.28</v>
      </c>
    </row>
    <row r="6188" spans="1:8">
      <c r="A6188" s="185">
        <v>42251</v>
      </c>
      <c r="B6188" s="184">
        <v>51.3</v>
      </c>
      <c r="C6188" s="184">
        <f t="shared" si="387"/>
        <v>2015</v>
      </c>
      <c r="E6188" s="190">
        <v>56.1</v>
      </c>
      <c r="F6188" s="190">
        <f t="shared" si="390"/>
        <v>6183</v>
      </c>
      <c r="G6188" s="190">
        <f t="shared" si="388"/>
        <v>0.6770696452036794</v>
      </c>
      <c r="H6188" s="190">
        <f t="shared" si="389"/>
        <v>247.32</v>
      </c>
    </row>
    <row r="6189" spans="1:8">
      <c r="A6189" s="185">
        <v>42252</v>
      </c>
      <c r="B6189" s="184">
        <v>47</v>
      </c>
      <c r="C6189" s="184">
        <f t="shared" si="387"/>
        <v>2015</v>
      </c>
      <c r="E6189" s="190">
        <v>56.1</v>
      </c>
      <c r="F6189" s="190">
        <f t="shared" si="390"/>
        <v>6184</v>
      </c>
      <c r="G6189" s="190">
        <f t="shared" si="388"/>
        <v>0.67717915024091113</v>
      </c>
      <c r="H6189" s="190">
        <f t="shared" si="389"/>
        <v>247.36000000000004</v>
      </c>
    </row>
    <row r="6190" spans="1:8">
      <c r="A6190" s="185">
        <v>42253</v>
      </c>
      <c r="B6190" s="184">
        <v>47.4</v>
      </c>
      <c r="C6190" s="184">
        <f t="shared" si="387"/>
        <v>2015</v>
      </c>
      <c r="E6190" s="190">
        <v>56.1</v>
      </c>
      <c r="F6190" s="190">
        <f t="shared" si="390"/>
        <v>6185</v>
      </c>
      <c r="G6190" s="190">
        <f t="shared" si="388"/>
        <v>0.67728865527814275</v>
      </c>
      <c r="H6190" s="190">
        <f t="shared" si="389"/>
        <v>247.4</v>
      </c>
    </row>
    <row r="6191" spans="1:8">
      <c r="A6191" s="185">
        <v>42254</v>
      </c>
      <c r="B6191" s="184">
        <v>50.3</v>
      </c>
      <c r="C6191" s="184">
        <f t="shared" si="387"/>
        <v>2015</v>
      </c>
      <c r="E6191" s="190">
        <v>56.1</v>
      </c>
      <c r="F6191" s="190">
        <f t="shared" si="390"/>
        <v>6186</v>
      </c>
      <c r="G6191" s="190">
        <f t="shared" si="388"/>
        <v>0.67739816031537448</v>
      </c>
      <c r="H6191" s="190">
        <f t="shared" si="389"/>
        <v>247.44</v>
      </c>
    </row>
    <row r="6192" spans="1:8">
      <c r="A6192" s="185">
        <v>42255</v>
      </c>
      <c r="B6192" s="184">
        <v>55.9</v>
      </c>
      <c r="C6192" s="184">
        <f t="shared" si="387"/>
        <v>2015</v>
      </c>
      <c r="E6192" s="190">
        <v>56.1</v>
      </c>
      <c r="F6192" s="190">
        <f t="shared" si="390"/>
        <v>6187</v>
      </c>
      <c r="G6192" s="190">
        <f t="shared" si="388"/>
        <v>0.6775076653526062</v>
      </c>
      <c r="H6192" s="190">
        <f t="shared" si="389"/>
        <v>247.48</v>
      </c>
    </row>
    <row r="6193" spans="1:8">
      <c r="A6193" s="185">
        <v>42256</v>
      </c>
      <c r="B6193" s="184">
        <v>54.7</v>
      </c>
      <c r="C6193" s="184">
        <f t="shared" si="387"/>
        <v>2015</v>
      </c>
      <c r="E6193" s="190">
        <v>56</v>
      </c>
      <c r="F6193" s="190">
        <f t="shared" si="390"/>
        <v>6188</v>
      </c>
      <c r="G6193" s="190">
        <f t="shared" si="388"/>
        <v>0.67761717038983793</v>
      </c>
      <c r="H6193" s="190">
        <f t="shared" si="389"/>
        <v>247.52</v>
      </c>
    </row>
    <row r="6194" spans="1:8">
      <c r="A6194" s="185">
        <v>42257</v>
      </c>
      <c r="B6194" s="184">
        <v>53.4</v>
      </c>
      <c r="C6194" s="184">
        <f t="shared" si="387"/>
        <v>2015</v>
      </c>
      <c r="E6194" s="190">
        <v>56</v>
      </c>
      <c r="F6194" s="190">
        <f t="shared" si="390"/>
        <v>6189</v>
      </c>
      <c r="G6194" s="190">
        <f t="shared" si="388"/>
        <v>0.67772667542706966</v>
      </c>
      <c r="H6194" s="190">
        <f t="shared" si="389"/>
        <v>247.56</v>
      </c>
    </row>
    <row r="6195" spans="1:8">
      <c r="A6195" s="185">
        <v>42258</v>
      </c>
      <c r="B6195" s="184">
        <v>53.6</v>
      </c>
      <c r="C6195" s="184">
        <f t="shared" si="387"/>
        <v>2015</v>
      </c>
      <c r="E6195" s="190">
        <v>56</v>
      </c>
      <c r="F6195" s="190">
        <f t="shared" si="390"/>
        <v>6190</v>
      </c>
      <c r="G6195" s="190">
        <f t="shared" si="388"/>
        <v>0.67783618046430139</v>
      </c>
      <c r="H6195" s="190">
        <f t="shared" si="389"/>
        <v>247.6</v>
      </c>
    </row>
    <row r="6196" spans="1:8">
      <c r="A6196" s="185">
        <v>42259</v>
      </c>
      <c r="B6196" s="184">
        <v>53</v>
      </c>
      <c r="C6196" s="184">
        <f t="shared" si="387"/>
        <v>2015</v>
      </c>
      <c r="E6196" s="190">
        <v>56</v>
      </c>
      <c r="F6196" s="190">
        <f t="shared" si="390"/>
        <v>6191</v>
      </c>
      <c r="G6196" s="190">
        <f t="shared" si="388"/>
        <v>0.67794568550153311</v>
      </c>
      <c r="H6196" s="190">
        <f t="shared" si="389"/>
        <v>247.64</v>
      </c>
    </row>
    <row r="6197" spans="1:8">
      <c r="A6197" s="185">
        <v>42260</v>
      </c>
      <c r="B6197" s="184">
        <v>54.2</v>
      </c>
      <c r="C6197" s="184">
        <f t="shared" si="387"/>
        <v>2015</v>
      </c>
      <c r="E6197" s="190">
        <v>56</v>
      </c>
      <c r="F6197" s="190">
        <f t="shared" si="390"/>
        <v>6192</v>
      </c>
      <c r="G6197" s="190">
        <f t="shared" si="388"/>
        <v>0.67805519053876473</v>
      </c>
      <c r="H6197" s="190">
        <f t="shared" si="389"/>
        <v>247.67999999999995</v>
      </c>
    </row>
    <row r="6198" spans="1:8">
      <c r="A6198" s="185">
        <v>42261</v>
      </c>
      <c r="B6198" s="184">
        <v>78.7</v>
      </c>
      <c r="C6198" s="184">
        <f t="shared" si="387"/>
        <v>2015</v>
      </c>
      <c r="E6198" s="190">
        <v>56</v>
      </c>
      <c r="F6198" s="190">
        <f t="shared" si="390"/>
        <v>6193</v>
      </c>
      <c r="G6198" s="190">
        <f t="shared" si="388"/>
        <v>0.67816469557599646</v>
      </c>
      <c r="H6198" s="190">
        <f t="shared" si="389"/>
        <v>247.72</v>
      </c>
    </row>
    <row r="6199" spans="1:8">
      <c r="A6199" s="185">
        <v>42262</v>
      </c>
      <c r="B6199" s="184">
        <v>93.4</v>
      </c>
      <c r="C6199" s="184">
        <f t="shared" si="387"/>
        <v>2015</v>
      </c>
      <c r="E6199" s="190">
        <v>56</v>
      </c>
      <c r="F6199" s="190">
        <f t="shared" si="390"/>
        <v>6194</v>
      </c>
      <c r="G6199" s="190">
        <f t="shared" si="388"/>
        <v>0.67827420061322818</v>
      </c>
      <c r="H6199" s="190">
        <f t="shared" si="389"/>
        <v>247.76</v>
      </c>
    </row>
    <row r="6200" spans="1:8">
      <c r="A6200" s="185">
        <v>42263</v>
      </c>
      <c r="B6200" s="184">
        <v>83.8</v>
      </c>
      <c r="C6200" s="184">
        <f t="shared" si="387"/>
        <v>2015</v>
      </c>
      <c r="E6200" s="190">
        <v>56</v>
      </c>
      <c r="F6200" s="190">
        <f t="shared" si="390"/>
        <v>6195</v>
      </c>
      <c r="G6200" s="190">
        <f t="shared" si="388"/>
        <v>0.67838370565045991</v>
      </c>
      <c r="H6200" s="190">
        <f t="shared" si="389"/>
        <v>247.8</v>
      </c>
    </row>
    <row r="6201" spans="1:8">
      <c r="A6201" s="185">
        <v>42264</v>
      </c>
      <c r="B6201" s="184">
        <v>78.099999999999994</v>
      </c>
      <c r="C6201" s="184">
        <f t="shared" si="387"/>
        <v>2015</v>
      </c>
      <c r="E6201" s="190">
        <v>56</v>
      </c>
      <c r="F6201" s="190">
        <f t="shared" si="390"/>
        <v>6196</v>
      </c>
      <c r="G6201" s="190">
        <f t="shared" si="388"/>
        <v>0.67849321068769164</v>
      </c>
      <c r="H6201" s="190">
        <f t="shared" si="389"/>
        <v>247.84</v>
      </c>
    </row>
    <row r="6202" spans="1:8">
      <c r="A6202" s="185">
        <v>42265</v>
      </c>
      <c r="B6202" s="184">
        <v>67.8</v>
      </c>
      <c r="C6202" s="184">
        <f t="shared" si="387"/>
        <v>2015</v>
      </c>
      <c r="E6202" s="190">
        <v>56</v>
      </c>
      <c r="F6202" s="190">
        <f t="shared" si="390"/>
        <v>6197</v>
      </c>
      <c r="G6202" s="190">
        <f t="shared" si="388"/>
        <v>0.67860271572492337</v>
      </c>
      <c r="H6202" s="190">
        <f t="shared" si="389"/>
        <v>247.88</v>
      </c>
    </row>
    <row r="6203" spans="1:8">
      <c r="A6203" s="185">
        <v>42266</v>
      </c>
      <c r="B6203" s="184">
        <v>66.7</v>
      </c>
      <c r="C6203" s="184">
        <f t="shared" si="387"/>
        <v>2015</v>
      </c>
      <c r="E6203" s="190">
        <v>56</v>
      </c>
      <c r="F6203" s="190">
        <f t="shared" si="390"/>
        <v>6198</v>
      </c>
      <c r="G6203" s="190">
        <f t="shared" si="388"/>
        <v>0.67871222076215509</v>
      </c>
      <c r="H6203" s="190">
        <f t="shared" si="389"/>
        <v>247.92</v>
      </c>
    </row>
    <row r="6204" spans="1:8">
      <c r="A6204" s="185">
        <v>42267</v>
      </c>
      <c r="B6204" s="184">
        <v>67</v>
      </c>
      <c r="C6204" s="184">
        <f t="shared" si="387"/>
        <v>2015</v>
      </c>
      <c r="E6204" s="190">
        <v>56</v>
      </c>
      <c r="F6204" s="190">
        <f t="shared" si="390"/>
        <v>6199</v>
      </c>
      <c r="G6204" s="190">
        <f t="shared" si="388"/>
        <v>0.67882172579938682</v>
      </c>
      <c r="H6204" s="190">
        <f t="shared" si="389"/>
        <v>247.96</v>
      </c>
    </row>
    <row r="6205" spans="1:8">
      <c r="A6205" s="185">
        <v>42268</v>
      </c>
      <c r="B6205" s="184">
        <v>59.5</v>
      </c>
      <c r="C6205" s="184">
        <f t="shared" si="387"/>
        <v>2015</v>
      </c>
      <c r="E6205" s="190">
        <v>56</v>
      </c>
      <c r="F6205" s="190">
        <f t="shared" si="390"/>
        <v>6200</v>
      </c>
      <c r="G6205" s="190">
        <f t="shared" si="388"/>
        <v>0.67893123083661844</v>
      </c>
      <c r="H6205" s="190">
        <f t="shared" si="389"/>
        <v>248</v>
      </c>
    </row>
    <row r="6206" spans="1:8">
      <c r="A6206" s="185">
        <v>42269</v>
      </c>
      <c r="B6206" s="184">
        <v>54.5</v>
      </c>
      <c r="C6206" s="184">
        <f t="shared" si="387"/>
        <v>2015</v>
      </c>
      <c r="E6206" s="190">
        <v>56</v>
      </c>
      <c r="F6206" s="190">
        <f t="shared" si="390"/>
        <v>6201</v>
      </c>
      <c r="G6206" s="190">
        <f t="shared" si="388"/>
        <v>0.67904073587385017</v>
      </c>
      <c r="H6206" s="190">
        <f t="shared" si="389"/>
        <v>248.04</v>
      </c>
    </row>
    <row r="6207" spans="1:8">
      <c r="A6207" s="185">
        <v>42270</v>
      </c>
      <c r="B6207" s="184">
        <v>40.299999999999997</v>
      </c>
      <c r="C6207" s="184">
        <f t="shared" si="387"/>
        <v>2015</v>
      </c>
      <c r="E6207" s="190">
        <v>56</v>
      </c>
      <c r="F6207" s="190">
        <f t="shared" si="390"/>
        <v>6202</v>
      </c>
      <c r="G6207" s="190">
        <f t="shared" si="388"/>
        <v>0.67915024091108189</v>
      </c>
      <c r="H6207" s="190">
        <f t="shared" si="389"/>
        <v>248.08</v>
      </c>
    </row>
    <row r="6208" spans="1:8">
      <c r="A6208" s="185">
        <v>42271</v>
      </c>
      <c r="B6208" s="184">
        <v>36.6</v>
      </c>
      <c r="C6208" s="184">
        <f t="shared" si="387"/>
        <v>2015</v>
      </c>
      <c r="E6208" s="190">
        <v>56</v>
      </c>
      <c r="F6208" s="190">
        <f t="shared" si="390"/>
        <v>6203</v>
      </c>
      <c r="G6208" s="190">
        <f t="shared" si="388"/>
        <v>0.67925974594831362</v>
      </c>
      <c r="H6208" s="190">
        <f t="shared" si="389"/>
        <v>248.12</v>
      </c>
    </row>
    <row r="6209" spans="1:8">
      <c r="A6209" s="185">
        <v>42272</v>
      </c>
      <c r="B6209" s="184">
        <v>30.5</v>
      </c>
      <c r="C6209" s="184">
        <f t="shared" si="387"/>
        <v>2015</v>
      </c>
      <c r="E6209" s="190">
        <v>56</v>
      </c>
      <c r="F6209" s="190">
        <f t="shared" si="390"/>
        <v>6204</v>
      </c>
      <c r="G6209" s="190">
        <f t="shared" si="388"/>
        <v>0.67936925098554535</v>
      </c>
      <c r="H6209" s="190">
        <f t="shared" si="389"/>
        <v>248.16</v>
      </c>
    </row>
    <row r="6210" spans="1:8">
      <c r="A6210" s="185">
        <v>42273</v>
      </c>
      <c r="B6210" s="184">
        <v>32.200000000000003</v>
      </c>
      <c r="C6210" s="184">
        <f t="shared" si="387"/>
        <v>2015</v>
      </c>
      <c r="E6210" s="190">
        <v>56</v>
      </c>
      <c r="F6210" s="190">
        <f t="shared" si="390"/>
        <v>6205</v>
      </c>
      <c r="G6210" s="190">
        <f t="shared" si="388"/>
        <v>0.67947875602277708</v>
      </c>
      <c r="H6210" s="190">
        <f t="shared" si="389"/>
        <v>248.2</v>
      </c>
    </row>
    <row r="6211" spans="1:8">
      <c r="A6211" s="185">
        <v>42274</v>
      </c>
      <c r="B6211" s="184">
        <v>27.9</v>
      </c>
      <c r="C6211" s="184">
        <f t="shared" si="387"/>
        <v>2015</v>
      </c>
      <c r="E6211" s="190">
        <v>56</v>
      </c>
      <c r="F6211" s="190">
        <f t="shared" si="390"/>
        <v>6206</v>
      </c>
      <c r="G6211" s="190">
        <f t="shared" si="388"/>
        <v>0.6795882610600088</v>
      </c>
      <c r="H6211" s="190">
        <f t="shared" si="389"/>
        <v>248.24</v>
      </c>
    </row>
    <row r="6212" spans="1:8">
      <c r="A6212" s="185">
        <v>42275</v>
      </c>
      <c r="B6212" s="184">
        <v>21.3</v>
      </c>
      <c r="C6212" s="184">
        <f t="shared" si="387"/>
        <v>2015</v>
      </c>
      <c r="E6212" s="190">
        <v>56</v>
      </c>
      <c r="F6212" s="190">
        <f t="shared" si="390"/>
        <v>6207</v>
      </c>
      <c r="G6212" s="190">
        <f t="shared" si="388"/>
        <v>0.67969776609724042</v>
      </c>
      <c r="H6212" s="190">
        <f t="shared" si="389"/>
        <v>248.27999999999997</v>
      </c>
    </row>
    <row r="6213" spans="1:8">
      <c r="A6213" s="185">
        <v>42276</v>
      </c>
      <c r="B6213" s="184">
        <v>21.8</v>
      </c>
      <c r="C6213" s="184">
        <f t="shared" si="387"/>
        <v>2015</v>
      </c>
      <c r="E6213" s="190">
        <v>56</v>
      </c>
      <c r="F6213" s="190">
        <f t="shared" si="390"/>
        <v>6208</v>
      </c>
      <c r="G6213" s="190">
        <f t="shared" si="388"/>
        <v>0.67980727113447215</v>
      </c>
      <c r="H6213" s="190">
        <f t="shared" si="389"/>
        <v>248.32</v>
      </c>
    </row>
    <row r="6214" spans="1:8">
      <c r="A6214" s="185">
        <v>42277</v>
      </c>
      <c r="B6214" s="184">
        <v>27</v>
      </c>
      <c r="C6214" s="184">
        <f t="shared" ref="C6214:C6277" si="391">YEAR(A6214)</f>
        <v>2015</v>
      </c>
      <c r="E6214" s="190">
        <v>56</v>
      </c>
      <c r="F6214" s="190">
        <f t="shared" si="390"/>
        <v>6209</v>
      </c>
      <c r="G6214" s="190">
        <f t="shared" ref="G6214:G6277" si="392">F6214/9132</f>
        <v>0.67991677617170387</v>
      </c>
      <c r="H6214" s="190">
        <f t="shared" ref="H6214:H6277" si="393">G6214*9132/25</f>
        <v>248.36</v>
      </c>
    </row>
    <row r="6215" spans="1:8">
      <c r="A6215" s="185">
        <v>42278</v>
      </c>
      <c r="B6215" s="184">
        <v>25.1</v>
      </c>
      <c r="C6215" s="184">
        <f t="shared" si="391"/>
        <v>2015</v>
      </c>
      <c r="E6215" s="190">
        <v>56</v>
      </c>
      <c r="F6215" s="190">
        <f t="shared" ref="F6215:F6278" si="394">F6214+1</f>
        <v>6210</v>
      </c>
      <c r="G6215" s="190">
        <f t="shared" si="392"/>
        <v>0.6800262812089356</v>
      </c>
      <c r="H6215" s="190">
        <f t="shared" si="393"/>
        <v>248.4</v>
      </c>
    </row>
    <row r="6216" spans="1:8">
      <c r="A6216" s="185">
        <v>42279</v>
      </c>
      <c r="B6216" s="184">
        <v>38.799999999999997</v>
      </c>
      <c r="C6216" s="184">
        <f t="shared" si="391"/>
        <v>2015</v>
      </c>
      <c r="E6216" s="190">
        <v>55.9</v>
      </c>
      <c r="F6216" s="190">
        <f t="shared" si="394"/>
        <v>6211</v>
      </c>
      <c r="G6216" s="190">
        <f t="shared" si="392"/>
        <v>0.68013578624616733</v>
      </c>
      <c r="H6216" s="190">
        <f t="shared" si="393"/>
        <v>248.44</v>
      </c>
    </row>
    <row r="6217" spans="1:8">
      <c r="A6217" s="185">
        <v>42280</v>
      </c>
      <c r="B6217" s="184">
        <v>31.6</v>
      </c>
      <c r="C6217" s="184">
        <f t="shared" si="391"/>
        <v>2015</v>
      </c>
      <c r="E6217" s="190">
        <v>55.9</v>
      </c>
      <c r="F6217" s="190">
        <f t="shared" si="394"/>
        <v>6212</v>
      </c>
      <c r="G6217" s="190">
        <f t="shared" si="392"/>
        <v>0.68024529128339906</v>
      </c>
      <c r="H6217" s="190">
        <f t="shared" si="393"/>
        <v>248.48</v>
      </c>
    </row>
    <row r="6218" spans="1:8">
      <c r="A6218" s="185">
        <v>42281</v>
      </c>
      <c r="B6218" s="184">
        <v>27.1</v>
      </c>
      <c r="C6218" s="184">
        <f t="shared" si="391"/>
        <v>2015</v>
      </c>
      <c r="E6218" s="190">
        <v>55.9</v>
      </c>
      <c r="F6218" s="190">
        <f t="shared" si="394"/>
        <v>6213</v>
      </c>
      <c r="G6218" s="190">
        <f t="shared" si="392"/>
        <v>0.68035479632063078</v>
      </c>
      <c r="H6218" s="190">
        <f t="shared" si="393"/>
        <v>248.52</v>
      </c>
    </row>
    <row r="6219" spans="1:8">
      <c r="A6219" s="185">
        <v>42282</v>
      </c>
      <c r="B6219" s="184">
        <v>28.4</v>
      </c>
      <c r="C6219" s="184">
        <f t="shared" si="391"/>
        <v>2015</v>
      </c>
      <c r="E6219" s="190">
        <v>55.9</v>
      </c>
      <c r="F6219" s="190">
        <f t="shared" si="394"/>
        <v>6214</v>
      </c>
      <c r="G6219" s="190">
        <f t="shared" si="392"/>
        <v>0.68046430135786251</v>
      </c>
      <c r="H6219" s="190">
        <f t="shared" si="393"/>
        <v>248.56</v>
      </c>
    </row>
    <row r="6220" spans="1:8">
      <c r="A6220" s="185">
        <v>42283</v>
      </c>
      <c r="B6220" s="184">
        <v>34.799999999999997</v>
      </c>
      <c r="C6220" s="184">
        <f t="shared" si="391"/>
        <v>2015</v>
      </c>
      <c r="E6220" s="190">
        <v>55.9</v>
      </c>
      <c r="F6220" s="190">
        <f t="shared" si="394"/>
        <v>6215</v>
      </c>
      <c r="G6220" s="190">
        <f t="shared" si="392"/>
        <v>0.68057380639509413</v>
      </c>
      <c r="H6220" s="190">
        <f t="shared" si="393"/>
        <v>248.6</v>
      </c>
    </row>
    <row r="6221" spans="1:8">
      <c r="A6221" s="185">
        <v>42284</v>
      </c>
      <c r="B6221" s="184">
        <v>37.200000000000003</v>
      </c>
      <c r="C6221" s="184">
        <f t="shared" si="391"/>
        <v>2015</v>
      </c>
      <c r="E6221" s="190">
        <v>55.9</v>
      </c>
      <c r="F6221" s="190">
        <f t="shared" si="394"/>
        <v>6216</v>
      </c>
      <c r="G6221" s="190">
        <f t="shared" si="392"/>
        <v>0.68068331143232585</v>
      </c>
      <c r="H6221" s="190">
        <f t="shared" si="393"/>
        <v>248.64</v>
      </c>
    </row>
    <row r="6222" spans="1:8">
      <c r="A6222" s="185">
        <v>42285</v>
      </c>
      <c r="B6222" s="184">
        <v>38.9</v>
      </c>
      <c r="C6222" s="184">
        <f t="shared" si="391"/>
        <v>2015</v>
      </c>
      <c r="E6222" s="190">
        <v>55.9</v>
      </c>
      <c r="F6222" s="190">
        <f t="shared" si="394"/>
        <v>6217</v>
      </c>
      <c r="G6222" s="190">
        <f t="shared" si="392"/>
        <v>0.68079281646955758</v>
      </c>
      <c r="H6222" s="190">
        <f t="shared" si="393"/>
        <v>248.68</v>
      </c>
    </row>
    <row r="6223" spans="1:8">
      <c r="A6223" s="185">
        <v>42286</v>
      </c>
      <c r="B6223" s="184">
        <v>37.799999999999997</v>
      </c>
      <c r="C6223" s="184">
        <f t="shared" si="391"/>
        <v>2015</v>
      </c>
      <c r="E6223" s="190">
        <v>55.9</v>
      </c>
      <c r="F6223" s="190">
        <f t="shared" si="394"/>
        <v>6218</v>
      </c>
      <c r="G6223" s="190">
        <f t="shared" si="392"/>
        <v>0.68090232150678931</v>
      </c>
      <c r="H6223" s="190">
        <f t="shared" si="393"/>
        <v>248.72</v>
      </c>
    </row>
    <row r="6224" spans="1:8">
      <c r="A6224" s="185">
        <v>42287</v>
      </c>
      <c r="B6224" s="184">
        <v>28.9</v>
      </c>
      <c r="C6224" s="184">
        <f t="shared" si="391"/>
        <v>2015</v>
      </c>
      <c r="E6224" s="190">
        <v>55.9</v>
      </c>
      <c r="F6224" s="190">
        <f t="shared" si="394"/>
        <v>6219</v>
      </c>
      <c r="G6224" s="190">
        <f t="shared" si="392"/>
        <v>0.68101182654402104</v>
      </c>
      <c r="H6224" s="190">
        <f t="shared" si="393"/>
        <v>248.76</v>
      </c>
    </row>
    <row r="6225" spans="1:8">
      <c r="A6225" s="185">
        <v>42288</v>
      </c>
      <c r="B6225" s="184">
        <v>30.8</v>
      </c>
      <c r="C6225" s="184">
        <f t="shared" si="391"/>
        <v>2015</v>
      </c>
      <c r="E6225" s="190">
        <v>55.9</v>
      </c>
      <c r="F6225" s="190">
        <f t="shared" si="394"/>
        <v>6220</v>
      </c>
      <c r="G6225" s="190">
        <f t="shared" si="392"/>
        <v>0.68112133158125276</v>
      </c>
      <c r="H6225" s="190">
        <f t="shared" si="393"/>
        <v>248.8</v>
      </c>
    </row>
    <row r="6226" spans="1:8">
      <c r="A6226" s="185">
        <v>42289</v>
      </c>
      <c r="B6226" s="184">
        <v>30.3</v>
      </c>
      <c r="C6226" s="184">
        <f t="shared" si="391"/>
        <v>2015</v>
      </c>
      <c r="E6226" s="190">
        <v>55.8</v>
      </c>
      <c r="F6226" s="190">
        <f t="shared" si="394"/>
        <v>6221</v>
      </c>
      <c r="G6226" s="190">
        <f t="shared" si="392"/>
        <v>0.68123083661848449</v>
      </c>
      <c r="H6226" s="190">
        <f t="shared" si="393"/>
        <v>248.84</v>
      </c>
    </row>
    <row r="6227" spans="1:8">
      <c r="A6227" s="185">
        <v>42290</v>
      </c>
      <c r="B6227" s="184">
        <v>30.5</v>
      </c>
      <c r="C6227" s="184">
        <f t="shared" si="391"/>
        <v>2015</v>
      </c>
      <c r="E6227" s="190">
        <v>55.8</v>
      </c>
      <c r="F6227" s="190">
        <f t="shared" si="394"/>
        <v>6222</v>
      </c>
      <c r="G6227" s="190">
        <f t="shared" si="392"/>
        <v>0.68134034165571611</v>
      </c>
      <c r="H6227" s="190">
        <f t="shared" si="393"/>
        <v>248.87999999999997</v>
      </c>
    </row>
    <row r="6228" spans="1:8">
      <c r="A6228" s="185">
        <v>42291</v>
      </c>
      <c r="B6228" s="184">
        <v>26</v>
      </c>
      <c r="C6228" s="184">
        <f t="shared" si="391"/>
        <v>2015</v>
      </c>
      <c r="E6228" s="190">
        <v>55.8</v>
      </c>
      <c r="F6228" s="190">
        <f t="shared" si="394"/>
        <v>6223</v>
      </c>
      <c r="G6228" s="190">
        <f t="shared" si="392"/>
        <v>0.68144984669294784</v>
      </c>
      <c r="H6228" s="190">
        <f t="shared" si="393"/>
        <v>248.92</v>
      </c>
    </row>
    <row r="6229" spans="1:8">
      <c r="A6229" s="185">
        <v>42292</v>
      </c>
      <c r="B6229" s="184">
        <v>31.2</v>
      </c>
      <c r="C6229" s="184">
        <f t="shared" si="391"/>
        <v>2015</v>
      </c>
      <c r="E6229" s="190">
        <v>55.8</v>
      </c>
      <c r="F6229" s="190">
        <f t="shared" si="394"/>
        <v>6224</v>
      </c>
      <c r="G6229" s="190">
        <f t="shared" si="392"/>
        <v>0.68155935173017956</v>
      </c>
      <c r="H6229" s="190">
        <f t="shared" si="393"/>
        <v>248.96</v>
      </c>
    </row>
    <row r="6230" spans="1:8">
      <c r="A6230" s="185">
        <v>42293</v>
      </c>
      <c r="B6230" s="184">
        <v>39.799999999999997</v>
      </c>
      <c r="C6230" s="184">
        <f t="shared" si="391"/>
        <v>2015</v>
      </c>
      <c r="E6230" s="190">
        <v>55.8</v>
      </c>
      <c r="F6230" s="190">
        <f t="shared" si="394"/>
        <v>6225</v>
      </c>
      <c r="G6230" s="190">
        <f t="shared" si="392"/>
        <v>0.68166885676741129</v>
      </c>
      <c r="H6230" s="190">
        <f t="shared" si="393"/>
        <v>249</v>
      </c>
    </row>
    <row r="6231" spans="1:8">
      <c r="A6231" s="185">
        <v>42294</v>
      </c>
      <c r="B6231" s="184">
        <v>29.9</v>
      </c>
      <c r="C6231" s="184">
        <f t="shared" si="391"/>
        <v>2015</v>
      </c>
      <c r="E6231" s="190">
        <v>55.8</v>
      </c>
      <c r="F6231" s="190">
        <f t="shared" si="394"/>
        <v>6226</v>
      </c>
      <c r="G6231" s="190">
        <f t="shared" si="392"/>
        <v>0.68177836180464302</v>
      </c>
      <c r="H6231" s="190">
        <f t="shared" si="393"/>
        <v>249.04</v>
      </c>
    </row>
    <row r="6232" spans="1:8">
      <c r="A6232" s="185">
        <v>42295</v>
      </c>
      <c r="B6232" s="184">
        <v>42.2</v>
      </c>
      <c r="C6232" s="184">
        <f t="shared" si="391"/>
        <v>2015</v>
      </c>
      <c r="E6232" s="190">
        <v>55.8</v>
      </c>
      <c r="F6232" s="190">
        <f t="shared" si="394"/>
        <v>6227</v>
      </c>
      <c r="G6232" s="190">
        <f t="shared" si="392"/>
        <v>0.68188786684187475</v>
      </c>
      <c r="H6232" s="190">
        <f t="shared" si="393"/>
        <v>249.08</v>
      </c>
    </row>
    <row r="6233" spans="1:8">
      <c r="A6233" s="185">
        <v>42296</v>
      </c>
      <c r="B6233" s="184">
        <v>58.9</v>
      </c>
      <c r="C6233" s="184">
        <f t="shared" si="391"/>
        <v>2015</v>
      </c>
      <c r="E6233" s="190">
        <v>55.8</v>
      </c>
      <c r="F6233" s="190">
        <f t="shared" si="394"/>
        <v>6228</v>
      </c>
      <c r="G6233" s="190">
        <f t="shared" si="392"/>
        <v>0.68199737187910647</v>
      </c>
      <c r="H6233" s="190">
        <f t="shared" si="393"/>
        <v>249.12</v>
      </c>
    </row>
    <row r="6234" spans="1:8">
      <c r="A6234" s="185">
        <v>42297</v>
      </c>
      <c r="B6234" s="184">
        <v>60.9</v>
      </c>
      <c r="C6234" s="184">
        <f t="shared" si="391"/>
        <v>2015</v>
      </c>
      <c r="E6234" s="190">
        <v>55.8</v>
      </c>
      <c r="F6234" s="190">
        <f t="shared" si="394"/>
        <v>6229</v>
      </c>
      <c r="G6234" s="190">
        <f t="shared" si="392"/>
        <v>0.6821068769163382</v>
      </c>
      <c r="H6234" s="190">
        <f t="shared" si="393"/>
        <v>249.16</v>
      </c>
    </row>
    <row r="6235" spans="1:8">
      <c r="A6235" s="185">
        <v>42298</v>
      </c>
      <c r="B6235" s="184">
        <v>61.9</v>
      </c>
      <c r="C6235" s="184">
        <f t="shared" si="391"/>
        <v>2015</v>
      </c>
      <c r="E6235" s="190">
        <v>55.8</v>
      </c>
      <c r="F6235" s="190">
        <f t="shared" si="394"/>
        <v>6230</v>
      </c>
      <c r="G6235" s="190">
        <f t="shared" si="392"/>
        <v>0.68221638195356982</v>
      </c>
      <c r="H6235" s="190">
        <f t="shared" si="393"/>
        <v>249.2</v>
      </c>
    </row>
    <row r="6236" spans="1:8">
      <c r="A6236" s="185">
        <v>42299</v>
      </c>
      <c r="B6236" s="184">
        <v>63.5</v>
      </c>
      <c r="C6236" s="184">
        <f t="shared" si="391"/>
        <v>2015</v>
      </c>
      <c r="E6236" s="190">
        <v>55.8</v>
      </c>
      <c r="F6236" s="190">
        <f t="shared" si="394"/>
        <v>6231</v>
      </c>
      <c r="G6236" s="190">
        <f t="shared" si="392"/>
        <v>0.68232588699080154</v>
      </c>
      <c r="H6236" s="190">
        <f t="shared" si="393"/>
        <v>249.24</v>
      </c>
    </row>
    <row r="6237" spans="1:8">
      <c r="A6237" s="185">
        <v>42300</v>
      </c>
      <c r="B6237" s="184">
        <v>50.2</v>
      </c>
      <c r="C6237" s="184">
        <f t="shared" si="391"/>
        <v>2015</v>
      </c>
      <c r="E6237" s="190">
        <v>55.7</v>
      </c>
      <c r="F6237" s="190">
        <f t="shared" si="394"/>
        <v>6232</v>
      </c>
      <c r="G6237" s="190">
        <f t="shared" si="392"/>
        <v>0.68243539202803327</v>
      </c>
      <c r="H6237" s="190">
        <f t="shared" si="393"/>
        <v>249.28</v>
      </c>
    </row>
    <row r="6238" spans="1:8">
      <c r="A6238" s="185">
        <v>42301</v>
      </c>
      <c r="B6238" s="184">
        <v>45.6</v>
      </c>
      <c r="C6238" s="184">
        <f t="shared" si="391"/>
        <v>2015</v>
      </c>
      <c r="E6238" s="190">
        <v>55.7</v>
      </c>
      <c r="F6238" s="190">
        <f t="shared" si="394"/>
        <v>6233</v>
      </c>
      <c r="G6238" s="190">
        <f t="shared" si="392"/>
        <v>0.682544897065265</v>
      </c>
      <c r="H6238" s="190">
        <f t="shared" si="393"/>
        <v>249.32</v>
      </c>
    </row>
    <row r="6239" spans="1:8">
      <c r="A6239" s="185">
        <v>42302</v>
      </c>
      <c r="B6239" s="184">
        <v>45.1</v>
      </c>
      <c r="C6239" s="184">
        <f t="shared" si="391"/>
        <v>2015</v>
      </c>
      <c r="E6239" s="190">
        <v>55.7</v>
      </c>
      <c r="F6239" s="190">
        <f t="shared" si="394"/>
        <v>6234</v>
      </c>
      <c r="G6239" s="190">
        <f t="shared" si="392"/>
        <v>0.68265440210249673</v>
      </c>
      <c r="H6239" s="190">
        <f t="shared" si="393"/>
        <v>249.36</v>
      </c>
    </row>
    <row r="6240" spans="1:8">
      <c r="A6240" s="185">
        <v>42303</v>
      </c>
      <c r="B6240" s="184">
        <v>46.9</v>
      </c>
      <c r="C6240" s="184">
        <f t="shared" si="391"/>
        <v>2015</v>
      </c>
      <c r="E6240" s="190">
        <v>55.7</v>
      </c>
      <c r="F6240" s="190">
        <f t="shared" si="394"/>
        <v>6235</v>
      </c>
      <c r="G6240" s="190">
        <f t="shared" si="392"/>
        <v>0.68276390713972845</v>
      </c>
      <c r="H6240" s="190">
        <f t="shared" si="393"/>
        <v>249.4</v>
      </c>
    </row>
    <row r="6241" spans="1:8">
      <c r="A6241" s="185">
        <v>42304</v>
      </c>
      <c r="B6241" s="184">
        <v>41.6</v>
      </c>
      <c r="C6241" s="184">
        <f t="shared" si="391"/>
        <v>2015</v>
      </c>
      <c r="E6241" s="190">
        <v>55.7</v>
      </c>
      <c r="F6241" s="190">
        <f t="shared" si="394"/>
        <v>6236</v>
      </c>
      <c r="G6241" s="190">
        <f t="shared" si="392"/>
        <v>0.68287341217696018</v>
      </c>
      <c r="H6241" s="190">
        <f t="shared" si="393"/>
        <v>249.44</v>
      </c>
    </row>
    <row r="6242" spans="1:8">
      <c r="A6242" s="185">
        <v>42305</v>
      </c>
      <c r="B6242" s="184">
        <v>41.7</v>
      </c>
      <c r="C6242" s="184">
        <f t="shared" si="391"/>
        <v>2015</v>
      </c>
      <c r="E6242" s="190">
        <v>55.7</v>
      </c>
      <c r="F6242" s="190">
        <f t="shared" si="394"/>
        <v>6237</v>
      </c>
      <c r="G6242" s="190">
        <f t="shared" si="392"/>
        <v>0.6829829172141918</v>
      </c>
      <c r="H6242" s="190">
        <f t="shared" si="393"/>
        <v>249.47999999999996</v>
      </c>
    </row>
    <row r="6243" spans="1:8">
      <c r="A6243" s="185">
        <v>42306</v>
      </c>
      <c r="B6243" s="184">
        <v>44.3</v>
      </c>
      <c r="C6243" s="184">
        <f t="shared" si="391"/>
        <v>2015</v>
      </c>
      <c r="E6243" s="190">
        <v>55.7</v>
      </c>
      <c r="F6243" s="190">
        <f t="shared" si="394"/>
        <v>6238</v>
      </c>
      <c r="G6243" s="190">
        <f t="shared" si="392"/>
        <v>0.68309242225142353</v>
      </c>
      <c r="H6243" s="190">
        <f t="shared" si="393"/>
        <v>249.52</v>
      </c>
    </row>
    <row r="6244" spans="1:8">
      <c r="A6244" s="185">
        <v>42307</v>
      </c>
      <c r="B6244" s="184">
        <v>54.4</v>
      </c>
      <c r="C6244" s="184">
        <f t="shared" si="391"/>
        <v>2015</v>
      </c>
      <c r="E6244" s="190">
        <v>55.6</v>
      </c>
      <c r="F6244" s="190">
        <f t="shared" si="394"/>
        <v>6239</v>
      </c>
      <c r="G6244" s="190">
        <f t="shared" si="392"/>
        <v>0.68320192728865525</v>
      </c>
      <c r="H6244" s="190">
        <f t="shared" si="393"/>
        <v>249.56</v>
      </c>
    </row>
    <row r="6245" spans="1:8">
      <c r="A6245" s="185">
        <v>42308</v>
      </c>
      <c r="B6245" s="184">
        <v>60.5</v>
      </c>
      <c r="C6245" s="184">
        <f t="shared" si="391"/>
        <v>2015</v>
      </c>
      <c r="E6245" s="190">
        <v>55.6</v>
      </c>
      <c r="F6245" s="190">
        <f t="shared" si="394"/>
        <v>6240</v>
      </c>
      <c r="G6245" s="190">
        <f t="shared" si="392"/>
        <v>0.68331143232588698</v>
      </c>
      <c r="H6245" s="190">
        <f t="shared" si="393"/>
        <v>249.6</v>
      </c>
    </row>
    <row r="6246" spans="1:8">
      <c r="A6246" s="185">
        <v>42309</v>
      </c>
      <c r="B6246" s="184">
        <v>60.6</v>
      </c>
      <c r="C6246" s="184">
        <f t="shared" si="391"/>
        <v>2015</v>
      </c>
      <c r="E6246" s="190">
        <v>55.6</v>
      </c>
      <c r="F6246" s="190">
        <f t="shared" si="394"/>
        <v>6241</v>
      </c>
      <c r="G6246" s="190">
        <f t="shared" si="392"/>
        <v>0.68342093736311871</v>
      </c>
      <c r="H6246" s="190">
        <f t="shared" si="393"/>
        <v>249.64</v>
      </c>
    </row>
    <row r="6247" spans="1:8">
      <c r="A6247" s="185">
        <v>42310</v>
      </c>
      <c r="B6247" s="184">
        <v>96.9</v>
      </c>
      <c r="C6247" s="184">
        <f t="shared" si="391"/>
        <v>2015</v>
      </c>
      <c r="E6247" s="190">
        <v>55.6</v>
      </c>
      <c r="F6247" s="190">
        <f t="shared" si="394"/>
        <v>6242</v>
      </c>
      <c r="G6247" s="190">
        <f t="shared" si="392"/>
        <v>0.68353044240035044</v>
      </c>
      <c r="H6247" s="190">
        <f t="shared" si="393"/>
        <v>249.68</v>
      </c>
    </row>
    <row r="6248" spans="1:8">
      <c r="A6248" s="185">
        <v>42311</v>
      </c>
      <c r="B6248" s="184">
        <v>113</v>
      </c>
      <c r="C6248" s="184">
        <f t="shared" si="391"/>
        <v>2015</v>
      </c>
      <c r="E6248" s="190">
        <v>55.6</v>
      </c>
      <c r="F6248" s="190">
        <f t="shared" si="394"/>
        <v>6243</v>
      </c>
      <c r="G6248" s="190">
        <f t="shared" si="392"/>
        <v>0.68363994743758216</v>
      </c>
      <c r="H6248" s="190">
        <f t="shared" si="393"/>
        <v>249.72</v>
      </c>
    </row>
    <row r="6249" spans="1:8">
      <c r="A6249" s="185">
        <v>42312</v>
      </c>
      <c r="B6249" s="184">
        <v>112</v>
      </c>
      <c r="C6249" s="184">
        <f t="shared" si="391"/>
        <v>2015</v>
      </c>
      <c r="E6249" s="190">
        <v>55.6</v>
      </c>
      <c r="F6249" s="190">
        <f t="shared" si="394"/>
        <v>6244</v>
      </c>
      <c r="G6249" s="190">
        <f t="shared" si="392"/>
        <v>0.68374945247481389</v>
      </c>
      <c r="H6249" s="190">
        <f t="shared" si="393"/>
        <v>249.76</v>
      </c>
    </row>
    <row r="6250" spans="1:8">
      <c r="A6250" s="185">
        <v>42313</v>
      </c>
      <c r="B6250" s="184">
        <v>96.4</v>
      </c>
      <c r="C6250" s="184">
        <f t="shared" si="391"/>
        <v>2015</v>
      </c>
      <c r="E6250" s="190">
        <v>55.6</v>
      </c>
      <c r="F6250" s="190">
        <f t="shared" si="394"/>
        <v>6245</v>
      </c>
      <c r="G6250" s="190">
        <f t="shared" si="392"/>
        <v>0.68385895751204551</v>
      </c>
      <c r="H6250" s="190">
        <f t="shared" si="393"/>
        <v>249.8</v>
      </c>
    </row>
    <row r="6251" spans="1:8">
      <c r="A6251" s="185">
        <v>42314</v>
      </c>
      <c r="B6251" s="184">
        <v>90.5</v>
      </c>
      <c r="C6251" s="184">
        <f t="shared" si="391"/>
        <v>2015</v>
      </c>
      <c r="E6251" s="190">
        <v>55.5</v>
      </c>
      <c r="F6251" s="190">
        <f t="shared" si="394"/>
        <v>6246</v>
      </c>
      <c r="G6251" s="190">
        <f t="shared" si="392"/>
        <v>0.68396846254927723</v>
      </c>
      <c r="H6251" s="190">
        <f t="shared" si="393"/>
        <v>249.84</v>
      </c>
    </row>
    <row r="6252" spans="1:8">
      <c r="A6252" s="185">
        <v>42315</v>
      </c>
      <c r="B6252" s="184">
        <v>81</v>
      </c>
      <c r="C6252" s="184">
        <f t="shared" si="391"/>
        <v>2015</v>
      </c>
      <c r="E6252" s="190">
        <v>55.5</v>
      </c>
      <c r="F6252" s="190">
        <f t="shared" si="394"/>
        <v>6247</v>
      </c>
      <c r="G6252" s="190">
        <f t="shared" si="392"/>
        <v>0.68407796758650896</v>
      </c>
      <c r="H6252" s="190">
        <f t="shared" si="393"/>
        <v>249.88</v>
      </c>
    </row>
    <row r="6253" spans="1:8">
      <c r="A6253" s="185">
        <v>42316</v>
      </c>
      <c r="B6253" s="184">
        <v>85.2</v>
      </c>
      <c r="C6253" s="184">
        <f t="shared" si="391"/>
        <v>2015</v>
      </c>
      <c r="E6253" s="190">
        <v>55.5</v>
      </c>
      <c r="F6253" s="190">
        <f t="shared" si="394"/>
        <v>6248</v>
      </c>
      <c r="G6253" s="190">
        <f t="shared" si="392"/>
        <v>0.68418747262374069</v>
      </c>
      <c r="H6253" s="190">
        <f t="shared" si="393"/>
        <v>249.92</v>
      </c>
    </row>
    <row r="6254" spans="1:8">
      <c r="A6254" s="185">
        <v>42317</v>
      </c>
      <c r="B6254" s="184">
        <v>81.7</v>
      </c>
      <c r="C6254" s="184">
        <f t="shared" si="391"/>
        <v>2015</v>
      </c>
      <c r="E6254" s="190">
        <v>55.5</v>
      </c>
      <c r="F6254" s="190">
        <f t="shared" si="394"/>
        <v>6249</v>
      </c>
      <c r="G6254" s="190">
        <f t="shared" si="392"/>
        <v>0.68429697766097242</v>
      </c>
      <c r="H6254" s="190">
        <f t="shared" si="393"/>
        <v>249.96</v>
      </c>
    </row>
    <row r="6255" spans="1:8">
      <c r="A6255" s="185">
        <v>42318</v>
      </c>
      <c r="B6255" s="184">
        <v>73.099999999999994</v>
      </c>
      <c r="C6255" s="184">
        <f t="shared" si="391"/>
        <v>2015</v>
      </c>
      <c r="E6255" s="190">
        <v>55.5</v>
      </c>
      <c r="F6255" s="190">
        <f t="shared" si="394"/>
        <v>6250</v>
      </c>
      <c r="G6255" s="190">
        <f t="shared" si="392"/>
        <v>0.68440648269820414</v>
      </c>
      <c r="H6255" s="190">
        <f t="shared" si="393"/>
        <v>250</v>
      </c>
    </row>
    <row r="6256" spans="1:8">
      <c r="A6256" s="185">
        <v>42319</v>
      </c>
      <c r="B6256" s="184">
        <v>58.7</v>
      </c>
      <c r="C6256" s="184">
        <f t="shared" si="391"/>
        <v>2015</v>
      </c>
      <c r="E6256" s="190">
        <v>55.5</v>
      </c>
      <c r="F6256" s="190">
        <f t="shared" si="394"/>
        <v>6251</v>
      </c>
      <c r="G6256" s="190">
        <f t="shared" si="392"/>
        <v>0.68451598773543587</v>
      </c>
      <c r="H6256" s="190">
        <f t="shared" si="393"/>
        <v>250.04</v>
      </c>
    </row>
    <row r="6257" spans="1:8">
      <c r="A6257" s="185">
        <v>42320</v>
      </c>
      <c r="B6257" s="184">
        <v>41.8</v>
      </c>
      <c r="C6257" s="184">
        <f t="shared" si="391"/>
        <v>2015</v>
      </c>
      <c r="E6257" s="190">
        <v>55.5</v>
      </c>
      <c r="F6257" s="190">
        <f t="shared" si="394"/>
        <v>6252</v>
      </c>
      <c r="G6257" s="190">
        <f t="shared" si="392"/>
        <v>0.68462549277266749</v>
      </c>
      <c r="H6257" s="190">
        <f t="shared" si="393"/>
        <v>250.07999999999996</v>
      </c>
    </row>
    <row r="6258" spans="1:8">
      <c r="A6258" s="185">
        <v>42321</v>
      </c>
      <c r="B6258" s="184">
        <v>44.1</v>
      </c>
      <c r="C6258" s="184">
        <f t="shared" si="391"/>
        <v>2015</v>
      </c>
      <c r="E6258" s="190">
        <v>55.5</v>
      </c>
      <c r="F6258" s="190">
        <f t="shared" si="394"/>
        <v>6253</v>
      </c>
      <c r="G6258" s="190">
        <f t="shared" si="392"/>
        <v>0.68473499780989922</v>
      </c>
      <c r="H6258" s="190">
        <f t="shared" si="393"/>
        <v>250.12</v>
      </c>
    </row>
    <row r="6259" spans="1:8">
      <c r="A6259" s="185">
        <v>42322</v>
      </c>
      <c r="B6259" s="184">
        <v>47</v>
      </c>
      <c r="C6259" s="184">
        <f t="shared" si="391"/>
        <v>2015</v>
      </c>
      <c r="E6259" s="190">
        <v>55.5</v>
      </c>
      <c r="F6259" s="190">
        <f t="shared" si="394"/>
        <v>6254</v>
      </c>
      <c r="G6259" s="190">
        <f t="shared" si="392"/>
        <v>0.68484450284713094</v>
      </c>
      <c r="H6259" s="190">
        <f t="shared" si="393"/>
        <v>250.16</v>
      </c>
    </row>
    <row r="6260" spans="1:8">
      <c r="A6260" s="185">
        <v>42323</v>
      </c>
      <c r="B6260" s="184">
        <v>45</v>
      </c>
      <c r="C6260" s="184">
        <f t="shared" si="391"/>
        <v>2015</v>
      </c>
      <c r="E6260" s="190">
        <v>55.5</v>
      </c>
      <c r="F6260" s="190">
        <f t="shared" si="394"/>
        <v>6255</v>
      </c>
      <c r="G6260" s="190">
        <f t="shared" si="392"/>
        <v>0.68495400788436267</v>
      </c>
      <c r="H6260" s="190">
        <f t="shared" si="393"/>
        <v>250.2</v>
      </c>
    </row>
    <row r="6261" spans="1:8">
      <c r="A6261" s="185">
        <v>42324</v>
      </c>
      <c r="B6261" s="184">
        <v>56.8</v>
      </c>
      <c r="C6261" s="184">
        <f t="shared" si="391"/>
        <v>2015</v>
      </c>
      <c r="E6261" s="190">
        <v>55.5</v>
      </c>
      <c r="F6261" s="190">
        <f t="shared" si="394"/>
        <v>6256</v>
      </c>
      <c r="G6261" s="190">
        <f t="shared" si="392"/>
        <v>0.6850635129215944</v>
      </c>
      <c r="H6261" s="190">
        <f t="shared" si="393"/>
        <v>250.24</v>
      </c>
    </row>
    <row r="6262" spans="1:8">
      <c r="A6262" s="185">
        <v>42325</v>
      </c>
      <c r="B6262" s="184">
        <v>45.2</v>
      </c>
      <c r="C6262" s="184">
        <f t="shared" si="391"/>
        <v>2015</v>
      </c>
      <c r="E6262" s="190">
        <v>55.5</v>
      </c>
      <c r="F6262" s="190">
        <f t="shared" si="394"/>
        <v>6257</v>
      </c>
      <c r="G6262" s="190">
        <f t="shared" si="392"/>
        <v>0.68517301795882612</v>
      </c>
      <c r="H6262" s="190">
        <f t="shared" si="393"/>
        <v>250.28</v>
      </c>
    </row>
    <row r="6263" spans="1:8">
      <c r="A6263" s="185">
        <v>42326</v>
      </c>
      <c r="B6263" s="184">
        <v>44.5</v>
      </c>
      <c r="C6263" s="184">
        <f t="shared" si="391"/>
        <v>2015</v>
      </c>
      <c r="E6263" s="190">
        <v>55.4</v>
      </c>
      <c r="F6263" s="190">
        <f t="shared" si="394"/>
        <v>6258</v>
      </c>
      <c r="G6263" s="190">
        <f t="shared" si="392"/>
        <v>0.68528252299605785</v>
      </c>
      <c r="H6263" s="190">
        <f t="shared" si="393"/>
        <v>250.32</v>
      </c>
    </row>
    <row r="6264" spans="1:8">
      <c r="A6264" s="185">
        <v>42327</v>
      </c>
      <c r="B6264" s="184">
        <v>45.8</v>
      </c>
      <c r="C6264" s="184">
        <f t="shared" si="391"/>
        <v>2015</v>
      </c>
      <c r="E6264" s="190">
        <v>55.4</v>
      </c>
      <c r="F6264" s="190">
        <f t="shared" si="394"/>
        <v>6259</v>
      </c>
      <c r="G6264" s="190">
        <f t="shared" si="392"/>
        <v>0.68539202803328958</v>
      </c>
      <c r="H6264" s="190">
        <f t="shared" si="393"/>
        <v>250.36</v>
      </c>
    </row>
    <row r="6265" spans="1:8">
      <c r="A6265" s="185">
        <v>42328</v>
      </c>
      <c r="B6265" s="184">
        <v>43.9</v>
      </c>
      <c r="C6265" s="184">
        <f t="shared" si="391"/>
        <v>2015</v>
      </c>
      <c r="E6265" s="190">
        <v>55.4</v>
      </c>
      <c r="F6265" s="190">
        <f t="shared" si="394"/>
        <v>6260</v>
      </c>
      <c r="G6265" s="190">
        <f t="shared" si="392"/>
        <v>0.6855015330705212</v>
      </c>
      <c r="H6265" s="190">
        <f t="shared" si="393"/>
        <v>250.4</v>
      </c>
    </row>
    <row r="6266" spans="1:8">
      <c r="A6266" s="185">
        <v>42329</v>
      </c>
      <c r="B6266" s="184">
        <v>40.6</v>
      </c>
      <c r="C6266" s="184">
        <f t="shared" si="391"/>
        <v>2015</v>
      </c>
      <c r="E6266" s="190">
        <v>55.4</v>
      </c>
      <c r="F6266" s="190">
        <f t="shared" si="394"/>
        <v>6261</v>
      </c>
      <c r="G6266" s="190">
        <f t="shared" si="392"/>
        <v>0.68561103810775292</v>
      </c>
      <c r="H6266" s="190">
        <f t="shared" si="393"/>
        <v>250.44</v>
      </c>
    </row>
    <row r="6267" spans="1:8">
      <c r="A6267" s="185">
        <v>42330</v>
      </c>
      <c r="B6267" s="184">
        <v>41.4</v>
      </c>
      <c r="C6267" s="184">
        <f t="shared" si="391"/>
        <v>2015</v>
      </c>
      <c r="E6267" s="190">
        <v>55.4</v>
      </c>
      <c r="F6267" s="190">
        <f t="shared" si="394"/>
        <v>6262</v>
      </c>
      <c r="G6267" s="190">
        <f t="shared" si="392"/>
        <v>0.68572054314498465</v>
      </c>
      <c r="H6267" s="190">
        <f t="shared" si="393"/>
        <v>250.48</v>
      </c>
    </row>
    <row r="6268" spans="1:8">
      <c r="A6268" s="185">
        <v>42331</v>
      </c>
      <c r="B6268" s="184">
        <v>41.2</v>
      </c>
      <c r="C6268" s="184">
        <f t="shared" si="391"/>
        <v>2015</v>
      </c>
      <c r="E6268" s="190">
        <v>55.4</v>
      </c>
      <c r="F6268" s="190">
        <f t="shared" si="394"/>
        <v>6263</v>
      </c>
      <c r="G6268" s="190">
        <f t="shared" si="392"/>
        <v>0.68583004818221638</v>
      </c>
      <c r="H6268" s="190">
        <f t="shared" si="393"/>
        <v>250.52</v>
      </c>
    </row>
    <row r="6269" spans="1:8">
      <c r="A6269" s="185">
        <v>42332</v>
      </c>
      <c r="B6269" s="184">
        <v>41.1</v>
      </c>
      <c r="C6269" s="184">
        <f t="shared" si="391"/>
        <v>2015</v>
      </c>
      <c r="E6269" s="190">
        <v>55.4</v>
      </c>
      <c r="F6269" s="190">
        <f t="shared" si="394"/>
        <v>6264</v>
      </c>
      <c r="G6269" s="190">
        <f t="shared" si="392"/>
        <v>0.68593955321944811</v>
      </c>
      <c r="H6269" s="190">
        <f t="shared" si="393"/>
        <v>250.56</v>
      </c>
    </row>
    <row r="6270" spans="1:8">
      <c r="A6270" s="185">
        <v>42333</v>
      </c>
      <c r="B6270" s="184">
        <v>40.799999999999997</v>
      </c>
      <c r="C6270" s="184">
        <f t="shared" si="391"/>
        <v>2015</v>
      </c>
      <c r="E6270" s="190">
        <v>55.3</v>
      </c>
      <c r="F6270" s="190">
        <f t="shared" si="394"/>
        <v>6265</v>
      </c>
      <c r="G6270" s="190">
        <f t="shared" si="392"/>
        <v>0.68604905825667983</v>
      </c>
      <c r="H6270" s="190">
        <f t="shared" si="393"/>
        <v>250.6</v>
      </c>
    </row>
    <row r="6271" spans="1:8">
      <c r="A6271" s="185">
        <v>42334</v>
      </c>
      <c r="B6271" s="184">
        <v>38.6</v>
      </c>
      <c r="C6271" s="184">
        <f t="shared" si="391"/>
        <v>2015</v>
      </c>
      <c r="E6271" s="190">
        <v>55.3</v>
      </c>
      <c r="F6271" s="190">
        <f t="shared" si="394"/>
        <v>6266</v>
      </c>
      <c r="G6271" s="190">
        <f t="shared" si="392"/>
        <v>0.68615856329391156</v>
      </c>
      <c r="H6271" s="190">
        <f t="shared" si="393"/>
        <v>250.64</v>
      </c>
    </row>
    <row r="6272" spans="1:8">
      <c r="A6272" s="185">
        <v>42335</v>
      </c>
      <c r="B6272" s="184">
        <v>38</v>
      </c>
      <c r="C6272" s="184">
        <f t="shared" si="391"/>
        <v>2015</v>
      </c>
      <c r="E6272" s="190">
        <v>55.3</v>
      </c>
      <c r="F6272" s="190">
        <f t="shared" si="394"/>
        <v>6267</v>
      </c>
      <c r="G6272" s="190">
        <f t="shared" si="392"/>
        <v>0.68626806833114318</v>
      </c>
      <c r="H6272" s="190">
        <f t="shared" si="393"/>
        <v>250.67999999999995</v>
      </c>
    </row>
    <row r="6273" spans="1:8">
      <c r="A6273" s="185">
        <v>42336</v>
      </c>
      <c r="B6273" s="184">
        <v>63.9</v>
      </c>
      <c r="C6273" s="184">
        <f t="shared" si="391"/>
        <v>2015</v>
      </c>
      <c r="E6273" s="190">
        <v>55.3</v>
      </c>
      <c r="F6273" s="190">
        <f t="shared" si="394"/>
        <v>6268</v>
      </c>
      <c r="G6273" s="190">
        <f t="shared" si="392"/>
        <v>0.6863775733683749</v>
      </c>
      <c r="H6273" s="190">
        <f t="shared" si="393"/>
        <v>250.72</v>
      </c>
    </row>
    <row r="6274" spans="1:8">
      <c r="A6274" s="185">
        <v>42337</v>
      </c>
      <c r="B6274" s="184">
        <v>111</v>
      </c>
      <c r="C6274" s="184">
        <f t="shared" si="391"/>
        <v>2015</v>
      </c>
      <c r="E6274" s="190">
        <v>55.2</v>
      </c>
      <c r="F6274" s="190">
        <f t="shared" si="394"/>
        <v>6269</v>
      </c>
      <c r="G6274" s="190">
        <f t="shared" si="392"/>
        <v>0.68648707840560663</v>
      </c>
      <c r="H6274" s="190">
        <f t="shared" si="393"/>
        <v>250.76</v>
      </c>
    </row>
    <row r="6275" spans="1:8">
      <c r="A6275" s="185">
        <v>42338</v>
      </c>
      <c r="B6275" s="184">
        <v>110</v>
      </c>
      <c r="C6275" s="184">
        <f t="shared" si="391"/>
        <v>2015</v>
      </c>
      <c r="E6275" s="190">
        <v>55.2</v>
      </c>
      <c r="F6275" s="190">
        <f t="shared" si="394"/>
        <v>6270</v>
      </c>
      <c r="G6275" s="190">
        <f t="shared" si="392"/>
        <v>0.68659658344283836</v>
      </c>
      <c r="H6275" s="190">
        <f t="shared" si="393"/>
        <v>250.8</v>
      </c>
    </row>
    <row r="6276" spans="1:8">
      <c r="A6276" s="185">
        <v>42339</v>
      </c>
      <c r="B6276" s="184">
        <v>108</v>
      </c>
      <c r="C6276" s="184">
        <f t="shared" si="391"/>
        <v>2015</v>
      </c>
      <c r="E6276" s="190">
        <v>55.2</v>
      </c>
      <c r="F6276" s="190">
        <f t="shared" si="394"/>
        <v>6271</v>
      </c>
      <c r="G6276" s="190">
        <f t="shared" si="392"/>
        <v>0.68670608848007009</v>
      </c>
      <c r="H6276" s="190">
        <f t="shared" si="393"/>
        <v>250.84</v>
      </c>
    </row>
    <row r="6277" spans="1:8">
      <c r="A6277" s="185">
        <v>42340</v>
      </c>
      <c r="B6277" s="184">
        <v>114</v>
      </c>
      <c r="C6277" s="184">
        <f t="shared" si="391"/>
        <v>2015</v>
      </c>
      <c r="E6277" s="190">
        <v>55.1</v>
      </c>
      <c r="F6277" s="190">
        <f t="shared" si="394"/>
        <v>6272</v>
      </c>
      <c r="G6277" s="190">
        <f t="shared" si="392"/>
        <v>0.68681559351730181</v>
      </c>
      <c r="H6277" s="190">
        <f t="shared" si="393"/>
        <v>250.88</v>
      </c>
    </row>
    <row r="6278" spans="1:8">
      <c r="A6278" s="185">
        <v>42341</v>
      </c>
      <c r="B6278" s="184">
        <v>132</v>
      </c>
      <c r="C6278" s="184">
        <f t="shared" ref="C6278:C6341" si="395">YEAR(A6278)</f>
        <v>2015</v>
      </c>
      <c r="E6278" s="190">
        <v>55.1</v>
      </c>
      <c r="F6278" s="190">
        <f t="shared" si="394"/>
        <v>6273</v>
      </c>
      <c r="G6278" s="190">
        <f t="shared" ref="G6278:G6341" si="396">F6278/9132</f>
        <v>0.68692509855453354</v>
      </c>
      <c r="H6278" s="190">
        <f t="shared" ref="H6278:H6341" si="397">G6278*9132/25</f>
        <v>250.92</v>
      </c>
    </row>
    <row r="6279" spans="1:8">
      <c r="A6279" s="185">
        <v>42342</v>
      </c>
      <c r="B6279" s="184">
        <v>123</v>
      </c>
      <c r="C6279" s="184">
        <f t="shared" si="395"/>
        <v>2015</v>
      </c>
      <c r="E6279" s="190">
        <v>55.1</v>
      </c>
      <c r="F6279" s="190">
        <f t="shared" ref="F6279:F6342" si="398">F6278+1</f>
        <v>6274</v>
      </c>
      <c r="G6279" s="190">
        <f t="shared" si="396"/>
        <v>0.68703460359176527</v>
      </c>
      <c r="H6279" s="190">
        <f t="shared" si="397"/>
        <v>250.96</v>
      </c>
    </row>
    <row r="6280" spans="1:8">
      <c r="A6280" s="185">
        <v>42343</v>
      </c>
      <c r="B6280" s="184">
        <v>46</v>
      </c>
      <c r="C6280" s="184">
        <f t="shared" si="395"/>
        <v>2015</v>
      </c>
      <c r="E6280" s="190">
        <v>55.1</v>
      </c>
      <c r="F6280" s="190">
        <f t="shared" si="398"/>
        <v>6275</v>
      </c>
      <c r="G6280" s="190">
        <f t="shared" si="396"/>
        <v>0.68714410862899689</v>
      </c>
      <c r="H6280" s="190">
        <f t="shared" si="397"/>
        <v>251</v>
      </c>
    </row>
    <row r="6281" spans="1:8">
      <c r="A6281" s="185">
        <v>42344</v>
      </c>
      <c r="B6281" s="184">
        <v>41.4</v>
      </c>
      <c r="C6281" s="184">
        <f t="shared" si="395"/>
        <v>2015</v>
      </c>
      <c r="E6281" s="190">
        <v>55.1</v>
      </c>
      <c r="F6281" s="190">
        <f t="shared" si="398"/>
        <v>6276</v>
      </c>
      <c r="G6281" s="190">
        <f t="shared" si="396"/>
        <v>0.68725361366622861</v>
      </c>
      <c r="H6281" s="190">
        <f t="shared" si="397"/>
        <v>251.04</v>
      </c>
    </row>
    <row r="6282" spans="1:8">
      <c r="A6282" s="185">
        <v>42345</v>
      </c>
      <c r="B6282" s="184">
        <v>43.6</v>
      </c>
      <c r="C6282" s="184">
        <f t="shared" si="395"/>
        <v>2015</v>
      </c>
      <c r="E6282" s="190">
        <v>55.1</v>
      </c>
      <c r="F6282" s="190">
        <f t="shared" si="398"/>
        <v>6277</v>
      </c>
      <c r="G6282" s="190">
        <f t="shared" si="396"/>
        <v>0.68736311870346034</v>
      </c>
      <c r="H6282" s="190">
        <f t="shared" si="397"/>
        <v>251.08</v>
      </c>
    </row>
    <row r="6283" spans="1:8">
      <c r="A6283" s="185">
        <v>42346</v>
      </c>
      <c r="B6283" s="184">
        <v>44.3</v>
      </c>
      <c r="C6283" s="184">
        <f t="shared" si="395"/>
        <v>2015</v>
      </c>
      <c r="E6283" s="190">
        <v>55.1</v>
      </c>
      <c r="F6283" s="190">
        <f t="shared" si="398"/>
        <v>6278</v>
      </c>
      <c r="G6283" s="190">
        <f t="shared" si="396"/>
        <v>0.68747262374069207</v>
      </c>
      <c r="H6283" s="190">
        <f t="shared" si="397"/>
        <v>251.12</v>
      </c>
    </row>
    <row r="6284" spans="1:8">
      <c r="A6284" s="185">
        <v>42347</v>
      </c>
      <c r="B6284" s="184">
        <v>42.4</v>
      </c>
      <c r="C6284" s="184">
        <f t="shared" si="395"/>
        <v>2015</v>
      </c>
      <c r="E6284" s="190">
        <v>55.1</v>
      </c>
      <c r="F6284" s="190">
        <f t="shared" si="398"/>
        <v>6279</v>
      </c>
      <c r="G6284" s="190">
        <f t="shared" si="396"/>
        <v>0.6875821287779238</v>
      </c>
      <c r="H6284" s="190">
        <f t="shared" si="397"/>
        <v>251.16</v>
      </c>
    </row>
    <row r="6285" spans="1:8">
      <c r="A6285" s="185">
        <v>42348</v>
      </c>
      <c r="B6285" s="184">
        <v>42.3</v>
      </c>
      <c r="C6285" s="184">
        <f t="shared" si="395"/>
        <v>2015</v>
      </c>
      <c r="E6285" s="190">
        <v>55.1</v>
      </c>
      <c r="F6285" s="190">
        <f t="shared" si="398"/>
        <v>6280</v>
      </c>
      <c r="G6285" s="190">
        <f t="shared" si="396"/>
        <v>0.68769163381515552</v>
      </c>
      <c r="H6285" s="190">
        <f t="shared" si="397"/>
        <v>251.2</v>
      </c>
    </row>
    <row r="6286" spans="1:8">
      <c r="A6286" s="185">
        <v>42349</v>
      </c>
      <c r="B6286" s="184">
        <v>40.799999999999997</v>
      </c>
      <c r="C6286" s="184">
        <f t="shared" si="395"/>
        <v>2015</v>
      </c>
      <c r="E6286" s="190">
        <v>55.1</v>
      </c>
      <c r="F6286" s="190">
        <f t="shared" si="398"/>
        <v>6281</v>
      </c>
      <c r="G6286" s="190">
        <f t="shared" si="396"/>
        <v>0.68780113885238725</v>
      </c>
      <c r="H6286" s="190">
        <f t="shared" si="397"/>
        <v>251.24</v>
      </c>
    </row>
    <row r="6287" spans="1:8">
      <c r="A6287" s="185">
        <v>42350</v>
      </c>
      <c r="B6287" s="184">
        <v>40.200000000000003</v>
      </c>
      <c r="C6287" s="184">
        <f t="shared" si="395"/>
        <v>2015</v>
      </c>
      <c r="E6287" s="190">
        <v>55.1</v>
      </c>
      <c r="F6287" s="190">
        <f t="shared" si="398"/>
        <v>6282</v>
      </c>
      <c r="G6287" s="190">
        <f t="shared" si="396"/>
        <v>0.68791064388961898</v>
      </c>
      <c r="H6287" s="190">
        <f t="shared" si="397"/>
        <v>251.28000000000003</v>
      </c>
    </row>
    <row r="6288" spans="1:8">
      <c r="A6288" s="185">
        <v>42351</v>
      </c>
      <c r="B6288" s="184">
        <v>40.200000000000003</v>
      </c>
      <c r="C6288" s="184">
        <f t="shared" si="395"/>
        <v>2015</v>
      </c>
      <c r="E6288" s="190">
        <v>55.1</v>
      </c>
      <c r="F6288" s="190">
        <f t="shared" si="398"/>
        <v>6283</v>
      </c>
      <c r="G6288" s="190">
        <f t="shared" si="396"/>
        <v>0.68802014892685059</v>
      </c>
      <c r="H6288" s="190">
        <f t="shared" si="397"/>
        <v>251.32</v>
      </c>
    </row>
    <row r="6289" spans="1:8">
      <c r="A6289" s="185">
        <v>42352</v>
      </c>
      <c r="B6289" s="184">
        <v>43.1</v>
      </c>
      <c r="C6289" s="184">
        <f t="shared" si="395"/>
        <v>2015</v>
      </c>
      <c r="E6289" s="190">
        <v>55.1</v>
      </c>
      <c r="F6289" s="190">
        <f t="shared" si="398"/>
        <v>6284</v>
      </c>
      <c r="G6289" s="190">
        <f t="shared" si="396"/>
        <v>0.68812965396408232</v>
      </c>
      <c r="H6289" s="190">
        <f t="shared" si="397"/>
        <v>251.36</v>
      </c>
    </row>
    <row r="6290" spans="1:8">
      <c r="A6290" s="185">
        <v>42353</v>
      </c>
      <c r="B6290" s="184">
        <v>39.700000000000003</v>
      </c>
      <c r="C6290" s="184">
        <f t="shared" si="395"/>
        <v>2015</v>
      </c>
      <c r="E6290" s="190">
        <v>55.1</v>
      </c>
      <c r="F6290" s="190">
        <f t="shared" si="398"/>
        <v>6285</v>
      </c>
      <c r="G6290" s="190">
        <f t="shared" si="396"/>
        <v>0.68823915900131405</v>
      </c>
      <c r="H6290" s="190">
        <f t="shared" si="397"/>
        <v>251.4</v>
      </c>
    </row>
    <row r="6291" spans="1:8">
      <c r="A6291" s="185">
        <v>42354</v>
      </c>
      <c r="B6291" s="184">
        <v>40.9</v>
      </c>
      <c r="C6291" s="184">
        <f t="shared" si="395"/>
        <v>2015</v>
      </c>
      <c r="E6291" s="190">
        <v>55.1</v>
      </c>
      <c r="F6291" s="190">
        <f t="shared" si="398"/>
        <v>6286</v>
      </c>
      <c r="G6291" s="190">
        <f t="shared" si="396"/>
        <v>0.68834866403854578</v>
      </c>
      <c r="H6291" s="190">
        <f t="shared" si="397"/>
        <v>251.44</v>
      </c>
    </row>
    <row r="6292" spans="1:8">
      <c r="A6292" s="185">
        <v>42355</v>
      </c>
      <c r="B6292" s="184">
        <v>46.1</v>
      </c>
      <c r="C6292" s="184">
        <f t="shared" si="395"/>
        <v>2015</v>
      </c>
      <c r="E6292" s="190">
        <v>55</v>
      </c>
      <c r="F6292" s="190">
        <f t="shared" si="398"/>
        <v>6287</v>
      </c>
      <c r="G6292" s="190">
        <f t="shared" si="396"/>
        <v>0.6884581690757775</v>
      </c>
      <c r="H6292" s="190">
        <f t="shared" si="397"/>
        <v>251.48</v>
      </c>
    </row>
    <row r="6293" spans="1:8">
      <c r="A6293" s="185">
        <v>42356</v>
      </c>
      <c r="B6293" s="184">
        <v>47.5</v>
      </c>
      <c r="C6293" s="184">
        <f t="shared" si="395"/>
        <v>2015</v>
      </c>
      <c r="E6293" s="190">
        <v>55</v>
      </c>
      <c r="F6293" s="190">
        <f t="shared" si="398"/>
        <v>6288</v>
      </c>
      <c r="G6293" s="190">
        <f t="shared" si="396"/>
        <v>0.68856767411300923</v>
      </c>
      <c r="H6293" s="190">
        <f t="shared" si="397"/>
        <v>251.52</v>
      </c>
    </row>
    <row r="6294" spans="1:8">
      <c r="A6294" s="185">
        <v>42357</v>
      </c>
      <c r="B6294" s="184">
        <v>47.6</v>
      </c>
      <c r="C6294" s="184">
        <f t="shared" si="395"/>
        <v>2015</v>
      </c>
      <c r="E6294" s="190">
        <v>55</v>
      </c>
      <c r="F6294" s="190">
        <f t="shared" si="398"/>
        <v>6289</v>
      </c>
      <c r="G6294" s="190">
        <f t="shared" si="396"/>
        <v>0.68867717915024096</v>
      </c>
      <c r="H6294" s="190">
        <f t="shared" si="397"/>
        <v>251.56</v>
      </c>
    </row>
    <row r="6295" spans="1:8">
      <c r="A6295" s="185">
        <v>42358</v>
      </c>
      <c r="B6295" s="184">
        <v>52.7</v>
      </c>
      <c r="C6295" s="184">
        <f t="shared" si="395"/>
        <v>2015</v>
      </c>
      <c r="E6295" s="190">
        <v>55</v>
      </c>
      <c r="F6295" s="190">
        <f t="shared" si="398"/>
        <v>6290</v>
      </c>
      <c r="G6295" s="190">
        <f t="shared" si="396"/>
        <v>0.68878668418747258</v>
      </c>
      <c r="H6295" s="190">
        <f t="shared" si="397"/>
        <v>251.6</v>
      </c>
    </row>
    <row r="6296" spans="1:8">
      <c r="A6296" s="185">
        <v>42359</v>
      </c>
      <c r="B6296" s="184">
        <v>67.8</v>
      </c>
      <c r="C6296" s="184">
        <f t="shared" si="395"/>
        <v>2015</v>
      </c>
      <c r="E6296" s="190">
        <v>55</v>
      </c>
      <c r="F6296" s="190">
        <f t="shared" si="398"/>
        <v>6291</v>
      </c>
      <c r="G6296" s="190">
        <f t="shared" si="396"/>
        <v>0.6888961892247043</v>
      </c>
      <c r="H6296" s="190">
        <f t="shared" si="397"/>
        <v>251.64</v>
      </c>
    </row>
    <row r="6297" spans="1:8">
      <c r="A6297" s="185">
        <v>42360</v>
      </c>
      <c r="B6297" s="184">
        <v>84.6</v>
      </c>
      <c r="C6297" s="184">
        <f t="shared" si="395"/>
        <v>2015</v>
      </c>
      <c r="E6297" s="190">
        <v>55</v>
      </c>
      <c r="F6297" s="190">
        <f t="shared" si="398"/>
        <v>6292</v>
      </c>
      <c r="G6297" s="190">
        <f t="shared" si="396"/>
        <v>0.68900569426193603</v>
      </c>
      <c r="H6297" s="190">
        <f t="shared" si="397"/>
        <v>251.68</v>
      </c>
    </row>
    <row r="6298" spans="1:8">
      <c r="A6298" s="185">
        <v>42361</v>
      </c>
      <c r="B6298" s="184">
        <v>52</v>
      </c>
      <c r="C6298" s="184">
        <f t="shared" si="395"/>
        <v>2015</v>
      </c>
      <c r="E6298" s="190">
        <v>55</v>
      </c>
      <c r="F6298" s="190">
        <f t="shared" si="398"/>
        <v>6293</v>
      </c>
      <c r="G6298" s="190">
        <f t="shared" si="396"/>
        <v>0.68911519929916776</v>
      </c>
      <c r="H6298" s="190">
        <f t="shared" si="397"/>
        <v>251.72</v>
      </c>
    </row>
    <row r="6299" spans="1:8">
      <c r="A6299" s="185">
        <v>42362</v>
      </c>
      <c r="B6299" s="184">
        <v>49.2</v>
      </c>
      <c r="C6299" s="184">
        <f t="shared" si="395"/>
        <v>2015</v>
      </c>
      <c r="E6299" s="190">
        <v>55</v>
      </c>
      <c r="F6299" s="190">
        <f t="shared" si="398"/>
        <v>6294</v>
      </c>
      <c r="G6299" s="190">
        <f t="shared" si="396"/>
        <v>0.68922470433639949</v>
      </c>
      <c r="H6299" s="190">
        <f t="shared" si="397"/>
        <v>251.76</v>
      </c>
    </row>
    <row r="6300" spans="1:8">
      <c r="A6300" s="185">
        <v>42363</v>
      </c>
      <c r="B6300" s="184">
        <v>50.2</v>
      </c>
      <c r="C6300" s="184">
        <f t="shared" si="395"/>
        <v>2015</v>
      </c>
      <c r="E6300" s="190">
        <v>55</v>
      </c>
      <c r="F6300" s="190">
        <f t="shared" si="398"/>
        <v>6295</v>
      </c>
      <c r="G6300" s="190">
        <f t="shared" si="396"/>
        <v>0.68933420937363121</v>
      </c>
      <c r="H6300" s="190">
        <f t="shared" si="397"/>
        <v>251.8</v>
      </c>
    </row>
    <row r="6301" spans="1:8">
      <c r="A6301" s="185">
        <v>42364</v>
      </c>
      <c r="B6301" s="184">
        <v>51.8</v>
      </c>
      <c r="C6301" s="184">
        <f t="shared" si="395"/>
        <v>2015</v>
      </c>
      <c r="E6301" s="190">
        <v>55</v>
      </c>
      <c r="F6301" s="190">
        <f t="shared" si="398"/>
        <v>6296</v>
      </c>
      <c r="G6301" s="190">
        <f t="shared" si="396"/>
        <v>0.68944371441086294</v>
      </c>
      <c r="H6301" s="190">
        <f t="shared" si="397"/>
        <v>251.84</v>
      </c>
    </row>
    <row r="6302" spans="1:8">
      <c r="A6302" s="185">
        <v>42365</v>
      </c>
      <c r="B6302" s="184">
        <v>50</v>
      </c>
      <c r="C6302" s="184">
        <f t="shared" si="395"/>
        <v>2015</v>
      </c>
      <c r="E6302" s="190">
        <v>55</v>
      </c>
      <c r="F6302" s="190">
        <f t="shared" si="398"/>
        <v>6297</v>
      </c>
      <c r="G6302" s="190">
        <f t="shared" si="396"/>
        <v>0.68955321944809467</v>
      </c>
      <c r="H6302" s="190">
        <f t="shared" si="397"/>
        <v>251.88000000000002</v>
      </c>
    </row>
    <row r="6303" spans="1:8">
      <c r="A6303" s="185">
        <v>42366</v>
      </c>
      <c r="B6303" s="184">
        <v>48</v>
      </c>
      <c r="C6303" s="184">
        <f t="shared" si="395"/>
        <v>2015</v>
      </c>
      <c r="E6303" s="190">
        <v>55</v>
      </c>
      <c r="F6303" s="190">
        <f t="shared" si="398"/>
        <v>6298</v>
      </c>
      <c r="G6303" s="190">
        <f t="shared" si="396"/>
        <v>0.68966272448532628</v>
      </c>
      <c r="H6303" s="190">
        <f t="shared" si="397"/>
        <v>251.92</v>
      </c>
    </row>
    <row r="6304" spans="1:8">
      <c r="A6304" s="185">
        <v>42367</v>
      </c>
      <c r="B6304" s="184">
        <v>50</v>
      </c>
      <c r="C6304" s="184">
        <f t="shared" si="395"/>
        <v>2015</v>
      </c>
      <c r="E6304" s="190">
        <v>55</v>
      </c>
      <c r="F6304" s="190">
        <f t="shared" si="398"/>
        <v>6299</v>
      </c>
      <c r="G6304" s="190">
        <f t="shared" si="396"/>
        <v>0.68977222952255801</v>
      </c>
      <c r="H6304" s="190">
        <f t="shared" si="397"/>
        <v>251.96</v>
      </c>
    </row>
    <row r="6305" spans="1:8">
      <c r="A6305" s="185">
        <v>42368</v>
      </c>
      <c r="B6305" s="184">
        <v>47.7</v>
      </c>
      <c r="C6305" s="184">
        <f t="shared" si="395"/>
        <v>2015</v>
      </c>
      <c r="E6305" s="190">
        <v>55</v>
      </c>
      <c r="F6305" s="190">
        <f t="shared" si="398"/>
        <v>6300</v>
      </c>
      <c r="G6305" s="190">
        <f t="shared" si="396"/>
        <v>0.68988173455978974</v>
      </c>
      <c r="H6305" s="190">
        <f t="shared" si="397"/>
        <v>252</v>
      </c>
    </row>
    <row r="6306" spans="1:8">
      <c r="A6306" s="185">
        <v>42369</v>
      </c>
      <c r="B6306" s="184">
        <v>46.7</v>
      </c>
      <c r="C6306" s="184">
        <f t="shared" si="395"/>
        <v>2015</v>
      </c>
      <c r="E6306" s="190">
        <v>55</v>
      </c>
      <c r="F6306" s="190">
        <f t="shared" si="398"/>
        <v>6301</v>
      </c>
      <c r="G6306" s="190">
        <f t="shared" si="396"/>
        <v>0.68999123959702147</v>
      </c>
      <c r="H6306" s="190">
        <f t="shared" si="397"/>
        <v>252.04</v>
      </c>
    </row>
    <row r="6307" spans="1:8">
      <c r="A6307" s="185">
        <v>42370</v>
      </c>
      <c r="B6307" s="184">
        <v>44</v>
      </c>
      <c r="C6307" s="184">
        <f t="shared" si="395"/>
        <v>2016</v>
      </c>
      <c r="E6307" s="190">
        <v>55</v>
      </c>
      <c r="F6307" s="190">
        <f t="shared" si="398"/>
        <v>6302</v>
      </c>
      <c r="G6307" s="190">
        <f t="shared" si="396"/>
        <v>0.69010074463425319</v>
      </c>
      <c r="H6307" s="190">
        <f t="shared" si="397"/>
        <v>252.08</v>
      </c>
    </row>
    <row r="6308" spans="1:8">
      <c r="A6308" s="185">
        <v>42371</v>
      </c>
      <c r="B6308" s="184">
        <v>44</v>
      </c>
      <c r="C6308" s="184">
        <f t="shared" si="395"/>
        <v>2016</v>
      </c>
      <c r="E6308" s="190">
        <v>55</v>
      </c>
      <c r="F6308" s="190">
        <f t="shared" si="398"/>
        <v>6303</v>
      </c>
      <c r="G6308" s="190">
        <f t="shared" si="396"/>
        <v>0.69021024967148492</v>
      </c>
      <c r="H6308" s="190">
        <f t="shared" si="397"/>
        <v>252.12</v>
      </c>
    </row>
    <row r="6309" spans="1:8">
      <c r="A6309" s="185">
        <v>42372</v>
      </c>
      <c r="B6309" s="184">
        <v>47.5</v>
      </c>
      <c r="C6309" s="184">
        <f t="shared" si="395"/>
        <v>2016</v>
      </c>
      <c r="E6309" s="190">
        <v>55</v>
      </c>
      <c r="F6309" s="190">
        <f t="shared" si="398"/>
        <v>6304</v>
      </c>
      <c r="G6309" s="190">
        <f t="shared" si="396"/>
        <v>0.69031975470871665</v>
      </c>
      <c r="H6309" s="190">
        <f t="shared" si="397"/>
        <v>252.16</v>
      </c>
    </row>
    <row r="6310" spans="1:8">
      <c r="A6310" s="185">
        <v>42373</v>
      </c>
      <c r="B6310" s="184">
        <v>46.2</v>
      </c>
      <c r="C6310" s="184">
        <f t="shared" si="395"/>
        <v>2016</v>
      </c>
      <c r="E6310" s="190">
        <v>55</v>
      </c>
      <c r="F6310" s="190">
        <f t="shared" si="398"/>
        <v>6305</v>
      </c>
      <c r="G6310" s="190">
        <f t="shared" si="396"/>
        <v>0.69042925974594826</v>
      </c>
      <c r="H6310" s="190">
        <f t="shared" si="397"/>
        <v>252.2</v>
      </c>
    </row>
    <row r="6311" spans="1:8">
      <c r="A6311" s="185">
        <v>42374</v>
      </c>
      <c r="B6311" s="184">
        <v>44.3</v>
      </c>
      <c r="C6311" s="184">
        <f t="shared" si="395"/>
        <v>2016</v>
      </c>
      <c r="E6311" s="190">
        <v>55</v>
      </c>
      <c r="F6311" s="190">
        <f t="shared" si="398"/>
        <v>6306</v>
      </c>
      <c r="G6311" s="190">
        <f t="shared" si="396"/>
        <v>0.69053876478317999</v>
      </c>
      <c r="H6311" s="190">
        <f t="shared" si="397"/>
        <v>252.24</v>
      </c>
    </row>
    <row r="6312" spans="1:8">
      <c r="A6312" s="185">
        <v>42375</v>
      </c>
      <c r="B6312" s="184">
        <v>43.5</v>
      </c>
      <c r="C6312" s="184">
        <f t="shared" si="395"/>
        <v>2016</v>
      </c>
      <c r="E6312" s="190">
        <v>55</v>
      </c>
      <c r="F6312" s="190">
        <f t="shared" si="398"/>
        <v>6307</v>
      </c>
      <c r="G6312" s="190">
        <f t="shared" si="396"/>
        <v>0.69064826982041172</v>
      </c>
      <c r="H6312" s="190">
        <f t="shared" si="397"/>
        <v>252.28</v>
      </c>
    </row>
    <row r="6313" spans="1:8">
      <c r="A6313" s="185">
        <v>42376</v>
      </c>
      <c r="B6313" s="184">
        <v>42.7</v>
      </c>
      <c r="C6313" s="184">
        <f t="shared" si="395"/>
        <v>2016</v>
      </c>
      <c r="E6313" s="190">
        <v>55</v>
      </c>
      <c r="F6313" s="190">
        <f t="shared" si="398"/>
        <v>6308</v>
      </c>
      <c r="G6313" s="190">
        <f t="shared" si="396"/>
        <v>0.69075777485764345</v>
      </c>
      <c r="H6313" s="190">
        <f t="shared" si="397"/>
        <v>252.32</v>
      </c>
    </row>
    <row r="6314" spans="1:8">
      <c r="A6314" s="185">
        <v>42377</v>
      </c>
      <c r="B6314" s="184">
        <v>50.5</v>
      </c>
      <c r="C6314" s="184">
        <f t="shared" si="395"/>
        <v>2016</v>
      </c>
      <c r="E6314" s="190">
        <v>54.9</v>
      </c>
      <c r="F6314" s="190">
        <f t="shared" si="398"/>
        <v>6309</v>
      </c>
      <c r="G6314" s="190">
        <f t="shared" si="396"/>
        <v>0.69086727989487517</v>
      </c>
      <c r="H6314" s="190">
        <f t="shared" si="397"/>
        <v>252.36</v>
      </c>
    </row>
    <row r="6315" spans="1:8">
      <c r="A6315" s="185">
        <v>42378</v>
      </c>
      <c r="B6315" s="184">
        <v>52.5</v>
      </c>
      <c r="C6315" s="184">
        <f t="shared" si="395"/>
        <v>2016</v>
      </c>
      <c r="E6315" s="190">
        <v>54.9</v>
      </c>
      <c r="F6315" s="190">
        <f t="shared" si="398"/>
        <v>6310</v>
      </c>
      <c r="G6315" s="190">
        <f t="shared" si="396"/>
        <v>0.6909767849321069</v>
      </c>
      <c r="H6315" s="190">
        <f t="shared" si="397"/>
        <v>252.4</v>
      </c>
    </row>
    <row r="6316" spans="1:8">
      <c r="A6316" s="185">
        <v>42379</v>
      </c>
      <c r="B6316" s="184">
        <v>48</v>
      </c>
      <c r="C6316" s="184">
        <f t="shared" si="395"/>
        <v>2016</v>
      </c>
      <c r="E6316" s="190">
        <v>54.9</v>
      </c>
      <c r="F6316" s="190">
        <f t="shared" si="398"/>
        <v>6311</v>
      </c>
      <c r="G6316" s="190">
        <f t="shared" si="396"/>
        <v>0.69108628996933863</v>
      </c>
      <c r="H6316" s="190">
        <f t="shared" si="397"/>
        <v>252.44</v>
      </c>
    </row>
    <row r="6317" spans="1:8">
      <c r="A6317" s="185">
        <v>42380</v>
      </c>
      <c r="B6317" s="184">
        <v>42.8</v>
      </c>
      <c r="C6317" s="184">
        <f t="shared" si="395"/>
        <v>2016</v>
      </c>
      <c r="E6317" s="190">
        <v>54.9</v>
      </c>
      <c r="F6317" s="190">
        <f t="shared" si="398"/>
        <v>6312</v>
      </c>
      <c r="G6317" s="190">
        <f t="shared" si="396"/>
        <v>0.69119579500657036</v>
      </c>
      <c r="H6317" s="190">
        <f t="shared" si="397"/>
        <v>252.48000000000005</v>
      </c>
    </row>
    <row r="6318" spans="1:8">
      <c r="A6318" s="185">
        <v>42381</v>
      </c>
      <c r="B6318" s="184">
        <v>41.4</v>
      </c>
      <c r="C6318" s="184">
        <f t="shared" si="395"/>
        <v>2016</v>
      </c>
      <c r="E6318" s="190">
        <v>54.9</v>
      </c>
      <c r="F6318" s="190">
        <f t="shared" si="398"/>
        <v>6313</v>
      </c>
      <c r="G6318" s="190">
        <f t="shared" si="396"/>
        <v>0.69130530004380197</v>
      </c>
      <c r="H6318" s="190">
        <f t="shared" si="397"/>
        <v>252.52</v>
      </c>
    </row>
    <row r="6319" spans="1:8">
      <c r="A6319" s="185">
        <v>42382</v>
      </c>
      <c r="B6319" s="184">
        <v>40.1</v>
      </c>
      <c r="C6319" s="184">
        <f t="shared" si="395"/>
        <v>2016</v>
      </c>
      <c r="E6319" s="190">
        <v>54.8</v>
      </c>
      <c r="F6319" s="190">
        <f t="shared" si="398"/>
        <v>6314</v>
      </c>
      <c r="G6319" s="190">
        <f t="shared" si="396"/>
        <v>0.6914148050810337</v>
      </c>
      <c r="H6319" s="190">
        <f t="shared" si="397"/>
        <v>252.56</v>
      </c>
    </row>
    <row r="6320" spans="1:8">
      <c r="A6320" s="185">
        <v>42383</v>
      </c>
      <c r="B6320" s="184">
        <v>42.5</v>
      </c>
      <c r="C6320" s="184">
        <f t="shared" si="395"/>
        <v>2016</v>
      </c>
      <c r="E6320" s="190">
        <v>54.8</v>
      </c>
      <c r="F6320" s="190">
        <f t="shared" si="398"/>
        <v>6315</v>
      </c>
      <c r="G6320" s="190">
        <f t="shared" si="396"/>
        <v>0.69152431011826543</v>
      </c>
      <c r="H6320" s="190">
        <f t="shared" si="397"/>
        <v>252.6</v>
      </c>
    </row>
    <row r="6321" spans="1:8">
      <c r="A6321" s="185">
        <v>42384</v>
      </c>
      <c r="B6321" s="184">
        <v>43.7</v>
      </c>
      <c r="C6321" s="184">
        <f t="shared" si="395"/>
        <v>2016</v>
      </c>
      <c r="E6321" s="190">
        <v>54.8</v>
      </c>
      <c r="F6321" s="190">
        <f t="shared" si="398"/>
        <v>6316</v>
      </c>
      <c r="G6321" s="190">
        <f t="shared" si="396"/>
        <v>0.69163381515549716</v>
      </c>
      <c r="H6321" s="190">
        <f t="shared" si="397"/>
        <v>252.64</v>
      </c>
    </row>
    <row r="6322" spans="1:8">
      <c r="A6322" s="185">
        <v>42385</v>
      </c>
      <c r="B6322" s="184">
        <v>38.6</v>
      </c>
      <c r="C6322" s="184">
        <f t="shared" si="395"/>
        <v>2016</v>
      </c>
      <c r="E6322" s="190">
        <v>54.8</v>
      </c>
      <c r="F6322" s="190">
        <f t="shared" si="398"/>
        <v>6317</v>
      </c>
      <c r="G6322" s="190">
        <f t="shared" si="396"/>
        <v>0.69174332019272888</v>
      </c>
      <c r="H6322" s="190">
        <f t="shared" si="397"/>
        <v>252.68</v>
      </c>
    </row>
    <row r="6323" spans="1:8">
      <c r="A6323" s="185">
        <v>42386</v>
      </c>
      <c r="B6323" s="184">
        <v>37.799999999999997</v>
      </c>
      <c r="C6323" s="184">
        <f t="shared" si="395"/>
        <v>2016</v>
      </c>
      <c r="E6323" s="190">
        <v>54.8</v>
      </c>
      <c r="F6323" s="190">
        <f t="shared" si="398"/>
        <v>6318</v>
      </c>
      <c r="G6323" s="190">
        <f t="shared" si="396"/>
        <v>0.69185282522996061</v>
      </c>
      <c r="H6323" s="190">
        <f t="shared" si="397"/>
        <v>252.72</v>
      </c>
    </row>
    <row r="6324" spans="1:8">
      <c r="A6324" s="185">
        <v>42387</v>
      </c>
      <c r="B6324" s="184">
        <v>45.4</v>
      </c>
      <c r="C6324" s="184">
        <f t="shared" si="395"/>
        <v>2016</v>
      </c>
      <c r="E6324" s="190">
        <v>54.8</v>
      </c>
      <c r="F6324" s="190">
        <f t="shared" si="398"/>
        <v>6319</v>
      </c>
      <c r="G6324" s="190">
        <f t="shared" si="396"/>
        <v>0.69196233026719234</v>
      </c>
      <c r="H6324" s="190">
        <f t="shared" si="397"/>
        <v>252.76</v>
      </c>
    </row>
    <row r="6325" spans="1:8">
      <c r="A6325" s="185">
        <v>42388</v>
      </c>
      <c r="B6325" s="184">
        <v>59.1</v>
      </c>
      <c r="C6325" s="184">
        <f t="shared" si="395"/>
        <v>2016</v>
      </c>
      <c r="E6325" s="190">
        <v>54.8</v>
      </c>
      <c r="F6325" s="190">
        <f t="shared" si="398"/>
        <v>6320</v>
      </c>
      <c r="G6325" s="190">
        <f t="shared" si="396"/>
        <v>0.69207183530442395</v>
      </c>
      <c r="H6325" s="190">
        <f t="shared" si="397"/>
        <v>252.8</v>
      </c>
    </row>
    <row r="6326" spans="1:8">
      <c r="A6326" s="185">
        <v>42389</v>
      </c>
      <c r="B6326" s="184">
        <v>65.8</v>
      </c>
      <c r="C6326" s="184">
        <f t="shared" si="395"/>
        <v>2016</v>
      </c>
      <c r="E6326" s="190">
        <v>54.7</v>
      </c>
      <c r="F6326" s="190">
        <f t="shared" si="398"/>
        <v>6321</v>
      </c>
      <c r="G6326" s="190">
        <f t="shared" si="396"/>
        <v>0.69218134034165568</v>
      </c>
      <c r="H6326" s="190">
        <f t="shared" si="397"/>
        <v>252.84</v>
      </c>
    </row>
    <row r="6327" spans="1:8">
      <c r="A6327" s="185">
        <v>42390</v>
      </c>
      <c r="B6327" s="184">
        <v>70.3</v>
      </c>
      <c r="C6327" s="184">
        <f t="shared" si="395"/>
        <v>2016</v>
      </c>
      <c r="E6327" s="190">
        <v>54.7</v>
      </c>
      <c r="F6327" s="190">
        <f t="shared" si="398"/>
        <v>6322</v>
      </c>
      <c r="G6327" s="190">
        <f t="shared" si="396"/>
        <v>0.69229084537888741</v>
      </c>
      <c r="H6327" s="190">
        <f t="shared" si="397"/>
        <v>252.88</v>
      </c>
    </row>
    <row r="6328" spans="1:8">
      <c r="A6328" s="185">
        <v>42391</v>
      </c>
      <c r="B6328" s="184">
        <v>67.8</v>
      </c>
      <c r="C6328" s="184">
        <f t="shared" si="395"/>
        <v>2016</v>
      </c>
      <c r="E6328" s="190">
        <v>54.7</v>
      </c>
      <c r="F6328" s="190">
        <f t="shared" si="398"/>
        <v>6323</v>
      </c>
      <c r="G6328" s="190">
        <f t="shared" si="396"/>
        <v>0.69240035041611914</v>
      </c>
      <c r="H6328" s="190">
        <f t="shared" si="397"/>
        <v>252.92</v>
      </c>
    </row>
    <row r="6329" spans="1:8">
      <c r="A6329" s="185">
        <v>42392</v>
      </c>
      <c r="B6329" s="184">
        <v>62</v>
      </c>
      <c r="C6329" s="184">
        <f t="shared" si="395"/>
        <v>2016</v>
      </c>
      <c r="E6329" s="190">
        <v>54.7</v>
      </c>
      <c r="F6329" s="190">
        <f t="shared" si="398"/>
        <v>6324</v>
      </c>
      <c r="G6329" s="190">
        <f t="shared" si="396"/>
        <v>0.69250985545335086</v>
      </c>
      <c r="H6329" s="190">
        <f t="shared" si="397"/>
        <v>252.96</v>
      </c>
    </row>
    <row r="6330" spans="1:8">
      <c r="A6330" s="185">
        <v>42393</v>
      </c>
      <c r="B6330" s="184">
        <v>59.9</v>
      </c>
      <c r="C6330" s="184">
        <f t="shared" si="395"/>
        <v>2016</v>
      </c>
      <c r="E6330" s="190">
        <v>54.7</v>
      </c>
      <c r="F6330" s="190">
        <f t="shared" si="398"/>
        <v>6325</v>
      </c>
      <c r="G6330" s="190">
        <f t="shared" si="396"/>
        <v>0.69261936049058259</v>
      </c>
      <c r="H6330" s="190">
        <f t="shared" si="397"/>
        <v>253</v>
      </c>
    </row>
    <row r="6331" spans="1:8">
      <c r="A6331" s="185">
        <v>42394</v>
      </c>
      <c r="B6331" s="184">
        <v>57.7</v>
      </c>
      <c r="C6331" s="184">
        <f t="shared" si="395"/>
        <v>2016</v>
      </c>
      <c r="E6331" s="190">
        <v>54.7</v>
      </c>
      <c r="F6331" s="190">
        <f t="shared" si="398"/>
        <v>6326</v>
      </c>
      <c r="G6331" s="190">
        <f t="shared" si="396"/>
        <v>0.69272886552781432</v>
      </c>
      <c r="H6331" s="190">
        <f t="shared" si="397"/>
        <v>253.04</v>
      </c>
    </row>
    <row r="6332" spans="1:8">
      <c r="A6332" s="185">
        <v>42395</v>
      </c>
      <c r="B6332" s="184">
        <v>48.5</v>
      </c>
      <c r="C6332" s="184">
        <f t="shared" si="395"/>
        <v>2016</v>
      </c>
      <c r="E6332" s="190">
        <v>54.7</v>
      </c>
      <c r="F6332" s="190">
        <f t="shared" si="398"/>
        <v>6327</v>
      </c>
      <c r="G6332" s="190">
        <f t="shared" si="396"/>
        <v>0.69283837056504605</v>
      </c>
      <c r="H6332" s="190">
        <f t="shared" si="397"/>
        <v>253.08000000000004</v>
      </c>
    </row>
    <row r="6333" spans="1:8">
      <c r="A6333" s="185">
        <v>42396</v>
      </c>
      <c r="B6333" s="184">
        <v>47.8</v>
      </c>
      <c r="C6333" s="184">
        <f t="shared" si="395"/>
        <v>2016</v>
      </c>
      <c r="E6333" s="190">
        <v>54.7</v>
      </c>
      <c r="F6333" s="190">
        <f t="shared" si="398"/>
        <v>6328</v>
      </c>
      <c r="G6333" s="190">
        <f t="shared" si="396"/>
        <v>0.69294787560227766</v>
      </c>
      <c r="H6333" s="190">
        <f t="shared" si="397"/>
        <v>253.12</v>
      </c>
    </row>
    <row r="6334" spans="1:8">
      <c r="A6334" s="185">
        <v>42397</v>
      </c>
      <c r="B6334" s="184">
        <v>42.7</v>
      </c>
      <c r="C6334" s="184">
        <f t="shared" si="395"/>
        <v>2016</v>
      </c>
      <c r="E6334" s="190">
        <v>54.7</v>
      </c>
      <c r="F6334" s="190">
        <f t="shared" si="398"/>
        <v>6329</v>
      </c>
      <c r="G6334" s="190">
        <f t="shared" si="396"/>
        <v>0.69305738063950939</v>
      </c>
      <c r="H6334" s="190">
        <f t="shared" si="397"/>
        <v>253.16</v>
      </c>
    </row>
    <row r="6335" spans="1:8">
      <c r="A6335" s="185">
        <v>42398</v>
      </c>
      <c r="B6335" s="184">
        <v>41.5</v>
      </c>
      <c r="C6335" s="184">
        <f t="shared" si="395"/>
        <v>2016</v>
      </c>
      <c r="E6335" s="190">
        <v>54.7</v>
      </c>
      <c r="F6335" s="190">
        <f t="shared" si="398"/>
        <v>6330</v>
      </c>
      <c r="G6335" s="190">
        <f t="shared" si="396"/>
        <v>0.69316688567674112</v>
      </c>
      <c r="H6335" s="190">
        <f t="shared" si="397"/>
        <v>253.2</v>
      </c>
    </row>
    <row r="6336" spans="1:8">
      <c r="A6336" s="185">
        <v>42399</v>
      </c>
      <c r="B6336" s="184">
        <v>52.5</v>
      </c>
      <c r="C6336" s="184">
        <f t="shared" si="395"/>
        <v>2016</v>
      </c>
      <c r="E6336" s="190">
        <v>54.7</v>
      </c>
      <c r="F6336" s="190">
        <f t="shared" si="398"/>
        <v>6331</v>
      </c>
      <c r="G6336" s="190">
        <f t="shared" si="396"/>
        <v>0.69327639071397285</v>
      </c>
      <c r="H6336" s="190">
        <f t="shared" si="397"/>
        <v>253.24</v>
      </c>
    </row>
    <row r="6337" spans="1:8">
      <c r="A6337" s="185">
        <v>42400</v>
      </c>
      <c r="B6337" s="184">
        <v>56.7</v>
      </c>
      <c r="C6337" s="184">
        <f t="shared" si="395"/>
        <v>2016</v>
      </c>
      <c r="E6337" s="190">
        <v>54.6</v>
      </c>
      <c r="F6337" s="190">
        <f t="shared" si="398"/>
        <v>6332</v>
      </c>
      <c r="G6337" s="190">
        <f t="shared" si="396"/>
        <v>0.69338589575120457</v>
      </c>
      <c r="H6337" s="190">
        <f t="shared" si="397"/>
        <v>253.28</v>
      </c>
    </row>
    <row r="6338" spans="1:8">
      <c r="A6338" s="185">
        <v>42401</v>
      </c>
      <c r="B6338" s="184">
        <v>59.9</v>
      </c>
      <c r="C6338" s="184">
        <f t="shared" si="395"/>
        <v>2016</v>
      </c>
      <c r="E6338" s="190">
        <v>54.6</v>
      </c>
      <c r="F6338" s="190">
        <f t="shared" si="398"/>
        <v>6333</v>
      </c>
      <c r="G6338" s="190">
        <f t="shared" si="396"/>
        <v>0.6934954007884363</v>
      </c>
      <c r="H6338" s="190">
        <f t="shared" si="397"/>
        <v>253.32</v>
      </c>
    </row>
    <row r="6339" spans="1:8">
      <c r="A6339" s="185">
        <v>42402</v>
      </c>
      <c r="B6339" s="184">
        <v>60.2</v>
      </c>
      <c r="C6339" s="184">
        <f t="shared" si="395"/>
        <v>2016</v>
      </c>
      <c r="E6339" s="190">
        <v>54.6</v>
      </c>
      <c r="F6339" s="190">
        <f t="shared" si="398"/>
        <v>6334</v>
      </c>
      <c r="G6339" s="190">
        <f t="shared" si="396"/>
        <v>0.69360490582566803</v>
      </c>
      <c r="H6339" s="190">
        <f t="shared" si="397"/>
        <v>253.36</v>
      </c>
    </row>
    <row r="6340" spans="1:8">
      <c r="A6340" s="185">
        <v>42403</v>
      </c>
      <c r="B6340" s="184">
        <v>54.6</v>
      </c>
      <c r="C6340" s="184">
        <f t="shared" si="395"/>
        <v>2016</v>
      </c>
      <c r="E6340" s="190">
        <v>54.6</v>
      </c>
      <c r="F6340" s="190">
        <f t="shared" si="398"/>
        <v>6335</v>
      </c>
      <c r="G6340" s="190">
        <f t="shared" si="396"/>
        <v>0.69371441086289964</v>
      </c>
      <c r="H6340" s="190">
        <f t="shared" si="397"/>
        <v>253.4</v>
      </c>
    </row>
    <row r="6341" spans="1:8">
      <c r="A6341" s="185">
        <v>42404</v>
      </c>
      <c r="B6341" s="184">
        <v>55.9</v>
      </c>
      <c r="C6341" s="184">
        <f t="shared" si="395"/>
        <v>2016</v>
      </c>
      <c r="E6341" s="190">
        <v>54.6</v>
      </c>
      <c r="F6341" s="190">
        <f t="shared" si="398"/>
        <v>6336</v>
      </c>
      <c r="G6341" s="190">
        <f t="shared" si="396"/>
        <v>0.69382391590013137</v>
      </c>
      <c r="H6341" s="190">
        <f t="shared" si="397"/>
        <v>253.44</v>
      </c>
    </row>
    <row r="6342" spans="1:8">
      <c r="A6342" s="185">
        <v>42405</v>
      </c>
      <c r="B6342" s="184">
        <v>57.3</v>
      </c>
      <c r="C6342" s="184">
        <f t="shared" ref="C6342:C6405" si="399">YEAR(A6342)</f>
        <v>2016</v>
      </c>
      <c r="E6342" s="190">
        <v>54.6</v>
      </c>
      <c r="F6342" s="190">
        <f t="shared" si="398"/>
        <v>6337</v>
      </c>
      <c r="G6342" s="190">
        <f t="shared" ref="G6342:G6405" si="400">F6342/9132</f>
        <v>0.6939334209373631</v>
      </c>
      <c r="H6342" s="190">
        <f t="shared" ref="H6342:H6405" si="401">G6342*9132/25</f>
        <v>253.48</v>
      </c>
    </row>
    <row r="6343" spans="1:8">
      <c r="A6343" s="185">
        <v>42406</v>
      </c>
      <c r="B6343" s="184">
        <v>55.6</v>
      </c>
      <c r="C6343" s="184">
        <f t="shared" si="399"/>
        <v>2016</v>
      </c>
      <c r="E6343" s="190">
        <v>54.6</v>
      </c>
      <c r="F6343" s="190">
        <f t="shared" ref="F6343:F6406" si="402">F6342+1</f>
        <v>6338</v>
      </c>
      <c r="G6343" s="190">
        <f t="shared" si="400"/>
        <v>0.69404292597459483</v>
      </c>
      <c r="H6343" s="190">
        <f t="shared" si="401"/>
        <v>253.52</v>
      </c>
    </row>
    <row r="6344" spans="1:8">
      <c r="A6344" s="185">
        <v>42407</v>
      </c>
      <c r="B6344" s="184">
        <v>49</v>
      </c>
      <c r="C6344" s="184">
        <f t="shared" si="399"/>
        <v>2016</v>
      </c>
      <c r="E6344" s="190">
        <v>54.6</v>
      </c>
      <c r="F6344" s="190">
        <f t="shared" si="402"/>
        <v>6339</v>
      </c>
      <c r="G6344" s="190">
        <f t="shared" si="400"/>
        <v>0.69415243101182655</v>
      </c>
      <c r="H6344" s="190">
        <f t="shared" si="401"/>
        <v>253.56</v>
      </c>
    </row>
    <row r="6345" spans="1:8">
      <c r="A6345" s="185">
        <v>42408</v>
      </c>
      <c r="B6345" s="184">
        <v>43.6</v>
      </c>
      <c r="C6345" s="184">
        <f t="shared" si="399"/>
        <v>2016</v>
      </c>
      <c r="E6345" s="190">
        <v>54.6</v>
      </c>
      <c r="F6345" s="190">
        <f t="shared" si="402"/>
        <v>6340</v>
      </c>
      <c r="G6345" s="190">
        <f t="shared" si="400"/>
        <v>0.69426193604905828</v>
      </c>
      <c r="H6345" s="190">
        <f t="shared" si="401"/>
        <v>253.6</v>
      </c>
    </row>
    <row r="6346" spans="1:8">
      <c r="A6346" s="185">
        <v>42409</v>
      </c>
      <c r="B6346" s="184">
        <v>44</v>
      </c>
      <c r="C6346" s="184">
        <f t="shared" si="399"/>
        <v>2016</v>
      </c>
      <c r="E6346" s="190">
        <v>54.5</v>
      </c>
      <c r="F6346" s="190">
        <f t="shared" si="402"/>
        <v>6341</v>
      </c>
      <c r="G6346" s="190">
        <f t="shared" si="400"/>
        <v>0.69437144108629001</v>
      </c>
      <c r="H6346" s="190">
        <f t="shared" si="401"/>
        <v>253.64</v>
      </c>
    </row>
    <row r="6347" spans="1:8">
      <c r="A6347" s="185">
        <v>42410</v>
      </c>
      <c r="B6347" s="184">
        <v>48.5</v>
      </c>
      <c r="C6347" s="184">
        <f t="shared" si="399"/>
        <v>2016</v>
      </c>
      <c r="E6347" s="190">
        <v>54.5</v>
      </c>
      <c r="F6347" s="190">
        <f t="shared" si="402"/>
        <v>6342</v>
      </c>
      <c r="G6347" s="190">
        <f t="shared" si="400"/>
        <v>0.69448094612352174</v>
      </c>
      <c r="H6347" s="190">
        <f t="shared" si="401"/>
        <v>253.68000000000004</v>
      </c>
    </row>
    <row r="6348" spans="1:8">
      <c r="A6348" s="185">
        <v>42411</v>
      </c>
      <c r="B6348" s="184">
        <v>48.9</v>
      </c>
      <c r="C6348" s="184">
        <f t="shared" si="399"/>
        <v>2016</v>
      </c>
      <c r="E6348" s="190">
        <v>54.5</v>
      </c>
      <c r="F6348" s="190">
        <f t="shared" si="402"/>
        <v>6343</v>
      </c>
      <c r="G6348" s="190">
        <f t="shared" si="400"/>
        <v>0.69459045116075335</v>
      </c>
      <c r="H6348" s="190">
        <f t="shared" si="401"/>
        <v>253.72</v>
      </c>
    </row>
    <row r="6349" spans="1:8">
      <c r="A6349" s="185">
        <v>42412</v>
      </c>
      <c r="B6349" s="184">
        <v>49.3</v>
      </c>
      <c r="C6349" s="184">
        <f t="shared" si="399"/>
        <v>2016</v>
      </c>
      <c r="E6349" s="190">
        <v>54.5</v>
      </c>
      <c r="F6349" s="190">
        <f t="shared" si="402"/>
        <v>6344</v>
      </c>
      <c r="G6349" s="190">
        <f t="shared" si="400"/>
        <v>0.69469995619798508</v>
      </c>
      <c r="H6349" s="190">
        <f t="shared" si="401"/>
        <v>253.76</v>
      </c>
    </row>
    <row r="6350" spans="1:8">
      <c r="A6350" s="185">
        <v>42413</v>
      </c>
      <c r="B6350" s="184">
        <v>50.4</v>
      </c>
      <c r="C6350" s="184">
        <f t="shared" si="399"/>
        <v>2016</v>
      </c>
      <c r="E6350" s="190">
        <v>54.5</v>
      </c>
      <c r="F6350" s="190">
        <f t="shared" si="402"/>
        <v>6345</v>
      </c>
      <c r="G6350" s="190">
        <f t="shared" si="400"/>
        <v>0.69480946123521681</v>
      </c>
      <c r="H6350" s="190">
        <f t="shared" si="401"/>
        <v>253.8</v>
      </c>
    </row>
    <row r="6351" spans="1:8">
      <c r="A6351" s="185">
        <v>42414</v>
      </c>
      <c r="B6351" s="184">
        <v>55.7</v>
      </c>
      <c r="C6351" s="184">
        <f t="shared" si="399"/>
        <v>2016</v>
      </c>
      <c r="E6351" s="190">
        <v>54.5</v>
      </c>
      <c r="F6351" s="190">
        <f t="shared" si="402"/>
        <v>6346</v>
      </c>
      <c r="G6351" s="190">
        <f t="shared" si="400"/>
        <v>0.69491896627244854</v>
      </c>
      <c r="H6351" s="190">
        <f t="shared" si="401"/>
        <v>253.84</v>
      </c>
    </row>
    <row r="6352" spans="1:8">
      <c r="A6352" s="185">
        <v>42415</v>
      </c>
      <c r="B6352" s="184">
        <v>60.8</v>
      </c>
      <c r="C6352" s="184">
        <f t="shared" si="399"/>
        <v>2016</v>
      </c>
      <c r="E6352" s="190">
        <v>54.4</v>
      </c>
      <c r="F6352" s="190">
        <f t="shared" si="402"/>
        <v>6347</v>
      </c>
      <c r="G6352" s="190">
        <f t="shared" si="400"/>
        <v>0.69502847130968026</v>
      </c>
      <c r="H6352" s="190">
        <f t="shared" si="401"/>
        <v>253.88</v>
      </c>
    </row>
    <row r="6353" spans="1:8">
      <c r="A6353" s="185">
        <v>42416</v>
      </c>
      <c r="B6353" s="184">
        <v>62.7</v>
      </c>
      <c r="C6353" s="184">
        <f t="shared" si="399"/>
        <v>2016</v>
      </c>
      <c r="E6353" s="190">
        <v>54.4</v>
      </c>
      <c r="F6353" s="190">
        <f t="shared" si="402"/>
        <v>6348</v>
      </c>
      <c r="G6353" s="190">
        <f t="shared" si="400"/>
        <v>0.69513797634691199</v>
      </c>
      <c r="H6353" s="190">
        <f t="shared" si="401"/>
        <v>253.92</v>
      </c>
    </row>
    <row r="6354" spans="1:8">
      <c r="A6354" s="185">
        <v>42417</v>
      </c>
      <c r="B6354" s="184">
        <v>65</v>
      </c>
      <c r="C6354" s="184">
        <f t="shared" si="399"/>
        <v>2016</v>
      </c>
      <c r="E6354" s="190">
        <v>54.4</v>
      </c>
      <c r="F6354" s="190">
        <f t="shared" si="402"/>
        <v>6349</v>
      </c>
      <c r="G6354" s="190">
        <f t="shared" si="400"/>
        <v>0.69524748138414372</v>
      </c>
      <c r="H6354" s="190">
        <f t="shared" si="401"/>
        <v>253.96</v>
      </c>
    </row>
    <row r="6355" spans="1:8">
      <c r="A6355" s="185">
        <v>42418</v>
      </c>
      <c r="B6355" s="184">
        <v>80</v>
      </c>
      <c r="C6355" s="184">
        <f t="shared" si="399"/>
        <v>2016</v>
      </c>
      <c r="E6355" s="190">
        <v>54.4</v>
      </c>
      <c r="F6355" s="190">
        <f t="shared" si="402"/>
        <v>6350</v>
      </c>
      <c r="G6355" s="190">
        <f t="shared" si="400"/>
        <v>0.69535698642137533</v>
      </c>
      <c r="H6355" s="190">
        <f t="shared" si="401"/>
        <v>254</v>
      </c>
    </row>
    <row r="6356" spans="1:8">
      <c r="A6356" s="185">
        <v>42419</v>
      </c>
      <c r="B6356" s="184">
        <v>77.099999999999994</v>
      </c>
      <c r="C6356" s="184">
        <f t="shared" si="399"/>
        <v>2016</v>
      </c>
      <c r="E6356" s="190">
        <v>54.4</v>
      </c>
      <c r="F6356" s="190">
        <f t="shared" si="402"/>
        <v>6351</v>
      </c>
      <c r="G6356" s="190">
        <f t="shared" si="400"/>
        <v>0.69546649145860706</v>
      </c>
      <c r="H6356" s="190">
        <f t="shared" si="401"/>
        <v>254.04</v>
      </c>
    </row>
    <row r="6357" spans="1:8">
      <c r="A6357" s="185">
        <v>42420</v>
      </c>
      <c r="B6357" s="184">
        <v>77.7</v>
      </c>
      <c r="C6357" s="184">
        <f t="shared" si="399"/>
        <v>2016</v>
      </c>
      <c r="E6357" s="190">
        <v>54.4</v>
      </c>
      <c r="F6357" s="190">
        <f t="shared" si="402"/>
        <v>6352</v>
      </c>
      <c r="G6357" s="190">
        <f t="shared" si="400"/>
        <v>0.69557599649583879</v>
      </c>
      <c r="H6357" s="190">
        <f t="shared" si="401"/>
        <v>254.08</v>
      </c>
    </row>
    <row r="6358" spans="1:8">
      <c r="A6358" s="185">
        <v>42421</v>
      </c>
      <c r="B6358" s="184">
        <v>76</v>
      </c>
      <c r="C6358" s="184">
        <f t="shared" si="399"/>
        <v>2016</v>
      </c>
      <c r="E6358" s="190">
        <v>54.4</v>
      </c>
      <c r="F6358" s="190">
        <f t="shared" si="402"/>
        <v>6353</v>
      </c>
      <c r="G6358" s="190">
        <f t="shared" si="400"/>
        <v>0.69568550153307052</v>
      </c>
      <c r="H6358" s="190">
        <f t="shared" si="401"/>
        <v>254.12</v>
      </c>
    </row>
    <row r="6359" spans="1:8">
      <c r="A6359" s="185">
        <v>42422</v>
      </c>
      <c r="B6359" s="184">
        <v>80.3</v>
      </c>
      <c r="C6359" s="184">
        <f t="shared" si="399"/>
        <v>2016</v>
      </c>
      <c r="E6359" s="190">
        <v>54.4</v>
      </c>
      <c r="F6359" s="190">
        <f t="shared" si="402"/>
        <v>6354</v>
      </c>
      <c r="G6359" s="190">
        <f t="shared" si="400"/>
        <v>0.69579500657030224</v>
      </c>
      <c r="H6359" s="190">
        <f t="shared" si="401"/>
        <v>254.16</v>
      </c>
    </row>
    <row r="6360" spans="1:8">
      <c r="A6360" s="185">
        <v>42423</v>
      </c>
      <c r="B6360" s="184">
        <v>76.3</v>
      </c>
      <c r="C6360" s="184">
        <f t="shared" si="399"/>
        <v>2016</v>
      </c>
      <c r="E6360" s="190">
        <v>54.4</v>
      </c>
      <c r="F6360" s="190">
        <f t="shared" si="402"/>
        <v>6355</v>
      </c>
      <c r="G6360" s="190">
        <f t="shared" si="400"/>
        <v>0.69590451160753397</v>
      </c>
      <c r="H6360" s="190">
        <f t="shared" si="401"/>
        <v>254.2</v>
      </c>
    </row>
    <row r="6361" spans="1:8">
      <c r="A6361" s="185">
        <v>42424</v>
      </c>
      <c r="B6361" s="184">
        <v>71.599999999999994</v>
      </c>
      <c r="C6361" s="184">
        <f t="shared" si="399"/>
        <v>2016</v>
      </c>
      <c r="E6361" s="190">
        <v>54.4</v>
      </c>
      <c r="F6361" s="190">
        <f t="shared" si="402"/>
        <v>6356</v>
      </c>
      <c r="G6361" s="190">
        <f t="shared" si="400"/>
        <v>0.6960140166447657</v>
      </c>
      <c r="H6361" s="190">
        <f t="shared" si="401"/>
        <v>254.24</v>
      </c>
    </row>
    <row r="6362" spans="1:8">
      <c r="A6362" s="185">
        <v>42425</v>
      </c>
      <c r="B6362" s="184">
        <v>64.400000000000006</v>
      </c>
      <c r="C6362" s="184">
        <f t="shared" si="399"/>
        <v>2016</v>
      </c>
      <c r="E6362" s="190">
        <v>54.3</v>
      </c>
      <c r="F6362" s="190">
        <f t="shared" si="402"/>
        <v>6357</v>
      </c>
      <c r="G6362" s="190">
        <f t="shared" si="400"/>
        <v>0.69612352168199743</v>
      </c>
      <c r="H6362" s="190">
        <f t="shared" si="401"/>
        <v>254.28000000000003</v>
      </c>
    </row>
    <row r="6363" spans="1:8">
      <c r="A6363" s="185">
        <v>42426</v>
      </c>
      <c r="B6363" s="184">
        <v>64.400000000000006</v>
      </c>
      <c r="C6363" s="184">
        <f t="shared" si="399"/>
        <v>2016</v>
      </c>
      <c r="E6363" s="190">
        <v>54.3</v>
      </c>
      <c r="F6363" s="190">
        <f t="shared" si="402"/>
        <v>6358</v>
      </c>
      <c r="G6363" s="190">
        <f t="shared" si="400"/>
        <v>0.69623302671922904</v>
      </c>
      <c r="H6363" s="190">
        <f t="shared" si="401"/>
        <v>254.32</v>
      </c>
    </row>
    <row r="6364" spans="1:8">
      <c r="A6364" s="185">
        <v>42427</v>
      </c>
      <c r="B6364" s="184">
        <v>72.2</v>
      </c>
      <c r="C6364" s="184">
        <f t="shared" si="399"/>
        <v>2016</v>
      </c>
      <c r="E6364" s="190">
        <v>54.3</v>
      </c>
      <c r="F6364" s="190">
        <f t="shared" si="402"/>
        <v>6359</v>
      </c>
      <c r="G6364" s="190">
        <f t="shared" si="400"/>
        <v>0.69634253175646077</v>
      </c>
      <c r="H6364" s="190">
        <f t="shared" si="401"/>
        <v>254.36</v>
      </c>
    </row>
    <row r="6365" spans="1:8">
      <c r="A6365" s="185">
        <v>42428</v>
      </c>
      <c r="B6365" s="184">
        <v>76.099999999999994</v>
      </c>
      <c r="C6365" s="184">
        <f t="shared" si="399"/>
        <v>2016</v>
      </c>
      <c r="E6365" s="190">
        <v>54.3</v>
      </c>
      <c r="F6365" s="190">
        <f t="shared" si="402"/>
        <v>6360</v>
      </c>
      <c r="G6365" s="190">
        <f t="shared" si="400"/>
        <v>0.6964520367936925</v>
      </c>
      <c r="H6365" s="190">
        <f t="shared" si="401"/>
        <v>254.4</v>
      </c>
    </row>
    <row r="6366" spans="1:8">
      <c r="A6366" s="185">
        <v>42429</v>
      </c>
      <c r="B6366" s="184">
        <v>83.7</v>
      </c>
      <c r="C6366" s="184">
        <f t="shared" si="399"/>
        <v>2016</v>
      </c>
      <c r="E6366" s="190">
        <v>54.3</v>
      </c>
      <c r="F6366" s="190">
        <f t="shared" si="402"/>
        <v>6361</v>
      </c>
      <c r="G6366" s="190">
        <f t="shared" si="400"/>
        <v>0.69656154183092422</v>
      </c>
      <c r="H6366" s="190">
        <f t="shared" si="401"/>
        <v>254.44</v>
      </c>
    </row>
    <row r="6367" spans="1:8">
      <c r="A6367" s="185">
        <v>42430</v>
      </c>
      <c r="B6367" s="184">
        <v>83.7</v>
      </c>
      <c r="C6367" s="184">
        <f t="shared" si="399"/>
        <v>2016</v>
      </c>
      <c r="E6367" s="190">
        <v>54.3</v>
      </c>
      <c r="F6367" s="190">
        <f t="shared" si="402"/>
        <v>6362</v>
      </c>
      <c r="G6367" s="190">
        <f t="shared" si="400"/>
        <v>0.69667104686815595</v>
      </c>
      <c r="H6367" s="190">
        <f t="shared" si="401"/>
        <v>254.48</v>
      </c>
    </row>
    <row r="6368" spans="1:8">
      <c r="A6368" s="185">
        <v>42431</v>
      </c>
      <c r="B6368" s="184">
        <v>83.1</v>
      </c>
      <c r="C6368" s="184">
        <f t="shared" si="399"/>
        <v>2016</v>
      </c>
      <c r="E6368" s="190">
        <v>54.2</v>
      </c>
      <c r="F6368" s="190">
        <f t="shared" si="402"/>
        <v>6363</v>
      </c>
      <c r="G6368" s="190">
        <f t="shared" si="400"/>
        <v>0.69678055190538768</v>
      </c>
      <c r="H6368" s="190">
        <f t="shared" si="401"/>
        <v>254.52</v>
      </c>
    </row>
    <row r="6369" spans="1:8">
      <c r="A6369" s="185">
        <v>42432</v>
      </c>
      <c r="B6369" s="184">
        <v>82.5</v>
      </c>
      <c r="C6369" s="184">
        <f t="shared" si="399"/>
        <v>2016</v>
      </c>
      <c r="E6369" s="190">
        <v>54.2</v>
      </c>
      <c r="F6369" s="190">
        <f t="shared" si="402"/>
        <v>6364</v>
      </c>
      <c r="G6369" s="190">
        <f t="shared" si="400"/>
        <v>0.69689005694261941</v>
      </c>
      <c r="H6369" s="190">
        <f t="shared" si="401"/>
        <v>254.56</v>
      </c>
    </row>
    <row r="6370" spans="1:8">
      <c r="A6370" s="185">
        <v>42433</v>
      </c>
      <c r="B6370" s="184">
        <v>82.9</v>
      </c>
      <c r="C6370" s="184">
        <f t="shared" si="399"/>
        <v>2016</v>
      </c>
      <c r="E6370" s="190">
        <v>54.2</v>
      </c>
      <c r="F6370" s="190">
        <f t="shared" si="402"/>
        <v>6365</v>
      </c>
      <c r="G6370" s="190">
        <f t="shared" si="400"/>
        <v>0.69699956197985102</v>
      </c>
      <c r="H6370" s="190">
        <f t="shared" si="401"/>
        <v>254.6</v>
      </c>
    </row>
    <row r="6371" spans="1:8">
      <c r="A6371" s="185">
        <v>42434</v>
      </c>
      <c r="B6371" s="184">
        <v>80.5</v>
      </c>
      <c r="C6371" s="184">
        <f t="shared" si="399"/>
        <v>2016</v>
      </c>
      <c r="E6371" s="190">
        <v>54.2</v>
      </c>
      <c r="F6371" s="190">
        <f t="shared" si="402"/>
        <v>6366</v>
      </c>
      <c r="G6371" s="190">
        <f t="shared" si="400"/>
        <v>0.69710906701708275</v>
      </c>
      <c r="H6371" s="190">
        <f t="shared" si="401"/>
        <v>254.64</v>
      </c>
    </row>
    <row r="6372" spans="1:8">
      <c r="A6372" s="185">
        <v>42435</v>
      </c>
      <c r="B6372" s="184">
        <v>86.1</v>
      </c>
      <c r="C6372" s="184">
        <f t="shared" si="399"/>
        <v>2016</v>
      </c>
      <c r="E6372" s="190">
        <v>54.2</v>
      </c>
      <c r="F6372" s="190">
        <f t="shared" si="402"/>
        <v>6367</v>
      </c>
      <c r="G6372" s="190">
        <f t="shared" si="400"/>
        <v>0.69721857205431448</v>
      </c>
      <c r="H6372" s="190">
        <f t="shared" si="401"/>
        <v>254.68</v>
      </c>
    </row>
    <row r="6373" spans="1:8">
      <c r="A6373" s="185">
        <v>42436</v>
      </c>
      <c r="B6373" s="184">
        <v>87.1</v>
      </c>
      <c r="C6373" s="184">
        <f t="shared" si="399"/>
        <v>2016</v>
      </c>
      <c r="E6373" s="190">
        <v>54.2</v>
      </c>
      <c r="F6373" s="190">
        <f t="shared" si="402"/>
        <v>6368</v>
      </c>
      <c r="G6373" s="190">
        <f t="shared" si="400"/>
        <v>0.69732807709154621</v>
      </c>
      <c r="H6373" s="190">
        <f t="shared" si="401"/>
        <v>254.72</v>
      </c>
    </row>
    <row r="6374" spans="1:8">
      <c r="A6374" s="185">
        <v>42437</v>
      </c>
      <c r="B6374" s="184">
        <v>83.7</v>
      </c>
      <c r="C6374" s="184">
        <f t="shared" si="399"/>
        <v>2016</v>
      </c>
      <c r="E6374" s="190">
        <v>54.2</v>
      </c>
      <c r="F6374" s="190">
        <f t="shared" si="402"/>
        <v>6369</v>
      </c>
      <c r="G6374" s="190">
        <f t="shared" si="400"/>
        <v>0.69743758212877793</v>
      </c>
      <c r="H6374" s="190">
        <f t="shared" si="401"/>
        <v>254.76</v>
      </c>
    </row>
    <row r="6375" spans="1:8">
      <c r="A6375" s="185">
        <v>42438</v>
      </c>
      <c r="B6375" s="184">
        <v>78.400000000000006</v>
      </c>
      <c r="C6375" s="184">
        <f t="shared" si="399"/>
        <v>2016</v>
      </c>
      <c r="E6375" s="190">
        <v>54.1</v>
      </c>
      <c r="F6375" s="190">
        <f t="shared" si="402"/>
        <v>6370</v>
      </c>
      <c r="G6375" s="190">
        <f t="shared" si="400"/>
        <v>0.69754708716600966</v>
      </c>
      <c r="H6375" s="190">
        <f t="shared" si="401"/>
        <v>254.8</v>
      </c>
    </row>
    <row r="6376" spans="1:8">
      <c r="A6376" s="185">
        <v>42439</v>
      </c>
      <c r="B6376" s="184">
        <v>72.2</v>
      </c>
      <c r="C6376" s="184">
        <f t="shared" si="399"/>
        <v>2016</v>
      </c>
      <c r="E6376" s="190">
        <v>54.1</v>
      </c>
      <c r="F6376" s="190">
        <f t="shared" si="402"/>
        <v>6371</v>
      </c>
      <c r="G6376" s="190">
        <f t="shared" si="400"/>
        <v>0.69765659220324139</v>
      </c>
      <c r="H6376" s="190">
        <f t="shared" si="401"/>
        <v>254.84</v>
      </c>
    </row>
    <row r="6377" spans="1:8">
      <c r="A6377" s="185">
        <v>42440</v>
      </c>
      <c r="B6377" s="184">
        <v>77.2</v>
      </c>
      <c r="C6377" s="184">
        <f t="shared" si="399"/>
        <v>2016</v>
      </c>
      <c r="E6377" s="190">
        <v>54.1</v>
      </c>
      <c r="F6377" s="190">
        <f t="shared" si="402"/>
        <v>6372</v>
      </c>
      <c r="G6377" s="190">
        <f t="shared" si="400"/>
        <v>0.69776609724047312</v>
      </c>
      <c r="H6377" s="190">
        <f t="shared" si="401"/>
        <v>254.88000000000002</v>
      </c>
    </row>
    <row r="6378" spans="1:8">
      <c r="A6378" s="185">
        <v>42441</v>
      </c>
      <c r="B6378" s="184">
        <v>77.3</v>
      </c>
      <c r="C6378" s="184">
        <f t="shared" si="399"/>
        <v>2016</v>
      </c>
      <c r="E6378" s="190">
        <v>54</v>
      </c>
      <c r="F6378" s="190">
        <f t="shared" si="402"/>
        <v>6373</v>
      </c>
      <c r="G6378" s="190">
        <f t="shared" si="400"/>
        <v>0.69787560227770473</v>
      </c>
      <c r="H6378" s="190">
        <f t="shared" si="401"/>
        <v>254.92</v>
      </c>
    </row>
    <row r="6379" spans="1:8">
      <c r="A6379" s="185">
        <v>42442</v>
      </c>
      <c r="B6379" s="184">
        <v>76.7</v>
      </c>
      <c r="C6379" s="184">
        <f t="shared" si="399"/>
        <v>2016</v>
      </c>
      <c r="E6379" s="190">
        <v>54</v>
      </c>
      <c r="F6379" s="190">
        <f t="shared" si="402"/>
        <v>6374</v>
      </c>
      <c r="G6379" s="190">
        <f t="shared" si="400"/>
        <v>0.69798510731493646</v>
      </c>
      <c r="H6379" s="190">
        <f t="shared" si="401"/>
        <v>254.96</v>
      </c>
    </row>
    <row r="6380" spans="1:8">
      <c r="A6380" s="185">
        <v>42443</v>
      </c>
      <c r="B6380" s="184">
        <v>78.7</v>
      </c>
      <c r="C6380" s="184">
        <f t="shared" si="399"/>
        <v>2016</v>
      </c>
      <c r="E6380" s="190">
        <v>54</v>
      </c>
      <c r="F6380" s="190">
        <f t="shared" si="402"/>
        <v>6375</v>
      </c>
      <c r="G6380" s="190">
        <f t="shared" si="400"/>
        <v>0.69809461235216819</v>
      </c>
      <c r="H6380" s="190">
        <f t="shared" si="401"/>
        <v>255</v>
      </c>
    </row>
    <row r="6381" spans="1:8">
      <c r="A6381" s="185">
        <v>42444</v>
      </c>
      <c r="B6381" s="184">
        <v>81</v>
      </c>
      <c r="C6381" s="184">
        <f t="shared" si="399"/>
        <v>2016</v>
      </c>
      <c r="E6381" s="190">
        <v>54</v>
      </c>
      <c r="F6381" s="190">
        <f t="shared" si="402"/>
        <v>6376</v>
      </c>
      <c r="G6381" s="190">
        <f t="shared" si="400"/>
        <v>0.69820411738939991</v>
      </c>
      <c r="H6381" s="190">
        <f t="shared" si="401"/>
        <v>255.04</v>
      </c>
    </row>
    <row r="6382" spans="1:8">
      <c r="A6382" s="185">
        <v>42445</v>
      </c>
      <c r="B6382" s="184">
        <v>69.900000000000006</v>
      </c>
      <c r="C6382" s="184">
        <f t="shared" si="399"/>
        <v>2016</v>
      </c>
      <c r="E6382" s="190">
        <v>54</v>
      </c>
      <c r="F6382" s="190">
        <f t="shared" si="402"/>
        <v>6377</v>
      </c>
      <c r="G6382" s="190">
        <f t="shared" si="400"/>
        <v>0.69831362242663164</v>
      </c>
      <c r="H6382" s="190">
        <f t="shared" si="401"/>
        <v>255.08</v>
      </c>
    </row>
    <row r="6383" spans="1:8">
      <c r="A6383" s="185">
        <v>42446</v>
      </c>
      <c r="B6383" s="184">
        <v>72.7</v>
      </c>
      <c r="C6383" s="184">
        <f t="shared" si="399"/>
        <v>2016</v>
      </c>
      <c r="E6383" s="190">
        <v>54</v>
      </c>
      <c r="F6383" s="190">
        <f t="shared" si="402"/>
        <v>6378</v>
      </c>
      <c r="G6383" s="190">
        <f t="shared" si="400"/>
        <v>0.69842312746386337</v>
      </c>
      <c r="H6383" s="190">
        <f t="shared" si="401"/>
        <v>255.12</v>
      </c>
    </row>
    <row r="6384" spans="1:8">
      <c r="A6384" s="185">
        <v>42447</v>
      </c>
      <c r="B6384" s="184">
        <v>67.8</v>
      </c>
      <c r="C6384" s="184">
        <f t="shared" si="399"/>
        <v>2016</v>
      </c>
      <c r="E6384" s="190">
        <v>54</v>
      </c>
      <c r="F6384" s="190">
        <f t="shared" si="402"/>
        <v>6379</v>
      </c>
      <c r="G6384" s="190">
        <f t="shared" si="400"/>
        <v>0.6985326325010951</v>
      </c>
      <c r="H6384" s="190">
        <f t="shared" si="401"/>
        <v>255.16</v>
      </c>
    </row>
    <row r="6385" spans="1:8">
      <c r="A6385" s="185">
        <v>42448</v>
      </c>
      <c r="B6385" s="184">
        <v>59.8</v>
      </c>
      <c r="C6385" s="184">
        <f t="shared" si="399"/>
        <v>2016</v>
      </c>
      <c r="E6385" s="190">
        <v>54</v>
      </c>
      <c r="F6385" s="190">
        <f t="shared" si="402"/>
        <v>6380</v>
      </c>
      <c r="G6385" s="190">
        <f t="shared" si="400"/>
        <v>0.69864213753832671</v>
      </c>
      <c r="H6385" s="190">
        <f t="shared" si="401"/>
        <v>255.19999999999996</v>
      </c>
    </row>
    <row r="6386" spans="1:8">
      <c r="A6386" s="185">
        <v>42449</v>
      </c>
      <c r="B6386" s="184">
        <v>57.1</v>
      </c>
      <c r="C6386" s="184">
        <f t="shared" si="399"/>
        <v>2016</v>
      </c>
      <c r="E6386" s="190">
        <v>54</v>
      </c>
      <c r="F6386" s="190">
        <f t="shared" si="402"/>
        <v>6381</v>
      </c>
      <c r="G6386" s="190">
        <f t="shared" si="400"/>
        <v>0.69875164257555844</v>
      </c>
      <c r="H6386" s="190">
        <f t="shared" si="401"/>
        <v>255.24</v>
      </c>
    </row>
    <row r="6387" spans="1:8">
      <c r="A6387" s="185">
        <v>42450</v>
      </c>
      <c r="B6387" s="184">
        <v>53.5</v>
      </c>
      <c r="C6387" s="184">
        <f t="shared" si="399"/>
        <v>2016</v>
      </c>
      <c r="E6387" s="190">
        <v>54</v>
      </c>
      <c r="F6387" s="190">
        <f t="shared" si="402"/>
        <v>6382</v>
      </c>
      <c r="G6387" s="190">
        <f t="shared" si="400"/>
        <v>0.69886114761279017</v>
      </c>
      <c r="H6387" s="190">
        <f t="shared" si="401"/>
        <v>255.28</v>
      </c>
    </row>
    <row r="6388" spans="1:8">
      <c r="A6388" s="185">
        <v>42451</v>
      </c>
      <c r="B6388" s="184">
        <v>45.5</v>
      </c>
      <c r="C6388" s="184">
        <f t="shared" si="399"/>
        <v>2016</v>
      </c>
      <c r="E6388" s="190">
        <v>54</v>
      </c>
      <c r="F6388" s="190">
        <f t="shared" si="402"/>
        <v>6383</v>
      </c>
      <c r="G6388" s="190">
        <f t="shared" si="400"/>
        <v>0.6989706526500219</v>
      </c>
      <c r="H6388" s="190">
        <f t="shared" si="401"/>
        <v>255.32</v>
      </c>
    </row>
    <row r="6389" spans="1:8">
      <c r="A6389" s="185">
        <v>42452</v>
      </c>
      <c r="B6389" s="184">
        <v>46.8</v>
      </c>
      <c r="C6389" s="184">
        <f t="shared" si="399"/>
        <v>2016</v>
      </c>
      <c r="E6389" s="190">
        <v>54</v>
      </c>
      <c r="F6389" s="190">
        <f t="shared" si="402"/>
        <v>6384</v>
      </c>
      <c r="G6389" s="190">
        <f t="shared" si="400"/>
        <v>0.69908015768725362</v>
      </c>
      <c r="H6389" s="190">
        <f t="shared" si="401"/>
        <v>255.36</v>
      </c>
    </row>
    <row r="6390" spans="1:8">
      <c r="A6390" s="185">
        <v>42453</v>
      </c>
      <c r="B6390" s="184">
        <v>39.200000000000003</v>
      </c>
      <c r="C6390" s="184">
        <f t="shared" si="399"/>
        <v>2016</v>
      </c>
      <c r="E6390" s="190">
        <v>54</v>
      </c>
      <c r="F6390" s="190">
        <f t="shared" si="402"/>
        <v>6385</v>
      </c>
      <c r="G6390" s="190">
        <f t="shared" si="400"/>
        <v>0.69918966272448535</v>
      </c>
      <c r="H6390" s="190">
        <f t="shared" si="401"/>
        <v>255.4</v>
      </c>
    </row>
    <row r="6391" spans="1:8">
      <c r="A6391" s="185">
        <v>42454</v>
      </c>
      <c r="B6391" s="184">
        <v>49.4</v>
      </c>
      <c r="C6391" s="184">
        <f t="shared" si="399"/>
        <v>2016</v>
      </c>
      <c r="E6391" s="190">
        <v>54</v>
      </c>
      <c r="F6391" s="190">
        <f t="shared" si="402"/>
        <v>6386</v>
      </c>
      <c r="G6391" s="190">
        <f t="shared" si="400"/>
        <v>0.69929916776171708</v>
      </c>
      <c r="H6391" s="190">
        <f t="shared" si="401"/>
        <v>255.44</v>
      </c>
    </row>
    <row r="6392" spans="1:8">
      <c r="A6392" s="185">
        <v>42455</v>
      </c>
      <c r="B6392" s="184">
        <v>60.5</v>
      </c>
      <c r="C6392" s="184">
        <f t="shared" si="399"/>
        <v>2016</v>
      </c>
      <c r="E6392" s="190">
        <v>54</v>
      </c>
      <c r="F6392" s="190">
        <f t="shared" si="402"/>
        <v>6387</v>
      </c>
      <c r="G6392" s="190">
        <f t="shared" si="400"/>
        <v>0.69940867279894881</v>
      </c>
      <c r="H6392" s="190">
        <f t="shared" si="401"/>
        <v>255.48000000000005</v>
      </c>
    </row>
    <row r="6393" spans="1:8">
      <c r="A6393" s="185">
        <v>42456</v>
      </c>
      <c r="B6393" s="184">
        <v>62.3</v>
      </c>
      <c r="C6393" s="184">
        <f t="shared" si="399"/>
        <v>2016</v>
      </c>
      <c r="E6393" s="190">
        <v>53.9</v>
      </c>
      <c r="F6393" s="190">
        <f t="shared" si="402"/>
        <v>6388</v>
      </c>
      <c r="G6393" s="190">
        <f t="shared" si="400"/>
        <v>0.69951817783618042</v>
      </c>
      <c r="H6393" s="190">
        <f t="shared" si="401"/>
        <v>255.52</v>
      </c>
    </row>
    <row r="6394" spans="1:8">
      <c r="A6394" s="185">
        <v>42457</v>
      </c>
      <c r="B6394" s="184">
        <v>62.5</v>
      </c>
      <c r="C6394" s="184">
        <f t="shared" si="399"/>
        <v>2016</v>
      </c>
      <c r="E6394" s="190">
        <v>53.9</v>
      </c>
      <c r="F6394" s="190">
        <f t="shared" si="402"/>
        <v>6389</v>
      </c>
      <c r="G6394" s="190">
        <f t="shared" si="400"/>
        <v>0.69962768287341215</v>
      </c>
      <c r="H6394" s="190">
        <f t="shared" si="401"/>
        <v>255.56</v>
      </c>
    </row>
    <row r="6395" spans="1:8">
      <c r="A6395" s="185">
        <v>42458</v>
      </c>
      <c r="B6395" s="184">
        <v>92.7</v>
      </c>
      <c r="C6395" s="184">
        <f t="shared" si="399"/>
        <v>2016</v>
      </c>
      <c r="E6395" s="190">
        <v>53.9</v>
      </c>
      <c r="F6395" s="190">
        <f t="shared" si="402"/>
        <v>6390</v>
      </c>
      <c r="G6395" s="190">
        <f t="shared" si="400"/>
        <v>0.69973718791064388</v>
      </c>
      <c r="H6395" s="190">
        <f t="shared" si="401"/>
        <v>255.6</v>
      </c>
    </row>
    <row r="6396" spans="1:8">
      <c r="A6396" s="185">
        <v>42459</v>
      </c>
      <c r="B6396" s="184">
        <v>64</v>
      </c>
      <c r="C6396" s="184">
        <f t="shared" si="399"/>
        <v>2016</v>
      </c>
      <c r="E6396" s="190">
        <v>53.9</v>
      </c>
      <c r="F6396" s="190">
        <f t="shared" si="402"/>
        <v>6391</v>
      </c>
      <c r="G6396" s="190">
        <f t="shared" si="400"/>
        <v>0.6998466929478756</v>
      </c>
      <c r="H6396" s="190">
        <f t="shared" si="401"/>
        <v>255.64</v>
      </c>
    </row>
    <row r="6397" spans="1:8">
      <c r="A6397" s="185">
        <v>42460</v>
      </c>
      <c r="B6397" s="184">
        <v>57.5</v>
      </c>
      <c r="C6397" s="184">
        <f t="shared" si="399"/>
        <v>2016</v>
      </c>
      <c r="E6397" s="190">
        <v>53.9</v>
      </c>
      <c r="F6397" s="190">
        <f t="shared" si="402"/>
        <v>6392</v>
      </c>
      <c r="G6397" s="190">
        <f t="shared" si="400"/>
        <v>0.69995619798510733</v>
      </c>
      <c r="H6397" s="190">
        <f t="shared" si="401"/>
        <v>255.68</v>
      </c>
    </row>
    <row r="6398" spans="1:8">
      <c r="A6398" s="185">
        <v>42461</v>
      </c>
      <c r="B6398" s="184">
        <v>44.8</v>
      </c>
      <c r="C6398" s="184">
        <f t="shared" si="399"/>
        <v>2016</v>
      </c>
      <c r="E6398" s="190">
        <v>53.8</v>
      </c>
      <c r="F6398" s="190">
        <f t="shared" si="402"/>
        <v>6393</v>
      </c>
      <c r="G6398" s="190">
        <f t="shared" si="400"/>
        <v>0.70006570302233906</v>
      </c>
      <c r="H6398" s="190">
        <f t="shared" si="401"/>
        <v>255.72</v>
      </c>
    </row>
    <row r="6399" spans="1:8">
      <c r="A6399" s="185">
        <v>42462</v>
      </c>
      <c r="B6399" s="184">
        <v>41</v>
      </c>
      <c r="C6399" s="184">
        <f t="shared" si="399"/>
        <v>2016</v>
      </c>
      <c r="E6399" s="190">
        <v>53.8</v>
      </c>
      <c r="F6399" s="190">
        <f t="shared" si="402"/>
        <v>6394</v>
      </c>
      <c r="G6399" s="190">
        <f t="shared" si="400"/>
        <v>0.70017520805957079</v>
      </c>
      <c r="H6399" s="190">
        <f t="shared" si="401"/>
        <v>255.76</v>
      </c>
    </row>
    <row r="6400" spans="1:8">
      <c r="A6400" s="185">
        <v>42463</v>
      </c>
      <c r="B6400" s="184">
        <v>36.1</v>
      </c>
      <c r="C6400" s="184">
        <f t="shared" si="399"/>
        <v>2016</v>
      </c>
      <c r="E6400" s="190">
        <v>53.8</v>
      </c>
      <c r="F6400" s="190">
        <f t="shared" si="402"/>
        <v>6395</v>
      </c>
      <c r="G6400" s="190">
        <f t="shared" si="400"/>
        <v>0.7002847130968024</v>
      </c>
      <c r="H6400" s="190">
        <f t="shared" si="401"/>
        <v>255.79999999999995</v>
      </c>
    </row>
    <row r="6401" spans="1:8">
      <c r="A6401" s="185">
        <v>42464</v>
      </c>
      <c r="B6401" s="184">
        <v>54.9</v>
      </c>
      <c r="C6401" s="184">
        <f t="shared" si="399"/>
        <v>2016</v>
      </c>
      <c r="E6401" s="190">
        <v>53.8</v>
      </c>
      <c r="F6401" s="190">
        <f t="shared" si="402"/>
        <v>6396</v>
      </c>
      <c r="G6401" s="190">
        <f t="shared" si="400"/>
        <v>0.70039421813403413</v>
      </c>
      <c r="H6401" s="190">
        <f t="shared" si="401"/>
        <v>255.84</v>
      </c>
    </row>
    <row r="6402" spans="1:8">
      <c r="A6402" s="185">
        <v>42465</v>
      </c>
      <c r="B6402" s="184">
        <v>45.6</v>
      </c>
      <c r="C6402" s="184">
        <f t="shared" si="399"/>
        <v>2016</v>
      </c>
      <c r="E6402" s="190">
        <v>53.8</v>
      </c>
      <c r="F6402" s="190">
        <f t="shared" si="402"/>
        <v>6397</v>
      </c>
      <c r="G6402" s="190">
        <f t="shared" si="400"/>
        <v>0.70050372317126586</v>
      </c>
      <c r="H6402" s="190">
        <f t="shared" si="401"/>
        <v>255.88</v>
      </c>
    </row>
    <row r="6403" spans="1:8">
      <c r="A6403" s="185">
        <v>42466</v>
      </c>
      <c r="B6403" s="184">
        <v>66.400000000000006</v>
      </c>
      <c r="C6403" s="184">
        <f t="shared" si="399"/>
        <v>2016</v>
      </c>
      <c r="E6403" s="190">
        <v>53.8</v>
      </c>
      <c r="F6403" s="190">
        <f t="shared" si="402"/>
        <v>6398</v>
      </c>
      <c r="G6403" s="190">
        <f t="shared" si="400"/>
        <v>0.70061322820849758</v>
      </c>
      <c r="H6403" s="190">
        <f t="shared" si="401"/>
        <v>255.92</v>
      </c>
    </row>
    <row r="6404" spans="1:8">
      <c r="A6404" s="185">
        <v>42467</v>
      </c>
      <c r="B6404" s="184">
        <v>64.7</v>
      </c>
      <c r="C6404" s="184">
        <f t="shared" si="399"/>
        <v>2016</v>
      </c>
      <c r="E6404" s="190">
        <v>53.8</v>
      </c>
      <c r="F6404" s="190">
        <f t="shared" si="402"/>
        <v>6399</v>
      </c>
      <c r="G6404" s="190">
        <f t="shared" si="400"/>
        <v>0.70072273324572931</v>
      </c>
      <c r="H6404" s="190">
        <f t="shared" si="401"/>
        <v>255.96</v>
      </c>
    </row>
    <row r="6405" spans="1:8">
      <c r="A6405" s="185">
        <v>42468</v>
      </c>
      <c r="B6405" s="184">
        <v>65.400000000000006</v>
      </c>
      <c r="C6405" s="184">
        <f t="shared" si="399"/>
        <v>2016</v>
      </c>
      <c r="E6405" s="190">
        <v>53.8</v>
      </c>
      <c r="F6405" s="190">
        <f t="shared" si="402"/>
        <v>6400</v>
      </c>
      <c r="G6405" s="190">
        <f t="shared" si="400"/>
        <v>0.70083223828296104</v>
      </c>
      <c r="H6405" s="190">
        <f t="shared" si="401"/>
        <v>256</v>
      </c>
    </row>
    <row r="6406" spans="1:8">
      <c r="A6406" s="185">
        <v>42469</v>
      </c>
      <c r="B6406" s="184">
        <v>63.4</v>
      </c>
      <c r="C6406" s="184">
        <f t="shared" ref="C6406:C6469" si="403">YEAR(A6406)</f>
        <v>2016</v>
      </c>
      <c r="E6406" s="190">
        <v>53.8</v>
      </c>
      <c r="F6406" s="190">
        <f t="shared" si="402"/>
        <v>6401</v>
      </c>
      <c r="G6406" s="190">
        <f t="shared" ref="G6406:G6469" si="404">F6406/9132</f>
        <v>0.70094174332019277</v>
      </c>
      <c r="H6406" s="190">
        <f t="shared" ref="H6406:H6469" si="405">G6406*9132/25</f>
        <v>256.04000000000002</v>
      </c>
    </row>
    <row r="6407" spans="1:8">
      <c r="A6407" s="185">
        <v>42470</v>
      </c>
      <c r="B6407" s="184">
        <v>64.099999999999994</v>
      </c>
      <c r="C6407" s="184">
        <f t="shared" si="403"/>
        <v>2016</v>
      </c>
      <c r="E6407" s="190">
        <v>53.8</v>
      </c>
      <c r="F6407" s="190">
        <f t="shared" ref="F6407:F6470" si="406">F6406+1</f>
        <v>6402</v>
      </c>
      <c r="G6407" s="190">
        <f t="shared" si="404"/>
        <v>0.70105124835742449</v>
      </c>
      <c r="H6407" s="190">
        <f t="shared" si="405"/>
        <v>256.08000000000004</v>
      </c>
    </row>
    <row r="6408" spans="1:8">
      <c r="A6408" s="185">
        <v>42471</v>
      </c>
      <c r="B6408" s="184">
        <v>57.1</v>
      </c>
      <c r="C6408" s="184">
        <f t="shared" si="403"/>
        <v>2016</v>
      </c>
      <c r="E6408" s="190">
        <v>53.8</v>
      </c>
      <c r="F6408" s="190">
        <f t="shared" si="406"/>
        <v>6403</v>
      </c>
      <c r="G6408" s="190">
        <f t="shared" si="404"/>
        <v>0.70116075339465611</v>
      </c>
      <c r="H6408" s="190">
        <f t="shared" si="405"/>
        <v>256.12</v>
      </c>
    </row>
    <row r="6409" spans="1:8">
      <c r="A6409" s="185">
        <v>42472</v>
      </c>
      <c r="B6409" s="184">
        <v>35.9</v>
      </c>
      <c r="C6409" s="184">
        <f t="shared" si="403"/>
        <v>2016</v>
      </c>
      <c r="E6409" s="190">
        <v>53.7</v>
      </c>
      <c r="F6409" s="190">
        <f t="shared" si="406"/>
        <v>6404</v>
      </c>
      <c r="G6409" s="190">
        <f t="shared" si="404"/>
        <v>0.70127025843188784</v>
      </c>
      <c r="H6409" s="190">
        <f t="shared" si="405"/>
        <v>256.16000000000003</v>
      </c>
    </row>
    <row r="6410" spans="1:8">
      <c r="A6410" s="185">
        <v>42473</v>
      </c>
      <c r="B6410" s="184">
        <v>46.2</v>
      </c>
      <c r="C6410" s="184">
        <f t="shared" si="403"/>
        <v>2016</v>
      </c>
      <c r="E6410" s="190">
        <v>53.7</v>
      </c>
      <c r="F6410" s="190">
        <f t="shared" si="406"/>
        <v>6405</v>
      </c>
      <c r="G6410" s="190">
        <f t="shared" si="404"/>
        <v>0.70137976346911957</v>
      </c>
      <c r="H6410" s="190">
        <f t="shared" si="405"/>
        <v>256.2</v>
      </c>
    </row>
    <row r="6411" spans="1:8">
      <c r="A6411" s="185">
        <v>42474</v>
      </c>
      <c r="B6411" s="184">
        <v>66.400000000000006</v>
      </c>
      <c r="C6411" s="184">
        <f t="shared" si="403"/>
        <v>2016</v>
      </c>
      <c r="E6411" s="190">
        <v>53.7</v>
      </c>
      <c r="F6411" s="190">
        <f t="shared" si="406"/>
        <v>6406</v>
      </c>
      <c r="G6411" s="190">
        <f t="shared" si="404"/>
        <v>0.70148926850635129</v>
      </c>
      <c r="H6411" s="190">
        <f t="shared" si="405"/>
        <v>256.24</v>
      </c>
    </row>
    <row r="6412" spans="1:8">
      <c r="A6412" s="185">
        <v>42475</v>
      </c>
      <c r="B6412" s="184">
        <v>87.2</v>
      </c>
      <c r="C6412" s="184">
        <f t="shared" si="403"/>
        <v>2016</v>
      </c>
      <c r="E6412" s="190">
        <v>53.7</v>
      </c>
      <c r="F6412" s="190">
        <f t="shared" si="406"/>
        <v>6407</v>
      </c>
      <c r="G6412" s="190">
        <f t="shared" si="404"/>
        <v>0.70159877354358302</v>
      </c>
      <c r="H6412" s="190">
        <f t="shared" si="405"/>
        <v>256.27999999999997</v>
      </c>
    </row>
    <row r="6413" spans="1:8">
      <c r="A6413" s="185">
        <v>42476</v>
      </c>
      <c r="B6413" s="184">
        <v>83.3</v>
      </c>
      <c r="C6413" s="184">
        <f t="shared" si="403"/>
        <v>2016</v>
      </c>
      <c r="E6413" s="190">
        <v>53.7</v>
      </c>
      <c r="F6413" s="190">
        <f t="shared" si="406"/>
        <v>6408</v>
      </c>
      <c r="G6413" s="190">
        <f t="shared" si="404"/>
        <v>0.70170827858081475</v>
      </c>
      <c r="H6413" s="190">
        <f t="shared" si="405"/>
        <v>256.32</v>
      </c>
    </row>
    <row r="6414" spans="1:8">
      <c r="A6414" s="185">
        <v>42477</v>
      </c>
      <c r="B6414" s="184">
        <v>80</v>
      </c>
      <c r="C6414" s="184">
        <f t="shared" si="403"/>
        <v>2016</v>
      </c>
      <c r="E6414" s="190">
        <v>53.7</v>
      </c>
      <c r="F6414" s="190">
        <f t="shared" si="406"/>
        <v>6409</v>
      </c>
      <c r="G6414" s="190">
        <f t="shared" si="404"/>
        <v>0.70181778361804648</v>
      </c>
      <c r="H6414" s="190">
        <f t="shared" si="405"/>
        <v>256.36</v>
      </c>
    </row>
    <row r="6415" spans="1:8">
      <c r="A6415" s="185">
        <v>42478</v>
      </c>
      <c r="B6415" s="184">
        <v>68</v>
      </c>
      <c r="C6415" s="184">
        <f t="shared" si="403"/>
        <v>2016</v>
      </c>
      <c r="E6415" s="190">
        <v>53.7</v>
      </c>
      <c r="F6415" s="190">
        <f t="shared" si="406"/>
        <v>6410</v>
      </c>
      <c r="G6415" s="190">
        <f t="shared" si="404"/>
        <v>0.70192728865527809</v>
      </c>
      <c r="H6415" s="190">
        <f t="shared" si="405"/>
        <v>256.39999999999998</v>
      </c>
    </row>
    <row r="6416" spans="1:8">
      <c r="A6416" s="185">
        <v>42479</v>
      </c>
      <c r="B6416" s="184">
        <v>51.7</v>
      </c>
      <c r="C6416" s="184">
        <f t="shared" si="403"/>
        <v>2016</v>
      </c>
      <c r="E6416" s="190">
        <v>53.7</v>
      </c>
      <c r="F6416" s="190">
        <f t="shared" si="406"/>
        <v>6411</v>
      </c>
      <c r="G6416" s="190">
        <f t="shared" si="404"/>
        <v>0.70203679369250982</v>
      </c>
      <c r="H6416" s="190">
        <f t="shared" si="405"/>
        <v>256.44</v>
      </c>
    </row>
    <row r="6417" spans="1:8">
      <c r="A6417" s="185">
        <v>42480</v>
      </c>
      <c r="B6417" s="184">
        <v>36.4</v>
      </c>
      <c r="C6417" s="184">
        <f t="shared" si="403"/>
        <v>2016</v>
      </c>
      <c r="E6417" s="190">
        <v>53.7</v>
      </c>
      <c r="F6417" s="190">
        <f t="shared" si="406"/>
        <v>6412</v>
      </c>
      <c r="G6417" s="190">
        <f t="shared" si="404"/>
        <v>0.70214629872974155</v>
      </c>
      <c r="H6417" s="190">
        <f t="shared" si="405"/>
        <v>256.48</v>
      </c>
    </row>
    <row r="6418" spans="1:8">
      <c r="A6418" s="185">
        <v>42481</v>
      </c>
      <c r="B6418" s="184">
        <v>26.2</v>
      </c>
      <c r="C6418" s="184">
        <f t="shared" si="403"/>
        <v>2016</v>
      </c>
      <c r="E6418" s="190">
        <v>53.7</v>
      </c>
      <c r="F6418" s="190">
        <f t="shared" si="406"/>
        <v>6413</v>
      </c>
      <c r="G6418" s="190">
        <f t="shared" si="404"/>
        <v>0.70225580376697327</v>
      </c>
      <c r="H6418" s="190">
        <f t="shared" si="405"/>
        <v>256.52</v>
      </c>
    </row>
    <row r="6419" spans="1:8">
      <c r="A6419" s="185">
        <v>42482</v>
      </c>
      <c r="B6419" s="184">
        <v>38</v>
      </c>
      <c r="C6419" s="184">
        <f t="shared" si="403"/>
        <v>2016</v>
      </c>
      <c r="E6419" s="190">
        <v>53.6</v>
      </c>
      <c r="F6419" s="190">
        <f t="shared" si="406"/>
        <v>6414</v>
      </c>
      <c r="G6419" s="190">
        <f t="shared" si="404"/>
        <v>0.702365308804205</v>
      </c>
      <c r="H6419" s="190">
        <f t="shared" si="405"/>
        <v>256.56</v>
      </c>
    </row>
    <row r="6420" spans="1:8">
      <c r="A6420" s="185">
        <v>42483</v>
      </c>
      <c r="B6420" s="184">
        <v>37.9</v>
      </c>
      <c r="C6420" s="184">
        <f t="shared" si="403"/>
        <v>2016</v>
      </c>
      <c r="E6420" s="190">
        <v>53.6</v>
      </c>
      <c r="F6420" s="190">
        <f t="shared" si="406"/>
        <v>6415</v>
      </c>
      <c r="G6420" s="190">
        <f t="shared" si="404"/>
        <v>0.70247481384143673</v>
      </c>
      <c r="H6420" s="190">
        <f t="shared" si="405"/>
        <v>256.60000000000002</v>
      </c>
    </row>
    <row r="6421" spans="1:8">
      <c r="A6421" s="185">
        <v>42484</v>
      </c>
      <c r="B6421" s="184">
        <v>43.7</v>
      </c>
      <c r="C6421" s="184">
        <f t="shared" si="403"/>
        <v>2016</v>
      </c>
      <c r="E6421" s="190">
        <v>53.6</v>
      </c>
      <c r="F6421" s="190">
        <f t="shared" si="406"/>
        <v>6416</v>
      </c>
      <c r="G6421" s="190">
        <f t="shared" si="404"/>
        <v>0.70258431887866846</v>
      </c>
      <c r="H6421" s="190">
        <f t="shared" si="405"/>
        <v>256.64</v>
      </c>
    </row>
    <row r="6422" spans="1:8">
      <c r="A6422" s="185">
        <v>42485</v>
      </c>
      <c r="B6422" s="184">
        <v>32.5</v>
      </c>
      <c r="C6422" s="184">
        <f t="shared" si="403"/>
        <v>2016</v>
      </c>
      <c r="E6422" s="190">
        <v>53.6</v>
      </c>
      <c r="F6422" s="190">
        <f t="shared" si="406"/>
        <v>6417</v>
      </c>
      <c r="G6422" s="190">
        <f t="shared" si="404"/>
        <v>0.70269382391590018</v>
      </c>
      <c r="H6422" s="190">
        <f t="shared" si="405"/>
        <v>256.68000000000006</v>
      </c>
    </row>
    <row r="6423" spans="1:8">
      <c r="A6423" s="185">
        <v>42486</v>
      </c>
      <c r="B6423" s="184">
        <v>41.2</v>
      </c>
      <c r="C6423" s="184">
        <f t="shared" si="403"/>
        <v>2016</v>
      </c>
      <c r="E6423" s="190">
        <v>53.6</v>
      </c>
      <c r="F6423" s="190">
        <f t="shared" si="406"/>
        <v>6418</v>
      </c>
      <c r="G6423" s="190">
        <f t="shared" si="404"/>
        <v>0.7028033289531318</v>
      </c>
      <c r="H6423" s="190">
        <f t="shared" si="405"/>
        <v>256.72000000000003</v>
      </c>
    </row>
    <row r="6424" spans="1:8">
      <c r="A6424" s="185">
        <v>42487</v>
      </c>
      <c r="B6424" s="184">
        <v>34.9</v>
      </c>
      <c r="C6424" s="184">
        <f t="shared" si="403"/>
        <v>2016</v>
      </c>
      <c r="E6424" s="190">
        <v>53.6</v>
      </c>
      <c r="F6424" s="190">
        <f t="shared" si="406"/>
        <v>6419</v>
      </c>
      <c r="G6424" s="190">
        <f t="shared" si="404"/>
        <v>0.70291283399036353</v>
      </c>
      <c r="H6424" s="190">
        <f t="shared" si="405"/>
        <v>256.76</v>
      </c>
    </row>
    <row r="6425" spans="1:8">
      <c r="A6425" s="185">
        <v>42488</v>
      </c>
      <c r="B6425" s="184">
        <v>38.799999999999997</v>
      </c>
      <c r="C6425" s="184">
        <f t="shared" si="403"/>
        <v>2016</v>
      </c>
      <c r="E6425" s="190">
        <v>53.6</v>
      </c>
      <c r="F6425" s="190">
        <f t="shared" si="406"/>
        <v>6420</v>
      </c>
      <c r="G6425" s="190">
        <f t="shared" si="404"/>
        <v>0.70302233902759526</v>
      </c>
      <c r="H6425" s="190">
        <f t="shared" si="405"/>
        <v>256.8</v>
      </c>
    </row>
    <row r="6426" spans="1:8">
      <c r="A6426" s="185">
        <v>42489</v>
      </c>
      <c r="B6426" s="184">
        <v>23</v>
      </c>
      <c r="C6426" s="184">
        <f t="shared" si="403"/>
        <v>2016</v>
      </c>
      <c r="E6426" s="190">
        <v>53.6</v>
      </c>
      <c r="F6426" s="190">
        <f t="shared" si="406"/>
        <v>6421</v>
      </c>
      <c r="G6426" s="190">
        <f t="shared" si="404"/>
        <v>0.70313184406482698</v>
      </c>
      <c r="H6426" s="190">
        <f t="shared" si="405"/>
        <v>256.83999999999997</v>
      </c>
    </row>
    <row r="6427" spans="1:8">
      <c r="A6427" s="185">
        <v>42490</v>
      </c>
      <c r="B6427" s="184">
        <v>20.9</v>
      </c>
      <c r="C6427" s="184">
        <f t="shared" si="403"/>
        <v>2016</v>
      </c>
      <c r="E6427" s="190">
        <v>53.6</v>
      </c>
      <c r="F6427" s="190">
        <f t="shared" si="406"/>
        <v>6422</v>
      </c>
      <c r="G6427" s="190">
        <f t="shared" si="404"/>
        <v>0.70324134910205871</v>
      </c>
      <c r="H6427" s="190">
        <f t="shared" si="405"/>
        <v>256.88</v>
      </c>
    </row>
    <row r="6428" spans="1:8">
      <c r="A6428" s="185">
        <v>42491</v>
      </c>
      <c r="B6428" s="184">
        <v>21.8</v>
      </c>
      <c r="C6428" s="184">
        <f t="shared" si="403"/>
        <v>2016</v>
      </c>
      <c r="E6428" s="190">
        <v>53.6</v>
      </c>
      <c r="F6428" s="190">
        <f t="shared" si="406"/>
        <v>6423</v>
      </c>
      <c r="G6428" s="190">
        <f t="shared" si="404"/>
        <v>0.70335085413929044</v>
      </c>
      <c r="H6428" s="190">
        <f t="shared" si="405"/>
        <v>256.92</v>
      </c>
    </row>
    <row r="6429" spans="1:8">
      <c r="A6429" s="185">
        <v>42492</v>
      </c>
      <c r="B6429" s="184">
        <v>34.200000000000003</v>
      </c>
      <c r="C6429" s="184">
        <f t="shared" si="403"/>
        <v>2016</v>
      </c>
      <c r="E6429" s="190">
        <v>53.5</v>
      </c>
      <c r="F6429" s="190">
        <f t="shared" si="406"/>
        <v>6424</v>
      </c>
      <c r="G6429" s="190">
        <f t="shared" si="404"/>
        <v>0.70346035917652217</v>
      </c>
      <c r="H6429" s="190">
        <f t="shared" si="405"/>
        <v>256.95999999999998</v>
      </c>
    </row>
    <row r="6430" spans="1:8">
      <c r="A6430" s="185">
        <v>42493</v>
      </c>
      <c r="B6430" s="184">
        <v>68</v>
      </c>
      <c r="C6430" s="184">
        <f t="shared" si="403"/>
        <v>2016</v>
      </c>
      <c r="E6430" s="190">
        <v>53.5</v>
      </c>
      <c r="F6430" s="190">
        <f t="shared" si="406"/>
        <v>6425</v>
      </c>
      <c r="G6430" s="190">
        <f t="shared" si="404"/>
        <v>0.70356986421375378</v>
      </c>
      <c r="H6430" s="190">
        <f t="shared" si="405"/>
        <v>256.99999999999994</v>
      </c>
    </row>
    <row r="6431" spans="1:8">
      <c r="A6431" s="185">
        <v>42494</v>
      </c>
      <c r="B6431" s="184">
        <v>118</v>
      </c>
      <c r="C6431" s="184">
        <f t="shared" si="403"/>
        <v>2016</v>
      </c>
      <c r="E6431" s="190">
        <v>53.5</v>
      </c>
      <c r="F6431" s="190">
        <f t="shared" si="406"/>
        <v>6426</v>
      </c>
      <c r="G6431" s="190">
        <f t="shared" si="404"/>
        <v>0.70367936925098551</v>
      </c>
      <c r="H6431" s="190">
        <f t="shared" si="405"/>
        <v>257.04000000000002</v>
      </c>
    </row>
    <row r="6432" spans="1:8">
      <c r="A6432" s="185">
        <v>42495</v>
      </c>
      <c r="B6432" s="184">
        <v>159</v>
      </c>
      <c r="C6432" s="184">
        <f t="shared" si="403"/>
        <v>2016</v>
      </c>
      <c r="E6432" s="190">
        <v>53.5</v>
      </c>
      <c r="F6432" s="190">
        <f t="shared" si="406"/>
        <v>6427</v>
      </c>
      <c r="G6432" s="190">
        <f t="shared" si="404"/>
        <v>0.70378887428821724</v>
      </c>
      <c r="H6432" s="190">
        <f t="shared" si="405"/>
        <v>257.08</v>
      </c>
    </row>
    <row r="6433" spans="1:8">
      <c r="A6433" s="185">
        <v>42496</v>
      </c>
      <c r="B6433" s="184">
        <v>193</v>
      </c>
      <c r="C6433" s="184">
        <f t="shared" si="403"/>
        <v>2016</v>
      </c>
      <c r="E6433" s="190">
        <v>53.5</v>
      </c>
      <c r="F6433" s="190">
        <f t="shared" si="406"/>
        <v>6428</v>
      </c>
      <c r="G6433" s="190">
        <f t="shared" si="404"/>
        <v>0.70389837932544896</v>
      </c>
      <c r="H6433" s="190">
        <f t="shared" si="405"/>
        <v>257.12</v>
      </c>
    </row>
    <row r="6434" spans="1:8">
      <c r="A6434" s="185">
        <v>42497</v>
      </c>
      <c r="B6434" s="184">
        <v>274</v>
      </c>
      <c r="C6434" s="184">
        <f t="shared" si="403"/>
        <v>2016</v>
      </c>
      <c r="E6434" s="190">
        <v>53.5</v>
      </c>
      <c r="F6434" s="190">
        <f t="shared" si="406"/>
        <v>6429</v>
      </c>
      <c r="G6434" s="190">
        <f t="shared" si="404"/>
        <v>0.70400788436268069</v>
      </c>
      <c r="H6434" s="190">
        <f t="shared" si="405"/>
        <v>257.16000000000003</v>
      </c>
    </row>
    <row r="6435" spans="1:8">
      <c r="A6435" s="185">
        <v>42498</v>
      </c>
      <c r="B6435" s="184">
        <v>369</v>
      </c>
      <c r="C6435" s="184">
        <f t="shared" si="403"/>
        <v>2016</v>
      </c>
      <c r="E6435" s="190">
        <v>53.5</v>
      </c>
      <c r="F6435" s="190">
        <f t="shared" si="406"/>
        <v>6430</v>
      </c>
      <c r="G6435" s="190">
        <f t="shared" si="404"/>
        <v>0.70411738939991242</v>
      </c>
      <c r="H6435" s="190">
        <f t="shared" si="405"/>
        <v>257.2</v>
      </c>
    </row>
    <row r="6436" spans="1:8">
      <c r="A6436" s="185">
        <v>42499</v>
      </c>
      <c r="B6436" s="184">
        <v>379</v>
      </c>
      <c r="C6436" s="184">
        <f t="shared" si="403"/>
        <v>2016</v>
      </c>
      <c r="E6436" s="190">
        <v>53.5</v>
      </c>
      <c r="F6436" s="190">
        <f t="shared" si="406"/>
        <v>6431</v>
      </c>
      <c r="G6436" s="190">
        <f t="shared" si="404"/>
        <v>0.70422689443714415</v>
      </c>
      <c r="H6436" s="190">
        <f t="shared" si="405"/>
        <v>257.24</v>
      </c>
    </row>
    <row r="6437" spans="1:8">
      <c r="A6437" s="185">
        <v>42500</v>
      </c>
      <c r="B6437" s="184">
        <v>388</v>
      </c>
      <c r="C6437" s="184">
        <f t="shared" si="403"/>
        <v>2016</v>
      </c>
      <c r="E6437" s="190">
        <v>53.4</v>
      </c>
      <c r="F6437" s="190">
        <f t="shared" si="406"/>
        <v>6432</v>
      </c>
      <c r="G6437" s="190">
        <f t="shared" si="404"/>
        <v>0.70433639947437587</v>
      </c>
      <c r="H6437" s="190">
        <f t="shared" si="405"/>
        <v>257.28000000000003</v>
      </c>
    </row>
    <row r="6438" spans="1:8">
      <c r="A6438" s="185">
        <v>42501</v>
      </c>
      <c r="B6438" s="184">
        <v>392</v>
      </c>
      <c r="C6438" s="184">
        <f t="shared" si="403"/>
        <v>2016</v>
      </c>
      <c r="E6438" s="190">
        <v>53.4</v>
      </c>
      <c r="F6438" s="190">
        <f t="shared" si="406"/>
        <v>6433</v>
      </c>
      <c r="G6438" s="190">
        <f t="shared" si="404"/>
        <v>0.70444590451160749</v>
      </c>
      <c r="H6438" s="190">
        <f t="shared" si="405"/>
        <v>257.32</v>
      </c>
    </row>
    <row r="6439" spans="1:8">
      <c r="A6439" s="185">
        <v>42502</v>
      </c>
      <c r="B6439" s="184">
        <v>383</v>
      </c>
      <c r="C6439" s="184">
        <f t="shared" si="403"/>
        <v>2016</v>
      </c>
      <c r="E6439" s="190">
        <v>53.4</v>
      </c>
      <c r="F6439" s="190">
        <f t="shared" si="406"/>
        <v>6434</v>
      </c>
      <c r="G6439" s="190">
        <f t="shared" si="404"/>
        <v>0.70455540954883922</v>
      </c>
      <c r="H6439" s="190">
        <f t="shared" si="405"/>
        <v>257.36</v>
      </c>
    </row>
    <row r="6440" spans="1:8">
      <c r="A6440" s="185">
        <v>42503</v>
      </c>
      <c r="B6440" s="184">
        <v>336</v>
      </c>
      <c r="C6440" s="184">
        <f t="shared" si="403"/>
        <v>2016</v>
      </c>
      <c r="E6440" s="190">
        <v>53.4</v>
      </c>
      <c r="F6440" s="190">
        <f t="shared" si="406"/>
        <v>6435</v>
      </c>
      <c r="G6440" s="190">
        <f t="shared" si="404"/>
        <v>0.70466491458607095</v>
      </c>
      <c r="H6440" s="190">
        <f t="shared" si="405"/>
        <v>257.39999999999998</v>
      </c>
    </row>
    <row r="6441" spans="1:8">
      <c r="A6441" s="185">
        <v>42504</v>
      </c>
      <c r="B6441" s="184">
        <v>298</v>
      </c>
      <c r="C6441" s="184">
        <f t="shared" si="403"/>
        <v>2016</v>
      </c>
      <c r="E6441" s="190">
        <v>53.4</v>
      </c>
      <c r="F6441" s="190">
        <f t="shared" si="406"/>
        <v>6436</v>
      </c>
      <c r="G6441" s="190">
        <f t="shared" si="404"/>
        <v>0.70477441962330267</v>
      </c>
      <c r="H6441" s="190">
        <f t="shared" si="405"/>
        <v>257.44</v>
      </c>
    </row>
    <row r="6442" spans="1:8">
      <c r="A6442" s="185">
        <v>42505</v>
      </c>
      <c r="B6442" s="184">
        <v>305</v>
      </c>
      <c r="C6442" s="184">
        <f t="shared" si="403"/>
        <v>2016</v>
      </c>
      <c r="E6442" s="190">
        <v>53.4</v>
      </c>
      <c r="F6442" s="190">
        <f t="shared" si="406"/>
        <v>6437</v>
      </c>
      <c r="G6442" s="190">
        <f t="shared" si="404"/>
        <v>0.7048839246605344</v>
      </c>
      <c r="H6442" s="190">
        <f t="shared" si="405"/>
        <v>257.48</v>
      </c>
    </row>
    <row r="6443" spans="1:8">
      <c r="A6443" s="185">
        <v>42506</v>
      </c>
      <c r="B6443" s="184">
        <v>279</v>
      </c>
      <c r="C6443" s="184">
        <f t="shared" si="403"/>
        <v>2016</v>
      </c>
      <c r="E6443" s="190">
        <v>53.4</v>
      </c>
      <c r="F6443" s="190">
        <f t="shared" si="406"/>
        <v>6438</v>
      </c>
      <c r="G6443" s="190">
        <f t="shared" si="404"/>
        <v>0.70499342969776613</v>
      </c>
      <c r="H6443" s="190">
        <f t="shared" si="405"/>
        <v>257.52</v>
      </c>
    </row>
    <row r="6444" spans="1:8">
      <c r="A6444" s="185">
        <v>42507</v>
      </c>
      <c r="B6444" s="184">
        <v>228</v>
      </c>
      <c r="C6444" s="184">
        <f t="shared" si="403"/>
        <v>2016</v>
      </c>
      <c r="E6444" s="190">
        <v>53.4</v>
      </c>
      <c r="F6444" s="190">
        <f t="shared" si="406"/>
        <v>6439</v>
      </c>
      <c r="G6444" s="190">
        <f t="shared" si="404"/>
        <v>0.70510293473499785</v>
      </c>
      <c r="H6444" s="190">
        <f t="shared" si="405"/>
        <v>257.56</v>
      </c>
    </row>
    <row r="6445" spans="1:8">
      <c r="A6445" s="185">
        <v>42508</v>
      </c>
      <c r="B6445" s="184">
        <v>188</v>
      </c>
      <c r="C6445" s="184">
        <f t="shared" si="403"/>
        <v>2016</v>
      </c>
      <c r="E6445" s="190">
        <v>53.4</v>
      </c>
      <c r="F6445" s="190">
        <f t="shared" si="406"/>
        <v>6440</v>
      </c>
      <c r="G6445" s="190">
        <f t="shared" si="404"/>
        <v>0.70521243977222947</v>
      </c>
      <c r="H6445" s="190">
        <f t="shared" si="405"/>
        <v>257.59999999999997</v>
      </c>
    </row>
    <row r="6446" spans="1:8">
      <c r="A6446" s="185">
        <v>42509</v>
      </c>
      <c r="B6446" s="184">
        <v>165</v>
      </c>
      <c r="C6446" s="184">
        <f t="shared" si="403"/>
        <v>2016</v>
      </c>
      <c r="E6446" s="190">
        <v>53.4</v>
      </c>
      <c r="F6446" s="190">
        <f t="shared" si="406"/>
        <v>6441</v>
      </c>
      <c r="G6446" s="190">
        <f t="shared" si="404"/>
        <v>0.7053219448094612</v>
      </c>
      <c r="H6446" s="190">
        <f t="shared" si="405"/>
        <v>257.64</v>
      </c>
    </row>
    <row r="6447" spans="1:8">
      <c r="A6447" s="185">
        <v>42510</v>
      </c>
      <c r="B6447" s="184">
        <v>162</v>
      </c>
      <c r="C6447" s="184">
        <f t="shared" si="403"/>
        <v>2016</v>
      </c>
      <c r="E6447" s="190">
        <v>53.4</v>
      </c>
      <c r="F6447" s="190">
        <f t="shared" si="406"/>
        <v>6442</v>
      </c>
      <c r="G6447" s="190">
        <f t="shared" si="404"/>
        <v>0.70543144984669293</v>
      </c>
      <c r="H6447" s="190">
        <f t="shared" si="405"/>
        <v>257.68</v>
      </c>
    </row>
    <row r="6448" spans="1:8">
      <c r="A6448" s="185">
        <v>42511</v>
      </c>
      <c r="B6448" s="184">
        <v>158</v>
      </c>
      <c r="C6448" s="184">
        <f t="shared" si="403"/>
        <v>2016</v>
      </c>
      <c r="E6448" s="190">
        <v>53.3</v>
      </c>
      <c r="F6448" s="190">
        <f t="shared" si="406"/>
        <v>6443</v>
      </c>
      <c r="G6448" s="190">
        <f t="shared" si="404"/>
        <v>0.70554095488392465</v>
      </c>
      <c r="H6448" s="190">
        <f t="shared" si="405"/>
        <v>257.72000000000003</v>
      </c>
    </row>
    <row r="6449" spans="1:8">
      <c r="A6449" s="185">
        <v>42512</v>
      </c>
      <c r="B6449" s="184">
        <v>154</v>
      </c>
      <c r="C6449" s="184">
        <f t="shared" si="403"/>
        <v>2016</v>
      </c>
      <c r="E6449" s="190">
        <v>53.3</v>
      </c>
      <c r="F6449" s="190">
        <f t="shared" si="406"/>
        <v>6444</v>
      </c>
      <c r="G6449" s="190">
        <f t="shared" si="404"/>
        <v>0.70565045992115638</v>
      </c>
      <c r="H6449" s="190">
        <f t="shared" si="405"/>
        <v>257.76</v>
      </c>
    </row>
    <row r="6450" spans="1:8">
      <c r="A6450" s="185">
        <v>42513</v>
      </c>
      <c r="B6450" s="184">
        <v>146</v>
      </c>
      <c r="C6450" s="184">
        <f t="shared" si="403"/>
        <v>2016</v>
      </c>
      <c r="E6450" s="190">
        <v>53.2</v>
      </c>
      <c r="F6450" s="190">
        <f t="shared" si="406"/>
        <v>6445</v>
      </c>
      <c r="G6450" s="190">
        <f t="shared" si="404"/>
        <v>0.70575996495838811</v>
      </c>
      <c r="H6450" s="190">
        <f t="shared" si="405"/>
        <v>257.8</v>
      </c>
    </row>
    <row r="6451" spans="1:8">
      <c r="A6451" s="185">
        <v>42514</v>
      </c>
      <c r="B6451" s="184">
        <v>136</v>
      </c>
      <c r="C6451" s="184">
        <f t="shared" si="403"/>
        <v>2016</v>
      </c>
      <c r="E6451" s="190">
        <v>53.2</v>
      </c>
      <c r="F6451" s="190">
        <f t="shared" si="406"/>
        <v>6446</v>
      </c>
      <c r="G6451" s="190">
        <f t="shared" si="404"/>
        <v>0.70586946999561984</v>
      </c>
      <c r="H6451" s="190">
        <f t="shared" si="405"/>
        <v>257.83999999999997</v>
      </c>
    </row>
    <row r="6452" spans="1:8">
      <c r="A6452" s="185">
        <v>42515</v>
      </c>
      <c r="B6452" s="184">
        <v>128</v>
      </c>
      <c r="C6452" s="184">
        <f t="shared" si="403"/>
        <v>2016</v>
      </c>
      <c r="E6452" s="190">
        <v>53.2</v>
      </c>
      <c r="F6452" s="190">
        <f t="shared" si="406"/>
        <v>6447</v>
      </c>
      <c r="G6452" s="190">
        <f t="shared" si="404"/>
        <v>0.70597897503285156</v>
      </c>
      <c r="H6452" s="190">
        <f t="shared" si="405"/>
        <v>257.88000000000005</v>
      </c>
    </row>
    <row r="6453" spans="1:8">
      <c r="A6453" s="185">
        <v>42516</v>
      </c>
      <c r="B6453" s="184">
        <v>123</v>
      </c>
      <c r="C6453" s="184">
        <f t="shared" si="403"/>
        <v>2016</v>
      </c>
      <c r="E6453" s="190">
        <v>53.2</v>
      </c>
      <c r="F6453" s="190">
        <f t="shared" si="406"/>
        <v>6448</v>
      </c>
      <c r="G6453" s="190">
        <f t="shared" si="404"/>
        <v>0.70608848007008318</v>
      </c>
      <c r="H6453" s="190">
        <f t="shared" si="405"/>
        <v>257.92</v>
      </c>
    </row>
    <row r="6454" spans="1:8">
      <c r="A6454" s="185">
        <v>42517</v>
      </c>
      <c r="B6454" s="184">
        <v>121</v>
      </c>
      <c r="C6454" s="184">
        <f t="shared" si="403"/>
        <v>2016</v>
      </c>
      <c r="E6454" s="190">
        <v>53.2</v>
      </c>
      <c r="F6454" s="190">
        <f t="shared" si="406"/>
        <v>6449</v>
      </c>
      <c r="G6454" s="190">
        <f t="shared" si="404"/>
        <v>0.70619798510731491</v>
      </c>
      <c r="H6454" s="190">
        <f t="shared" si="405"/>
        <v>257.95999999999998</v>
      </c>
    </row>
    <row r="6455" spans="1:8">
      <c r="A6455" s="185">
        <v>42518</v>
      </c>
      <c r="B6455" s="184">
        <v>129</v>
      </c>
      <c r="C6455" s="184">
        <f t="shared" si="403"/>
        <v>2016</v>
      </c>
      <c r="E6455" s="190">
        <v>53.2</v>
      </c>
      <c r="F6455" s="190">
        <f t="shared" si="406"/>
        <v>6450</v>
      </c>
      <c r="G6455" s="190">
        <f t="shared" si="404"/>
        <v>0.70630749014454663</v>
      </c>
      <c r="H6455" s="190">
        <f t="shared" si="405"/>
        <v>258</v>
      </c>
    </row>
    <row r="6456" spans="1:8">
      <c r="A6456" s="185">
        <v>42519</v>
      </c>
      <c r="B6456" s="184">
        <v>129</v>
      </c>
      <c r="C6456" s="184">
        <f t="shared" si="403"/>
        <v>2016</v>
      </c>
      <c r="E6456" s="190">
        <v>53.2</v>
      </c>
      <c r="F6456" s="190">
        <f t="shared" si="406"/>
        <v>6451</v>
      </c>
      <c r="G6456" s="190">
        <f t="shared" si="404"/>
        <v>0.70641699518177836</v>
      </c>
      <c r="H6456" s="190">
        <f t="shared" si="405"/>
        <v>258.04000000000002</v>
      </c>
    </row>
    <row r="6457" spans="1:8">
      <c r="A6457" s="185">
        <v>42520</v>
      </c>
      <c r="B6457" s="184">
        <v>121</v>
      </c>
      <c r="C6457" s="184">
        <f t="shared" si="403"/>
        <v>2016</v>
      </c>
      <c r="E6457" s="190">
        <v>53.2</v>
      </c>
      <c r="F6457" s="190">
        <f t="shared" si="406"/>
        <v>6452</v>
      </c>
      <c r="G6457" s="190">
        <f t="shared" si="404"/>
        <v>0.70652650021901009</v>
      </c>
      <c r="H6457" s="190">
        <f t="shared" si="405"/>
        <v>258.08</v>
      </c>
    </row>
    <row r="6458" spans="1:8">
      <c r="A6458" s="185">
        <v>42521</v>
      </c>
      <c r="B6458" s="184">
        <v>102</v>
      </c>
      <c r="C6458" s="184">
        <f t="shared" si="403"/>
        <v>2016</v>
      </c>
      <c r="E6458" s="190">
        <v>53.1</v>
      </c>
      <c r="F6458" s="190">
        <f t="shared" si="406"/>
        <v>6453</v>
      </c>
      <c r="G6458" s="190">
        <f t="shared" si="404"/>
        <v>0.70663600525624182</v>
      </c>
      <c r="H6458" s="190">
        <f t="shared" si="405"/>
        <v>258.12</v>
      </c>
    </row>
    <row r="6459" spans="1:8">
      <c r="A6459" s="185">
        <v>42522</v>
      </c>
      <c r="B6459" s="184">
        <v>83.4</v>
      </c>
      <c r="C6459" s="184">
        <f t="shared" si="403"/>
        <v>2016</v>
      </c>
      <c r="E6459" s="190">
        <v>53.1</v>
      </c>
      <c r="F6459" s="190">
        <f t="shared" si="406"/>
        <v>6454</v>
      </c>
      <c r="G6459" s="190">
        <f t="shared" si="404"/>
        <v>0.70674551029347354</v>
      </c>
      <c r="H6459" s="190">
        <f t="shared" si="405"/>
        <v>258.16000000000003</v>
      </c>
    </row>
    <row r="6460" spans="1:8">
      <c r="A6460" s="185">
        <v>42523</v>
      </c>
      <c r="B6460" s="184">
        <v>77</v>
      </c>
      <c r="C6460" s="184">
        <f t="shared" si="403"/>
        <v>2016</v>
      </c>
      <c r="E6460" s="190">
        <v>53.1</v>
      </c>
      <c r="F6460" s="190">
        <f t="shared" si="406"/>
        <v>6455</v>
      </c>
      <c r="G6460" s="190">
        <f t="shared" si="404"/>
        <v>0.70685501533070516</v>
      </c>
      <c r="H6460" s="190">
        <f t="shared" si="405"/>
        <v>258.2</v>
      </c>
    </row>
    <row r="6461" spans="1:8">
      <c r="A6461" s="185">
        <v>42524</v>
      </c>
      <c r="B6461" s="184">
        <v>66.400000000000006</v>
      </c>
      <c r="C6461" s="184">
        <f t="shared" si="403"/>
        <v>2016</v>
      </c>
      <c r="E6461" s="190">
        <v>53.1</v>
      </c>
      <c r="F6461" s="190">
        <f t="shared" si="406"/>
        <v>6456</v>
      </c>
      <c r="G6461" s="190">
        <f t="shared" si="404"/>
        <v>0.70696452036793689</v>
      </c>
      <c r="H6461" s="190">
        <f t="shared" si="405"/>
        <v>258.24</v>
      </c>
    </row>
    <row r="6462" spans="1:8">
      <c r="A6462" s="185">
        <v>42525</v>
      </c>
      <c r="B6462" s="184">
        <v>66.400000000000006</v>
      </c>
      <c r="C6462" s="184">
        <f t="shared" si="403"/>
        <v>2016</v>
      </c>
      <c r="E6462" s="190">
        <v>53.1</v>
      </c>
      <c r="F6462" s="190">
        <f t="shared" si="406"/>
        <v>6457</v>
      </c>
      <c r="G6462" s="190">
        <f t="shared" si="404"/>
        <v>0.70707402540516862</v>
      </c>
      <c r="H6462" s="190">
        <f t="shared" si="405"/>
        <v>258.27999999999997</v>
      </c>
    </row>
    <row r="6463" spans="1:8">
      <c r="A6463" s="185">
        <v>42526</v>
      </c>
      <c r="B6463" s="184">
        <v>68.2</v>
      </c>
      <c r="C6463" s="184">
        <f t="shared" si="403"/>
        <v>2016</v>
      </c>
      <c r="E6463" s="190">
        <v>53.1</v>
      </c>
      <c r="F6463" s="190">
        <f t="shared" si="406"/>
        <v>6458</v>
      </c>
      <c r="G6463" s="190">
        <f t="shared" si="404"/>
        <v>0.70718353044240034</v>
      </c>
      <c r="H6463" s="190">
        <f t="shared" si="405"/>
        <v>258.32</v>
      </c>
    </row>
    <row r="6464" spans="1:8">
      <c r="A6464" s="185">
        <v>42527</v>
      </c>
      <c r="B6464" s="184">
        <v>54.5</v>
      </c>
      <c r="C6464" s="184">
        <f t="shared" si="403"/>
        <v>2016</v>
      </c>
      <c r="E6464" s="190">
        <v>53</v>
      </c>
      <c r="F6464" s="190">
        <f t="shared" si="406"/>
        <v>6459</v>
      </c>
      <c r="G6464" s="190">
        <f t="shared" si="404"/>
        <v>0.70729303547963207</v>
      </c>
      <c r="H6464" s="190">
        <f t="shared" si="405"/>
        <v>258.36</v>
      </c>
    </row>
    <row r="6465" spans="1:8">
      <c r="A6465" s="185">
        <v>42528</v>
      </c>
      <c r="B6465" s="184">
        <v>45.7</v>
      </c>
      <c r="C6465" s="184">
        <f t="shared" si="403"/>
        <v>2016</v>
      </c>
      <c r="E6465" s="190">
        <v>53</v>
      </c>
      <c r="F6465" s="190">
        <f t="shared" si="406"/>
        <v>6460</v>
      </c>
      <c r="G6465" s="190">
        <f t="shared" si="404"/>
        <v>0.7074025405168638</v>
      </c>
      <c r="H6465" s="190">
        <f t="shared" si="405"/>
        <v>258.39999999999998</v>
      </c>
    </row>
    <row r="6466" spans="1:8">
      <c r="A6466" s="185">
        <v>42529</v>
      </c>
      <c r="B6466" s="184">
        <v>59.6</v>
      </c>
      <c r="C6466" s="184">
        <f t="shared" si="403"/>
        <v>2016</v>
      </c>
      <c r="E6466" s="190">
        <v>53</v>
      </c>
      <c r="F6466" s="190">
        <f t="shared" si="406"/>
        <v>6461</v>
      </c>
      <c r="G6466" s="190">
        <f t="shared" si="404"/>
        <v>0.70751204555409553</v>
      </c>
      <c r="H6466" s="190">
        <f t="shared" si="405"/>
        <v>258.44</v>
      </c>
    </row>
    <row r="6467" spans="1:8">
      <c r="A6467" s="185">
        <v>42530</v>
      </c>
      <c r="B6467" s="184">
        <v>52.2</v>
      </c>
      <c r="C6467" s="184">
        <f t="shared" si="403"/>
        <v>2016</v>
      </c>
      <c r="E6467" s="190">
        <v>53</v>
      </c>
      <c r="F6467" s="190">
        <f t="shared" si="406"/>
        <v>6462</v>
      </c>
      <c r="G6467" s="190">
        <f t="shared" si="404"/>
        <v>0.70762155059132725</v>
      </c>
      <c r="H6467" s="190">
        <f t="shared" si="405"/>
        <v>258.48</v>
      </c>
    </row>
    <row r="6468" spans="1:8">
      <c r="A6468" s="185">
        <v>42531</v>
      </c>
      <c r="B6468" s="184">
        <v>48.1</v>
      </c>
      <c r="C6468" s="184">
        <f t="shared" si="403"/>
        <v>2016</v>
      </c>
      <c r="E6468" s="190">
        <v>53</v>
      </c>
      <c r="F6468" s="190">
        <f t="shared" si="406"/>
        <v>6463</v>
      </c>
      <c r="G6468" s="190">
        <f t="shared" si="404"/>
        <v>0.70773105562855887</v>
      </c>
      <c r="H6468" s="190">
        <f t="shared" si="405"/>
        <v>258.52</v>
      </c>
    </row>
    <row r="6469" spans="1:8">
      <c r="A6469" s="185">
        <v>42532</v>
      </c>
      <c r="B6469" s="184">
        <v>44.4</v>
      </c>
      <c r="C6469" s="184">
        <f t="shared" si="403"/>
        <v>2016</v>
      </c>
      <c r="E6469" s="190">
        <v>53</v>
      </c>
      <c r="F6469" s="190">
        <f t="shared" si="406"/>
        <v>6464</v>
      </c>
      <c r="G6469" s="190">
        <f t="shared" si="404"/>
        <v>0.7078405606657906</v>
      </c>
      <c r="H6469" s="190">
        <f t="shared" si="405"/>
        <v>258.56</v>
      </c>
    </row>
    <row r="6470" spans="1:8">
      <c r="A6470" s="185">
        <v>42533</v>
      </c>
      <c r="B6470" s="184">
        <v>51.6</v>
      </c>
      <c r="C6470" s="184">
        <f t="shared" ref="C6470:C6533" si="407">YEAR(A6470)</f>
        <v>2016</v>
      </c>
      <c r="E6470" s="190">
        <v>53</v>
      </c>
      <c r="F6470" s="190">
        <f t="shared" si="406"/>
        <v>6465</v>
      </c>
      <c r="G6470" s="190">
        <f t="shared" ref="G6470:G6533" si="408">F6470/9132</f>
        <v>0.70795006570302232</v>
      </c>
      <c r="H6470" s="190">
        <f t="shared" ref="H6470:H6533" si="409">G6470*9132/25</f>
        <v>258.60000000000002</v>
      </c>
    </row>
    <row r="6471" spans="1:8">
      <c r="A6471" s="185">
        <v>42534</v>
      </c>
      <c r="B6471" s="184">
        <v>54.4</v>
      </c>
      <c r="C6471" s="184">
        <f t="shared" si="407"/>
        <v>2016</v>
      </c>
      <c r="E6471" s="190">
        <v>53</v>
      </c>
      <c r="F6471" s="190">
        <f t="shared" ref="F6471:F6534" si="410">F6470+1</f>
        <v>6466</v>
      </c>
      <c r="G6471" s="190">
        <f t="shared" si="408"/>
        <v>0.70805957074025405</v>
      </c>
      <c r="H6471" s="190">
        <f t="shared" si="409"/>
        <v>258.64</v>
      </c>
    </row>
    <row r="6472" spans="1:8">
      <c r="A6472" s="185">
        <v>42535</v>
      </c>
      <c r="B6472" s="184">
        <v>45.3</v>
      </c>
      <c r="C6472" s="184">
        <f t="shared" si="407"/>
        <v>2016</v>
      </c>
      <c r="E6472" s="190">
        <v>53</v>
      </c>
      <c r="F6472" s="190">
        <f t="shared" si="410"/>
        <v>6467</v>
      </c>
      <c r="G6472" s="190">
        <f t="shared" si="408"/>
        <v>0.70816907577748578</v>
      </c>
      <c r="H6472" s="190">
        <f t="shared" si="409"/>
        <v>258.68</v>
      </c>
    </row>
    <row r="6473" spans="1:8">
      <c r="A6473" s="185">
        <v>42536</v>
      </c>
      <c r="B6473" s="184">
        <v>42.4</v>
      </c>
      <c r="C6473" s="184">
        <f t="shared" si="407"/>
        <v>2016</v>
      </c>
      <c r="E6473" s="190">
        <v>53</v>
      </c>
      <c r="F6473" s="190">
        <f t="shared" si="410"/>
        <v>6468</v>
      </c>
      <c r="G6473" s="190">
        <f t="shared" si="408"/>
        <v>0.70827858081471751</v>
      </c>
      <c r="H6473" s="190">
        <f t="shared" si="409"/>
        <v>258.72000000000003</v>
      </c>
    </row>
    <row r="6474" spans="1:8">
      <c r="A6474" s="185">
        <v>42537</v>
      </c>
      <c r="B6474" s="184">
        <v>50.5</v>
      </c>
      <c r="C6474" s="184">
        <f t="shared" si="407"/>
        <v>2016</v>
      </c>
      <c r="E6474" s="190">
        <v>53</v>
      </c>
      <c r="F6474" s="190">
        <f t="shared" si="410"/>
        <v>6469</v>
      </c>
      <c r="G6474" s="190">
        <f t="shared" si="408"/>
        <v>0.70838808585194923</v>
      </c>
      <c r="H6474" s="190">
        <f t="shared" si="409"/>
        <v>258.76</v>
      </c>
    </row>
    <row r="6475" spans="1:8">
      <c r="A6475" s="185">
        <v>42538</v>
      </c>
      <c r="B6475" s="184">
        <v>50.3</v>
      </c>
      <c r="C6475" s="184">
        <f t="shared" si="407"/>
        <v>2016</v>
      </c>
      <c r="E6475" s="190">
        <v>53</v>
      </c>
      <c r="F6475" s="190">
        <f t="shared" si="410"/>
        <v>6470</v>
      </c>
      <c r="G6475" s="190">
        <f t="shared" si="408"/>
        <v>0.70849759088918085</v>
      </c>
      <c r="H6475" s="190">
        <f t="shared" si="409"/>
        <v>258.79999999999995</v>
      </c>
    </row>
    <row r="6476" spans="1:8">
      <c r="A6476" s="185">
        <v>42539</v>
      </c>
      <c r="B6476" s="184">
        <v>47.7</v>
      </c>
      <c r="C6476" s="184">
        <f t="shared" si="407"/>
        <v>2016</v>
      </c>
      <c r="E6476" s="190">
        <v>53</v>
      </c>
      <c r="F6476" s="190">
        <f t="shared" si="410"/>
        <v>6471</v>
      </c>
      <c r="G6476" s="190">
        <f t="shared" si="408"/>
        <v>0.70860709592641258</v>
      </c>
      <c r="H6476" s="190">
        <f t="shared" si="409"/>
        <v>258.83999999999997</v>
      </c>
    </row>
    <row r="6477" spans="1:8">
      <c r="A6477" s="185">
        <v>42540</v>
      </c>
      <c r="B6477" s="184">
        <v>53.8</v>
      </c>
      <c r="C6477" s="184">
        <f t="shared" si="407"/>
        <v>2016</v>
      </c>
      <c r="E6477" s="190">
        <v>53</v>
      </c>
      <c r="F6477" s="190">
        <f t="shared" si="410"/>
        <v>6472</v>
      </c>
      <c r="G6477" s="190">
        <f t="shared" si="408"/>
        <v>0.70871660096364431</v>
      </c>
      <c r="H6477" s="190">
        <f t="shared" si="409"/>
        <v>258.88</v>
      </c>
    </row>
    <row r="6478" spans="1:8">
      <c r="A6478" s="185">
        <v>42541</v>
      </c>
      <c r="B6478" s="184">
        <v>46.3</v>
      </c>
      <c r="C6478" s="184">
        <f t="shared" si="407"/>
        <v>2016</v>
      </c>
      <c r="E6478" s="190">
        <v>53</v>
      </c>
      <c r="F6478" s="190">
        <f t="shared" si="410"/>
        <v>6473</v>
      </c>
      <c r="G6478" s="190">
        <f t="shared" si="408"/>
        <v>0.70882610600087603</v>
      </c>
      <c r="H6478" s="190">
        <f t="shared" si="409"/>
        <v>258.92</v>
      </c>
    </row>
    <row r="6479" spans="1:8">
      <c r="A6479" s="185">
        <v>42542</v>
      </c>
      <c r="B6479" s="184">
        <v>42.6</v>
      </c>
      <c r="C6479" s="184">
        <f t="shared" si="407"/>
        <v>2016</v>
      </c>
      <c r="E6479" s="190">
        <v>53</v>
      </c>
      <c r="F6479" s="190">
        <f t="shared" si="410"/>
        <v>6474</v>
      </c>
      <c r="G6479" s="190">
        <f t="shared" si="408"/>
        <v>0.70893561103810776</v>
      </c>
      <c r="H6479" s="190">
        <f t="shared" si="409"/>
        <v>258.95999999999998</v>
      </c>
    </row>
    <row r="6480" spans="1:8">
      <c r="A6480" s="185">
        <v>42543</v>
      </c>
      <c r="B6480" s="184">
        <v>45.8</v>
      </c>
      <c r="C6480" s="184">
        <f t="shared" si="407"/>
        <v>2016</v>
      </c>
      <c r="E6480" s="190">
        <v>52.9</v>
      </c>
      <c r="F6480" s="190">
        <f t="shared" si="410"/>
        <v>6475</v>
      </c>
      <c r="G6480" s="190">
        <f t="shared" si="408"/>
        <v>0.70904511607533949</v>
      </c>
      <c r="H6480" s="190">
        <f t="shared" si="409"/>
        <v>259</v>
      </c>
    </row>
    <row r="6481" spans="1:8">
      <c r="A6481" s="185">
        <v>42544</v>
      </c>
      <c r="B6481" s="184">
        <v>44.1</v>
      </c>
      <c r="C6481" s="184">
        <f t="shared" si="407"/>
        <v>2016</v>
      </c>
      <c r="E6481" s="190">
        <v>52.9</v>
      </c>
      <c r="F6481" s="190">
        <f t="shared" si="410"/>
        <v>6476</v>
      </c>
      <c r="G6481" s="190">
        <f t="shared" si="408"/>
        <v>0.70915462111257122</v>
      </c>
      <c r="H6481" s="190">
        <f t="shared" si="409"/>
        <v>259.04000000000002</v>
      </c>
    </row>
    <row r="6482" spans="1:8">
      <c r="A6482" s="185">
        <v>42545</v>
      </c>
      <c r="B6482" s="184">
        <v>46.2</v>
      </c>
      <c r="C6482" s="184">
        <f t="shared" si="407"/>
        <v>2016</v>
      </c>
      <c r="E6482" s="190">
        <v>52.9</v>
      </c>
      <c r="F6482" s="190">
        <f t="shared" si="410"/>
        <v>6477</v>
      </c>
      <c r="G6482" s="190">
        <f t="shared" si="408"/>
        <v>0.70926412614980294</v>
      </c>
      <c r="H6482" s="190">
        <f t="shared" si="409"/>
        <v>259.08000000000004</v>
      </c>
    </row>
    <row r="6483" spans="1:8">
      <c r="A6483" s="185">
        <v>42546</v>
      </c>
      <c r="B6483" s="184">
        <v>43.5</v>
      </c>
      <c r="C6483" s="184">
        <f t="shared" si="407"/>
        <v>2016</v>
      </c>
      <c r="E6483" s="190">
        <v>52.9</v>
      </c>
      <c r="F6483" s="190">
        <f t="shared" si="410"/>
        <v>6478</v>
      </c>
      <c r="G6483" s="190">
        <f t="shared" si="408"/>
        <v>0.70937363118703456</v>
      </c>
      <c r="H6483" s="190">
        <f t="shared" si="409"/>
        <v>259.12</v>
      </c>
    </row>
    <row r="6484" spans="1:8">
      <c r="A6484" s="185">
        <v>42547</v>
      </c>
      <c r="B6484" s="184">
        <v>42.2</v>
      </c>
      <c r="C6484" s="184">
        <f t="shared" si="407"/>
        <v>2016</v>
      </c>
      <c r="E6484" s="190">
        <v>52.9</v>
      </c>
      <c r="F6484" s="190">
        <f t="shared" si="410"/>
        <v>6479</v>
      </c>
      <c r="G6484" s="190">
        <f t="shared" si="408"/>
        <v>0.70948313622426629</v>
      </c>
      <c r="H6484" s="190">
        <f t="shared" si="409"/>
        <v>259.16000000000003</v>
      </c>
    </row>
    <row r="6485" spans="1:8">
      <c r="A6485" s="185">
        <v>42548</v>
      </c>
      <c r="B6485" s="184">
        <v>41.3</v>
      </c>
      <c r="C6485" s="184">
        <f t="shared" si="407"/>
        <v>2016</v>
      </c>
      <c r="E6485" s="190">
        <v>52.8</v>
      </c>
      <c r="F6485" s="190">
        <f t="shared" si="410"/>
        <v>6480</v>
      </c>
      <c r="G6485" s="190">
        <f t="shared" si="408"/>
        <v>0.70959264126149801</v>
      </c>
      <c r="H6485" s="190">
        <f t="shared" si="409"/>
        <v>259.2</v>
      </c>
    </row>
    <row r="6486" spans="1:8">
      <c r="A6486" s="185">
        <v>42549</v>
      </c>
      <c r="B6486" s="184">
        <v>45.7</v>
      </c>
      <c r="C6486" s="184">
        <f t="shared" si="407"/>
        <v>2016</v>
      </c>
      <c r="E6486" s="190">
        <v>52.8</v>
      </c>
      <c r="F6486" s="190">
        <f t="shared" si="410"/>
        <v>6481</v>
      </c>
      <c r="G6486" s="190">
        <f t="shared" si="408"/>
        <v>0.70970214629872974</v>
      </c>
      <c r="H6486" s="190">
        <f t="shared" si="409"/>
        <v>259.24</v>
      </c>
    </row>
    <row r="6487" spans="1:8">
      <c r="A6487" s="185">
        <v>42550</v>
      </c>
      <c r="B6487" s="184">
        <v>43</v>
      </c>
      <c r="C6487" s="184">
        <f t="shared" si="407"/>
        <v>2016</v>
      </c>
      <c r="E6487" s="190">
        <v>52.8</v>
      </c>
      <c r="F6487" s="190">
        <f t="shared" si="410"/>
        <v>6482</v>
      </c>
      <c r="G6487" s="190">
        <f t="shared" si="408"/>
        <v>0.70981165133596147</v>
      </c>
      <c r="H6487" s="190">
        <f t="shared" si="409"/>
        <v>259.27999999999997</v>
      </c>
    </row>
    <row r="6488" spans="1:8">
      <c r="A6488" s="185">
        <v>42551</v>
      </c>
      <c r="B6488" s="184">
        <v>43.9</v>
      </c>
      <c r="C6488" s="184">
        <f t="shared" si="407"/>
        <v>2016</v>
      </c>
      <c r="E6488" s="190">
        <v>52.8</v>
      </c>
      <c r="F6488" s="190">
        <f t="shared" si="410"/>
        <v>6483</v>
      </c>
      <c r="G6488" s="190">
        <f t="shared" si="408"/>
        <v>0.7099211563731932</v>
      </c>
      <c r="H6488" s="190">
        <f t="shared" si="409"/>
        <v>259.32</v>
      </c>
    </row>
    <row r="6489" spans="1:8">
      <c r="A6489" s="185">
        <v>42552</v>
      </c>
      <c r="B6489" s="184">
        <v>41</v>
      </c>
      <c r="C6489" s="184">
        <f t="shared" si="407"/>
        <v>2016</v>
      </c>
      <c r="E6489" s="190">
        <v>52.8</v>
      </c>
      <c r="F6489" s="190">
        <f t="shared" si="410"/>
        <v>6484</v>
      </c>
      <c r="G6489" s="190">
        <f t="shared" si="408"/>
        <v>0.71003066141042492</v>
      </c>
      <c r="H6489" s="190">
        <f t="shared" si="409"/>
        <v>259.36</v>
      </c>
    </row>
    <row r="6490" spans="1:8">
      <c r="A6490" s="185">
        <v>42553</v>
      </c>
      <c r="B6490" s="184">
        <v>39.5</v>
      </c>
      <c r="C6490" s="184">
        <f t="shared" si="407"/>
        <v>2016</v>
      </c>
      <c r="E6490" s="190">
        <v>52.8</v>
      </c>
      <c r="F6490" s="190">
        <f t="shared" si="410"/>
        <v>6485</v>
      </c>
      <c r="G6490" s="190">
        <f t="shared" si="408"/>
        <v>0.71014016644765654</v>
      </c>
      <c r="H6490" s="190">
        <f t="shared" si="409"/>
        <v>259.39999999999998</v>
      </c>
    </row>
    <row r="6491" spans="1:8">
      <c r="A6491" s="185">
        <v>42554</v>
      </c>
      <c r="B6491" s="184">
        <v>47.7</v>
      </c>
      <c r="C6491" s="184">
        <f t="shared" si="407"/>
        <v>2016</v>
      </c>
      <c r="E6491" s="190">
        <v>52.7</v>
      </c>
      <c r="F6491" s="190">
        <f t="shared" si="410"/>
        <v>6486</v>
      </c>
      <c r="G6491" s="190">
        <f t="shared" si="408"/>
        <v>0.71024967148488827</v>
      </c>
      <c r="H6491" s="190">
        <f t="shared" si="409"/>
        <v>259.44</v>
      </c>
    </row>
    <row r="6492" spans="1:8">
      <c r="A6492" s="185">
        <v>42555</v>
      </c>
      <c r="B6492" s="184">
        <v>47.2</v>
      </c>
      <c r="C6492" s="184">
        <f t="shared" si="407"/>
        <v>2016</v>
      </c>
      <c r="E6492" s="190">
        <v>52.7</v>
      </c>
      <c r="F6492" s="190">
        <f t="shared" si="410"/>
        <v>6487</v>
      </c>
      <c r="G6492" s="190">
        <f t="shared" si="408"/>
        <v>0.71035917652211999</v>
      </c>
      <c r="H6492" s="190">
        <f t="shared" si="409"/>
        <v>259.48</v>
      </c>
    </row>
    <row r="6493" spans="1:8">
      <c r="A6493" s="185">
        <v>42556</v>
      </c>
      <c r="B6493" s="184">
        <v>39.799999999999997</v>
      </c>
      <c r="C6493" s="184">
        <f t="shared" si="407"/>
        <v>2016</v>
      </c>
      <c r="E6493" s="190">
        <v>52.7</v>
      </c>
      <c r="F6493" s="190">
        <f t="shared" si="410"/>
        <v>6488</v>
      </c>
      <c r="G6493" s="190">
        <f t="shared" si="408"/>
        <v>0.71046868155935172</v>
      </c>
      <c r="H6493" s="190">
        <f t="shared" si="409"/>
        <v>259.52</v>
      </c>
    </row>
    <row r="6494" spans="1:8">
      <c r="A6494" s="185">
        <v>42557</v>
      </c>
      <c r="B6494" s="184">
        <v>41.2</v>
      </c>
      <c r="C6494" s="184">
        <f t="shared" si="407"/>
        <v>2016</v>
      </c>
      <c r="E6494" s="190">
        <v>52.7</v>
      </c>
      <c r="F6494" s="190">
        <f t="shared" si="410"/>
        <v>6489</v>
      </c>
      <c r="G6494" s="190">
        <f t="shared" si="408"/>
        <v>0.71057818659658345</v>
      </c>
      <c r="H6494" s="190">
        <f t="shared" si="409"/>
        <v>259.56</v>
      </c>
    </row>
    <row r="6495" spans="1:8">
      <c r="A6495" s="185">
        <v>42558</v>
      </c>
      <c r="B6495" s="184">
        <v>49.4</v>
      </c>
      <c r="C6495" s="184">
        <f t="shared" si="407"/>
        <v>2016</v>
      </c>
      <c r="E6495" s="190">
        <v>52.7</v>
      </c>
      <c r="F6495" s="190">
        <f t="shared" si="410"/>
        <v>6490</v>
      </c>
      <c r="G6495" s="190">
        <f t="shared" si="408"/>
        <v>0.71068769163381518</v>
      </c>
      <c r="H6495" s="190">
        <f t="shared" si="409"/>
        <v>259.60000000000002</v>
      </c>
    </row>
    <row r="6496" spans="1:8">
      <c r="A6496" s="185">
        <v>42559</v>
      </c>
      <c r="B6496" s="184">
        <v>47.9</v>
      </c>
      <c r="C6496" s="184">
        <f t="shared" si="407"/>
        <v>2016</v>
      </c>
      <c r="E6496" s="190">
        <v>52.7</v>
      </c>
      <c r="F6496" s="190">
        <f t="shared" si="410"/>
        <v>6491</v>
      </c>
      <c r="G6496" s="190">
        <f t="shared" si="408"/>
        <v>0.7107971966710469</v>
      </c>
      <c r="H6496" s="190">
        <f t="shared" si="409"/>
        <v>259.64</v>
      </c>
    </row>
    <row r="6497" spans="1:8">
      <c r="A6497" s="185">
        <v>42560</v>
      </c>
      <c r="B6497" s="184">
        <v>44.3</v>
      </c>
      <c r="C6497" s="184">
        <f t="shared" si="407"/>
        <v>2016</v>
      </c>
      <c r="E6497" s="190">
        <v>52.7</v>
      </c>
      <c r="F6497" s="190">
        <f t="shared" si="410"/>
        <v>6492</v>
      </c>
      <c r="G6497" s="190">
        <f t="shared" si="408"/>
        <v>0.71090670170827863</v>
      </c>
      <c r="H6497" s="190">
        <f t="shared" si="409"/>
        <v>259.68000000000006</v>
      </c>
    </row>
    <row r="6498" spans="1:8">
      <c r="A6498" s="185">
        <v>42561</v>
      </c>
      <c r="B6498" s="184">
        <v>40.799999999999997</v>
      </c>
      <c r="C6498" s="184">
        <f t="shared" si="407"/>
        <v>2016</v>
      </c>
      <c r="E6498" s="190">
        <v>52.6</v>
      </c>
      <c r="F6498" s="190">
        <f t="shared" si="410"/>
        <v>6493</v>
      </c>
      <c r="G6498" s="190">
        <f t="shared" si="408"/>
        <v>0.71101620674551025</v>
      </c>
      <c r="H6498" s="190">
        <f t="shared" si="409"/>
        <v>259.72000000000003</v>
      </c>
    </row>
    <row r="6499" spans="1:8">
      <c r="A6499" s="185">
        <v>42562</v>
      </c>
      <c r="B6499" s="184">
        <v>39.5</v>
      </c>
      <c r="C6499" s="184">
        <f t="shared" si="407"/>
        <v>2016</v>
      </c>
      <c r="E6499" s="190">
        <v>52.6</v>
      </c>
      <c r="F6499" s="190">
        <f t="shared" si="410"/>
        <v>6494</v>
      </c>
      <c r="G6499" s="190">
        <f t="shared" si="408"/>
        <v>0.71112571178274198</v>
      </c>
      <c r="H6499" s="190">
        <f t="shared" si="409"/>
        <v>259.76</v>
      </c>
    </row>
    <row r="6500" spans="1:8">
      <c r="A6500" s="185">
        <v>42563</v>
      </c>
      <c r="B6500" s="184">
        <v>42.9</v>
      </c>
      <c r="C6500" s="184">
        <f t="shared" si="407"/>
        <v>2016</v>
      </c>
      <c r="E6500" s="190">
        <v>52.6</v>
      </c>
      <c r="F6500" s="190">
        <f t="shared" si="410"/>
        <v>6495</v>
      </c>
      <c r="G6500" s="190">
        <f t="shared" si="408"/>
        <v>0.7112352168199737</v>
      </c>
      <c r="H6500" s="190">
        <f t="shared" si="409"/>
        <v>259.8</v>
      </c>
    </row>
    <row r="6501" spans="1:8">
      <c r="A6501" s="185">
        <v>42564</v>
      </c>
      <c r="B6501" s="184">
        <v>42.4</v>
      </c>
      <c r="C6501" s="184">
        <f t="shared" si="407"/>
        <v>2016</v>
      </c>
      <c r="E6501" s="190">
        <v>52.6</v>
      </c>
      <c r="F6501" s="190">
        <f t="shared" si="410"/>
        <v>6496</v>
      </c>
      <c r="G6501" s="190">
        <f t="shared" si="408"/>
        <v>0.71134472185720543</v>
      </c>
      <c r="H6501" s="190">
        <f t="shared" si="409"/>
        <v>259.83999999999997</v>
      </c>
    </row>
    <row r="6502" spans="1:8">
      <c r="A6502" s="185">
        <v>42565</v>
      </c>
      <c r="B6502" s="184">
        <v>43.7</v>
      </c>
      <c r="C6502" s="184">
        <f t="shared" si="407"/>
        <v>2016</v>
      </c>
      <c r="E6502" s="190">
        <v>52.6</v>
      </c>
      <c r="F6502" s="190">
        <f t="shared" si="410"/>
        <v>6497</v>
      </c>
      <c r="G6502" s="190">
        <f t="shared" si="408"/>
        <v>0.71145422689443716</v>
      </c>
      <c r="H6502" s="190">
        <f t="shared" si="409"/>
        <v>259.88</v>
      </c>
    </row>
    <row r="6503" spans="1:8">
      <c r="A6503" s="185">
        <v>42566</v>
      </c>
      <c r="B6503" s="184">
        <v>47.5</v>
      </c>
      <c r="C6503" s="184">
        <f t="shared" si="407"/>
        <v>2016</v>
      </c>
      <c r="E6503" s="190">
        <v>52.6</v>
      </c>
      <c r="F6503" s="190">
        <f t="shared" si="410"/>
        <v>6498</v>
      </c>
      <c r="G6503" s="190">
        <f t="shared" si="408"/>
        <v>0.71156373193166889</v>
      </c>
      <c r="H6503" s="190">
        <f t="shared" si="409"/>
        <v>259.92</v>
      </c>
    </row>
    <row r="6504" spans="1:8">
      <c r="A6504" s="185">
        <v>42567</v>
      </c>
      <c r="B6504" s="184">
        <v>46.7</v>
      </c>
      <c r="C6504" s="184">
        <f t="shared" si="407"/>
        <v>2016</v>
      </c>
      <c r="E6504" s="190">
        <v>52.5</v>
      </c>
      <c r="F6504" s="190">
        <f t="shared" si="410"/>
        <v>6499</v>
      </c>
      <c r="G6504" s="190">
        <f t="shared" si="408"/>
        <v>0.71167323696890061</v>
      </c>
      <c r="H6504" s="190">
        <f t="shared" si="409"/>
        <v>259.95999999999998</v>
      </c>
    </row>
    <row r="6505" spans="1:8">
      <c r="A6505" s="185">
        <v>42568</v>
      </c>
      <c r="B6505" s="184">
        <v>59</v>
      </c>
      <c r="C6505" s="184">
        <f t="shared" si="407"/>
        <v>2016</v>
      </c>
      <c r="E6505" s="190">
        <v>52.5</v>
      </c>
      <c r="F6505" s="190">
        <f t="shared" si="410"/>
        <v>6500</v>
      </c>
      <c r="G6505" s="190">
        <f t="shared" si="408"/>
        <v>0.71178274200613223</v>
      </c>
      <c r="H6505" s="190">
        <f t="shared" si="409"/>
        <v>259.99999999999994</v>
      </c>
    </row>
    <row r="6506" spans="1:8">
      <c r="A6506" s="185">
        <v>42569</v>
      </c>
      <c r="B6506" s="184">
        <v>56.3</v>
      </c>
      <c r="C6506" s="184">
        <f t="shared" si="407"/>
        <v>2016</v>
      </c>
      <c r="E6506" s="190">
        <v>52.5</v>
      </c>
      <c r="F6506" s="190">
        <f t="shared" si="410"/>
        <v>6501</v>
      </c>
      <c r="G6506" s="190">
        <f t="shared" si="408"/>
        <v>0.71189224704336396</v>
      </c>
      <c r="H6506" s="190">
        <f t="shared" si="409"/>
        <v>260.04000000000002</v>
      </c>
    </row>
    <row r="6507" spans="1:8">
      <c r="A6507" s="185">
        <v>42570</v>
      </c>
      <c r="B6507" s="184">
        <v>52</v>
      </c>
      <c r="C6507" s="184">
        <f t="shared" si="407"/>
        <v>2016</v>
      </c>
      <c r="E6507" s="190">
        <v>52.5</v>
      </c>
      <c r="F6507" s="190">
        <f t="shared" si="410"/>
        <v>6502</v>
      </c>
      <c r="G6507" s="190">
        <f t="shared" si="408"/>
        <v>0.71200175208059568</v>
      </c>
      <c r="H6507" s="190">
        <f t="shared" si="409"/>
        <v>260.08</v>
      </c>
    </row>
    <row r="6508" spans="1:8">
      <c r="A6508" s="185">
        <v>42571</v>
      </c>
      <c r="B6508" s="184">
        <v>52</v>
      </c>
      <c r="C6508" s="184">
        <f t="shared" si="407"/>
        <v>2016</v>
      </c>
      <c r="E6508" s="190">
        <v>52.5</v>
      </c>
      <c r="F6508" s="190">
        <f t="shared" si="410"/>
        <v>6503</v>
      </c>
      <c r="G6508" s="190">
        <f t="shared" si="408"/>
        <v>0.71211125711782741</v>
      </c>
      <c r="H6508" s="190">
        <f t="shared" si="409"/>
        <v>260.12</v>
      </c>
    </row>
    <row r="6509" spans="1:8">
      <c r="A6509" s="185">
        <v>42572</v>
      </c>
      <c r="B6509" s="184">
        <v>56.5</v>
      </c>
      <c r="C6509" s="184">
        <f t="shared" si="407"/>
        <v>2016</v>
      </c>
      <c r="E6509" s="190">
        <v>52.5</v>
      </c>
      <c r="F6509" s="190">
        <f t="shared" si="410"/>
        <v>6504</v>
      </c>
      <c r="G6509" s="190">
        <f t="shared" si="408"/>
        <v>0.71222076215505914</v>
      </c>
      <c r="H6509" s="190">
        <f t="shared" si="409"/>
        <v>260.16000000000003</v>
      </c>
    </row>
    <row r="6510" spans="1:8">
      <c r="A6510" s="185">
        <v>42573</v>
      </c>
      <c r="B6510" s="184">
        <v>53.6</v>
      </c>
      <c r="C6510" s="184">
        <f t="shared" si="407"/>
        <v>2016</v>
      </c>
      <c r="E6510" s="190">
        <v>52.5</v>
      </c>
      <c r="F6510" s="190">
        <f t="shared" si="410"/>
        <v>6505</v>
      </c>
      <c r="G6510" s="190">
        <f t="shared" si="408"/>
        <v>0.71233026719229087</v>
      </c>
      <c r="H6510" s="190">
        <f t="shared" si="409"/>
        <v>260.2</v>
      </c>
    </row>
    <row r="6511" spans="1:8">
      <c r="A6511" s="185">
        <v>42574</v>
      </c>
      <c r="B6511" s="184">
        <v>41.7</v>
      </c>
      <c r="C6511" s="184">
        <f t="shared" si="407"/>
        <v>2016</v>
      </c>
      <c r="E6511" s="190">
        <v>52.4</v>
      </c>
      <c r="F6511" s="190">
        <f t="shared" si="410"/>
        <v>6506</v>
      </c>
      <c r="G6511" s="190">
        <f t="shared" si="408"/>
        <v>0.71243977222952259</v>
      </c>
      <c r="H6511" s="190">
        <f t="shared" si="409"/>
        <v>260.24</v>
      </c>
    </row>
    <row r="6512" spans="1:8">
      <c r="A6512" s="185">
        <v>42575</v>
      </c>
      <c r="B6512" s="184">
        <v>55.9</v>
      </c>
      <c r="C6512" s="184">
        <f t="shared" si="407"/>
        <v>2016</v>
      </c>
      <c r="E6512" s="190">
        <v>52.4</v>
      </c>
      <c r="F6512" s="190">
        <f t="shared" si="410"/>
        <v>6507</v>
      </c>
      <c r="G6512" s="190">
        <f t="shared" si="408"/>
        <v>0.71254927726675432</v>
      </c>
      <c r="H6512" s="190">
        <f t="shared" si="409"/>
        <v>260.28000000000003</v>
      </c>
    </row>
    <row r="6513" spans="1:8">
      <c r="A6513" s="185">
        <v>42576</v>
      </c>
      <c r="B6513" s="184">
        <v>46.9</v>
      </c>
      <c r="C6513" s="184">
        <f t="shared" si="407"/>
        <v>2016</v>
      </c>
      <c r="E6513" s="190">
        <v>52.4</v>
      </c>
      <c r="F6513" s="190">
        <f t="shared" si="410"/>
        <v>6508</v>
      </c>
      <c r="G6513" s="190">
        <f t="shared" si="408"/>
        <v>0.71265878230398594</v>
      </c>
      <c r="H6513" s="190">
        <f t="shared" si="409"/>
        <v>260.32</v>
      </c>
    </row>
    <row r="6514" spans="1:8">
      <c r="A6514" s="185">
        <v>42577</v>
      </c>
      <c r="B6514" s="184">
        <v>36.9</v>
      </c>
      <c r="C6514" s="184">
        <f t="shared" si="407"/>
        <v>2016</v>
      </c>
      <c r="E6514" s="190">
        <v>52.4</v>
      </c>
      <c r="F6514" s="190">
        <f t="shared" si="410"/>
        <v>6509</v>
      </c>
      <c r="G6514" s="190">
        <f t="shared" si="408"/>
        <v>0.71276828734121767</v>
      </c>
      <c r="H6514" s="190">
        <f t="shared" si="409"/>
        <v>260.36</v>
      </c>
    </row>
    <row r="6515" spans="1:8">
      <c r="A6515" s="185">
        <v>42578</v>
      </c>
      <c r="B6515" s="184">
        <v>48.8</v>
      </c>
      <c r="C6515" s="184">
        <f t="shared" si="407"/>
        <v>2016</v>
      </c>
      <c r="E6515" s="190">
        <v>52.4</v>
      </c>
      <c r="F6515" s="190">
        <f t="shared" si="410"/>
        <v>6510</v>
      </c>
      <c r="G6515" s="190">
        <f t="shared" si="408"/>
        <v>0.71287779237844939</v>
      </c>
      <c r="H6515" s="190">
        <f t="shared" si="409"/>
        <v>260.39999999999998</v>
      </c>
    </row>
    <row r="6516" spans="1:8">
      <c r="A6516" s="185">
        <v>42579</v>
      </c>
      <c r="B6516" s="184">
        <v>43.2</v>
      </c>
      <c r="C6516" s="184">
        <f t="shared" si="407"/>
        <v>2016</v>
      </c>
      <c r="E6516" s="190">
        <v>52.4</v>
      </c>
      <c r="F6516" s="190">
        <f t="shared" si="410"/>
        <v>6511</v>
      </c>
      <c r="G6516" s="190">
        <f t="shared" si="408"/>
        <v>0.71298729741568112</v>
      </c>
      <c r="H6516" s="190">
        <f t="shared" si="409"/>
        <v>260.44</v>
      </c>
    </row>
    <row r="6517" spans="1:8">
      <c r="A6517" s="185">
        <v>42580</v>
      </c>
      <c r="B6517" s="184">
        <v>45.8</v>
      </c>
      <c r="C6517" s="184">
        <f t="shared" si="407"/>
        <v>2016</v>
      </c>
      <c r="E6517" s="190">
        <v>52.4</v>
      </c>
      <c r="F6517" s="190">
        <f t="shared" si="410"/>
        <v>6512</v>
      </c>
      <c r="G6517" s="190">
        <f t="shared" si="408"/>
        <v>0.71309680245291285</v>
      </c>
      <c r="H6517" s="190">
        <f t="shared" si="409"/>
        <v>260.48</v>
      </c>
    </row>
    <row r="6518" spans="1:8">
      <c r="A6518" s="185">
        <v>42581</v>
      </c>
      <c r="B6518" s="184">
        <v>49.5</v>
      </c>
      <c r="C6518" s="184">
        <f t="shared" si="407"/>
        <v>2016</v>
      </c>
      <c r="E6518" s="190">
        <v>52.4</v>
      </c>
      <c r="F6518" s="190">
        <f t="shared" si="410"/>
        <v>6513</v>
      </c>
      <c r="G6518" s="190">
        <f t="shared" si="408"/>
        <v>0.71320630749014458</v>
      </c>
      <c r="H6518" s="190">
        <f t="shared" si="409"/>
        <v>260.52</v>
      </c>
    </row>
    <row r="6519" spans="1:8">
      <c r="A6519" s="185">
        <v>42582</v>
      </c>
      <c r="B6519" s="184">
        <v>48.9</v>
      </c>
      <c r="C6519" s="184">
        <f t="shared" si="407"/>
        <v>2016</v>
      </c>
      <c r="E6519" s="190">
        <v>52.4</v>
      </c>
      <c r="F6519" s="190">
        <f t="shared" si="410"/>
        <v>6514</v>
      </c>
      <c r="G6519" s="190">
        <f t="shared" si="408"/>
        <v>0.7133158125273763</v>
      </c>
      <c r="H6519" s="190">
        <f t="shared" si="409"/>
        <v>260.56</v>
      </c>
    </row>
    <row r="6520" spans="1:8">
      <c r="A6520" s="185">
        <v>42583</v>
      </c>
      <c r="B6520" s="184">
        <v>43.9</v>
      </c>
      <c r="C6520" s="184">
        <f t="shared" si="407"/>
        <v>2016</v>
      </c>
      <c r="E6520" s="190">
        <v>52.4</v>
      </c>
      <c r="F6520" s="190">
        <f t="shared" si="410"/>
        <v>6515</v>
      </c>
      <c r="G6520" s="190">
        <f t="shared" si="408"/>
        <v>0.71342531756460792</v>
      </c>
      <c r="H6520" s="190">
        <f t="shared" si="409"/>
        <v>260.59999999999997</v>
      </c>
    </row>
    <row r="6521" spans="1:8">
      <c r="A6521" s="185">
        <v>42584</v>
      </c>
      <c r="B6521" s="184">
        <v>44.3</v>
      </c>
      <c r="C6521" s="184">
        <f t="shared" si="407"/>
        <v>2016</v>
      </c>
      <c r="E6521" s="190">
        <v>52.4</v>
      </c>
      <c r="F6521" s="190">
        <f t="shared" si="410"/>
        <v>6516</v>
      </c>
      <c r="G6521" s="190">
        <f t="shared" si="408"/>
        <v>0.71353482260183965</v>
      </c>
      <c r="H6521" s="190">
        <f t="shared" si="409"/>
        <v>260.64</v>
      </c>
    </row>
    <row r="6522" spans="1:8">
      <c r="A6522" s="185">
        <v>42585</v>
      </c>
      <c r="B6522" s="184">
        <v>44.8</v>
      </c>
      <c r="C6522" s="184">
        <f t="shared" si="407"/>
        <v>2016</v>
      </c>
      <c r="E6522" s="190">
        <v>52.4</v>
      </c>
      <c r="F6522" s="190">
        <f t="shared" si="410"/>
        <v>6517</v>
      </c>
      <c r="G6522" s="190">
        <f t="shared" si="408"/>
        <v>0.71364432763907137</v>
      </c>
      <c r="H6522" s="190">
        <f t="shared" si="409"/>
        <v>260.68</v>
      </c>
    </row>
    <row r="6523" spans="1:8">
      <c r="A6523" s="185">
        <v>42586</v>
      </c>
      <c r="B6523" s="184">
        <v>45.7</v>
      </c>
      <c r="C6523" s="184">
        <f t="shared" si="407"/>
        <v>2016</v>
      </c>
      <c r="E6523" s="190">
        <v>52.4</v>
      </c>
      <c r="F6523" s="190">
        <f t="shared" si="410"/>
        <v>6518</v>
      </c>
      <c r="G6523" s="190">
        <f t="shared" si="408"/>
        <v>0.7137538326763031</v>
      </c>
      <c r="H6523" s="190">
        <f t="shared" si="409"/>
        <v>260.72000000000003</v>
      </c>
    </row>
    <row r="6524" spans="1:8">
      <c r="A6524" s="185">
        <v>42587</v>
      </c>
      <c r="B6524" s="184">
        <v>43.3</v>
      </c>
      <c r="C6524" s="184">
        <f t="shared" si="407"/>
        <v>2016</v>
      </c>
      <c r="E6524" s="190">
        <v>52.3</v>
      </c>
      <c r="F6524" s="190">
        <f t="shared" si="410"/>
        <v>6519</v>
      </c>
      <c r="G6524" s="190">
        <f t="shared" si="408"/>
        <v>0.71386333771353483</v>
      </c>
      <c r="H6524" s="190">
        <f t="shared" si="409"/>
        <v>260.76</v>
      </c>
    </row>
    <row r="6525" spans="1:8">
      <c r="A6525" s="185">
        <v>42588</v>
      </c>
      <c r="B6525" s="184">
        <v>42.4</v>
      </c>
      <c r="C6525" s="184">
        <f t="shared" si="407"/>
        <v>2016</v>
      </c>
      <c r="E6525" s="190">
        <v>52.3</v>
      </c>
      <c r="F6525" s="190">
        <f t="shared" si="410"/>
        <v>6520</v>
      </c>
      <c r="G6525" s="190">
        <f t="shared" si="408"/>
        <v>0.71397284275076656</v>
      </c>
      <c r="H6525" s="190">
        <f t="shared" si="409"/>
        <v>260.8</v>
      </c>
    </row>
    <row r="6526" spans="1:8">
      <c r="A6526" s="185">
        <v>42589</v>
      </c>
      <c r="B6526" s="184">
        <v>47.4</v>
      </c>
      <c r="C6526" s="184">
        <f t="shared" si="407"/>
        <v>2016</v>
      </c>
      <c r="E6526" s="190">
        <v>52.3</v>
      </c>
      <c r="F6526" s="190">
        <f t="shared" si="410"/>
        <v>6521</v>
      </c>
      <c r="G6526" s="190">
        <f t="shared" si="408"/>
        <v>0.71408234778799828</v>
      </c>
      <c r="H6526" s="190">
        <f t="shared" si="409"/>
        <v>260.83999999999997</v>
      </c>
    </row>
    <row r="6527" spans="1:8">
      <c r="A6527" s="185">
        <v>42590</v>
      </c>
      <c r="B6527" s="184">
        <v>49.5</v>
      </c>
      <c r="C6527" s="184">
        <f t="shared" si="407"/>
        <v>2016</v>
      </c>
      <c r="E6527" s="190">
        <v>52.3</v>
      </c>
      <c r="F6527" s="190">
        <f t="shared" si="410"/>
        <v>6522</v>
      </c>
      <c r="G6527" s="190">
        <f t="shared" si="408"/>
        <v>0.71419185282523001</v>
      </c>
      <c r="H6527" s="190">
        <f t="shared" si="409"/>
        <v>260.88000000000005</v>
      </c>
    </row>
    <row r="6528" spans="1:8">
      <c r="A6528" s="185">
        <v>42591</v>
      </c>
      <c r="B6528" s="184">
        <v>44.9</v>
      </c>
      <c r="C6528" s="184">
        <f t="shared" si="407"/>
        <v>2016</v>
      </c>
      <c r="E6528" s="190">
        <v>52.3</v>
      </c>
      <c r="F6528" s="190">
        <f t="shared" si="410"/>
        <v>6523</v>
      </c>
      <c r="G6528" s="190">
        <f t="shared" si="408"/>
        <v>0.71430135786246163</v>
      </c>
      <c r="H6528" s="190">
        <f t="shared" si="409"/>
        <v>260.92</v>
      </c>
    </row>
    <row r="6529" spans="1:8">
      <c r="A6529" s="185">
        <v>42592</v>
      </c>
      <c r="B6529" s="184">
        <v>47.3</v>
      </c>
      <c r="C6529" s="184">
        <f t="shared" si="407"/>
        <v>2016</v>
      </c>
      <c r="E6529" s="190">
        <v>52.2</v>
      </c>
      <c r="F6529" s="190">
        <f t="shared" si="410"/>
        <v>6524</v>
      </c>
      <c r="G6529" s="190">
        <f t="shared" si="408"/>
        <v>0.71441086289969336</v>
      </c>
      <c r="H6529" s="190">
        <f t="shared" si="409"/>
        <v>260.95999999999998</v>
      </c>
    </row>
    <row r="6530" spans="1:8">
      <c r="A6530" s="185">
        <v>42593</v>
      </c>
      <c r="B6530" s="184">
        <v>52.9</v>
      </c>
      <c r="C6530" s="184">
        <f t="shared" si="407"/>
        <v>2016</v>
      </c>
      <c r="E6530" s="190">
        <v>52.2</v>
      </c>
      <c r="F6530" s="190">
        <f t="shared" si="410"/>
        <v>6525</v>
      </c>
      <c r="G6530" s="190">
        <f t="shared" si="408"/>
        <v>0.71452036793692508</v>
      </c>
      <c r="H6530" s="190">
        <f t="shared" si="409"/>
        <v>261</v>
      </c>
    </row>
    <row r="6531" spans="1:8">
      <c r="A6531" s="185">
        <v>42594</v>
      </c>
      <c r="B6531" s="184">
        <v>43.9</v>
      </c>
      <c r="C6531" s="184">
        <f t="shared" si="407"/>
        <v>2016</v>
      </c>
      <c r="E6531" s="190">
        <v>52.2</v>
      </c>
      <c r="F6531" s="190">
        <f t="shared" si="410"/>
        <v>6526</v>
      </c>
      <c r="G6531" s="190">
        <f t="shared" si="408"/>
        <v>0.71462987297415681</v>
      </c>
      <c r="H6531" s="190">
        <f t="shared" si="409"/>
        <v>261.04000000000002</v>
      </c>
    </row>
    <row r="6532" spans="1:8">
      <c r="A6532" s="185">
        <v>42595</v>
      </c>
      <c r="B6532" s="184">
        <v>45.1</v>
      </c>
      <c r="C6532" s="184">
        <f t="shared" si="407"/>
        <v>2016</v>
      </c>
      <c r="E6532" s="190">
        <v>52.2</v>
      </c>
      <c r="F6532" s="190">
        <f t="shared" si="410"/>
        <v>6527</v>
      </c>
      <c r="G6532" s="190">
        <f t="shared" si="408"/>
        <v>0.71473937801138854</v>
      </c>
      <c r="H6532" s="190">
        <f t="shared" si="409"/>
        <v>261.08</v>
      </c>
    </row>
    <row r="6533" spans="1:8">
      <c r="A6533" s="185">
        <v>42596</v>
      </c>
      <c r="B6533" s="184">
        <v>49.2</v>
      </c>
      <c r="C6533" s="184">
        <f t="shared" si="407"/>
        <v>2016</v>
      </c>
      <c r="E6533" s="190">
        <v>52.2</v>
      </c>
      <c r="F6533" s="190">
        <f t="shared" si="410"/>
        <v>6528</v>
      </c>
      <c r="G6533" s="190">
        <f t="shared" si="408"/>
        <v>0.71484888304862026</v>
      </c>
      <c r="H6533" s="190">
        <f t="shared" si="409"/>
        <v>261.12</v>
      </c>
    </row>
    <row r="6534" spans="1:8">
      <c r="A6534" s="185">
        <v>42597</v>
      </c>
      <c r="B6534" s="184">
        <v>46.6</v>
      </c>
      <c r="C6534" s="184">
        <f t="shared" ref="C6534:C6597" si="411">YEAR(A6534)</f>
        <v>2016</v>
      </c>
      <c r="E6534" s="190">
        <v>52.2</v>
      </c>
      <c r="F6534" s="190">
        <f t="shared" si="410"/>
        <v>6529</v>
      </c>
      <c r="G6534" s="190">
        <f t="shared" ref="G6534:G6597" si="412">F6534/9132</f>
        <v>0.71495838808585199</v>
      </c>
      <c r="H6534" s="190">
        <f t="shared" ref="H6534:H6597" si="413">G6534*9132/25</f>
        <v>261.16000000000003</v>
      </c>
    </row>
    <row r="6535" spans="1:8">
      <c r="A6535" s="185">
        <v>42598</v>
      </c>
      <c r="B6535" s="184">
        <v>36.200000000000003</v>
      </c>
      <c r="C6535" s="184">
        <f t="shared" si="411"/>
        <v>2016</v>
      </c>
      <c r="E6535" s="190">
        <v>52.2</v>
      </c>
      <c r="F6535" s="190">
        <f t="shared" ref="F6535:F6598" si="414">F6534+1</f>
        <v>6530</v>
      </c>
      <c r="G6535" s="190">
        <f t="shared" si="412"/>
        <v>0.71506789312308361</v>
      </c>
      <c r="H6535" s="190">
        <f t="shared" si="413"/>
        <v>261.2</v>
      </c>
    </row>
    <row r="6536" spans="1:8">
      <c r="A6536" s="185">
        <v>42599</v>
      </c>
      <c r="B6536" s="184">
        <v>38.799999999999997</v>
      </c>
      <c r="C6536" s="184">
        <f t="shared" si="411"/>
        <v>2016</v>
      </c>
      <c r="E6536" s="190">
        <v>52.2</v>
      </c>
      <c r="F6536" s="190">
        <f t="shared" si="414"/>
        <v>6531</v>
      </c>
      <c r="G6536" s="190">
        <f t="shared" si="412"/>
        <v>0.71517739816031534</v>
      </c>
      <c r="H6536" s="190">
        <f t="shared" si="413"/>
        <v>261.24</v>
      </c>
    </row>
    <row r="6537" spans="1:8">
      <c r="A6537" s="185">
        <v>42600</v>
      </c>
      <c r="B6537" s="184">
        <v>45.6</v>
      </c>
      <c r="C6537" s="184">
        <f t="shared" si="411"/>
        <v>2016</v>
      </c>
      <c r="E6537" s="190">
        <v>52.2</v>
      </c>
      <c r="F6537" s="190">
        <f t="shared" si="414"/>
        <v>6532</v>
      </c>
      <c r="G6537" s="190">
        <f t="shared" si="412"/>
        <v>0.71528690319754706</v>
      </c>
      <c r="H6537" s="190">
        <f t="shared" si="413"/>
        <v>261.27999999999997</v>
      </c>
    </row>
    <row r="6538" spans="1:8">
      <c r="A6538" s="185">
        <v>42601</v>
      </c>
      <c r="B6538" s="184">
        <v>48.4</v>
      </c>
      <c r="C6538" s="184">
        <f t="shared" si="411"/>
        <v>2016</v>
      </c>
      <c r="E6538" s="190">
        <v>52.2</v>
      </c>
      <c r="F6538" s="190">
        <f t="shared" si="414"/>
        <v>6533</v>
      </c>
      <c r="G6538" s="190">
        <f t="shared" si="412"/>
        <v>0.71539640823477879</v>
      </c>
      <c r="H6538" s="190">
        <f t="shared" si="413"/>
        <v>261.32</v>
      </c>
    </row>
    <row r="6539" spans="1:8">
      <c r="A6539" s="185">
        <v>42602</v>
      </c>
      <c r="B6539" s="184">
        <v>50.8</v>
      </c>
      <c r="C6539" s="184">
        <f t="shared" si="411"/>
        <v>2016</v>
      </c>
      <c r="E6539" s="190">
        <v>52.2</v>
      </c>
      <c r="F6539" s="190">
        <f t="shared" si="414"/>
        <v>6534</v>
      </c>
      <c r="G6539" s="190">
        <f t="shared" si="412"/>
        <v>0.71550591327201052</v>
      </c>
      <c r="H6539" s="190">
        <f t="shared" si="413"/>
        <v>261.36</v>
      </c>
    </row>
    <row r="6540" spans="1:8">
      <c r="A6540" s="185">
        <v>42603</v>
      </c>
      <c r="B6540" s="184">
        <v>46</v>
      </c>
      <c r="C6540" s="184">
        <f t="shared" si="411"/>
        <v>2016</v>
      </c>
      <c r="E6540" s="190">
        <v>52.2</v>
      </c>
      <c r="F6540" s="190">
        <f t="shared" si="414"/>
        <v>6535</v>
      </c>
      <c r="G6540" s="190">
        <f t="shared" si="412"/>
        <v>0.71561541830924225</v>
      </c>
      <c r="H6540" s="190">
        <f t="shared" si="413"/>
        <v>261.39999999999998</v>
      </c>
    </row>
    <row r="6541" spans="1:8">
      <c r="A6541" s="185">
        <v>42604</v>
      </c>
      <c r="B6541" s="184">
        <v>31.4</v>
      </c>
      <c r="C6541" s="184">
        <f t="shared" si="411"/>
        <v>2016</v>
      </c>
      <c r="E6541" s="190">
        <v>52.1</v>
      </c>
      <c r="F6541" s="190">
        <f t="shared" si="414"/>
        <v>6536</v>
      </c>
      <c r="G6541" s="190">
        <f t="shared" si="412"/>
        <v>0.71572492334647397</v>
      </c>
      <c r="H6541" s="190">
        <f t="shared" si="413"/>
        <v>261.44</v>
      </c>
    </row>
    <row r="6542" spans="1:8">
      <c r="A6542" s="185">
        <v>42605</v>
      </c>
      <c r="B6542" s="184">
        <v>35.4</v>
      </c>
      <c r="C6542" s="184">
        <f t="shared" si="411"/>
        <v>2016</v>
      </c>
      <c r="E6542" s="190">
        <v>52.1</v>
      </c>
      <c r="F6542" s="190">
        <f t="shared" si="414"/>
        <v>6537</v>
      </c>
      <c r="G6542" s="190">
        <f t="shared" si="412"/>
        <v>0.7158344283837057</v>
      </c>
      <c r="H6542" s="190">
        <f t="shared" si="413"/>
        <v>261.48</v>
      </c>
    </row>
    <row r="6543" spans="1:8">
      <c r="A6543" s="185">
        <v>42606</v>
      </c>
      <c r="B6543" s="184">
        <v>37.200000000000003</v>
      </c>
      <c r="C6543" s="184">
        <f t="shared" si="411"/>
        <v>2016</v>
      </c>
      <c r="E6543" s="190">
        <v>52.1</v>
      </c>
      <c r="F6543" s="190">
        <f t="shared" si="414"/>
        <v>6538</v>
      </c>
      <c r="G6543" s="190">
        <f t="shared" si="412"/>
        <v>0.71594393342093732</v>
      </c>
      <c r="H6543" s="190">
        <f t="shared" si="413"/>
        <v>261.52</v>
      </c>
    </row>
    <row r="6544" spans="1:8">
      <c r="A6544" s="185">
        <v>42607</v>
      </c>
      <c r="B6544" s="184">
        <v>34.5</v>
      </c>
      <c r="C6544" s="184">
        <f t="shared" si="411"/>
        <v>2016</v>
      </c>
      <c r="E6544" s="190">
        <v>52.1</v>
      </c>
      <c r="F6544" s="190">
        <f t="shared" si="414"/>
        <v>6539</v>
      </c>
      <c r="G6544" s="190">
        <f t="shared" si="412"/>
        <v>0.71605343845816904</v>
      </c>
      <c r="H6544" s="190">
        <f t="shared" si="413"/>
        <v>261.56</v>
      </c>
    </row>
    <row r="6545" spans="1:8">
      <c r="A6545" s="185">
        <v>42608</v>
      </c>
      <c r="B6545" s="184">
        <v>38</v>
      </c>
      <c r="C6545" s="184">
        <f t="shared" si="411"/>
        <v>2016</v>
      </c>
      <c r="E6545" s="190">
        <v>52.1</v>
      </c>
      <c r="F6545" s="190">
        <f t="shared" si="414"/>
        <v>6540</v>
      </c>
      <c r="G6545" s="190">
        <f t="shared" si="412"/>
        <v>0.71616294349540077</v>
      </c>
      <c r="H6545" s="190">
        <f t="shared" si="413"/>
        <v>261.60000000000002</v>
      </c>
    </row>
    <row r="6546" spans="1:8">
      <c r="A6546" s="185">
        <v>42609</v>
      </c>
      <c r="B6546" s="184">
        <v>37.799999999999997</v>
      </c>
      <c r="C6546" s="184">
        <f t="shared" si="411"/>
        <v>2016</v>
      </c>
      <c r="E6546" s="190">
        <v>52</v>
      </c>
      <c r="F6546" s="190">
        <f t="shared" si="414"/>
        <v>6541</v>
      </c>
      <c r="G6546" s="190">
        <f t="shared" si="412"/>
        <v>0.7162724485326325</v>
      </c>
      <c r="H6546" s="190">
        <f t="shared" si="413"/>
        <v>261.64</v>
      </c>
    </row>
    <row r="6547" spans="1:8">
      <c r="A6547" s="185">
        <v>42610</v>
      </c>
      <c r="B6547" s="184">
        <v>34.299999999999997</v>
      </c>
      <c r="C6547" s="184">
        <f t="shared" si="411"/>
        <v>2016</v>
      </c>
      <c r="E6547" s="190">
        <v>52</v>
      </c>
      <c r="F6547" s="190">
        <f t="shared" si="414"/>
        <v>6542</v>
      </c>
      <c r="G6547" s="190">
        <f t="shared" si="412"/>
        <v>0.71638195356986423</v>
      </c>
      <c r="H6547" s="190">
        <f t="shared" si="413"/>
        <v>261.68</v>
      </c>
    </row>
    <row r="6548" spans="1:8">
      <c r="A6548" s="185">
        <v>42611</v>
      </c>
      <c r="B6548" s="184">
        <v>35.299999999999997</v>
      </c>
      <c r="C6548" s="184">
        <f t="shared" si="411"/>
        <v>2016</v>
      </c>
      <c r="E6548" s="190">
        <v>52</v>
      </c>
      <c r="F6548" s="190">
        <f t="shared" si="414"/>
        <v>6543</v>
      </c>
      <c r="G6548" s="190">
        <f t="shared" si="412"/>
        <v>0.71649145860709595</v>
      </c>
      <c r="H6548" s="190">
        <f t="shared" si="413"/>
        <v>261.72000000000003</v>
      </c>
    </row>
    <row r="6549" spans="1:8">
      <c r="A6549" s="185">
        <v>42612</v>
      </c>
      <c r="B6549" s="184">
        <v>30.7</v>
      </c>
      <c r="C6549" s="184">
        <f t="shared" si="411"/>
        <v>2016</v>
      </c>
      <c r="E6549" s="190">
        <v>52</v>
      </c>
      <c r="F6549" s="190">
        <f t="shared" si="414"/>
        <v>6544</v>
      </c>
      <c r="G6549" s="190">
        <f t="shared" si="412"/>
        <v>0.71660096364432768</v>
      </c>
      <c r="H6549" s="190">
        <f t="shared" si="413"/>
        <v>261.76</v>
      </c>
    </row>
    <row r="6550" spans="1:8">
      <c r="A6550" s="185">
        <v>42613</v>
      </c>
      <c r="B6550" s="184">
        <v>38.1</v>
      </c>
      <c r="C6550" s="184">
        <f t="shared" si="411"/>
        <v>2016</v>
      </c>
      <c r="E6550" s="190">
        <v>52</v>
      </c>
      <c r="F6550" s="190">
        <f t="shared" si="414"/>
        <v>6545</v>
      </c>
      <c r="G6550" s="190">
        <f t="shared" si="412"/>
        <v>0.7167104686815593</v>
      </c>
      <c r="H6550" s="190">
        <f t="shared" si="413"/>
        <v>261.79999999999995</v>
      </c>
    </row>
    <row r="6551" spans="1:8">
      <c r="A6551" s="185">
        <v>42614</v>
      </c>
      <c r="B6551" s="184">
        <v>29.7</v>
      </c>
      <c r="C6551" s="184">
        <f t="shared" si="411"/>
        <v>2016</v>
      </c>
      <c r="E6551" s="190">
        <v>52</v>
      </c>
      <c r="F6551" s="190">
        <f t="shared" si="414"/>
        <v>6546</v>
      </c>
      <c r="G6551" s="190">
        <f t="shared" si="412"/>
        <v>0.71681997371879103</v>
      </c>
      <c r="H6551" s="190">
        <f t="shared" si="413"/>
        <v>261.83999999999997</v>
      </c>
    </row>
    <row r="6552" spans="1:8">
      <c r="A6552" s="185">
        <v>42615</v>
      </c>
      <c r="B6552" s="184">
        <v>28.7</v>
      </c>
      <c r="C6552" s="184">
        <f t="shared" si="411"/>
        <v>2016</v>
      </c>
      <c r="E6552" s="190">
        <v>52</v>
      </c>
      <c r="F6552" s="190">
        <f t="shared" si="414"/>
        <v>6547</v>
      </c>
      <c r="G6552" s="190">
        <f t="shared" si="412"/>
        <v>0.71692947875602275</v>
      </c>
      <c r="H6552" s="190">
        <f t="shared" si="413"/>
        <v>261.88</v>
      </c>
    </row>
    <row r="6553" spans="1:8">
      <c r="A6553" s="185">
        <v>42616</v>
      </c>
      <c r="B6553" s="184">
        <v>29.7</v>
      </c>
      <c r="C6553" s="184">
        <f t="shared" si="411"/>
        <v>2016</v>
      </c>
      <c r="E6553" s="190">
        <v>52</v>
      </c>
      <c r="F6553" s="190">
        <f t="shared" si="414"/>
        <v>6548</v>
      </c>
      <c r="G6553" s="190">
        <f t="shared" si="412"/>
        <v>0.71703898379325448</v>
      </c>
      <c r="H6553" s="190">
        <f t="shared" si="413"/>
        <v>261.92</v>
      </c>
    </row>
    <row r="6554" spans="1:8">
      <c r="A6554" s="185">
        <v>42617</v>
      </c>
      <c r="B6554" s="184">
        <v>34.4</v>
      </c>
      <c r="C6554" s="184">
        <f t="shared" si="411"/>
        <v>2016</v>
      </c>
      <c r="E6554" s="190">
        <v>52</v>
      </c>
      <c r="F6554" s="190">
        <f t="shared" si="414"/>
        <v>6549</v>
      </c>
      <c r="G6554" s="190">
        <f t="shared" si="412"/>
        <v>0.71714848883048621</v>
      </c>
      <c r="H6554" s="190">
        <f t="shared" si="413"/>
        <v>261.95999999999998</v>
      </c>
    </row>
    <row r="6555" spans="1:8">
      <c r="A6555" s="185">
        <v>42618</v>
      </c>
      <c r="B6555" s="184">
        <v>38.4</v>
      </c>
      <c r="C6555" s="184">
        <f t="shared" si="411"/>
        <v>2016</v>
      </c>
      <c r="E6555" s="190">
        <v>52</v>
      </c>
      <c r="F6555" s="190">
        <f t="shared" si="414"/>
        <v>6550</v>
      </c>
      <c r="G6555" s="190">
        <f t="shared" si="412"/>
        <v>0.71725799386771794</v>
      </c>
      <c r="H6555" s="190">
        <f t="shared" si="413"/>
        <v>262</v>
      </c>
    </row>
    <row r="6556" spans="1:8">
      <c r="A6556" s="185">
        <v>42619</v>
      </c>
      <c r="B6556" s="184">
        <v>34.799999999999997</v>
      </c>
      <c r="C6556" s="184">
        <f t="shared" si="411"/>
        <v>2016</v>
      </c>
      <c r="E6556" s="190">
        <v>52</v>
      </c>
      <c r="F6556" s="190">
        <f t="shared" si="414"/>
        <v>6551</v>
      </c>
      <c r="G6556" s="190">
        <f t="shared" si="412"/>
        <v>0.71736749890494966</v>
      </c>
      <c r="H6556" s="190">
        <f t="shared" si="413"/>
        <v>262.04000000000002</v>
      </c>
    </row>
    <row r="6557" spans="1:8">
      <c r="A6557" s="185">
        <v>42620</v>
      </c>
      <c r="B6557" s="184">
        <v>40.4</v>
      </c>
      <c r="C6557" s="184">
        <f t="shared" si="411"/>
        <v>2016</v>
      </c>
      <c r="E6557" s="190">
        <v>52</v>
      </c>
      <c r="F6557" s="190">
        <f t="shared" si="414"/>
        <v>6552</v>
      </c>
      <c r="G6557" s="190">
        <f t="shared" si="412"/>
        <v>0.71747700394218139</v>
      </c>
      <c r="H6557" s="190">
        <f t="shared" si="413"/>
        <v>262.08000000000004</v>
      </c>
    </row>
    <row r="6558" spans="1:8">
      <c r="A6558" s="185">
        <v>42621</v>
      </c>
      <c r="B6558" s="184">
        <v>32.9</v>
      </c>
      <c r="C6558" s="184">
        <f t="shared" si="411"/>
        <v>2016</v>
      </c>
      <c r="E6558" s="190">
        <v>52</v>
      </c>
      <c r="F6558" s="190">
        <f t="shared" si="414"/>
        <v>6553</v>
      </c>
      <c r="G6558" s="190">
        <f t="shared" si="412"/>
        <v>0.71758650897941301</v>
      </c>
      <c r="H6558" s="190">
        <f t="shared" si="413"/>
        <v>262.12</v>
      </c>
    </row>
    <row r="6559" spans="1:8">
      <c r="A6559" s="185">
        <v>42622</v>
      </c>
      <c r="B6559" s="184">
        <v>33.4</v>
      </c>
      <c r="C6559" s="184">
        <f t="shared" si="411"/>
        <v>2016</v>
      </c>
      <c r="E6559" s="190">
        <v>52</v>
      </c>
      <c r="F6559" s="190">
        <f t="shared" si="414"/>
        <v>6554</v>
      </c>
      <c r="G6559" s="190">
        <f t="shared" si="412"/>
        <v>0.71769601401664473</v>
      </c>
      <c r="H6559" s="190">
        <f t="shared" si="413"/>
        <v>262.16000000000003</v>
      </c>
    </row>
    <row r="6560" spans="1:8">
      <c r="A6560" s="185">
        <v>42623</v>
      </c>
      <c r="B6560" s="184">
        <v>26.1</v>
      </c>
      <c r="C6560" s="184">
        <f t="shared" si="411"/>
        <v>2016</v>
      </c>
      <c r="E6560" s="190">
        <v>52</v>
      </c>
      <c r="F6560" s="190">
        <f t="shared" si="414"/>
        <v>6555</v>
      </c>
      <c r="G6560" s="190">
        <f t="shared" si="412"/>
        <v>0.71780551905387646</v>
      </c>
      <c r="H6560" s="190">
        <f t="shared" si="413"/>
        <v>262.2</v>
      </c>
    </row>
    <row r="6561" spans="1:8">
      <c r="A6561" s="185">
        <v>42624</v>
      </c>
      <c r="B6561" s="184">
        <v>31</v>
      </c>
      <c r="C6561" s="184">
        <f t="shared" si="411"/>
        <v>2016</v>
      </c>
      <c r="E6561" s="190">
        <v>52</v>
      </c>
      <c r="F6561" s="190">
        <f t="shared" si="414"/>
        <v>6556</v>
      </c>
      <c r="G6561" s="190">
        <f t="shared" si="412"/>
        <v>0.71791502409110819</v>
      </c>
      <c r="H6561" s="190">
        <f t="shared" si="413"/>
        <v>262.24</v>
      </c>
    </row>
    <row r="6562" spans="1:8">
      <c r="A6562" s="185">
        <v>42625</v>
      </c>
      <c r="B6562" s="184">
        <v>26.9</v>
      </c>
      <c r="C6562" s="184">
        <f t="shared" si="411"/>
        <v>2016</v>
      </c>
      <c r="E6562" s="190">
        <v>52</v>
      </c>
      <c r="F6562" s="190">
        <f t="shared" si="414"/>
        <v>6557</v>
      </c>
      <c r="G6562" s="190">
        <f t="shared" si="412"/>
        <v>0.71802452912833992</v>
      </c>
      <c r="H6562" s="190">
        <f t="shared" si="413"/>
        <v>262.27999999999997</v>
      </c>
    </row>
    <row r="6563" spans="1:8">
      <c r="A6563" s="185">
        <v>42626</v>
      </c>
      <c r="B6563" s="184">
        <v>33.4</v>
      </c>
      <c r="C6563" s="184">
        <f t="shared" si="411"/>
        <v>2016</v>
      </c>
      <c r="E6563" s="190">
        <v>52</v>
      </c>
      <c r="F6563" s="190">
        <f t="shared" si="414"/>
        <v>6558</v>
      </c>
      <c r="G6563" s="190">
        <f t="shared" si="412"/>
        <v>0.71813403416557164</v>
      </c>
      <c r="H6563" s="190">
        <f t="shared" si="413"/>
        <v>262.32</v>
      </c>
    </row>
    <row r="6564" spans="1:8">
      <c r="A6564" s="185">
        <v>42627</v>
      </c>
      <c r="B6564" s="184">
        <v>44.5</v>
      </c>
      <c r="C6564" s="184">
        <f t="shared" si="411"/>
        <v>2016</v>
      </c>
      <c r="E6564" s="190">
        <v>52</v>
      </c>
      <c r="F6564" s="190">
        <f t="shared" si="414"/>
        <v>6559</v>
      </c>
      <c r="G6564" s="190">
        <f t="shared" si="412"/>
        <v>0.71824353920280337</v>
      </c>
      <c r="H6564" s="190">
        <f t="shared" si="413"/>
        <v>262.36</v>
      </c>
    </row>
    <row r="6565" spans="1:8">
      <c r="A6565" s="185">
        <v>42628</v>
      </c>
      <c r="B6565" s="184">
        <v>38.700000000000003</v>
      </c>
      <c r="C6565" s="184">
        <f t="shared" si="411"/>
        <v>2016</v>
      </c>
      <c r="E6565" s="190">
        <v>52</v>
      </c>
      <c r="F6565" s="190">
        <f t="shared" si="414"/>
        <v>6560</v>
      </c>
      <c r="G6565" s="190">
        <f t="shared" si="412"/>
        <v>0.71835304424003499</v>
      </c>
      <c r="H6565" s="190">
        <f t="shared" si="413"/>
        <v>262.39999999999998</v>
      </c>
    </row>
    <row r="6566" spans="1:8">
      <c r="A6566" s="185">
        <v>42629</v>
      </c>
      <c r="B6566" s="184">
        <v>36.200000000000003</v>
      </c>
      <c r="C6566" s="184">
        <f t="shared" si="411"/>
        <v>2016</v>
      </c>
      <c r="E6566" s="190">
        <v>52</v>
      </c>
      <c r="F6566" s="190">
        <f t="shared" si="414"/>
        <v>6561</v>
      </c>
      <c r="G6566" s="190">
        <f t="shared" si="412"/>
        <v>0.71846254927726672</v>
      </c>
      <c r="H6566" s="190">
        <f t="shared" si="413"/>
        <v>262.44</v>
      </c>
    </row>
    <row r="6567" spans="1:8">
      <c r="A6567" s="185">
        <v>42630</v>
      </c>
      <c r="B6567" s="184">
        <v>27.7</v>
      </c>
      <c r="C6567" s="184">
        <f t="shared" si="411"/>
        <v>2016</v>
      </c>
      <c r="E6567" s="190">
        <v>51.9</v>
      </c>
      <c r="F6567" s="190">
        <f t="shared" si="414"/>
        <v>6562</v>
      </c>
      <c r="G6567" s="190">
        <f t="shared" si="412"/>
        <v>0.71857205431449844</v>
      </c>
      <c r="H6567" s="190">
        <f t="shared" si="413"/>
        <v>262.48</v>
      </c>
    </row>
    <row r="6568" spans="1:8">
      <c r="A6568" s="185">
        <v>42631</v>
      </c>
      <c r="B6568" s="184">
        <v>32.6</v>
      </c>
      <c r="C6568" s="184">
        <f t="shared" si="411"/>
        <v>2016</v>
      </c>
      <c r="E6568" s="190">
        <v>51.9</v>
      </c>
      <c r="F6568" s="190">
        <f t="shared" si="414"/>
        <v>6563</v>
      </c>
      <c r="G6568" s="190">
        <f t="shared" si="412"/>
        <v>0.71868155935173017</v>
      </c>
      <c r="H6568" s="190">
        <f t="shared" si="413"/>
        <v>262.52</v>
      </c>
    </row>
    <row r="6569" spans="1:8">
      <c r="A6569" s="185">
        <v>42632</v>
      </c>
      <c r="B6569" s="184">
        <v>40.4</v>
      </c>
      <c r="C6569" s="184">
        <f t="shared" si="411"/>
        <v>2016</v>
      </c>
      <c r="E6569" s="190">
        <v>51.9</v>
      </c>
      <c r="F6569" s="190">
        <f t="shared" si="414"/>
        <v>6564</v>
      </c>
      <c r="G6569" s="190">
        <f t="shared" si="412"/>
        <v>0.7187910643889619</v>
      </c>
      <c r="H6569" s="190">
        <f t="shared" si="413"/>
        <v>262.56</v>
      </c>
    </row>
    <row r="6570" spans="1:8">
      <c r="A6570" s="185">
        <v>42633</v>
      </c>
      <c r="B6570" s="184">
        <v>35.5</v>
      </c>
      <c r="C6570" s="184">
        <f t="shared" si="411"/>
        <v>2016</v>
      </c>
      <c r="E6570" s="190">
        <v>51.9</v>
      </c>
      <c r="F6570" s="190">
        <f t="shared" si="414"/>
        <v>6565</v>
      </c>
      <c r="G6570" s="190">
        <f t="shared" si="412"/>
        <v>0.71890056942619363</v>
      </c>
      <c r="H6570" s="190">
        <f t="shared" si="413"/>
        <v>262.60000000000002</v>
      </c>
    </row>
    <row r="6571" spans="1:8">
      <c r="A6571" s="185">
        <v>42634</v>
      </c>
      <c r="B6571" s="184">
        <v>36</v>
      </c>
      <c r="C6571" s="184">
        <f t="shared" si="411"/>
        <v>2016</v>
      </c>
      <c r="E6571" s="190">
        <v>51.9</v>
      </c>
      <c r="F6571" s="190">
        <f t="shared" si="414"/>
        <v>6566</v>
      </c>
      <c r="G6571" s="190">
        <f t="shared" si="412"/>
        <v>0.71901007446342535</v>
      </c>
      <c r="H6571" s="190">
        <f t="shared" si="413"/>
        <v>262.64</v>
      </c>
    </row>
    <row r="6572" spans="1:8">
      <c r="A6572" s="185">
        <v>42635</v>
      </c>
      <c r="B6572" s="184">
        <v>90.8</v>
      </c>
      <c r="C6572" s="184">
        <f t="shared" si="411"/>
        <v>2016</v>
      </c>
      <c r="E6572" s="190">
        <v>51.8</v>
      </c>
      <c r="F6572" s="190">
        <f t="shared" si="414"/>
        <v>6567</v>
      </c>
      <c r="G6572" s="190">
        <f t="shared" si="412"/>
        <v>0.71911957950065708</v>
      </c>
      <c r="H6572" s="190">
        <f t="shared" si="413"/>
        <v>262.68000000000006</v>
      </c>
    </row>
    <row r="6573" spans="1:8">
      <c r="A6573" s="185">
        <v>42636</v>
      </c>
      <c r="B6573" s="184">
        <v>72.7</v>
      </c>
      <c r="C6573" s="184">
        <f t="shared" si="411"/>
        <v>2016</v>
      </c>
      <c r="E6573" s="190">
        <v>51.8</v>
      </c>
      <c r="F6573" s="190">
        <f t="shared" si="414"/>
        <v>6568</v>
      </c>
      <c r="G6573" s="190">
        <f t="shared" si="412"/>
        <v>0.7192290845378887</v>
      </c>
      <c r="H6573" s="190">
        <f t="shared" si="413"/>
        <v>262.72000000000003</v>
      </c>
    </row>
    <row r="6574" spans="1:8">
      <c r="A6574" s="185">
        <v>42637</v>
      </c>
      <c r="B6574" s="184">
        <v>89</v>
      </c>
      <c r="C6574" s="184">
        <f t="shared" si="411"/>
        <v>2016</v>
      </c>
      <c r="E6574" s="190">
        <v>51.8</v>
      </c>
      <c r="F6574" s="190">
        <f t="shared" si="414"/>
        <v>6569</v>
      </c>
      <c r="G6574" s="190">
        <f t="shared" si="412"/>
        <v>0.71933858957512042</v>
      </c>
      <c r="H6574" s="190">
        <f t="shared" si="413"/>
        <v>262.76</v>
      </c>
    </row>
    <row r="6575" spans="1:8">
      <c r="A6575" s="185">
        <v>42638</v>
      </c>
      <c r="B6575" s="184">
        <v>45.3</v>
      </c>
      <c r="C6575" s="184">
        <f t="shared" si="411"/>
        <v>2016</v>
      </c>
      <c r="E6575" s="190">
        <v>51.8</v>
      </c>
      <c r="F6575" s="190">
        <f t="shared" si="414"/>
        <v>6570</v>
      </c>
      <c r="G6575" s="190">
        <f t="shared" si="412"/>
        <v>0.71944809461235215</v>
      </c>
      <c r="H6575" s="190">
        <f t="shared" si="413"/>
        <v>262.8</v>
      </c>
    </row>
    <row r="6576" spans="1:8">
      <c r="A6576" s="185">
        <v>42639</v>
      </c>
      <c r="B6576" s="184">
        <v>40.4</v>
      </c>
      <c r="C6576" s="184">
        <f t="shared" si="411"/>
        <v>2016</v>
      </c>
      <c r="E6576" s="190">
        <v>51.8</v>
      </c>
      <c r="F6576" s="190">
        <f t="shared" si="414"/>
        <v>6571</v>
      </c>
      <c r="G6576" s="190">
        <f t="shared" si="412"/>
        <v>0.71955759964958388</v>
      </c>
      <c r="H6576" s="190">
        <f t="shared" si="413"/>
        <v>262.83999999999997</v>
      </c>
    </row>
    <row r="6577" spans="1:8">
      <c r="A6577" s="185">
        <v>42640</v>
      </c>
      <c r="B6577" s="184">
        <v>44</v>
      </c>
      <c r="C6577" s="184">
        <f t="shared" si="411"/>
        <v>2016</v>
      </c>
      <c r="E6577" s="190">
        <v>51.8</v>
      </c>
      <c r="F6577" s="190">
        <f t="shared" si="414"/>
        <v>6572</v>
      </c>
      <c r="G6577" s="190">
        <f t="shared" si="412"/>
        <v>0.71966710468681561</v>
      </c>
      <c r="H6577" s="190">
        <f t="shared" si="413"/>
        <v>262.88</v>
      </c>
    </row>
    <row r="6578" spans="1:8">
      <c r="A6578" s="185">
        <v>42641</v>
      </c>
      <c r="B6578" s="184">
        <v>42</v>
      </c>
      <c r="C6578" s="184">
        <f t="shared" si="411"/>
        <v>2016</v>
      </c>
      <c r="E6578" s="190">
        <v>51.8</v>
      </c>
      <c r="F6578" s="190">
        <f t="shared" si="414"/>
        <v>6573</v>
      </c>
      <c r="G6578" s="190">
        <f t="shared" si="412"/>
        <v>0.71977660972404733</v>
      </c>
      <c r="H6578" s="190">
        <f t="shared" si="413"/>
        <v>262.92</v>
      </c>
    </row>
    <row r="6579" spans="1:8">
      <c r="A6579" s="185">
        <v>42642</v>
      </c>
      <c r="B6579" s="184">
        <v>39.9</v>
      </c>
      <c r="C6579" s="184">
        <f t="shared" si="411"/>
        <v>2016</v>
      </c>
      <c r="E6579" s="190">
        <v>51.8</v>
      </c>
      <c r="F6579" s="190">
        <f t="shared" si="414"/>
        <v>6574</v>
      </c>
      <c r="G6579" s="190">
        <f t="shared" si="412"/>
        <v>0.71988611476127906</v>
      </c>
      <c r="H6579" s="190">
        <f t="shared" si="413"/>
        <v>262.95999999999998</v>
      </c>
    </row>
    <row r="6580" spans="1:8">
      <c r="A6580" s="185">
        <v>42643</v>
      </c>
      <c r="B6580" s="184">
        <v>44.3</v>
      </c>
      <c r="C6580" s="184">
        <f t="shared" si="411"/>
        <v>2016</v>
      </c>
      <c r="E6580" s="190">
        <v>51.8</v>
      </c>
      <c r="F6580" s="190">
        <f t="shared" si="414"/>
        <v>6575</v>
      </c>
      <c r="G6580" s="190">
        <f t="shared" si="412"/>
        <v>0.71999561979851068</v>
      </c>
      <c r="H6580" s="190">
        <f t="shared" si="413"/>
        <v>262.99999999999994</v>
      </c>
    </row>
    <row r="6581" spans="1:8">
      <c r="A6581" s="185">
        <v>42644</v>
      </c>
      <c r="B6581" s="184">
        <v>46.4</v>
      </c>
      <c r="C6581" s="184">
        <f t="shared" si="411"/>
        <v>2016</v>
      </c>
      <c r="E6581" s="190">
        <v>51.8</v>
      </c>
      <c r="F6581" s="190">
        <f t="shared" si="414"/>
        <v>6576</v>
      </c>
      <c r="G6581" s="190">
        <f t="shared" si="412"/>
        <v>0.72010512483574241</v>
      </c>
      <c r="H6581" s="190">
        <f t="shared" si="413"/>
        <v>263.04000000000002</v>
      </c>
    </row>
    <row r="6582" spans="1:8">
      <c r="A6582" s="185">
        <v>42645</v>
      </c>
      <c r="B6582" s="184">
        <v>45.3</v>
      </c>
      <c r="C6582" s="184">
        <f t="shared" si="411"/>
        <v>2016</v>
      </c>
      <c r="E6582" s="190">
        <v>51.7</v>
      </c>
      <c r="F6582" s="190">
        <f t="shared" si="414"/>
        <v>6577</v>
      </c>
      <c r="G6582" s="190">
        <f t="shared" si="412"/>
        <v>0.72021462987297413</v>
      </c>
      <c r="H6582" s="190">
        <f t="shared" si="413"/>
        <v>263.08</v>
      </c>
    </row>
    <row r="6583" spans="1:8">
      <c r="A6583" s="185">
        <v>42646</v>
      </c>
      <c r="B6583" s="184">
        <v>51.6</v>
      </c>
      <c r="C6583" s="184">
        <f t="shared" si="411"/>
        <v>2016</v>
      </c>
      <c r="E6583" s="190">
        <v>51.7</v>
      </c>
      <c r="F6583" s="190">
        <f t="shared" si="414"/>
        <v>6578</v>
      </c>
      <c r="G6583" s="190">
        <f t="shared" si="412"/>
        <v>0.72032413491020586</v>
      </c>
      <c r="H6583" s="190">
        <f t="shared" si="413"/>
        <v>263.12</v>
      </c>
    </row>
    <row r="6584" spans="1:8">
      <c r="A6584" s="185">
        <v>42647</v>
      </c>
      <c r="B6584" s="184">
        <v>46.9</v>
      </c>
      <c r="C6584" s="184">
        <f t="shared" si="411"/>
        <v>2016</v>
      </c>
      <c r="E6584" s="190">
        <v>51.7</v>
      </c>
      <c r="F6584" s="190">
        <f t="shared" si="414"/>
        <v>6579</v>
      </c>
      <c r="G6584" s="190">
        <f t="shared" si="412"/>
        <v>0.72043363994743759</v>
      </c>
      <c r="H6584" s="190">
        <f t="shared" si="413"/>
        <v>263.16000000000003</v>
      </c>
    </row>
    <row r="6585" spans="1:8">
      <c r="A6585" s="185">
        <v>42648</v>
      </c>
      <c r="B6585" s="184">
        <v>39.299999999999997</v>
      </c>
      <c r="C6585" s="184">
        <f t="shared" si="411"/>
        <v>2016</v>
      </c>
      <c r="E6585" s="190">
        <v>51.6</v>
      </c>
      <c r="F6585" s="190">
        <f t="shared" si="414"/>
        <v>6580</v>
      </c>
      <c r="G6585" s="190">
        <f t="shared" si="412"/>
        <v>0.72054314498466931</v>
      </c>
      <c r="H6585" s="190">
        <f t="shared" si="413"/>
        <v>263.2</v>
      </c>
    </row>
    <row r="6586" spans="1:8">
      <c r="A6586" s="185">
        <v>42649</v>
      </c>
      <c r="B6586" s="184">
        <v>40.1</v>
      </c>
      <c r="C6586" s="184">
        <f t="shared" si="411"/>
        <v>2016</v>
      </c>
      <c r="E6586" s="190">
        <v>51.6</v>
      </c>
      <c r="F6586" s="190">
        <f t="shared" si="414"/>
        <v>6581</v>
      </c>
      <c r="G6586" s="190">
        <f t="shared" si="412"/>
        <v>0.72065265002190104</v>
      </c>
      <c r="H6586" s="190">
        <f t="shared" si="413"/>
        <v>263.24</v>
      </c>
    </row>
    <row r="6587" spans="1:8">
      <c r="A6587" s="185">
        <v>42650</v>
      </c>
      <c r="B6587" s="184">
        <v>39.799999999999997</v>
      </c>
      <c r="C6587" s="184">
        <f t="shared" si="411"/>
        <v>2016</v>
      </c>
      <c r="E6587" s="190">
        <v>51.6</v>
      </c>
      <c r="F6587" s="190">
        <f t="shared" si="414"/>
        <v>6582</v>
      </c>
      <c r="G6587" s="190">
        <f t="shared" si="412"/>
        <v>0.72076215505913277</v>
      </c>
      <c r="H6587" s="190">
        <f t="shared" si="413"/>
        <v>263.27999999999997</v>
      </c>
    </row>
    <row r="6588" spans="1:8">
      <c r="A6588" s="185">
        <v>42651</v>
      </c>
      <c r="B6588" s="184">
        <v>39.799999999999997</v>
      </c>
      <c r="C6588" s="184">
        <f t="shared" si="411"/>
        <v>2016</v>
      </c>
      <c r="E6588" s="190">
        <v>51.6</v>
      </c>
      <c r="F6588" s="190">
        <f t="shared" si="414"/>
        <v>6583</v>
      </c>
      <c r="G6588" s="190">
        <f t="shared" si="412"/>
        <v>0.72087166009636439</v>
      </c>
      <c r="H6588" s="190">
        <f t="shared" si="413"/>
        <v>263.32</v>
      </c>
    </row>
    <row r="6589" spans="1:8">
      <c r="A6589" s="185">
        <v>42652</v>
      </c>
      <c r="B6589" s="184">
        <v>38.9</v>
      </c>
      <c r="C6589" s="184">
        <f t="shared" si="411"/>
        <v>2016</v>
      </c>
      <c r="E6589" s="190">
        <v>51.6</v>
      </c>
      <c r="F6589" s="190">
        <f t="shared" si="414"/>
        <v>6584</v>
      </c>
      <c r="G6589" s="190">
        <f t="shared" si="412"/>
        <v>0.72098116513359611</v>
      </c>
      <c r="H6589" s="190">
        <f t="shared" si="413"/>
        <v>263.36</v>
      </c>
    </row>
    <row r="6590" spans="1:8">
      <c r="A6590" s="185">
        <v>42653</v>
      </c>
      <c r="B6590" s="184">
        <v>37.799999999999997</v>
      </c>
      <c r="C6590" s="184">
        <f t="shared" si="411"/>
        <v>2016</v>
      </c>
      <c r="E6590" s="190">
        <v>51.6</v>
      </c>
      <c r="F6590" s="190">
        <f t="shared" si="414"/>
        <v>6585</v>
      </c>
      <c r="G6590" s="190">
        <f t="shared" si="412"/>
        <v>0.72109067017082784</v>
      </c>
      <c r="H6590" s="190">
        <f t="shared" si="413"/>
        <v>263.39999999999998</v>
      </c>
    </row>
    <row r="6591" spans="1:8">
      <c r="A6591" s="185">
        <v>42654</v>
      </c>
      <c r="B6591" s="184">
        <v>35.299999999999997</v>
      </c>
      <c r="C6591" s="184">
        <f t="shared" si="411"/>
        <v>2016</v>
      </c>
      <c r="E6591" s="190">
        <v>51.6</v>
      </c>
      <c r="F6591" s="190">
        <f t="shared" si="414"/>
        <v>6586</v>
      </c>
      <c r="G6591" s="190">
        <f t="shared" si="412"/>
        <v>0.72120017520805957</v>
      </c>
      <c r="H6591" s="190">
        <f t="shared" si="413"/>
        <v>263.44</v>
      </c>
    </row>
    <row r="6592" spans="1:8">
      <c r="A6592" s="185">
        <v>42655</v>
      </c>
      <c r="B6592" s="184">
        <v>31.9</v>
      </c>
      <c r="C6592" s="184">
        <f t="shared" si="411"/>
        <v>2016</v>
      </c>
      <c r="E6592" s="190">
        <v>51.6</v>
      </c>
      <c r="F6592" s="190">
        <f t="shared" si="414"/>
        <v>6587</v>
      </c>
      <c r="G6592" s="190">
        <f t="shared" si="412"/>
        <v>0.7213096802452913</v>
      </c>
      <c r="H6592" s="190">
        <f t="shared" si="413"/>
        <v>263.48</v>
      </c>
    </row>
    <row r="6593" spans="1:8">
      <c r="A6593" s="185">
        <v>42656</v>
      </c>
      <c r="B6593" s="184">
        <v>34.4</v>
      </c>
      <c r="C6593" s="184">
        <f t="shared" si="411"/>
        <v>2016</v>
      </c>
      <c r="E6593" s="190">
        <v>51.6</v>
      </c>
      <c r="F6593" s="190">
        <f t="shared" si="414"/>
        <v>6588</v>
      </c>
      <c r="G6593" s="190">
        <f t="shared" si="412"/>
        <v>0.72141918528252302</v>
      </c>
      <c r="H6593" s="190">
        <f t="shared" si="413"/>
        <v>263.52</v>
      </c>
    </row>
    <row r="6594" spans="1:8">
      <c r="A6594" s="185">
        <v>42657</v>
      </c>
      <c r="B6594" s="184">
        <v>35.9</v>
      </c>
      <c r="C6594" s="184">
        <f t="shared" si="411"/>
        <v>2016</v>
      </c>
      <c r="E6594" s="190">
        <v>51.5</v>
      </c>
      <c r="F6594" s="190">
        <f t="shared" si="414"/>
        <v>6589</v>
      </c>
      <c r="G6594" s="190">
        <f t="shared" si="412"/>
        <v>0.72152869031975475</v>
      </c>
      <c r="H6594" s="190">
        <f t="shared" si="413"/>
        <v>263.56</v>
      </c>
    </row>
    <row r="6595" spans="1:8">
      <c r="A6595" s="185">
        <v>42658</v>
      </c>
      <c r="B6595" s="184">
        <v>61.1</v>
      </c>
      <c r="C6595" s="184">
        <f t="shared" si="411"/>
        <v>2016</v>
      </c>
      <c r="E6595" s="190">
        <v>51.5</v>
      </c>
      <c r="F6595" s="190">
        <f t="shared" si="414"/>
        <v>6590</v>
      </c>
      <c r="G6595" s="190">
        <f t="shared" si="412"/>
        <v>0.72163819535698637</v>
      </c>
      <c r="H6595" s="190">
        <f t="shared" si="413"/>
        <v>263.59999999999997</v>
      </c>
    </row>
    <row r="6596" spans="1:8">
      <c r="A6596" s="185">
        <v>42659</v>
      </c>
      <c r="B6596" s="184">
        <v>61.9</v>
      </c>
      <c r="C6596" s="184">
        <f t="shared" si="411"/>
        <v>2016</v>
      </c>
      <c r="E6596" s="190">
        <v>51.5</v>
      </c>
      <c r="F6596" s="190">
        <f t="shared" si="414"/>
        <v>6591</v>
      </c>
      <c r="G6596" s="190">
        <f t="shared" si="412"/>
        <v>0.72174770039421809</v>
      </c>
      <c r="H6596" s="190">
        <f t="shared" si="413"/>
        <v>263.64</v>
      </c>
    </row>
    <row r="6597" spans="1:8">
      <c r="A6597" s="185">
        <v>42660</v>
      </c>
      <c r="B6597" s="184">
        <v>65.400000000000006</v>
      </c>
      <c r="C6597" s="184">
        <f t="shared" si="411"/>
        <v>2016</v>
      </c>
      <c r="E6597" s="190">
        <v>51.5</v>
      </c>
      <c r="F6597" s="190">
        <f t="shared" si="414"/>
        <v>6592</v>
      </c>
      <c r="G6597" s="190">
        <f t="shared" si="412"/>
        <v>0.72185720543144982</v>
      </c>
      <c r="H6597" s="190">
        <f t="shared" si="413"/>
        <v>263.68</v>
      </c>
    </row>
    <row r="6598" spans="1:8">
      <c r="A6598" s="185">
        <v>42661</v>
      </c>
      <c r="B6598" s="184">
        <v>75.900000000000006</v>
      </c>
      <c r="C6598" s="184">
        <f t="shared" ref="C6598:C6661" si="415">YEAR(A6598)</f>
        <v>2016</v>
      </c>
      <c r="E6598" s="190">
        <v>51.5</v>
      </c>
      <c r="F6598" s="190">
        <f t="shared" si="414"/>
        <v>6593</v>
      </c>
      <c r="G6598" s="190">
        <f t="shared" ref="G6598:G6661" si="416">F6598/9132</f>
        <v>0.72196671046868155</v>
      </c>
      <c r="H6598" s="190">
        <f t="shared" ref="H6598:H6661" si="417">G6598*9132/25</f>
        <v>263.72000000000003</v>
      </c>
    </row>
    <row r="6599" spans="1:8">
      <c r="A6599" s="185">
        <v>42662</v>
      </c>
      <c r="B6599" s="184">
        <v>81</v>
      </c>
      <c r="C6599" s="184">
        <f t="shared" si="415"/>
        <v>2016</v>
      </c>
      <c r="E6599" s="190">
        <v>51.5</v>
      </c>
      <c r="F6599" s="190">
        <f t="shared" ref="F6599:F6662" si="418">F6598+1</f>
        <v>6594</v>
      </c>
      <c r="G6599" s="190">
        <f t="shared" si="416"/>
        <v>0.72207621550591328</v>
      </c>
      <c r="H6599" s="190">
        <f t="shared" si="417"/>
        <v>263.76</v>
      </c>
    </row>
    <row r="6600" spans="1:8">
      <c r="A6600" s="185">
        <v>42663</v>
      </c>
      <c r="B6600" s="184">
        <v>82.7</v>
      </c>
      <c r="C6600" s="184">
        <f t="shared" si="415"/>
        <v>2016</v>
      </c>
      <c r="E6600" s="190">
        <v>51.5</v>
      </c>
      <c r="F6600" s="190">
        <f t="shared" si="418"/>
        <v>6595</v>
      </c>
      <c r="G6600" s="190">
        <f t="shared" si="416"/>
        <v>0.722185720543145</v>
      </c>
      <c r="H6600" s="190">
        <f t="shared" si="417"/>
        <v>263.8</v>
      </c>
    </row>
    <row r="6601" spans="1:8">
      <c r="A6601" s="185">
        <v>42664</v>
      </c>
      <c r="B6601" s="184">
        <v>79.2</v>
      </c>
      <c r="C6601" s="184">
        <f t="shared" si="415"/>
        <v>2016</v>
      </c>
      <c r="E6601" s="190">
        <v>51.5</v>
      </c>
      <c r="F6601" s="190">
        <f t="shared" si="418"/>
        <v>6596</v>
      </c>
      <c r="G6601" s="190">
        <f t="shared" si="416"/>
        <v>0.72229522558037673</v>
      </c>
      <c r="H6601" s="190">
        <f t="shared" si="417"/>
        <v>263.83999999999997</v>
      </c>
    </row>
    <row r="6602" spans="1:8">
      <c r="A6602" s="185">
        <v>42665</v>
      </c>
      <c r="B6602" s="184">
        <v>77</v>
      </c>
      <c r="C6602" s="184">
        <f t="shared" si="415"/>
        <v>2016</v>
      </c>
      <c r="E6602" s="190">
        <v>51.5</v>
      </c>
      <c r="F6602" s="190">
        <f t="shared" si="418"/>
        <v>6597</v>
      </c>
      <c r="G6602" s="190">
        <f t="shared" si="416"/>
        <v>0.72240473061760846</v>
      </c>
      <c r="H6602" s="190">
        <f t="shared" si="417"/>
        <v>263.88</v>
      </c>
    </row>
    <row r="6603" spans="1:8">
      <c r="A6603" s="185">
        <v>42666</v>
      </c>
      <c r="B6603" s="184">
        <v>76.599999999999994</v>
      </c>
      <c r="C6603" s="184">
        <f t="shared" si="415"/>
        <v>2016</v>
      </c>
      <c r="E6603" s="190">
        <v>51.4</v>
      </c>
      <c r="F6603" s="190">
        <f t="shared" si="418"/>
        <v>6598</v>
      </c>
      <c r="G6603" s="190">
        <f t="shared" si="416"/>
        <v>0.72251423565484008</v>
      </c>
      <c r="H6603" s="190">
        <f t="shared" si="417"/>
        <v>263.92</v>
      </c>
    </row>
    <row r="6604" spans="1:8">
      <c r="A6604" s="185">
        <v>42667</v>
      </c>
      <c r="B6604" s="184">
        <v>89.1</v>
      </c>
      <c r="C6604" s="184">
        <f t="shared" si="415"/>
        <v>2016</v>
      </c>
      <c r="E6604" s="190">
        <v>51.4</v>
      </c>
      <c r="F6604" s="190">
        <f t="shared" si="418"/>
        <v>6599</v>
      </c>
      <c r="G6604" s="190">
        <f t="shared" si="416"/>
        <v>0.7226237406920718</v>
      </c>
      <c r="H6604" s="190">
        <f t="shared" si="417"/>
        <v>263.95999999999998</v>
      </c>
    </row>
    <row r="6605" spans="1:8">
      <c r="A6605" s="185">
        <v>42668</v>
      </c>
      <c r="B6605" s="184">
        <v>75</v>
      </c>
      <c r="C6605" s="184">
        <f t="shared" si="415"/>
        <v>2016</v>
      </c>
      <c r="E6605" s="190">
        <v>51.4</v>
      </c>
      <c r="F6605" s="190">
        <f t="shared" si="418"/>
        <v>6600</v>
      </c>
      <c r="G6605" s="190">
        <f t="shared" si="416"/>
        <v>0.72273324572930353</v>
      </c>
      <c r="H6605" s="190">
        <f t="shared" si="417"/>
        <v>264</v>
      </c>
    </row>
    <row r="6606" spans="1:8">
      <c r="A6606" s="185">
        <v>42669</v>
      </c>
      <c r="B6606" s="184">
        <v>77.3</v>
      </c>
      <c r="C6606" s="184">
        <f t="shared" si="415"/>
        <v>2016</v>
      </c>
      <c r="E6606" s="190">
        <v>51.4</v>
      </c>
      <c r="F6606" s="190">
        <f t="shared" si="418"/>
        <v>6601</v>
      </c>
      <c r="G6606" s="190">
        <f t="shared" si="416"/>
        <v>0.72284275076653526</v>
      </c>
      <c r="H6606" s="190">
        <f t="shared" si="417"/>
        <v>264.04000000000002</v>
      </c>
    </row>
    <row r="6607" spans="1:8">
      <c r="A6607" s="185">
        <v>42670</v>
      </c>
      <c r="B6607" s="184">
        <v>91.5</v>
      </c>
      <c r="C6607" s="184">
        <f t="shared" si="415"/>
        <v>2016</v>
      </c>
      <c r="E6607" s="190">
        <v>51.4</v>
      </c>
      <c r="F6607" s="190">
        <f t="shared" si="418"/>
        <v>6602</v>
      </c>
      <c r="G6607" s="190">
        <f t="shared" si="416"/>
        <v>0.72295225580376699</v>
      </c>
      <c r="H6607" s="190">
        <f t="shared" si="417"/>
        <v>264.08</v>
      </c>
    </row>
    <row r="6608" spans="1:8">
      <c r="A6608" s="185">
        <v>42671</v>
      </c>
      <c r="B6608" s="184">
        <v>117</v>
      </c>
      <c r="C6608" s="184">
        <f t="shared" si="415"/>
        <v>2016</v>
      </c>
      <c r="E6608" s="190">
        <v>51.3</v>
      </c>
      <c r="F6608" s="190">
        <f t="shared" si="418"/>
        <v>6603</v>
      </c>
      <c r="G6608" s="190">
        <f t="shared" si="416"/>
        <v>0.72306176084099871</v>
      </c>
      <c r="H6608" s="190">
        <f t="shared" si="417"/>
        <v>264.12</v>
      </c>
    </row>
    <row r="6609" spans="1:8">
      <c r="A6609" s="185">
        <v>42672</v>
      </c>
      <c r="B6609" s="184">
        <v>121</v>
      </c>
      <c r="C6609" s="184">
        <f t="shared" si="415"/>
        <v>2016</v>
      </c>
      <c r="E6609" s="190">
        <v>51.3</v>
      </c>
      <c r="F6609" s="190">
        <f t="shared" si="418"/>
        <v>6604</v>
      </c>
      <c r="G6609" s="190">
        <f t="shared" si="416"/>
        <v>0.72317126587823044</v>
      </c>
      <c r="H6609" s="190">
        <f t="shared" si="417"/>
        <v>264.16000000000003</v>
      </c>
    </row>
    <row r="6610" spans="1:8">
      <c r="A6610" s="185">
        <v>42673</v>
      </c>
      <c r="B6610" s="184">
        <v>121</v>
      </c>
      <c r="C6610" s="184">
        <f t="shared" si="415"/>
        <v>2016</v>
      </c>
      <c r="E6610" s="190">
        <v>51.3</v>
      </c>
      <c r="F6610" s="190">
        <f t="shared" si="418"/>
        <v>6605</v>
      </c>
      <c r="G6610" s="190">
        <f t="shared" si="416"/>
        <v>0.72328077091546206</v>
      </c>
      <c r="H6610" s="190">
        <f t="shared" si="417"/>
        <v>264.2</v>
      </c>
    </row>
    <row r="6611" spans="1:8">
      <c r="A6611" s="185">
        <v>42674</v>
      </c>
      <c r="B6611" s="184">
        <v>153</v>
      </c>
      <c r="C6611" s="184">
        <f t="shared" si="415"/>
        <v>2016</v>
      </c>
      <c r="E6611" s="190">
        <v>51.3</v>
      </c>
      <c r="F6611" s="190">
        <f t="shared" si="418"/>
        <v>6606</v>
      </c>
      <c r="G6611" s="190">
        <f t="shared" si="416"/>
        <v>0.72339027595269378</v>
      </c>
      <c r="H6611" s="190">
        <f t="shared" si="417"/>
        <v>264.24</v>
      </c>
    </row>
    <row r="6612" spans="1:8">
      <c r="A6612" s="185">
        <v>42675</v>
      </c>
      <c r="B6612" s="184">
        <v>140</v>
      </c>
      <c r="C6612" s="184">
        <f t="shared" si="415"/>
        <v>2016</v>
      </c>
      <c r="E6612" s="190">
        <v>51.3</v>
      </c>
      <c r="F6612" s="190">
        <f t="shared" si="418"/>
        <v>6607</v>
      </c>
      <c r="G6612" s="190">
        <f t="shared" si="416"/>
        <v>0.72349978098992551</v>
      </c>
      <c r="H6612" s="190">
        <f t="shared" si="417"/>
        <v>264.27999999999997</v>
      </c>
    </row>
    <row r="6613" spans="1:8">
      <c r="A6613" s="185">
        <v>42676</v>
      </c>
      <c r="B6613" s="184">
        <v>136</v>
      </c>
      <c r="C6613" s="184">
        <f t="shared" si="415"/>
        <v>2016</v>
      </c>
      <c r="E6613" s="190">
        <v>51.3</v>
      </c>
      <c r="F6613" s="190">
        <f t="shared" si="418"/>
        <v>6608</v>
      </c>
      <c r="G6613" s="190">
        <f t="shared" si="416"/>
        <v>0.72360928602715724</v>
      </c>
      <c r="H6613" s="190">
        <f t="shared" si="417"/>
        <v>264.32</v>
      </c>
    </row>
    <row r="6614" spans="1:8">
      <c r="A6614" s="185">
        <v>42677</v>
      </c>
      <c r="B6614" s="184">
        <v>123</v>
      </c>
      <c r="C6614" s="184">
        <f t="shared" si="415"/>
        <v>2016</v>
      </c>
      <c r="E6614" s="190">
        <v>51.3</v>
      </c>
      <c r="F6614" s="190">
        <f t="shared" si="418"/>
        <v>6609</v>
      </c>
      <c r="G6614" s="190">
        <f t="shared" si="416"/>
        <v>0.72371879106438897</v>
      </c>
      <c r="H6614" s="190">
        <f t="shared" si="417"/>
        <v>264.36</v>
      </c>
    </row>
    <row r="6615" spans="1:8">
      <c r="A6615" s="185">
        <v>42678</v>
      </c>
      <c r="B6615" s="184">
        <v>115</v>
      </c>
      <c r="C6615" s="184">
        <f t="shared" si="415"/>
        <v>2016</v>
      </c>
      <c r="E6615" s="190">
        <v>51.3</v>
      </c>
      <c r="F6615" s="190">
        <f t="shared" si="418"/>
        <v>6610</v>
      </c>
      <c r="G6615" s="190">
        <f t="shared" si="416"/>
        <v>0.72382829610162069</v>
      </c>
      <c r="H6615" s="190">
        <f t="shared" si="417"/>
        <v>264.39999999999998</v>
      </c>
    </row>
    <row r="6616" spans="1:8">
      <c r="A6616" s="185">
        <v>42679</v>
      </c>
      <c r="B6616" s="184">
        <v>133</v>
      </c>
      <c r="C6616" s="184">
        <f t="shared" si="415"/>
        <v>2016</v>
      </c>
      <c r="E6616" s="190">
        <v>51.3</v>
      </c>
      <c r="F6616" s="190">
        <f t="shared" si="418"/>
        <v>6611</v>
      </c>
      <c r="G6616" s="190">
        <f t="shared" si="416"/>
        <v>0.72393780113885242</v>
      </c>
      <c r="H6616" s="190">
        <f t="shared" si="417"/>
        <v>264.44</v>
      </c>
    </row>
    <row r="6617" spans="1:8">
      <c r="A6617" s="185">
        <v>42680</v>
      </c>
      <c r="B6617" s="184">
        <v>134</v>
      </c>
      <c r="C6617" s="184">
        <f t="shared" si="415"/>
        <v>2016</v>
      </c>
      <c r="E6617" s="190">
        <v>51.3</v>
      </c>
      <c r="F6617" s="190">
        <f t="shared" si="418"/>
        <v>6612</v>
      </c>
      <c r="G6617" s="190">
        <f t="shared" si="416"/>
        <v>0.72404730617608415</v>
      </c>
      <c r="H6617" s="190">
        <f t="shared" si="417"/>
        <v>264.48</v>
      </c>
    </row>
    <row r="6618" spans="1:8">
      <c r="A6618" s="185">
        <v>42681</v>
      </c>
      <c r="B6618" s="184">
        <v>136</v>
      </c>
      <c r="C6618" s="184">
        <f t="shared" si="415"/>
        <v>2016</v>
      </c>
      <c r="E6618" s="190">
        <v>51.3</v>
      </c>
      <c r="F6618" s="190">
        <f t="shared" si="418"/>
        <v>6613</v>
      </c>
      <c r="G6618" s="190">
        <f t="shared" si="416"/>
        <v>0.72415681121331577</v>
      </c>
      <c r="H6618" s="190">
        <f t="shared" si="417"/>
        <v>264.52</v>
      </c>
    </row>
    <row r="6619" spans="1:8">
      <c r="A6619" s="185">
        <v>42682</v>
      </c>
      <c r="B6619" s="184">
        <v>137</v>
      </c>
      <c r="C6619" s="184">
        <f t="shared" si="415"/>
        <v>2016</v>
      </c>
      <c r="E6619" s="190">
        <v>51.3</v>
      </c>
      <c r="F6619" s="190">
        <f t="shared" si="418"/>
        <v>6614</v>
      </c>
      <c r="G6619" s="190">
        <f t="shared" si="416"/>
        <v>0.72426631625054749</v>
      </c>
      <c r="H6619" s="190">
        <f t="shared" si="417"/>
        <v>264.56</v>
      </c>
    </row>
    <row r="6620" spans="1:8">
      <c r="A6620" s="185">
        <v>42683</v>
      </c>
      <c r="B6620" s="184">
        <v>135</v>
      </c>
      <c r="C6620" s="184">
        <f t="shared" si="415"/>
        <v>2016</v>
      </c>
      <c r="E6620" s="190">
        <v>51.3</v>
      </c>
      <c r="F6620" s="190">
        <f t="shared" si="418"/>
        <v>6615</v>
      </c>
      <c r="G6620" s="190">
        <f t="shared" si="416"/>
        <v>0.72437582128777922</v>
      </c>
      <c r="H6620" s="190">
        <f t="shared" si="417"/>
        <v>264.60000000000002</v>
      </c>
    </row>
    <row r="6621" spans="1:8">
      <c r="A6621" s="185">
        <v>42684</v>
      </c>
      <c r="B6621" s="184">
        <v>119</v>
      </c>
      <c r="C6621" s="184">
        <f t="shared" si="415"/>
        <v>2016</v>
      </c>
      <c r="E6621" s="190">
        <v>51.3</v>
      </c>
      <c r="F6621" s="190">
        <f t="shared" si="418"/>
        <v>6616</v>
      </c>
      <c r="G6621" s="190">
        <f t="shared" si="416"/>
        <v>0.72448532632501095</v>
      </c>
      <c r="H6621" s="190">
        <f t="shared" si="417"/>
        <v>264.64</v>
      </c>
    </row>
    <row r="6622" spans="1:8">
      <c r="A6622" s="185">
        <v>42685</v>
      </c>
      <c r="B6622" s="184">
        <v>94.6</v>
      </c>
      <c r="C6622" s="184">
        <f t="shared" si="415"/>
        <v>2016</v>
      </c>
      <c r="E6622" s="190">
        <v>51.3</v>
      </c>
      <c r="F6622" s="190">
        <f t="shared" si="418"/>
        <v>6617</v>
      </c>
      <c r="G6622" s="190">
        <f t="shared" si="416"/>
        <v>0.72459483136224268</v>
      </c>
      <c r="H6622" s="190">
        <f t="shared" si="417"/>
        <v>264.68</v>
      </c>
    </row>
    <row r="6623" spans="1:8">
      <c r="A6623" s="185">
        <v>42686</v>
      </c>
      <c r="B6623" s="184">
        <v>78.7</v>
      </c>
      <c r="C6623" s="184">
        <f t="shared" si="415"/>
        <v>2016</v>
      </c>
      <c r="E6623" s="190">
        <v>51.2</v>
      </c>
      <c r="F6623" s="190">
        <f t="shared" si="418"/>
        <v>6618</v>
      </c>
      <c r="G6623" s="190">
        <f t="shared" si="416"/>
        <v>0.7247043363994744</v>
      </c>
      <c r="H6623" s="190">
        <f t="shared" si="417"/>
        <v>264.72000000000003</v>
      </c>
    </row>
    <row r="6624" spans="1:8">
      <c r="A6624" s="185">
        <v>42687</v>
      </c>
      <c r="B6624" s="184">
        <v>79.599999999999994</v>
      </c>
      <c r="C6624" s="184">
        <f t="shared" si="415"/>
        <v>2016</v>
      </c>
      <c r="E6624" s="190">
        <v>51.2</v>
      </c>
      <c r="F6624" s="190">
        <f t="shared" si="418"/>
        <v>6619</v>
      </c>
      <c r="G6624" s="190">
        <f t="shared" si="416"/>
        <v>0.72481384143670613</v>
      </c>
      <c r="H6624" s="190">
        <f t="shared" si="417"/>
        <v>264.76</v>
      </c>
    </row>
    <row r="6625" spans="1:8">
      <c r="A6625" s="185">
        <v>42688</v>
      </c>
      <c r="B6625" s="184">
        <v>82.3</v>
      </c>
      <c r="C6625" s="184">
        <f t="shared" si="415"/>
        <v>2016</v>
      </c>
      <c r="E6625" s="190">
        <v>51.2</v>
      </c>
      <c r="F6625" s="190">
        <f t="shared" si="418"/>
        <v>6620</v>
      </c>
      <c r="G6625" s="190">
        <f t="shared" si="416"/>
        <v>0.72492334647393775</v>
      </c>
      <c r="H6625" s="190">
        <f t="shared" si="417"/>
        <v>264.79999999999995</v>
      </c>
    </row>
    <row r="6626" spans="1:8">
      <c r="A6626" s="185">
        <v>42689</v>
      </c>
      <c r="B6626" s="184">
        <v>82.3</v>
      </c>
      <c r="C6626" s="184">
        <f t="shared" si="415"/>
        <v>2016</v>
      </c>
      <c r="E6626" s="190">
        <v>51.2</v>
      </c>
      <c r="F6626" s="190">
        <f t="shared" si="418"/>
        <v>6621</v>
      </c>
      <c r="G6626" s="190">
        <f t="shared" si="416"/>
        <v>0.72503285151116947</v>
      </c>
      <c r="H6626" s="190">
        <f t="shared" si="417"/>
        <v>264.83999999999997</v>
      </c>
    </row>
    <row r="6627" spans="1:8">
      <c r="A6627" s="185">
        <v>42690</v>
      </c>
      <c r="B6627" s="184">
        <v>82.3</v>
      </c>
      <c r="C6627" s="184">
        <f t="shared" si="415"/>
        <v>2016</v>
      </c>
      <c r="E6627" s="190">
        <v>51.2</v>
      </c>
      <c r="F6627" s="190">
        <f t="shared" si="418"/>
        <v>6622</v>
      </c>
      <c r="G6627" s="190">
        <f t="shared" si="416"/>
        <v>0.7251423565484012</v>
      </c>
      <c r="H6627" s="190">
        <f t="shared" si="417"/>
        <v>264.88</v>
      </c>
    </row>
    <row r="6628" spans="1:8">
      <c r="A6628" s="185">
        <v>42691</v>
      </c>
      <c r="B6628" s="184">
        <v>82.8</v>
      </c>
      <c r="C6628" s="184">
        <f t="shared" si="415"/>
        <v>2016</v>
      </c>
      <c r="E6628" s="190">
        <v>51.2</v>
      </c>
      <c r="F6628" s="190">
        <f t="shared" si="418"/>
        <v>6623</v>
      </c>
      <c r="G6628" s="190">
        <f t="shared" si="416"/>
        <v>0.72525186158563293</v>
      </c>
      <c r="H6628" s="190">
        <f t="shared" si="417"/>
        <v>264.92</v>
      </c>
    </row>
    <row r="6629" spans="1:8">
      <c r="A6629" s="185">
        <v>42692</v>
      </c>
      <c r="B6629" s="184">
        <v>81.8</v>
      </c>
      <c r="C6629" s="184">
        <f t="shared" si="415"/>
        <v>2016</v>
      </c>
      <c r="E6629" s="190">
        <v>51.2</v>
      </c>
      <c r="F6629" s="190">
        <f t="shared" si="418"/>
        <v>6624</v>
      </c>
      <c r="G6629" s="190">
        <f t="shared" si="416"/>
        <v>0.72536136662286466</v>
      </c>
      <c r="H6629" s="190">
        <f t="shared" si="417"/>
        <v>264.95999999999998</v>
      </c>
    </row>
    <row r="6630" spans="1:8">
      <c r="A6630" s="185">
        <v>42693</v>
      </c>
      <c r="B6630" s="184">
        <v>79.5</v>
      </c>
      <c r="C6630" s="184">
        <f t="shared" si="415"/>
        <v>2016</v>
      </c>
      <c r="E6630" s="190">
        <v>51.2</v>
      </c>
      <c r="F6630" s="190">
        <f t="shared" si="418"/>
        <v>6625</v>
      </c>
      <c r="G6630" s="190">
        <f t="shared" si="416"/>
        <v>0.72547087166009638</v>
      </c>
      <c r="H6630" s="190">
        <f t="shared" si="417"/>
        <v>265</v>
      </c>
    </row>
    <row r="6631" spans="1:8">
      <c r="A6631" s="185">
        <v>42694</v>
      </c>
      <c r="B6631" s="184">
        <v>79.3</v>
      </c>
      <c r="C6631" s="184">
        <f t="shared" si="415"/>
        <v>2016</v>
      </c>
      <c r="E6631" s="190">
        <v>51.2</v>
      </c>
      <c r="F6631" s="190">
        <f t="shared" si="418"/>
        <v>6626</v>
      </c>
      <c r="G6631" s="190">
        <f t="shared" si="416"/>
        <v>0.72558037669732811</v>
      </c>
      <c r="H6631" s="190">
        <f t="shared" si="417"/>
        <v>265.04000000000002</v>
      </c>
    </row>
    <row r="6632" spans="1:8">
      <c r="A6632" s="185">
        <v>42695</v>
      </c>
      <c r="B6632" s="184">
        <v>106</v>
      </c>
      <c r="C6632" s="184">
        <f t="shared" si="415"/>
        <v>2016</v>
      </c>
      <c r="E6632" s="190">
        <v>51.2</v>
      </c>
      <c r="F6632" s="190">
        <f t="shared" si="418"/>
        <v>6627</v>
      </c>
      <c r="G6632" s="190">
        <f t="shared" si="416"/>
        <v>0.72568988173455984</v>
      </c>
      <c r="H6632" s="190">
        <f t="shared" si="417"/>
        <v>265.08</v>
      </c>
    </row>
    <row r="6633" spans="1:8">
      <c r="A6633" s="185">
        <v>42696</v>
      </c>
      <c r="B6633" s="184">
        <v>89.9</v>
      </c>
      <c r="C6633" s="184">
        <f t="shared" si="415"/>
        <v>2016</v>
      </c>
      <c r="E6633" s="190">
        <v>51.2</v>
      </c>
      <c r="F6633" s="190">
        <f t="shared" si="418"/>
        <v>6628</v>
      </c>
      <c r="G6633" s="190">
        <f t="shared" si="416"/>
        <v>0.72579938677179145</v>
      </c>
      <c r="H6633" s="190">
        <f t="shared" si="417"/>
        <v>265.12</v>
      </c>
    </row>
    <row r="6634" spans="1:8">
      <c r="A6634" s="185">
        <v>42697</v>
      </c>
      <c r="B6634" s="184">
        <v>97.7</v>
      </c>
      <c r="C6634" s="184">
        <f t="shared" si="415"/>
        <v>2016</v>
      </c>
      <c r="E6634" s="190">
        <v>51.2</v>
      </c>
      <c r="F6634" s="190">
        <f t="shared" si="418"/>
        <v>6629</v>
      </c>
      <c r="G6634" s="190">
        <f t="shared" si="416"/>
        <v>0.72590889180902318</v>
      </c>
      <c r="H6634" s="190">
        <f t="shared" si="417"/>
        <v>265.16000000000003</v>
      </c>
    </row>
    <row r="6635" spans="1:8">
      <c r="A6635" s="185">
        <v>42698</v>
      </c>
      <c r="B6635" s="184">
        <v>89</v>
      </c>
      <c r="C6635" s="184">
        <f t="shared" si="415"/>
        <v>2016</v>
      </c>
      <c r="E6635" s="190">
        <v>51.1</v>
      </c>
      <c r="F6635" s="190">
        <f t="shared" si="418"/>
        <v>6630</v>
      </c>
      <c r="G6635" s="190">
        <f t="shared" si="416"/>
        <v>0.72601839684625491</v>
      </c>
      <c r="H6635" s="190">
        <f t="shared" si="417"/>
        <v>265.2</v>
      </c>
    </row>
    <row r="6636" spans="1:8">
      <c r="A6636" s="185">
        <v>42699</v>
      </c>
      <c r="B6636" s="184">
        <v>86.9</v>
      </c>
      <c r="C6636" s="184">
        <f t="shared" si="415"/>
        <v>2016</v>
      </c>
      <c r="E6636" s="190">
        <v>51.1</v>
      </c>
      <c r="F6636" s="190">
        <f t="shared" si="418"/>
        <v>6631</v>
      </c>
      <c r="G6636" s="190">
        <f t="shared" si="416"/>
        <v>0.72612790188348664</v>
      </c>
      <c r="H6636" s="190">
        <f t="shared" si="417"/>
        <v>265.24</v>
      </c>
    </row>
    <row r="6637" spans="1:8">
      <c r="A6637" s="185">
        <v>42700</v>
      </c>
      <c r="B6637" s="184">
        <v>92</v>
      </c>
      <c r="C6637" s="184">
        <f t="shared" si="415"/>
        <v>2016</v>
      </c>
      <c r="E6637" s="190">
        <v>51.1</v>
      </c>
      <c r="F6637" s="190">
        <f t="shared" si="418"/>
        <v>6632</v>
      </c>
      <c r="G6637" s="190">
        <f t="shared" si="416"/>
        <v>0.72623740692071836</v>
      </c>
      <c r="H6637" s="190">
        <f t="shared" si="417"/>
        <v>265.27999999999997</v>
      </c>
    </row>
    <row r="6638" spans="1:8">
      <c r="A6638" s="185">
        <v>42701</v>
      </c>
      <c r="B6638" s="184">
        <v>108</v>
      </c>
      <c r="C6638" s="184">
        <f t="shared" si="415"/>
        <v>2016</v>
      </c>
      <c r="E6638" s="190">
        <v>51.1</v>
      </c>
      <c r="F6638" s="190">
        <f t="shared" si="418"/>
        <v>6633</v>
      </c>
      <c r="G6638" s="190">
        <f t="shared" si="416"/>
        <v>0.72634691195795009</v>
      </c>
      <c r="H6638" s="190">
        <f t="shared" si="417"/>
        <v>265.32</v>
      </c>
    </row>
    <row r="6639" spans="1:8">
      <c r="A6639" s="185">
        <v>42702</v>
      </c>
      <c r="B6639" s="184">
        <v>103</v>
      </c>
      <c r="C6639" s="184">
        <f t="shared" si="415"/>
        <v>2016</v>
      </c>
      <c r="E6639" s="190">
        <v>51</v>
      </c>
      <c r="F6639" s="190">
        <f t="shared" si="418"/>
        <v>6634</v>
      </c>
      <c r="G6639" s="190">
        <f t="shared" si="416"/>
        <v>0.72645641699518182</v>
      </c>
      <c r="H6639" s="190">
        <f t="shared" si="417"/>
        <v>265.36</v>
      </c>
    </row>
    <row r="6640" spans="1:8">
      <c r="A6640" s="185">
        <v>42703</v>
      </c>
      <c r="B6640" s="184">
        <v>99</v>
      </c>
      <c r="C6640" s="184">
        <f t="shared" si="415"/>
        <v>2016</v>
      </c>
      <c r="E6640" s="190">
        <v>51</v>
      </c>
      <c r="F6640" s="190">
        <f t="shared" si="418"/>
        <v>6635</v>
      </c>
      <c r="G6640" s="190">
        <f t="shared" si="416"/>
        <v>0.72656592203241344</v>
      </c>
      <c r="H6640" s="190">
        <f t="shared" si="417"/>
        <v>265.39999999999998</v>
      </c>
    </row>
    <row r="6641" spans="1:8">
      <c r="A6641" s="185">
        <v>42704</v>
      </c>
      <c r="B6641" s="184">
        <v>90.3</v>
      </c>
      <c r="C6641" s="184">
        <f t="shared" si="415"/>
        <v>2016</v>
      </c>
      <c r="E6641" s="190">
        <v>51</v>
      </c>
      <c r="F6641" s="190">
        <f t="shared" si="418"/>
        <v>6636</v>
      </c>
      <c r="G6641" s="190">
        <f t="shared" si="416"/>
        <v>0.72667542706964516</v>
      </c>
      <c r="H6641" s="190">
        <f t="shared" si="417"/>
        <v>265.44</v>
      </c>
    </row>
    <row r="6642" spans="1:8">
      <c r="A6642" s="185">
        <v>42705</v>
      </c>
      <c r="B6642" s="184">
        <v>92.1</v>
      </c>
      <c r="C6642" s="184">
        <f t="shared" si="415"/>
        <v>2016</v>
      </c>
      <c r="E6642" s="190">
        <v>51</v>
      </c>
      <c r="F6642" s="190">
        <f t="shared" si="418"/>
        <v>6637</v>
      </c>
      <c r="G6642" s="190">
        <f t="shared" si="416"/>
        <v>0.72678493210687689</v>
      </c>
      <c r="H6642" s="190">
        <f t="shared" si="417"/>
        <v>265.48</v>
      </c>
    </row>
    <row r="6643" spans="1:8">
      <c r="A6643" s="185">
        <v>42706</v>
      </c>
      <c r="B6643" s="184">
        <v>92.3</v>
      </c>
      <c r="C6643" s="184">
        <f t="shared" si="415"/>
        <v>2016</v>
      </c>
      <c r="E6643" s="190">
        <v>51</v>
      </c>
      <c r="F6643" s="190">
        <f t="shared" si="418"/>
        <v>6638</v>
      </c>
      <c r="G6643" s="190">
        <f t="shared" si="416"/>
        <v>0.72689443714410862</v>
      </c>
      <c r="H6643" s="190">
        <f t="shared" si="417"/>
        <v>265.52</v>
      </c>
    </row>
    <row r="6644" spans="1:8">
      <c r="A6644" s="185">
        <v>42707</v>
      </c>
      <c r="B6644" s="184">
        <v>94.6</v>
      </c>
      <c r="C6644" s="184">
        <f t="shared" si="415"/>
        <v>2016</v>
      </c>
      <c r="E6644" s="190">
        <v>51</v>
      </c>
      <c r="F6644" s="190">
        <f t="shared" si="418"/>
        <v>6639</v>
      </c>
      <c r="G6644" s="190">
        <f t="shared" si="416"/>
        <v>0.72700394218134035</v>
      </c>
      <c r="H6644" s="190">
        <f t="shared" si="417"/>
        <v>265.56</v>
      </c>
    </row>
    <row r="6645" spans="1:8">
      <c r="A6645" s="185">
        <v>42708</v>
      </c>
      <c r="B6645" s="184">
        <v>98.3</v>
      </c>
      <c r="C6645" s="184">
        <f t="shared" si="415"/>
        <v>2016</v>
      </c>
      <c r="E6645" s="190">
        <v>51</v>
      </c>
      <c r="F6645" s="190">
        <f t="shared" si="418"/>
        <v>6640</v>
      </c>
      <c r="G6645" s="190">
        <f t="shared" si="416"/>
        <v>0.72711344721857207</v>
      </c>
      <c r="H6645" s="190">
        <f t="shared" si="417"/>
        <v>265.60000000000002</v>
      </c>
    </row>
    <row r="6646" spans="1:8">
      <c r="A6646" s="185">
        <v>42709</v>
      </c>
      <c r="B6646" s="184">
        <v>99.4</v>
      </c>
      <c r="C6646" s="184">
        <f t="shared" si="415"/>
        <v>2016</v>
      </c>
      <c r="E6646" s="190">
        <v>51</v>
      </c>
      <c r="F6646" s="190">
        <f t="shared" si="418"/>
        <v>6641</v>
      </c>
      <c r="G6646" s="190">
        <f t="shared" si="416"/>
        <v>0.7272229522558038</v>
      </c>
      <c r="H6646" s="190">
        <f t="shared" si="417"/>
        <v>265.64</v>
      </c>
    </row>
    <row r="6647" spans="1:8">
      <c r="A6647" s="185">
        <v>42710</v>
      </c>
      <c r="B6647" s="184">
        <v>95</v>
      </c>
      <c r="C6647" s="184">
        <f t="shared" si="415"/>
        <v>2016</v>
      </c>
      <c r="E6647" s="190">
        <v>51</v>
      </c>
      <c r="F6647" s="190">
        <f t="shared" si="418"/>
        <v>6642</v>
      </c>
      <c r="G6647" s="190">
        <f t="shared" si="416"/>
        <v>0.72733245729303553</v>
      </c>
      <c r="H6647" s="190">
        <f t="shared" si="417"/>
        <v>265.68</v>
      </c>
    </row>
    <row r="6648" spans="1:8">
      <c r="A6648" s="185">
        <v>42711</v>
      </c>
      <c r="B6648" s="184">
        <v>98.3</v>
      </c>
      <c r="C6648" s="184">
        <f t="shared" si="415"/>
        <v>2016</v>
      </c>
      <c r="E6648" s="190">
        <v>51</v>
      </c>
      <c r="F6648" s="190">
        <f t="shared" si="418"/>
        <v>6643</v>
      </c>
      <c r="G6648" s="190">
        <f t="shared" si="416"/>
        <v>0.72744196233026714</v>
      </c>
      <c r="H6648" s="190">
        <f t="shared" si="417"/>
        <v>265.72000000000003</v>
      </c>
    </row>
    <row r="6649" spans="1:8">
      <c r="A6649" s="185">
        <v>42712</v>
      </c>
      <c r="B6649" s="184">
        <v>95.9</v>
      </c>
      <c r="C6649" s="184">
        <f t="shared" si="415"/>
        <v>2016</v>
      </c>
      <c r="E6649" s="190">
        <v>51</v>
      </c>
      <c r="F6649" s="190">
        <f t="shared" si="418"/>
        <v>6644</v>
      </c>
      <c r="G6649" s="190">
        <f t="shared" si="416"/>
        <v>0.72755146736749887</v>
      </c>
      <c r="H6649" s="190">
        <f t="shared" si="417"/>
        <v>265.76</v>
      </c>
    </row>
    <row r="6650" spans="1:8">
      <c r="A6650" s="185">
        <v>42713</v>
      </c>
      <c r="B6650" s="184">
        <v>96.8</v>
      </c>
      <c r="C6650" s="184">
        <f t="shared" si="415"/>
        <v>2016</v>
      </c>
      <c r="E6650" s="190">
        <v>51</v>
      </c>
      <c r="F6650" s="190">
        <f t="shared" si="418"/>
        <v>6645</v>
      </c>
      <c r="G6650" s="190">
        <f t="shared" si="416"/>
        <v>0.7276609724047306</v>
      </c>
      <c r="H6650" s="190">
        <f t="shared" si="417"/>
        <v>265.8</v>
      </c>
    </row>
    <row r="6651" spans="1:8">
      <c r="A6651" s="185">
        <v>42714</v>
      </c>
      <c r="B6651" s="184">
        <v>104</v>
      </c>
      <c r="C6651" s="184">
        <f t="shared" si="415"/>
        <v>2016</v>
      </c>
      <c r="E6651" s="190">
        <v>51</v>
      </c>
      <c r="F6651" s="190">
        <f t="shared" si="418"/>
        <v>6646</v>
      </c>
      <c r="G6651" s="190">
        <f t="shared" si="416"/>
        <v>0.72777047744196233</v>
      </c>
      <c r="H6651" s="190">
        <f t="shared" si="417"/>
        <v>265.83999999999997</v>
      </c>
    </row>
    <row r="6652" spans="1:8">
      <c r="A6652" s="185">
        <v>42715</v>
      </c>
      <c r="B6652" s="184">
        <v>116</v>
      </c>
      <c r="C6652" s="184">
        <f t="shared" si="415"/>
        <v>2016</v>
      </c>
      <c r="E6652" s="190">
        <v>50.9</v>
      </c>
      <c r="F6652" s="190">
        <f t="shared" si="418"/>
        <v>6647</v>
      </c>
      <c r="G6652" s="190">
        <f t="shared" si="416"/>
        <v>0.72787998247919405</v>
      </c>
      <c r="H6652" s="190">
        <f t="shared" si="417"/>
        <v>265.88</v>
      </c>
    </row>
    <row r="6653" spans="1:8">
      <c r="A6653" s="185">
        <v>42716</v>
      </c>
      <c r="B6653" s="184">
        <v>96.9</v>
      </c>
      <c r="C6653" s="184">
        <f t="shared" si="415"/>
        <v>2016</v>
      </c>
      <c r="E6653" s="190">
        <v>50.9</v>
      </c>
      <c r="F6653" s="190">
        <f t="shared" si="418"/>
        <v>6648</v>
      </c>
      <c r="G6653" s="190">
        <f t="shared" si="416"/>
        <v>0.72798948751642578</v>
      </c>
      <c r="H6653" s="190">
        <f t="shared" si="417"/>
        <v>265.92</v>
      </c>
    </row>
    <row r="6654" spans="1:8">
      <c r="A6654" s="185">
        <v>42717</v>
      </c>
      <c r="B6654" s="184">
        <v>94</v>
      </c>
      <c r="C6654" s="184">
        <f t="shared" si="415"/>
        <v>2016</v>
      </c>
      <c r="E6654" s="190">
        <v>50.9</v>
      </c>
      <c r="F6654" s="190">
        <f t="shared" si="418"/>
        <v>6649</v>
      </c>
      <c r="G6654" s="190">
        <f t="shared" si="416"/>
        <v>0.72809899255365751</v>
      </c>
      <c r="H6654" s="190">
        <f t="shared" si="417"/>
        <v>265.95999999999998</v>
      </c>
    </row>
    <row r="6655" spans="1:8">
      <c r="A6655" s="185">
        <v>42718</v>
      </c>
      <c r="B6655" s="184">
        <v>94.7</v>
      </c>
      <c r="C6655" s="184">
        <f t="shared" si="415"/>
        <v>2016</v>
      </c>
      <c r="E6655" s="190">
        <v>50.9</v>
      </c>
      <c r="F6655" s="190">
        <f t="shared" si="418"/>
        <v>6650</v>
      </c>
      <c r="G6655" s="190">
        <f t="shared" si="416"/>
        <v>0.72820849759088913</v>
      </c>
      <c r="H6655" s="190">
        <f t="shared" si="417"/>
        <v>265.99999999999994</v>
      </c>
    </row>
    <row r="6656" spans="1:8">
      <c r="A6656" s="185">
        <v>42719</v>
      </c>
      <c r="B6656" s="184">
        <v>94.2</v>
      </c>
      <c r="C6656" s="184">
        <f t="shared" si="415"/>
        <v>2016</v>
      </c>
      <c r="E6656" s="190">
        <v>50.9</v>
      </c>
      <c r="F6656" s="190">
        <f t="shared" si="418"/>
        <v>6651</v>
      </c>
      <c r="G6656" s="190">
        <f t="shared" si="416"/>
        <v>0.72831800262812085</v>
      </c>
      <c r="H6656" s="190">
        <f t="shared" si="417"/>
        <v>266.04000000000002</v>
      </c>
    </row>
    <row r="6657" spans="1:8">
      <c r="A6657" s="185">
        <v>42720</v>
      </c>
      <c r="B6657" s="184">
        <v>154</v>
      </c>
      <c r="C6657" s="184">
        <f t="shared" si="415"/>
        <v>2016</v>
      </c>
      <c r="E6657" s="190">
        <v>50.9</v>
      </c>
      <c r="F6657" s="190">
        <f t="shared" si="418"/>
        <v>6652</v>
      </c>
      <c r="G6657" s="190">
        <f t="shared" si="416"/>
        <v>0.72842750766535258</v>
      </c>
      <c r="H6657" s="190">
        <f t="shared" si="417"/>
        <v>266.08</v>
      </c>
    </row>
    <row r="6658" spans="1:8">
      <c r="A6658" s="185">
        <v>42721</v>
      </c>
      <c r="B6658" s="184">
        <v>109</v>
      </c>
      <c r="C6658" s="184">
        <f t="shared" si="415"/>
        <v>2016</v>
      </c>
      <c r="E6658" s="190">
        <v>50.9</v>
      </c>
      <c r="F6658" s="190">
        <f t="shared" si="418"/>
        <v>6653</v>
      </c>
      <c r="G6658" s="190">
        <f t="shared" si="416"/>
        <v>0.72853701270258431</v>
      </c>
      <c r="H6658" s="190">
        <f t="shared" si="417"/>
        <v>266.12</v>
      </c>
    </row>
    <row r="6659" spans="1:8">
      <c r="A6659" s="185">
        <v>42722</v>
      </c>
      <c r="B6659" s="184">
        <v>98.6</v>
      </c>
      <c r="C6659" s="184">
        <f t="shared" si="415"/>
        <v>2016</v>
      </c>
      <c r="E6659" s="190">
        <v>50.9</v>
      </c>
      <c r="F6659" s="190">
        <f t="shared" si="418"/>
        <v>6654</v>
      </c>
      <c r="G6659" s="190">
        <f t="shared" si="416"/>
        <v>0.72864651773981604</v>
      </c>
      <c r="H6659" s="190">
        <f t="shared" si="417"/>
        <v>266.16000000000003</v>
      </c>
    </row>
    <row r="6660" spans="1:8">
      <c r="A6660" s="185">
        <v>42723</v>
      </c>
      <c r="B6660" s="184">
        <v>96</v>
      </c>
      <c r="C6660" s="184">
        <f t="shared" si="415"/>
        <v>2016</v>
      </c>
      <c r="E6660" s="190">
        <v>50.9</v>
      </c>
      <c r="F6660" s="190">
        <f t="shared" si="418"/>
        <v>6655</v>
      </c>
      <c r="G6660" s="190">
        <f t="shared" si="416"/>
        <v>0.72875602277704776</v>
      </c>
      <c r="H6660" s="190">
        <f t="shared" si="417"/>
        <v>266.2</v>
      </c>
    </row>
    <row r="6661" spans="1:8">
      <c r="A6661" s="185">
        <v>42724</v>
      </c>
      <c r="B6661" s="184">
        <v>94.8</v>
      </c>
      <c r="C6661" s="184">
        <f t="shared" si="415"/>
        <v>2016</v>
      </c>
      <c r="E6661" s="190">
        <v>50.9</v>
      </c>
      <c r="F6661" s="190">
        <f t="shared" si="418"/>
        <v>6656</v>
      </c>
      <c r="G6661" s="190">
        <f t="shared" si="416"/>
        <v>0.72886552781427949</v>
      </c>
      <c r="H6661" s="190">
        <f t="shared" si="417"/>
        <v>266.24</v>
      </c>
    </row>
    <row r="6662" spans="1:8">
      <c r="A6662" s="185">
        <v>42725</v>
      </c>
      <c r="B6662" s="184">
        <v>93.4</v>
      </c>
      <c r="C6662" s="184">
        <f t="shared" ref="C6662:C6725" si="419">YEAR(A6662)</f>
        <v>2016</v>
      </c>
      <c r="E6662" s="190">
        <v>50.9</v>
      </c>
      <c r="F6662" s="190">
        <f t="shared" si="418"/>
        <v>6657</v>
      </c>
      <c r="G6662" s="190">
        <f t="shared" ref="G6662:G6725" si="420">F6662/9132</f>
        <v>0.72897503285151122</v>
      </c>
      <c r="H6662" s="190">
        <f t="shared" ref="H6662:H6725" si="421">G6662*9132/25</f>
        <v>266.27999999999997</v>
      </c>
    </row>
    <row r="6663" spans="1:8">
      <c r="A6663" s="185">
        <v>42726</v>
      </c>
      <c r="B6663" s="184">
        <v>93.2</v>
      </c>
      <c r="C6663" s="184">
        <f t="shared" si="419"/>
        <v>2016</v>
      </c>
      <c r="E6663" s="190">
        <v>50.8</v>
      </c>
      <c r="F6663" s="190">
        <f t="shared" ref="F6663:F6726" si="422">F6662+1</f>
        <v>6658</v>
      </c>
      <c r="G6663" s="190">
        <f t="shared" si="420"/>
        <v>0.72908453788874283</v>
      </c>
      <c r="H6663" s="190">
        <f t="shared" si="421"/>
        <v>266.32</v>
      </c>
    </row>
    <row r="6664" spans="1:8">
      <c r="A6664" s="185">
        <v>42727</v>
      </c>
      <c r="B6664" s="184">
        <v>88.4</v>
      </c>
      <c r="C6664" s="184">
        <f t="shared" si="419"/>
        <v>2016</v>
      </c>
      <c r="E6664" s="190">
        <v>50.8</v>
      </c>
      <c r="F6664" s="190">
        <f t="shared" si="422"/>
        <v>6659</v>
      </c>
      <c r="G6664" s="190">
        <f t="shared" si="420"/>
        <v>0.72919404292597456</v>
      </c>
      <c r="H6664" s="190">
        <f t="shared" si="421"/>
        <v>266.36</v>
      </c>
    </row>
    <row r="6665" spans="1:8">
      <c r="A6665" s="185">
        <v>42728</v>
      </c>
      <c r="B6665" s="184">
        <v>95.7</v>
      </c>
      <c r="C6665" s="184">
        <f t="shared" si="419"/>
        <v>2016</v>
      </c>
      <c r="E6665" s="190">
        <v>50.8</v>
      </c>
      <c r="F6665" s="190">
        <f t="shared" si="422"/>
        <v>6660</v>
      </c>
      <c r="G6665" s="190">
        <f t="shared" si="420"/>
        <v>0.72930354796320629</v>
      </c>
      <c r="H6665" s="190">
        <f t="shared" si="421"/>
        <v>266.39999999999998</v>
      </c>
    </row>
    <row r="6666" spans="1:8">
      <c r="A6666" s="185">
        <v>42729</v>
      </c>
      <c r="B6666" s="184">
        <v>95.8</v>
      </c>
      <c r="C6666" s="184">
        <f t="shared" si="419"/>
        <v>2016</v>
      </c>
      <c r="E6666" s="190">
        <v>50.8</v>
      </c>
      <c r="F6666" s="190">
        <f t="shared" si="422"/>
        <v>6661</v>
      </c>
      <c r="G6666" s="190">
        <f t="shared" si="420"/>
        <v>0.72941305300043802</v>
      </c>
      <c r="H6666" s="190">
        <f t="shared" si="421"/>
        <v>266.44</v>
      </c>
    </row>
    <row r="6667" spans="1:8">
      <c r="A6667" s="185">
        <v>42730</v>
      </c>
      <c r="B6667" s="184">
        <v>96.9</v>
      </c>
      <c r="C6667" s="184">
        <f t="shared" si="419"/>
        <v>2016</v>
      </c>
      <c r="E6667" s="190">
        <v>50.7</v>
      </c>
      <c r="F6667" s="190">
        <f t="shared" si="422"/>
        <v>6662</v>
      </c>
      <c r="G6667" s="190">
        <f t="shared" si="420"/>
        <v>0.72952255803766974</v>
      </c>
      <c r="H6667" s="190">
        <f t="shared" si="421"/>
        <v>266.48</v>
      </c>
    </row>
    <row r="6668" spans="1:8">
      <c r="A6668" s="185">
        <v>42731</v>
      </c>
      <c r="B6668" s="184">
        <v>89.4</v>
      </c>
      <c r="C6668" s="184">
        <f t="shared" si="419"/>
        <v>2016</v>
      </c>
      <c r="E6668" s="190">
        <v>50.7</v>
      </c>
      <c r="F6668" s="190">
        <f t="shared" si="422"/>
        <v>6663</v>
      </c>
      <c r="G6668" s="190">
        <f t="shared" si="420"/>
        <v>0.72963206307490147</v>
      </c>
      <c r="H6668" s="190">
        <f t="shared" si="421"/>
        <v>266.52</v>
      </c>
    </row>
    <row r="6669" spans="1:8">
      <c r="A6669" s="185">
        <v>42732</v>
      </c>
      <c r="B6669" s="184">
        <v>89.1</v>
      </c>
      <c r="C6669" s="184">
        <f t="shared" si="419"/>
        <v>2016</v>
      </c>
      <c r="E6669" s="190">
        <v>50.7</v>
      </c>
      <c r="F6669" s="190">
        <f t="shared" si="422"/>
        <v>6664</v>
      </c>
      <c r="G6669" s="190">
        <f t="shared" si="420"/>
        <v>0.7297415681121332</v>
      </c>
      <c r="H6669" s="190">
        <f t="shared" si="421"/>
        <v>266.56</v>
      </c>
    </row>
    <row r="6670" spans="1:8">
      <c r="A6670" s="185">
        <v>42733</v>
      </c>
      <c r="B6670" s="184">
        <v>86</v>
      </c>
      <c r="C6670" s="184">
        <f t="shared" si="419"/>
        <v>2016</v>
      </c>
      <c r="E6670" s="190">
        <v>50.7</v>
      </c>
      <c r="F6670" s="190">
        <f t="shared" si="422"/>
        <v>6665</v>
      </c>
      <c r="G6670" s="190">
        <f t="shared" si="420"/>
        <v>0.72985107314936493</v>
      </c>
      <c r="H6670" s="190">
        <f t="shared" si="421"/>
        <v>266.60000000000002</v>
      </c>
    </row>
    <row r="6671" spans="1:8">
      <c r="A6671" s="185">
        <v>42734</v>
      </c>
      <c r="B6671" s="184">
        <v>89.8</v>
      </c>
      <c r="C6671" s="184">
        <f t="shared" si="419"/>
        <v>2016</v>
      </c>
      <c r="E6671" s="190">
        <v>50.7</v>
      </c>
      <c r="F6671" s="190">
        <f t="shared" si="422"/>
        <v>6666</v>
      </c>
      <c r="G6671" s="190">
        <f t="shared" si="420"/>
        <v>0.72996057818659654</v>
      </c>
      <c r="H6671" s="190">
        <f t="shared" si="421"/>
        <v>266.64</v>
      </c>
    </row>
    <row r="6672" spans="1:8">
      <c r="A6672" s="185">
        <v>42735</v>
      </c>
      <c r="B6672" s="184">
        <v>88.2</v>
      </c>
      <c r="C6672" s="184">
        <f t="shared" si="419"/>
        <v>2016</v>
      </c>
      <c r="E6672" s="190">
        <v>50.7</v>
      </c>
      <c r="F6672" s="190">
        <f t="shared" si="422"/>
        <v>6667</v>
      </c>
      <c r="G6672" s="190">
        <f t="shared" si="420"/>
        <v>0.73007008322382827</v>
      </c>
      <c r="H6672" s="190">
        <f t="shared" si="421"/>
        <v>266.68</v>
      </c>
    </row>
    <row r="6673" spans="1:8">
      <c r="A6673" s="185">
        <v>42736</v>
      </c>
      <c r="B6673" s="184">
        <v>90.8</v>
      </c>
      <c r="C6673" s="184">
        <f t="shared" si="419"/>
        <v>2017</v>
      </c>
      <c r="E6673" s="190">
        <v>50.7</v>
      </c>
      <c r="F6673" s="190">
        <f t="shared" si="422"/>
        <v>6668</v>
      </c>
      <c r="G6673" s="190">
        <f t="shared" si="420"/>
        <v>0.73017958826106</v>
      </c>
      <c r="H6673" s="190">
        <f t="shared" si="421"/>
        <v>266.72000000000003</v>
      </c>
    </row>
    <row r="6674" spans="1:8">
      <c r="A6674" s="185">
        <v>42737</v>
      </c>
      <c r="B6674" s="184">
        <v>89.4</v>
      </c>
      <c r="C6674" s="184">
        <f t="shared" si="419"/>
        <v>2017</v>
      </c>
      <c r="E6674" s="190">
        <v>50.7</v>
      </c>
      <c r="F6674" s="190">
        <f t="shared" si="422"/>
        <v>6669</v>
      </c>
      <c r="G6674" s="190">
        <f t="shared" si="420"/>
        <v>0.73028909329829172</v>
      </c>
      <c r="H6674" s="190">
        <f t="shared" si="421"/>
        <v>266.76</v>
      </c>
    </row>
    <row r="6675" spans="1:8">
      <c r="A6675" s="185">
        <v>42738</v>
      </c>
      <c r="B6675" s="184">
        <v>88.3</v>
      </c>
      <c r="C6675" s="184">
        <f t="shared" si="419"/>
        <v>2017</v>
      </c>
      <c r="E6675" s="190">
        <v>50.7</v>
      </c>
      <c r="F6675" s="190">
        <f t="shared" si="422"/>
        <v>6670</v>
      </c>
      <c r="G6675" s="190">
        <f t="shared" si="420"/>
        <v>0.73039859833552345</v>
      </c>
      <c r="H6675" s="190">
        <f t="shared" si="421"/>
        <v>266.8</v>
      </c>
    </row>
    <row r="6676" spans="1:8">
      <c r="A6676" s="185">
        <v>42739</v>
      </c>
      <c r="B6676" s="184">
        <v>89.7</v>
      </c>
      <c r="C6676" s="184">
        <f t="shared" si="419"/>
        <v>2017</v>
      </c>
      <c r="E6676" s="190">
        <v>50.7</v>
      </c>
      <c r="F6676" s="190">
        <f t="shared" si="422"/>
        <v>6671</v>
      </c>
      <c r="G6676" s="190">
        <f t="shared" si="420"/>
        <v>0.73050810337275518</v>
      </c>
      <c r="H6676" s="190">
        <f t="shared" si="421"/>
        <v>266.83999999999997</v>
      </c>
    </row>
    <row r="6677" spans="1:8">
      <c r="A6677" s="185">
        <v>42740</v>
      </c>
      <c r="B6677" s="184">
        <v>98.8</v>
      </c>
      <c r="C6677" s="184">
        <f t="shared" si="419"/>
        <v>2017</v>
      </c>
      <c r="E6677" s="190">
        <v>50.7</v>
      </c>
      <c r="F6677" s="190">
        <f t="shared" si="422"/>
        <v>6672</v>
      </c>
      <c r="G6677" s="190">
        <f t="shared" si="420"/>
        <v>0.73061760840998691</v>
      </c>
      <c r="H6677" s="190">
        <f t="shared" si="421"/>
        <v>266.88</v>
      </c>
    </row>
    <row r="6678" spans="1:8">
      <c r="A6678" s="185">
        <v>42741</v>
      </c>
      <c r="B6678" s="184">
        <v>81.5</v>
      </c>
      <c r="C6678" s="184">
        <f t="shared" si="419"/>
        <v>2017</v>
      </c>
      <c r="E6678" s="190">
        <v>50.7</v>
      </c>
      <c r="F6678" s="190">
        <f t="shared" si="422"/>
        <v>6673</v>
      </c>
      <c r="G6678" s="190">
        <f t="shared" si="420"/>
        <v>0.73072711344721852</v>
      </c>
      <c r="H6678" s="190">
        <f t="shared" si="421"/>
        <v>266.92</v>
      </c>
    </row>
    <row r="6679" spans="1:8">
      <c r="A6679" s="185">
        <v>42742</v>
      </c>
      <c r="B6679" s="184">
        <v>82.3</v>
      </c>
      <c r="C6679" s="184">
        <f t="shared" si="419"/>
        <v>2017</v>
      </c>
      <c r="E6679" s="190">
        <v>50.6</v>
      </c>
      <c r="F6679" s="190">
        <f t="shared" si="422"/>
        <v>6674</v>
      </c>
      <c r="G6679" s="190">
        <f t="shared" si="420"/>
        <v>0.73083661848445025</v>
      </c>
      <c r="H6679" s="190">
        <f t="shared" si="421"/>
        <v>266.95999999999998</v>
      </c>
    </row>
    <row r="6680" spans="1:8">
      <c r="A6680" s="185">
        <v>42743</v>
      </c>
      <c r="B6680" s="184">
        <v>111</v>
      </c>
      <c r="C6680" s="184">
        <f t="shared" si="419"/>
        <v>2017</v>
      </c>
      <c r="E6680" s="190">
        <v>50.6</v>
      </c>
      <c r="F6680" s="190">
        <f t="shared" si="422"/>
        <v>6675</v>
      </c>
      <c r="G6680" s="190">
        <f t="shared" si="420"/>
        <v>0.73094612352168198</v>
      </c>
      <c r="H6680" s="190">
        <f t="shared" si="421"/>
        <v>267</v>
      </c>
    </row>
    <row r="6681" spans="1:8">
      <c r="A6681" s="185">
        <v>42744</v>
      </c>
      <c r="B6681" s="184">
        <v>135</v>
      </c>
      <c r="C6681" s="184">
        <f t="shared" si="419"/>
        <v>2017</v>
      </c>
      <c r="E6681" s="190">
        <v>50.6</v>
      </c>
      <c r="F6681" s="190">
        <f t="shared" si="422"/>
        <v>6676</v>
      </c>
      <c r="G6681" s="190">
        <f t="shared" si="420"/>
        <v>0.73105562855891371</v>
      </c>
      <c r="H6681" s="190">
        <f t="shared" si="421"/>
        <v>267.04000000000002</v>
      </c>
    </row>
    <row r="6682" spans="1:8">
      <c r="A6682" s="185">
        <v>42745</v>
      </c>
      <c r="B6682" s="184">
        <v>117</v>
      </c>
      <c r="C6682" s="184">
        <f t="shared" si="419"/>
        <v>2017</v>
      </c>
      <c r="E6682" s="190">
        <v>50.6</v>
      </c>
      <c r="F6682" s="190">
        <f t="shared" si="422"/>
        <v>6677</v>
      </c>
      <c r="G6682" s="190">
        <f t="shared" si="420"/>
        <v>0.73116513359614543</v>
      </c>
      <c r="H6682" s="190">
        <f t="shared" si="421"/>
        <v>267.08</v>
      </c>
    </row>
    <row r="6683" spans="1:8">
      <c r="A6683" s="185">
        <v>42746</v>
      </c>
      <c r="B6683" s="184">
        <v>123</v>
      </c>
      <c r="C6683" s="184">
        <f t="shared" si="419"/>
        <v>2017</v>
      </c>
      <c r="E6683" s="190">
        <v>50.6</v>
      </c>
      <c r="F6683" s="190">
        <f t="shared" si="422"/>
        <v>6678</v>
      </c>
      <c r="G6683" s="190">
        <f t="shared" si="420"/>
        <v>0.73127463863337716</v>
      </c>
      <c r="H6683" s="190">
        <f t="shared" si="421"/>
        <v>267.12</v>
      </c>
    </row>
    <row r="6684" spans="1:8">
      <c r="A6684" s="185">
        <v>42747</v>
      </c>
      <c r="B6684" s="184">
        <v>134</v>
      </c>
      <c r="C6684" s="184">
        <f t="shared" si="419"/>
        <v>2017</v>
      </c>
      <c r="E6684" s="190">
        <v>50.6</v>
      </c>
      <c r="F6684" s="190">
        <f t="shared" si="422"/>
        <v>6679</v>
      </c>
      <c r="G6684" s="190">
        <f t="shared" si="420"/>
        <v>0.73138414367060889</v>
      </c>
      <c r="H6684" s="190">
        <f t="shared" si="421"/>
        <v>267.16000000000003</v>
      </c>
    </row>
    <row r="6685" spans="1:8">
      <c r="A6685" s="185">
        <v>42748</v>
      </c>
      <c r="B6685" s="184">
        <v>131</v>
      </c>
      <c r="C6685" s="184">
        <f t="shared" si="419"/>
        <v>2017</v>
      </c>
      <c r="E6685" s="190">
        <v>50.6</v>
      </c>
      <c r="F6685" s="190">
        <f t="shared" si="422"/>
        <v>6680</v>
      </c>
      <c r="G6685" s="190">
        <f t="shared" si="420"/>
        <v>0.73149364870784062</v>
      </c>
      <c r="H6685" s="190">
        <f t="shared" si="421"/>
        <v>267.20000000000005</v>
      </c>
    </row>
    <row r="6686" spans="1:8">
      <c r="A6686" s="185">
        <v>42749</v>
      </c>
      <c r="B6686" s="184">
        <v>126</v>
      </c>
      <c r="C6686" s="184">
        <f t="shared" si="419"/>
        <v>2017</v>
      </c>
      <c r="E6686" s="190">
        <v>50.6</v>
      </c>
      <c r="F6686" s="190">
        <f t="shared" si="422"/>
        <v>6681</v>
      </c>
      <c r="G6686" s="190">
        <f t="shared" si="420"/>
        <v>0.73160315374507223</v>
      </c>
      <c r="H6686" s="190">
        <f t="shared" si="421"/>
        <v>267.24</v>
      </c>
    </row>
    <row r="6687" spans="1:8">
      <c r="A6687" s="185">
        <v>42750</v>
      </c>
      <c r="B6687" s="184">
        <v>122</v>
      </c>
      <c r="C6687" s="184">
        <f t="shared" si="419"/>
        <v>2017</v>
      </c>
      <c r="E6687" s="190">
        <v>50.6</v>
      </c>
      <c r="F6687" s="190">
        <f t="shared" si="422"/>
        <v>6682</v>
      </c>
      <c r="G6687" s="190">
        <f t="shared" si="420"/>
        <v>0.73171265878230396</v>
      </c>
      <c r="H6687" s="190">
        <f t="shared" si="421"/>
        <v>267.27999999999997</v>
      </c>
    </row>
    <row r="6688" spans="1:8">
      <c r="A6688" s="185">
        <v>42751</v>
      </c>
      <c r="B6688" s="184">
        <v>121</v>
      </c>
      <c r="C6688" s="184">
        <f t="shared" si="419"/>
        <v>2017</v>
      </c>
      <c r="E6688" s="190">
        <v>50.6</v>
      </c>
      <c r="F6688" s="190">
        <f t="shared" si="422"/>
        <v>6683</v>
      </c>
      <c r="G6688" s="190">
        <f t="shared" si="420"/>
        <v>0.73182216381953569</v>
      </c>
      <c r="H6688" s="190">
        <f t="shared" si="421"/>
        <v>267.32</v>
      </c>
    </row>
    <row r="6689" spans="1:8">
      <c r="A6689" s="185">
        <v>42752</v>
      </c>
      <c r="B6689" s="184">
        <v>120</v>
      </c>
      <c r="C6689" s="184">
        <f t="shared" si="419"/>
        <v>2017</v>
      </c>
      <c r="E6689" s="190">
        <v>50.5</v>
      </c>
      <c r="F6689" s="190">
        <f t="shared" si="422"/>
        <v>6684</v>
      </c>
      <c r="G6689" s="190">
        <f t="shared" si="420"/>
        <v>0.73193166885676741</v>
      </c>
      <c r="H6689" s="190">
        <f t="shared" si="421"/>
        <v>267.36</v>
      </c>
    </row>
    <row r="6690" spans="1:8">
      <c r="A6690" s="185">
        <v>42753</v>
      </c>
      <c r="B6690" s="184">
        <v>121</v>
      </c>
      <c r="C6690" s="184">
        <f t="shared" si="419"/>
        <v>2017</v>
      </c>
      <c r="E6690" s="190">
        <v>50.5</v>
      </c>
      <c r="F6690" s="190">
        <f t="shared" si="422"/>
        <v>6685</v>
      </c>
      <c r="G6690" s="190">
        <f t="shared" si="420"/>
        <v>0.73204117389399914</v>
      </c>
      <c r="H6690" s="190">
        <f t="shared" si="421"/>
        <v>267.39999999999998</v>
      </c>
    </row>
    <row r="6691" spans="1:8">
      <c r="A6691" s="185">
        <v>42754</v>
      </c>
      <c r="B6691" s="184">
        <v>123</v>
      </c>
      <c r="C6691" s="184">
        <f t="shared" si="419"/>
        <v>2017</v>
      </c>
      <c r="E6691" s="190">
        <v>50.5</v>
      </c>
      <c r="F6691" s="190">
        <f t="shared" si="422"/>
        <v>6686</v>
      </c>
      <c r="G6691" s="190">
        <f t="shared" si="420"/>
        <v>0.73215067893123087</v>
      </c>
      <c r="H6691" s="190">
        <f t="shared" si="421"/>
        <v>267.44</v>
      </c>
    </row>
    <row r="6692" spans="1:8">
      <c r="A6692" s="185">
        <v>42755</v>
      </c>
      <c r="B6692" s="184">
        <v>119</v>
      </c>
      <c r="C6692" s="184">
        <f t="shared" si="419"/>
        <v>2017</v>
      </c>
      <c r="E6692" s="190">
        <v>50.5</v>
      </c>
      <c r="F6692" s="190">
        <f t="shared" si="422"/>
        <v>6687</v>
      </c>
      <c r="G6692" s="190">
        <f t="shared" si="420"/>
        <v>0.7322601839684626</v>
      </c>
      <c r="H6692" s="190">
        <f t="shared" si="421"/>
        <v>267.48</v>
      </c>
    </row>
    <row r="6693" spans="1:8">
      <c r="A6693" s="185">
        <v>42756</v>
      </c>
      <c r="B6693" s="184">
        <v>122</v>
      </c>
      <c r="C6693" s="184">
        <f t="shared" si="419"/>
        <v>2017</v>
      </c>
      <c r="E6693" s="190">
        <v>50.5</v>
      </c>
      <c r="F6693" s="190">
        <f t="shared" si="422"/>
        <v>6688</v>
      </c>
      <c r="G6693" s="190">
        <f t="shared" si="420"/>
        <v>0.73236968900569421</v>
      </c>
      <c r="H6693" s="190">
        <f t="shared" si="421"/>
        <v>267.52</v>
      </c>
    </row>
    <row r="6694" spans="1:8">
      <c r="A6694" s="185">
        <v>42757</v>
      </c>
      <c r="B6694" s="184">
        <v>119</v>
      </c>
      <c r="C6694" s="184">
        <f t="shared" si="419"/>
        <v>2017</v>
      </c>
      <c r="E6694" s="190">
        <v>50.5</v>
      </c>
      <c r="F6694" s="190">
        <f t="shared" si="422"/>
        <v>6689</v>
      </c>
      <c r="G6694" s="190">
        <f t="shared" si="420"/>
        <v>0.73247919404292594</v>
      </c>
      <c r="H6694" s="190">
        <f t="shared" si="421"/>
        <v>267.56</v>
      </c>
    </row>
    <row r="6695" spans="1:8">
      <c r="A6695" s="185">
        <v>42758</v>
      </c>
      <c r="B6695" s="184">
        <v>127</v>
      </c>
      <c r="C6695" s="184">
        <f t="shared" si="419"/>
        <v>2017</v>
      </c>
      <c r="E6695" s="190">
        <v>50.5</v>
      </c>
      <c r="F6695" s="190">
        <f t="shared" si="422"/>
        <v>6690</v>
      </c>
      <c r="G6695" s="190">
        <f t="shared" si="420"/>
        <v>0.73258869908015767</v>
      </c>
      <c r="H6695" s="190">
        <f t="shared" si="421"/>
        <v>267.60000000000002</v>
      </c>
    </row>
    <row r="6696" spans="1:8">
      <c r="A6696" s="185">
        <v>42759</v>
      </c>
      <c r="B6696" s="184">
        <v>122</v>
      </c>
      <c r="C6696" s="184">
        <f t="shared" si="419"/>
        <v>2017</v>
      </c>
      <c r="E6696" s="190">
        <v>50.4</v>
      </c>
      <c r="F6696" s="190">
        <f t="shared" si="422"/>
        <v>6691</v>
      </c>
      <c r="G6696" s="190">
        <f t="shared" si="420"/>
        <v>0.7326982041173894</v>
      </c>
      <c r="H6696" s="190">
        <f t="shared" si="421"/>
        <v>267.64</v>
      </c>
    </row>
    <row r="6697" spans="1:8">
      <c r="A6697" s="185">
        <v>42760</v>
      </c>
      <c r="B6697" s="184">
        <v>119</v>
      </c>
      <c r="C6697" s="184">
        <f t="shared" si="419"/>
        <v>2017</v>
      </c>
      <c r="E6697" s="190">
        <v>50.4</v>
      </c>
      <c r="F6697" s="190">
        <f t="shared" si="422"/>
        <v>6692</v>
      </c>
      <c r="G6697" s="190">
        <f t="shared" si="420"/>
        <v>0.73280770915462112</v>
      </c>
      <c r="H6697" s="190">
        <f t="shared" si="421"/>
        <v>267.68</v>
      </c>
    </row>
    <row r="6698" spans="1:8">
      <c r="A6698" s="185">
        <v>42761</v>
      </c>
      <c r="B6698" s="184">
        <v>119</v>
      </c>
      <c r="C6698" s="184">
        <f t="shared" si="419"/>
        <v>2017</v>
      </c>
      <c r="E6698" s="190">
        <v>50.4</v>
      </c>
      <c r="F6698" s="190">
        <f t="shared" si="422"/>
        <v>6693</v>
      </c>
      <c r="G6698" s="190">
        <f t="shared" si="420"/>
        <v>0.73291721419185285</v>
      </c>
      <c r="H6698" s="190">
        <f t="shared" si="421"/>
        <v>267.72000000000003</v>
      </c>
    </row>
    <row r="6699" spans="1:8">
      <c r="A6699" s="185">
        <v>42762</v>
      </c>
      <c r="B6699" s="184">
        <v>116</v>
      </c>
      <c r="C6699" s="184">
        <f t="shared" si="419"/>
        <v>2017</v>
      </c>
      <c r="E6699" s="190">
        <v>50.3</v>
      </c>
      <c r="F6699" s="190">
        <f t="shared" si="422"/>
        <v>6694</v>
      </c>
      <c r="G6699" s="190">
        <f t="shared" si="420"/>
        <v>0.73302671922908458</v>
      </c>
      <c r="H6699" s="190">
        <f t="shared" si="421"/>
        <v>267.76</v>
      </c>
    </row>
    <row r="6700" spans="1:8">
      <c r="A6700" s="185">
        <v>42763</v>
      </c>
      <c r="B6700" s="184">
        <v>115</v>
      </c>
      <c r="C6700" s="184">
        <f t="shared" si="419"/>
        <v>2017</v>
      </c>
      <c r="E6700" s="190">
        <v>50.3</v>
      </c>
      <c r="F6700" s="190">
        <f t="shared" si="422"/>
        <v>6695</v>
      </c>
      <c r="G6700" s="190">
        <f t="shared" si="420"/>
        <v>0.73313622426631631</v>
      </c>
      <c r="H6700" s="190">
        <f t="shared" si="421"/>
        <v>267.8</v>
      </c>
    </row>
    <row r="6701" spans="1:8">
      <c r="A6701" s="185">
        <v>42764</v>
      </c>
      <c r="B6701" s="184">
        <v>117</v>
      </c>
      <c r="C6701" s="184">
        <f t="shared" si="419"/>
        <v>2017</v>
      </c>
      <c r="E6701" s="190">
        <v>50.3</v>
      </c>
      <c r="F6701" s="190">
        <f t="shared" si="422"/>
        <v>6696</v>
      </c>
      <c r="G6701" s="190">
        <f t="shared" si="420"/>
        <v>0.73324572930354792</v>
      </c>
      <c r="H6701" s="190">
        <f t="shared" si="421"/>
        <v>267.83999999999997</v>
      </c>
    </row>
    <row r="6702" spans="1:8">
      <c r="A6702" s="185">
        <v>42765</v>
      </c>
      <c r="B6702" s="184">
        <v>118</v>
      </c>
      <c r="C6702" s="184">
        <f t="shared" si="419"/>
        <v>2017</v>
      </c>
      <c r="E6702" s="190">
        <v>50.3</v>
      </c>
      <c r="F6702" s="190">
        <f t="shared" si="422"/>
        <v>6697</v>
      </c>
      <c r="G6702" s="190">
        <f t="shared" si="420"/>
        <v>0.73335523434077965</v>
      </c>
      <c r="H6702" s="190">
        <f t="shared" si="421"/>
        <v>267.88</v>
      </c>
    </row>
    <row r="6703" spans="1:8">
      <c r="A6703" s="185">
        <v>42766</v>
      </c>
      <c r="B6703" s="184">
        <v>117</v>
      </c>
      <c r="C6703" s="184">
        <f t="shared" si="419"/>
        <v>2017</v>
      </c>
      <c r="E6703" s="190">
        <v>50.3</v>
      </c>
      <c r="F6703" s="190">
        <f t="shared" si="422"/>
        <v>6698</v>
      </c>
      <c r="G6703" s="190">
        <f t="shared" si="420"/>
        <v>0.73346473937801138</v>
      </c>
      <c r="H6703" s="190">
        <f t="shared" si="421"/>
        <v>267.92</v>
      </c>
    </row>
    <row r="6704" spans="1:8">
      <c r="A6704" s="185">
        <v>42767</v>
      </c>
      <c r="B6704" s="184">
        <v>118</v>
      </c>
      <c r="C6704" s="184">
        <f t="shared" si="419"/>
        <v>2017</v>
      </c>
      <c r="E6704" s="190">
        <v>50.3</v>
      </c>
      <c r="F6704" s="190">
        <f t="shared" si="422"/>
        <v>6699</v>
      </c>
      <c r="G6704" s="190">
        <f t="shared" si="420"/>
        <v>0.7335742444152431</v>
      </c>
      <c r="H6704" s="190">
        <f t="shared" si="421"/>
        <v>267.95999999999998</v>
      </c>
    </row>
    <row r="6705" spans="1:8">
      <c r="A6705" s="185">
        <v>42768</v>
      </c>
      <c r="B6705" s="184">
        <v>118</v>
      </c>
      <c r="C6705" s="184">
        <f t="shared" si="419"/>
        <v>2017</v>
      </c>
      <c r="E6705" s="190">
        <v>50.2</v>
      </c>
      <c r="F6705" s="190">
        <f t="shared" si="422"/>
        <v>6700</v>
      </c>
      <c r="G6705" s="190">
        <f t="shared" si="420"/>
        <v>0.73368374945247483</v>
      </c>
      <c r="H6705" s="190">
        <f t="shared" si="421"/>
        <v>268</v>
      </c>
    </row>
    <row r="6706" spans="1:8">
      <c r="A6706" s="185">
        <v>42769</v>
      </c>
      <c r="B6706" s="184">
        <v>119</v>
      </c>
      <c r="C6706" s="184">
        <f t="shared" si="419"/>
        <v>2017</v>
      </c>
      <c r="E6706" s="190">
        <v>50.2</v>
      </c>
      <c r="F6706" s="190">
        <f t="shared" si="422"/>
        <v>6701</v>
      </c>
      <c r="G6706" s="190">
        <f t="shared" si="420"/>
        <v>0.73379325448970656</v>
      </c>
      <c r="H6706" s="190">
        <f t="shared" si="421"/>
        <v>268.04000000000002</v>
      </c>
    </row>
    <row r="6707" spans="1:8">
      <c r="A6707" s="185">
        <v>42770</v>
      </c>
      <c r="B6707" s="184">
        <v>125</v>
      </c>
      <c r="C6707" s="184">
        <f t="shared" si="419"/>
        <v>2017</v>
      </c>
      <c r="E6707" s="190">
        <v>50.2</v>
      </c>
      <c r="F6707" s="190">
        <f t="shared" si="422"/>
        <v>6702</v>
      </c>
      <c r="G6707" s="190">
        <f t="shared" si="420"/>
        <v>0.73390275952693829</v>
      </c>
      <c r="H6707" s="190">
        <f t="shared" si="421"/>
        <v>268.08</v>
      </c>
    </row>
    <row r="6708" spans="1:8">
      <c r="A6708" s="185">
        <v>42771</v>
      </c>
      <c r="B6708" s="184">
        <v>127</v>
      </c>
      <c r="C6708" s="184">
        <f t="shared" si="419"/>
        <v>2017</v>
      </c>
      <c r="E6708" s="190">
        <v>50.2</v>
      </c>
      <c r="F6708" s="190">
        <f t="shared" si="422"/>
        <v>6703</v>
      </c>
      <c r="G6708" s="190">
        <f t="shared" si="420"/>
        <v>0.7340122645641699</v>
      </c>
      <c r="H6708" s="190">
        <f t="shared" si="421"/>
        <v>268.12</v>
      </c>
    </row>
    <row r="6709" spans="1:8">
      <c r="A6709" s="185">
        <v>42772</v>
      </c>
      <c r="B6709" s="184">
        <v>131</v>
      </c>
      <c r="C6709" s="184">
        <f t="shared" si="419"/>
        <v>2017</v>
      </c>
      <c r="E6709" s="190">
        <v>50.2</v>
      </c>
      <c r="F6709" s="190">
        <f t="shared" si="422"/>
        <v>6704</v>
      </c>
      <c r="G6709" s="190">
        <f t="shared" si="420"/>
        <v>0.73412176960140163</v>
      </c>
      <c r="H6709" s="190">
        <f t="shared" si="421"/>
        <v>268.16000000000003</v>
      </c>
    </row>
    <row r="6710" spans="1:8">
      <c r="A6710" s="185">
        <v>42773</v>
      </c>
      <c r="B6710" s="184">
        <v>183</v>
      </c>
      <c r="C6710" s="184">
        <f t="shared" si="419"/>
        <v>2017</v>
      </c>
      <c r="E6710" s="190">
        <v>50.2</v>
      </c>
      <c r="F6710" s="190">
        <f t="shared" si="422"/>
        <v>6705</v>
      </c>
      <c r="G6710" s="190">
        <f t="shared" si="420"/>
        <v>0.73423127463863336</v>
      </c>
      <c r="H6710" s="190">
        <f t="shared" si="421"/>
        <v>268.2</v>
      </c>
    </row>
    <row r="6711" spans="1:8">
      <c r="A6711" s="185">
        <v>42774</v>
      </c>
      <c r="B6711" s="184">
        <v>188</v>
      </c>
      <c r="C6711" s="184">
        <f t="shared" si="419"/>
        <v>2017</v>
      </c>
      <c r="E6711" s="190">
        <v>50.2</v>
      </c>
      <c r="F6711" s="190">
        <f t="shared" si="422"/>
        <v>6706</v>
      </c>
      <c r="G6711" s="190">
        <f t="shared" si="420"/>
        <v>0.73434077967586509</v>
      </c>
      <c r="H6711" s="190">
        <f t="shared" si="421"/>
        <v>268.24</v>
      </c>
    </row>
    <row r="6712" spans="1:8">
      <c r="A6712" s="185">
        <v>42775</v>
      </c>
      <c r="B6712" s="184">
        <v>175</v>
      </c>
      <c r="C6712" s="184">
        <f t="shared" si="419"/>
        <v>2017</v>
      </c>
      <c r="E6712" s="190">
        <v>50.2</v>
      </c>
      <c r="F6712" s="190">
        <f t="shared" si="422"/>
        <v>6707</v>
      </c>
      <c r="G6712" s="190">
        <f t="shared" si="420"/>
        <v>0.73445028471309681</v>
      </c>
      <c r="H6712" s="190">
        <f t="shared" si="421"/>
        <v>268.27999999999997</v>
      </c>
    </row>
    <row r="6713" spans="1:8">
      <c r="A6713" s="185">
        <v>42776</v>
      </c>
      <c r="B6713" s="184">
        <v>205</v>
      </c>
      <c r="C6713" s="184">
        <f t="shared" si="419"/>
        <v>2017</v>
      </c>
      <c r="E6713" s="190">
        <v>50.2</v>
      </c>
      <c r="F6713" s="190">
        <f t="shared" si="422"/>
        <v>6708</v>
      </c>
      <c r="G6713" s="190">
        <f t="shared" si="420"/>
        <v>0.73455978975032854</v>
      </c>
      <c r="H6713" s="190">
        <f t="shared" si="421"/>
        <v>268.32</v>
      </c>
    </row>
    <row r="6714" spans="1:8">
      <c r="A6714" s="185">
        <v>42777</v>
      </c>
      <c r="B6714" s="184">
        <v>398</v>
      </c>
      <c r="C6714" s="184">
        <f t="shared" si="419"/>
        <v>2017</v>
      </c>
      <c r="E6714" s="190">
        <v>50.2</v>
      </c>
      <c r="F6714" s="190">
        <f t="shared" si="422"/>
        <v>6709</v>
      </c>
      <c r="G6714" s="190">
        <f t="shared" si="420"/>
        <v>0.73466929478756027</v>
      </c>
      <c r="H6714" s="190">
        <f t="shared" si="421"/>
        <v>268.36</v>
      </c>
    </row>
    <row r="6715" spans="1:8">
      <c r="A6715" s="185">
        <v>42778</v>
      </c>
      <c r="B6715" s="184">
        <v>264</v>
      </c>
      <c r="C6715" s="184">
        <f t="shared" si="419"/>
        <v>2017</v>
      </c>
      <c r="E6715" s="190">
        <v>50.2</v>
      </c>
      <c r="F6715" s="190">
        <f t="shared" si="422"/>
        <v>6710</v>
      </c>
      <c r="G6715" s="190">
        <f t="shared" si="420"/>
        <v>0.73477879982479199</v>
      </c>
      <c r="H6715" s="190">
        <f t="shared" si="421"/>
        <v>268.40000000000003</v>
      </c>
    </row>
    <row r="6716" spans="1:8">
      <c r="A6716" s="185">
        <v>42779</v>
      </c>
      <c r="B6716" s="184">
        <v>222</v>
      </c>
      <c r="C6716" s="184">
        <f t="shared" si="419"/>
        <v>2017</v>
      </c>
      <c r="E6716" s="190">
        <v>50.2</v>
      </c>
      <c r="F6716" s="190">
        <f t="shared" si="422"/>
        <v>6711</v>
      </c>
      <c r="G6716" s="190">
        <f t="shared" si="420"/>
        <v>0.73488830486202361</v>
      </c>
      <c r="H6716" s="190">
        <f t="shared" si="421"/>
        <v>268.44</v>
      </c>
    </row>
    <row r="6717" spans="1:8">
      <c r="A6717" s="185">
        <v>42780</v>
      </c>
      <c r="B6717" s="184">
        <v>202</v>
      </c>
      <c r="C6717" s="184">
        <f t="shared" si="419"/>
        <v>2017</v>
      </c>
      <c r="E6717" s="190">
        <v>50.2</v>
      </c>
      <c r="F6717" s="190">
        <f t="shared" si="422"/>
        <v>6712</v>
      </c>
      <c r="G6717" s="190">
        <f t="shared" si="420"/>
        <v>0.73499780989925534</v>
      </c>
      <c r="H6717" s="190">
        <f t="shared" si="421"/>
        <v>268.48</v>
      </c>
    </row>
    <row r="6718" spans="1:8">
      <c r="A6718" s="185">
        <v>42781</v>
      </c>
      <c r="B6718" s="184">
        <v>178</v>
      </c>
      <c r="C6718" s="184">
        <f t="shared" si="419"/>
        <v>2017</v>
      </c>
      <c r="E6718" s="190">
        <v>50.1</v>
      </c>
      <c r="F6718" s="190">
        <f t="shared" si="422"/>
        <v>6713</v>
      </c>
      <c r="G6718" s="190">
        <f t="shared" si="420"/>
        <v>0.73510731493648707</v>
      </c>
      <c r="H6718" s="190">
        <f t="shared" si="421"/>
        <v>268.52</v>
      </c>
    </row>
    <row r="6719" spans="1:8">
      <c r="A6719" s="185">
        <v>42782</v>
      </c>
      <c r="B6719" s="184">
        <v>171</v>
      </c>
      <c r="C6719" s="184">
        <f t="shared" si="419"/>
        <v>2017</v>
      </c>
      <c r="E6719" s="190">
        <v>50.1</v>
      </c>
      <c r="F6719" s="190">
        <f t="shared" si="422"/>
        <v>6714</v>
      </c>
      <c r="G6719" s="190">
        <f t="shared" si="420"/>
        <v>0.73521681997371879</v>
      </c>
      <c r="H6719" s="190">
        <f t="shared" si="421"/>
        <v>268.56</v>
      </c>
    </row>
    <row r="6720" spans="1:8">
      <c r="A6720" s="185">
        <v>42783</v>
      </c>
      <c r="B6720" s="184">
        <v>168</v>
      </c>
      <c r="C6720" s="184">
        <f t="shared" si="419"/>
        <v>2017</v>
      </c>
      <c r="E6720" s="190">
        <v>50.1</v>
      </c>
      <c r="F6720" s="190">
        <f t="shared" si="422"/>
        <v>6715</v>
      </c>
      <c r="G6720" s="190">
        <f t="shared" si="420"/>
        <v>0.73532632501095052</v>
      </c>
      <c r="H6720" s="190">
        <f t="shared" si="421"/>
        <v>268.60000000000002</v>
      </c>
    </row>
    <row r="6721" spans="1:8">
      <c r="A6721" s="185">
        <v>42784</v>
      </c>
      <c r="B6721" s="184">
        <v>165</v>
      </c>
      <c r="C6721" s="184">
        <f t="shared" si="419"/>
        <v>2017</v>
      </c>
      <c r="E6721" s="190">
        <v>50.1</v>
      </c>
      <c r="F6721" s="190">
        <f t="shared" si="422"/>
        <v>6716</v>
      </c>
      <c r="G6721" s="190">
        <f t="shared" si="420"/>
        <v>0.73543583004818225</v>
      </c>
      <c r="H6721" s="190">
        <f t="shared" si="421"/>
        <v>268.64</v>
      </c>
    </row>
    <row r="6722" spans="1:8">
      <c r="A6722" s="185">
        <v>42785</v>
      </c>
      <c r="B6722" s="184">
        <v>170</v>
      </c>
      <c r="C6722" s="184">
        <f t="shared" si="419"/>
        <v>2017</v>
      </c>
      <c r="E6722" s="190">
        <v>50.1</v>
      </c>
      <c r="F6722" s="190">
        <f t="shared" si="422"/>
        <v>6717</v>
      </c>
      <c r="G6722" s="190">
        <f t="shared" si="420"/>
        <v>0.73554533508541398</v>
      </c>
      <c r="H6722" s="190">
        <f t="shared" si="421"/>
        <v>268.68</v>
      </c>
    </row>
    <row r="6723" spans="1:8">
      <c r="A6723" s="185">
        <v>42786</v>
      </c>
      <c r="B6723" s="184">
        <v>168</v>
      </c>
      <c r="C6723" s="184">
        <f t="shared" si="419"/>
        <v>2017</v>
      </c>
      <c r="E6723" s="190">
        <v>50.1</v>
      </c>
      <c r="F6723" s="190">
        <f t="shared" si="422"/>
        <v>6718</v>
      </c>
      <c r="G6723" s="190">
        <f t="shared" si="420"/>
        <v>0.73565484012264559</v>
      </c>
      <c r="H6723" s="190">
        <f t="shared" si="421"/>
        <v>268.72000000000003</v>
      </c>
    </row>
    <row r="6724" spans="1:8">
      <c r="A6724" s="185">
        <v>42787</v>
      </c>
      <c r="B6724" s="184">
        <v>175</v>
      </c>
      <c r="C6724" s="184">
        <f t="shared" si="419"/>
        <v>2017</v>
      </c>
      <c r="E6724" s="190">
        <v>50.1</v>
      </c>
      <c r="F6724" s="190">
        <f t="shared" si="422"/>
        <v>6719</v>
      </c>
      <c r="G6724" s="190">
        <f t="shared" si="420"/>
        <v>0.73576434515987732</v>
      </c>
      <c r="H6724" s="190">
        <f t="shared" si="421"/>
        <v>268.76</v>
      </c>
    </row>
    <row r="6725" spans="1:8">
      <c r="A6725" s="185">
        <v>42788</v>
      </c>
      <c r="B6725" s="184">
        <v>246</v>
      </c>
      <c r="C6725" s="184">
        <f t="shared" si="419"/>
        <v>2017</v>
      </c>
      <c r="E6725" s="190">
        <v>50.1</v>
      </c>
      <c r="F6725" s="190">
        <f t="shared" si="422"/>
        <v>6720</v>
      </c>
      <c r="G6725" s="190">
        <f t="shared" si="420"/>
        <v>0.73587385019710905</v>
      </c>
      <c r="H6725" s="190">
        <f t="shared" si="421"/>
        <v>268.8</v>
      </c>
    </row>
    <row r="6726" spans="1:8">
      <c r="A6726" s="185">
        <v>42789</v>
      </c>
      <c r="B6726" s="184">
        <v>364</v>
      </c>
      <c r="C6726" s="184">
        <f t="shared" ref="C6726:C6789" si="423">YEAR(A6726)</f>
        <v>2017</v>
      </c>
      <c r="E6726" s="190">
        <v>50</v>
      </c>
      <c r="F6726" s="190">
        <f t="shared" si="422"/>
        <v>6721</v>
      </c>
      <c r="G6726" s="190">
        <f t="shared" ref="G6726:G6789" si="424">F6726/9132</f>
        <v>0.73598335523434077</v>
      </c>
      <c r="H6726" s="190">
        <f t="shared" ref="H6726:H6789" si="425">G6726*9132/25</f>
        <v>268.83999999999997</v>
      </c>
    </row>
    <row r="6727" spans="1:8">
      <c r="A6727" s="185">
        <v>42790</v>
      </c>
      <c r="B6727" s="184">
        <v>380</v>
      </c>
      <c r="C6727" s="184">
        <f t="shared" si="423"/>
        <v>2017</v>
      </c>
      <c r="E6727" s="190">
        <v>50</v>
      </c>
      <c r="F6727" s="190">
        <f t="shared" ref="F6727:F6790" si="426">F6726+1</f>
        <v>6722</v>
      </c>
      <c r="G6727" s="190">
        <f t="shared" si="424"/>
        <v>0.7360928602715725</v>
      </c>
      <c r="H6727" s="190">
        <f t="shared" si="425"/>
        <v>268.88</v>
      </c>
    </row>
    <row r="6728" spans="1:8">
      <c r="A6728" s="185">
        <v>42791</v>
      </c>
      <c r="B6728" s="184">
        <v>382</v>
      </c>
      <c r="C6728" s="184">
        <f t="shared" si="423"/>
        <v>2017</v>
      </c>
      <c r="E6728" s="190">
        <v>50</v>
      </c>
      <c r="F6728" s="190">
        <f t="shared" si="426"/>
        <v>6723</v>
      </c>
      <c r="G6728" s="190">
        <f t="shared" si="424"/>
        <v>0.73620236530880423</v>
      </c>
      <c r="H6728" s="190">
        <f t="shared" si="425"/>
        <v>268.92</v>
      </c>
    </row>
    <row r="6729" spans="1:8">
      <c r="A6729" s="185">
        <v>42792</v>
      </c>
      <c r="B6729" s="184">
        <v>349</v>
      </c>
      <c r="C6729" s="184">
        <f t="shared" si="423"/>
        <v>2017</v>
      </c>
      <c r="E6729" s="190">
        <v>50</v>
      </c>
      <c r="F6729" s="190">
        <f t="shared" si="426"/>
        <v>6724</v>
      </c>
      <c r="G6729" s="190">
        <f t="shared" si="424"/>
        <v>0.73631187034603596</v>
      </c>
      <c r="H6729" s="190">
        <f t="shared" si="425"/>
        <v>268.95999999999998</v>
      </c>
    </row>
    <row r="6730" spans="1:8">
      <c r="A6730" s="185">
        <v>42793</v>
      </c>
      <c r="B6730" s="184">
        <v>298</v>
      </c>
      <c r="C6730" s="184">
        <f t="shared" si="423"/>
        <v>2017</v>
      </c>
      <c r="E6730" s="190">
        <v>50</v>
      </c>
      <c r="F6730" s="190">
        <f t="shared" si="426"/>
        <v>6725</v>
      </c>
      <c r="G6730" s="190">
        <f t="shared" si="424"/>
        <v>0.73642137538326768</v>
      </c>
      <c r="H6730" s="190">
        <f t="shared" si="425"/>
        <v>269.00000000000006</v>
      </c>
    </row>
    <row r="6731" spans="1:8">
      <c r="A6731" s="185">
        <v>42794</v>
      </c>
      <c r="B6731" s="184">
        <v>278</v>
      </c>
      <c r="C6731" s="184">
        <f t="shared" si="423"/>
        <v>2017</v>
      </c>
      <c r="E6731" s="190">
        <v>50</v>
      </c>
      <c r="F6731" s="190">
        <f t="shared" si="426"/>
        <v>6726</v>
      </c>
      <c r="G6731" s="190">
        <f t="shared" si="424"/>
        <v>0.7365308804204993</v>
      </c>
      <c r="H6731" s="190">
        <f t="shared" si="425"/>
        <v>269.04000000000002</v>
      </c>
    </row>
    <row r="6732" spans="1:8">
      <c r="A6732" s="185">
        <v>42795</v>
      </c>
      <c r="B6732" s="184">
        <v>270</v>
      </c>
      <c r="C6732" s="184">
        <f t="shared" si="423"/>
        <v>2017</v>
      </c>
      <c r="E6732" s="190">
        <v>50</v>
      </c>
      <c r="F6732" s="190">
        <f t="shared" si="426"/>
        <v>6727</v>
      </c>
      <c r="G6732" s="190">
        <f t="shared" si="424"/>
        <v>0.73664038545773103</v>
      </c>
      <c r="H6732" s="190">
        <f t="shared" si="425"/>
        <v>269.08</v>
      </c>
    </row>
    <row r="6733" spans="1:8">
      <c r="A6733" s="185">
        <v>42796</v>
      </c>
      <c r="B6733" s="184">
        <v>271</v>
      </c>
      <c r="C6733" s="184">
        <f t="shared" si="423"/>
        <v>2017</v>
      </c>
      <c r="E6733" s="190">
        <v>50</v>
      </c>
      <c r="F6733" s="190">
        <f t="shared" si="426"/>
        <v>6728</v>
      </c>
      <c r="G6733" s="190">
        <f t="shared" si="424"/>
        <v>0.73674989049496276</v>
      </c>
      <c r="H6733" s="190">
        <f t="shared" si="425"/>
        <v>269.12</v>
      </c>
    </row>
    <row r="6734" spans="1:8">
      <c r="A6734" s="185">
        <v>42797</v>
      </c>
      <c r="B6734" s="184">
        <v>275</v>
      </c>
      <c r="C6734" s="184">
        <f t="shared" si="423"/>
        <v>2017</v>
      </c>
      <c r="E6734" s="190">
        <v>50</v>
      </c>
      <c r="F6734" s="190">
        <f t="shared" si="426"/>
        <v>6729</v>
      </c>
      <c r="G6734" s="190">
        <f t="shared" si="424"/>
        <v>0.73685939553219448</v>
      </c>
      <c r="H6734" s="190">
        <f t="shared" si="425"/>
        <v>269.16000000000003</v>
      </c>
    </row>
    <row r="6735" spans="1:8">
      <c r="A6735" s="185">
        <v>42798</v>
      </c>
      <c r="B6735" s="184">
        <v>276</v>
      </c>
      <c r="C6735" s="184">
        <f t="shared" si="423"/>
        <v>2017</v>
      </c>
      <c r="E6735" s="190">
        <v>50</v>
      </c>
      <c r="F6735" s="190">
        <f t="shared" si="426"/>
        <v>6730</v>
      </c>
      <c r="G6735" s="190">
        <f t="shared" si="424"/>
        <v>0.73696890056942621</v>
      </c>
      <c r="H6735" s="190">
        <f t="shared" si="425"/>
        <v>269.2</v>
      </c>
    </row>
    <row r="6736" spans="1:8">
      <c r="A6736" s="185">
        <v>42799</v>
      </c>
      <c r="B6736" s="184">
        <v>277</v>
      </c>
      <c r="C6736" s="184">
        <f t="shared" si="423"/>
        <v>2017</v>
      </c>
      <c r="E6736" s="190">
        <v>50</v>
      </c>
      <c r="F6736" s="190">
        <f t="shared" si="426"/>
        <v>6731</v>
      </c>
      <c r="G6736" s="190">
        <f t="shared" si="424"/>
        <v>0.73707840560665794</v>
      </c>
      <c r="H6736" s="190">
        <f t="shared" si="425"/>
        <v>269.24</v>
      </c>
    </row>
    <row r="6737" spans="1:8">
      <c r="A6737" s="185">
        <v>42800</v>
      </c>
      <c r="B6737" s="184">
        <v>280</v>
      </c>
      <c r="C6737" s="184">
        <f t="shared" si="423"/>
        <v>2017</v>
      </c>
      <c r="E6737" s="190">
        <v>50</v>
      </c>
      <c r="F6737" s="190">
        <f t="shared" si="426"/>
        <v>6732</v>
      </c>
      <c r="G6737" s="190">
        <f t="shared" si="424"/>
        <v>0.73718791064388967</v>
      </c>
      <c r="H6737" s="190">
        <f t="shared" si="425"/>
        <v>269.27999999999997</v>
      </c>
    </row>
    <row r="6738" spans="1:8">
      <c r="A6738" s="185">
        <v>42801</v>
      </c>
      <c r="B6738" s="184">
        <v>280</v>
      </c>
      <c r="C6738" s="184">
        <f t="shared" si="423"/>
        <v>2017</v>
      </c>
      <c r="E6738" s="190">
        <v>50</v>
      </c>
      <c r="F6738" s="190">
        <f t="shared" si="426"/>
        <v>6733</v>
      </c>
      <c r="G6738" s="190">
        <f t="shared" si="424"/>
        <v>0.73729741568112128</v>
      </c>
      <c r="H6738" s="190">
        <f t="shared" si="425"/>
        <v>269.32</v>
      </c>
    </row>
    <row r="6739" spans="1:8">
      <c r="A6739" s="185">
        <v>42802</v>
      </c>
      <c r="B6739" s="184">
        <v>282</v>
      </c>
      <c r="C6739" s="184">
        <f t="shared" si="423"/>
        <v>2017</v>
      </c>
      <c r="E6739" s="190">
        <v>50</v>
      </c>
      <c r="F6739" s="190">
        <f t="shared" si="426"/>
        <v>6734</v>
      </c>
      <c r="G6739" s="190">
        <f t="shared" si="424"/>
        <v>0.73740692071835301</v>
      </c>
      <c r="H6739" s="190">
        <f t="shared" si="425"/>
        <v>269.36</v>
      </c>
    </row>
    <row r="6740" spans="1:8">
      <c r="A6740" s="185">
        <v>42803</v>
      </c>
      <c r="B6740" s="184">
        <v>279</v>
      </c>
      <c r="C6740" s="184">
        <f t="shared" si="423"/>
        <v>2017</v>
      </c>
      <c r="E6740" s="190">
        <v>50</v>
      </c>
      <c r="F6740" s="190">
        <f t="shared" si="426"/>
        <v>6735</v>
      </c>
      <c r="G6740" s="190">
        <f t="shared" si="424"/>
        <v>0.73751642575558474</v>
      </c>
      <c r="H6740" s="190">
        <f t="shared" si="425"/>
        <v>269.39999999999998</v>
      </c>
    </row>
    <row r="6741" spans="1:8">
      <c r="A6741" s="185">
        <v>42804</v>
      </c>
      <c r="B6741" s="184">
        <v>275</v>
      </c>
      <c r="C6741" s="184">
        <f t="shared" si="423"/>
        <v>2017</v>
      </c>
      <c r="E6741" s="190">
        <v>50</v>
      </c>
      <c r="F6741" s="190">
        <f t="shared" si="426"/>
        <v>6736</v>
      </c>
      <c r="G6741" s="190">
        <f t="shared" si="424"/>
        <v>0.73762593079281646</v>
      </c>
      <c r="H6741" s="190">
        <f t="shared" si="425"/>
        <v>269.44</v>
      </c>
    </row>
    <row r="6742" spans="1:8">
      <c r="A6742" s="185">
        <v>42805</v>
      </c>
      <c r="B6742" s="184">
        <v>277</v>
      </c>
      <c r="C6742" s="184">
        <f t="shared" si="423"/>
        <v>2017</v>
      </c>
      <c r="E6742" s="190">
        <v>50</v>
      </c>
      <c r="F6742" s="190">
        <f t="shared" si="426"/>
        <v>6737</v>
      </c>
      <c r="G6742" s="190">
        <f t="shared" si="424"/>
        <v>0.73773543583004819</v>
      </c>
      <c r="H6742" s="190">
        <f t="shared" si="425"/>
        <v>269.48</v>
      </c>
    </row>
    <row r="6743" spans="1:8">
      <c r="A6743" s="185">
        <v>42806</v>
      </c>
      <c r="B6743" s="184">
        <v>278</v>
      </c>
      <c r="C6743" s="184">
        <f t="shared" si="423"/>
        <v>2017</v>
      </c>
      <c r="E6743" s="190">
        <v>50</v>
      </c>
      <c r="F6743" s="190">
        <f t="shared" si="426"/>
        <v>6738</v>
      </c>
      <c r="G6743" s="190">
        <f t="shared" si="424"/>
        <v>0.73784494086727992</v>
      </c>
      <c r="H6743" s="190">
        <f t="shared" si="425"/>
        <v>269.52</v>
      </c>
    </row>
    <row r="6744" spans="1:8">
      <c r="A6744" s="185">
        <v>42807</v>
      </c>
      <c r="B6744" s="184">
        <v>280</v>
      </c>
      <c r="C6744" s="184">
        <f t="shared" si="423"/>
        <v>2017</v>
      </c>
      <c r="E6744" s="190">
        <v>50</v>
      </c>
      <c r="F6744" s="190">
        <f t="shared" si="426"/>
        <v>6739</v>
      </c>
      <c r="G6744" s="190">
        <f t="shared" si="424"/>
        <v>0.73795444590451165</v>
      </c>
      <c r="H6744" s="190">
        <f t="shared" si="425"/>
        <v>269.56</v>
      </c>
    </row>
    <row r="6745" spans="1:8">
      <c r="A6745" s="185">
        <v>42808</v>
      </c>
      <c r="B6745" s="184">
        <v>288</v>
      </c>
      <c r="C6745" s="184">
        <f t="shared" si="423"/>
        <v>2017</v>
      </c>
      <c r="E6745" s="190">
        <v>50</v>
      </c>
      <c r="F6745" s="190">
        <f t="shared" si="426"/>
        <v>6740</v>
      </c>
      <c r="G6745" s="190">
        <f t="shared" si="424"/>
        <v>0.73806395094174337</v>
      </c>
      <c r="H6745" s="190">
        <f t="shared" si="425"/>
        <v>269.60000000000002</v>
      </c>
    </row>
    <row r="6746" spans="1:8">
      <c r="A6746" s="185">
        <v>42809</v>
      </c>
      <c r="B6746" s="184">
        <v>289</v>
      </c>
      <c r="C6746" s="184">
        <f t="shared" si="423"/>
        <v>2017</v>
      </c>
      <c r="E6746" s="190">
        <v>50</v>
      </c>
      <c r="F6746" s="190">
        <f t="shared" si="426"/>
        <v>6741</v>
      </c>
      <c r="G6746" s="190">
        <f t="shared" si="424"/>
        <v>0.73817345597897499</v>
      </c>
      <c r="H6746" s="190">
        <f t="shared" si="425"/>
        <v>269.64</v>
      </c>
    </row>
    <row r="6747" spans="1:8">
      <c r="A6747" s="185">
        <v>42810</v>
      </c>
      <c r="B6747" s="184">
        <v>295</v>
      </c>
      <c r="C6747" s="184">
        <f t="shared" si="423"/>
        <v>2017</v>
      </c>
      <c r="E6747" s="190">
        <v>50</v>
      </c>
      <c r="F6747" s="190">
        <f t="shared" si="426"/>
        <v>6742</v>
      </c>
      <c r="G6747" s="190">
        <f t="shared" si="424"/>
        <v>0.73828296101620672</v>
      </c>
      <c r="H6747" s="190">
        <f t="shared" si="425"/>
        <v>269.68</v>
      </c>
    </row>
    <row r="6748" spans="1:8">
      <c r="A6748" s="185">
        <v>42811</v>
      </c>
      <c r="B6748" s="184">
        <v>300</v>
      </c>
      <c r="C6748" s="184">
        <f t="shared" si="423"/>
        <v>2017</v>
      </c>
      <c r="E6748" s="190">
        <v>49.9</v>
      </c>
      <c r="F6748" s="190">
        <f t="shared" si="426"/>
        <v>6743</v>
      </c>
      <c r="G6748" s="190">
        <f t="shared" si="424"/>
        <v>0.73839246605343845</v>
      </c>
      <c r="H6748" s="190">
        <f t="shared" si="425"/>
        <v>269.72000000000003</v>
      </c>
    </row>
    <row r="6749" spans="1:8">
      <c r="A6749" s="185">
        <v>42812</v>
      </c>
      <c r="B6749" s="184">
        <v>312</v>
      </c>
      <c r="C6749" s="184">
        <f t="shared" si="423"/>
        <v>2017</v>
      </c>
      <c r="E6749" s="190">
        <v>49.9</v>
      </c>
      <c r="F6749" s="190">
        <f t="shared" si="426"/>
        <v>6744</v>
      </c>
      <c r="G6749" s="190">
        <f t="shared" si="424"/>
        <v>0.73850197109067017</v>
      </c>
      <c r="H6749" s="190">
        <f t="shared" si="425"/>
        <v>269.76</v>
      </c>
    </row>
    <row r="6750" spans="1:8">
      <c r="A6750" s="185">
        <v>42813</v>
      </c>
      <c r="B6750" s="184">
        <v>338</v>
      </c>
      <c r="C6750" s="184">
        <f t="shared" si="423"/>
        <v>2017</v>
      </c>
      <c r="E6750" s="190">
        <v>49.9</v>
      </c>
      <c r="F6750" s="190">
        <f t="shared" si="426"/>
        <v>6745</v>
      </c>
      <c r="G6750" s="190">
        <f t="shared" si="424"/>
        <v>0.7386114761279019</v>
      </c>
      <c r="H6750" s="190">
        <f t="shared" si="425"/>
        <v>269.8</v>
      </c>
    </row>
    <row r="6751" spans="1:8">
      <c r="A6751" s="185">
        <v>42814</v>
      </c>
      <c r="B6751" s="184">
        <v>384</v>
      </c>
      <c r="C6751" s="184">
        <f t="shared" si="423"/>
        <v>2017</v>
      </c>
      <c r="E6751" s="190">
        <v>49.9</v>
      </c>
      <c r="F6751" s="190">
        <f t="shared" si="426"/>
        <v>6746</v>
      </c>
      <c r="G6751" s="190">
        <f t="shared" si="424"/>
        <v>0.73872098116513363</v>
      </c>
      <c r="H6751" s="190">
        <f t="shared" si="425"/>
        <v>269.83999999999997</v>
      </c>
    </row>
    <row r="6752" spans="1:8">
      <c r="A6752" s="185">
        <v>42815</v>
      </c>
      <c r="B6752" s="184">
        <v>396</v>
      </c>
      <c r="C6752" s="184">
        <f t="shared" si="423"/>
        <v>2017</v>
      </c>
      <c r="E6752" s="190">
        <v>49.9</v>
      </c>
      <c r="F6752" s="190">
        <f t="shared" si="426"/>
        <v>6747</v>
      </c>
      <c r="G6752" s="190">
        <f t="shared" si="424"/>
        <v>0.73883048620236536</v>
      </c>
      <c r="H6752" s="190">
        <f t="shared" si="425"/>
        <v>269.88</v>
      </c>
    </row>
    <row r="6753" spans="1:8">
      <c r="A6753" s="185">
        <v>42816</v>
      </c>
      <c r="B6753" s="184">
        <v>413</v>
      </c>
      <c r="C6753" s="184">
        <f t="shared" si="423"/>
        <v>2017</v>
      </c>
      <c r="E6753" s="190">
        <v>49.9</v>
      </c>
      <c r="F6753" s="190">
        <f t="shared" si="426"/>
        <v>6748</v>
      </c>
      <c r="G6753" s="190">
        <f t="shared" si="424"/>
        <v>0.73893999123959697</v>
      </c>
      <c r="H6753" s="190">
        <f t="shared" si="425"/>
        <v>269.91999999999996</v>
      </c>
    </row>
    <row r="6754" spans="1:8">
      <c r="A6754" s="185">
        <v>42817</v>
      </c>
      <c r="B6754" s="184">
        <v>433</v>
      </c>
      <c r="C6754" s="184">
        <f t="shared" si="423"/>
        <v>2017</v>
      </c>
      <c r="E6754" s="190">
        <v>49.9</v>
      </c>
      <c r="F6754" s="190">
        <f t="shared" si="426"/>
        <v>6749</v>
      </c>
      <c r="G6754" s="190">
        <f t="shared" si="424"/>
        <v>0.7390494962768287</v>
      </c>
      <c r="H6754" s="190">
        <f t="shared" si="425"/>
        <v>269.95999999999998</v>
      </c>
    </row>
    <row r="6755" spans="1:8">
      <c r="A6755" s="185">
        <v>42818</v>
      </c>
      <c r="B6755" s="184">
        <v>401</v>
      </c>
      <c r="C6755" s="184">
        <f t="shared" si="423"/>
        <v>2017</v>
      </c>
      <c r="E6755" s="190">
        <v>49.9</v>
      </c>
      <c r="F6755" s="190">
        <f t="shared" si="426"/>
        <v>6750</v>
      </c>
      <c r="G6755" s="190">
        <f t="shared" si="424"/>
        <v>0.73915900131406043</v>
      </c>
      <c r="H6755" s="190">
        <f t="shared" si="425"/>
        <v>270</v>
      </c>
    </row>
    <row r="6756" spans="1:8">
      <c r="A6756" s="185">
        <v>42819</v>
      </c>
      <c r="B6756" s="184">
        <v>410</v>
      </c>
      <c r="C6756" s="184">
        <f t="shared" si="423"/>
        <v>2017</v>
      </c>
      <c r="E6756" s="190">
        <v>49.8</v>
      </c>
      <c r="F6756" s="190">
        <f t="shared" si="426"/>
        <v>6751</v>
      </c>
      <c r="G6756" s="190">
        <f t="shared" si="424"/>
        <v>0.73926850635129215</v>
      </c>
      <c r="H6756" s="190">
        <f t="shared" si="425"/>
        <v>270.04000000000002</v>
      </c>
    </row>
    <row r="6757" spans="1:8">
      <c r="A6757" s="185">
        <v>42820</v>
      </c>
      <c r="B6757" s="184">
        <v>397</v>
      </c>
      <c r="C6757" s="184">
        <f t="shared" si="423"/>
        <v>2017</v>
      </c>
      <c r="E6757" s="190">
        <v>49.8</v>
      </c>
      <c r="F6757" s="190">
        <f t="shared" si="426"/>
        <v>6752</v>
      </c>
      <c r="G6757" s="190">
        <f t="shared" si="424"/>
        <v>0.73937801138852388</v>
      </c>
      <c r="H6757" s="190">
        <f t="shared" si="425"/>
        <v>270.08</v>
      </c>
    </row>
    <row r="6758" spans="1:8">
      <c r="A6758" s="185">
        <v>42821</v>
      </c>
      <c r="B6758" s="184">
        <v>418</v>
      </c>
      <c r="C6758" s="184">
        <f t="shared" si="423"/>
        <v>2017</v>
      </c>
      <c r="E6758" s="190">
        <v>49.8</v>
      </c>
      <c r="F6758" s="190">
        <f t="shared" si="426"/>
        <v>6753</v>
      </c>
      <c r="G6758" s="190">
        <f t="shared" si="424"/>
        <v>0.73948751642575561</v>
      </c>
      <c r="H6758" s="190">
        <f t="shared" si="425"/>
        <v>270.12</v>
      </c>
    </row>
    <row r="6759" spans="1:8">
      <c r="A6759" s="185">
        <v>42822</v>
      </c>
      <c r="B6759" s="184">
        <v>392</v>
      </c>
      <c r="C6759" s="184">
        <f t="shared" si="423"/>
        <v>2017</v>
      </c>
      <c r="E6759" s="190">
        <v>49.8</v>
      </c>
      <c r="F6759" s="190">
        <f t="shared" si="426"/>
        <v>6754</v>
      </c>
      <c r="G6759" s="190">
        <f t="shared" si="424"/>
        <v>0.73959702146298734</v>
      </c>
      <c r="H6759" s="190">
        <f t="shared" si="425"/>
        <v>270.16000000000003</v>
      </c>
    </row>
    <row r="6760" spans="1:8">
      <c r="A6760" s="185">
        <v>42823</v>
      </c>
      <c r="B6760" s="184">
        <v>386</v>
      </c>
      <c r="C6760" s="184">
        <f t="shared" si="423"/>
        <v>2017</v>
      </c>
      <c r="E6760" s="190">
        <v>49.8</v>
      </c>
      <c r="F6760" s="190">
        <f t="shared" si="426"/>
        <v>6755</v>
      </c>
      <c r="G6760" s="190">
        <f t="shared" si="424"/>
        <v>0.73970652650021906</v>
      </c>
      <c r="H6760" s="190">
        <f t="shared" si="425"/>
        <v>270.20000000000005</v>
      </c>
    </row>
    <row r="6761" spans="1:8">
      <c r="A6761" s="185">
        <v>42824</v>
      </c>
      <c r="B6761" s="184">
        <v>406</v>
      </c>
      <c r="C6761" s="184">
        <f t="shared" si="423"/>
        <v>2017</v>
      </c>
      <c r="E6761" s="190">
        <v>49.7</v>
      </c>
      <c r="F6761" s="190">
        <f t="shared" si="426"/>
        <v>6756</v>
      </c>
      <c r="G6761" s="190">
        <f t="shared" si="424"/>
        <v>0.73981603153745068</v>
      </c>
      <c r="H6761" s="190">
        <f t="shared" si="425"/>
        <v>270.24</v>
      </c>
    </row>
    <row r="6762" spans="1:8">
      <c r="A6762" s="185">
        <v>42825</v>
      </c>
      <c r="B6762" s="184">
        <v>417</v>
      </c>
      <c r="C6762" s="184">
        <f t="shared" si="423"/>
        <v>2017</v>
      </c>
      <c r="E6762" s="190">
        <v>49.7</v>
      </c>
      <c r="F6762" s="190">
        <f t="shared" si="426"/>
        <v>6757</v>
      </c>
      <c r="G6762" s="190">
        <f t="shared" si="424"/>
        <v>0.73992553657468241</v>
      </c>
      <c r="H6762" s="190">
        <f t="shared" si="425"/>
        <v>270.27999999999997</v>
      </c>
    </row>
    <row r="6763" spans="1:8">
      <c r="A6763" s="185">
        <v>42826</v>
      </c>
      <c r="B6763" s="184">
        <v>418</v>
      </c>
      <c r="C6763" s="184">
        <f t="shared" si="423"/>
        <v>2017</v>
      </c>
      <c r="E6763" s="190">
        <v>49.7</v>
      </c>
      <c r="F6763" s="190">
        <f t="shared" si="426"/>
        <v>6758</v>
      </c>
      <c r="G6763" s="190">
        <f t="shared" si="424"/>
        <v>0.74003504161191414</v>
      </c>
      <c r="H6763" s="190">
        <f t="shared" si="425"/>
        <v>270.32</v>
      </c>
    </row>
    <row r="6764" spans="1:8">
      <c r="A6764" s="185">
        <v>42827</v>
      </c>
      <c r="B6764" s="184">
        <v>424</v>
      </c>
      <c r="C6764" s="184">
        <f t="shared" si="423"/>
        <v>2017</v>
      </c>
      <c r="E6764" s="190">
        <v>49.7</v>
      </c>
      <c r="F6764" s="190">
        <f t="shared" si="426"/>
        <v>6759</v>
      </c>
      <c r="G6764" s="190">
        <f t="shared" si="424"/>
        <v>0.74014454664914586</v>
      </c>
      <c r="H6764" s="190">
        <f t="shared" si="425"/>
        <v>270.36</v>
      </c>
    </row>
    <row r="6765" spans="1:8">
      <c r="A6765" s="185">
        <v>42828</v>
      </c>
      <c r="B6765" s="184">
        <v>423</v>
      </c>
      <c r="C6765" s="184">
        <f t="shared" si="423"/>
        <v>2017</v>
      </c>
      <c r="E6765" s="190">
        <v>49.6</v>
      </c>
      <c r="F6765" s="190">
        <f t="shared" si="426"/>
        <v>6760</v>
      </c>
      <c r="G6765" s="190">
        <f t="shared" si="424"/>
        <v>0.74025405168637759</v>
      </c>
      <c r="H6765" s="190">
        <f t="shared" si="425"/>
        <v>270.39999999999998</v>
      </c>
    </row>
    <row r="6766" spans="1:8">
      <c r="A6766" s="185">
        <v>42829</v>
      </c>
      <c r="B6766" s="184">
        <v>420</v>
      </c>
      <c r="C6766" s="184">
        <f t="shared" si="423"/>
        <v>2017</v>
      </c>
      <c r="E6766" s="190">
        <v>49.6</v>
      </c>
      <c r="F6766" s="190">
        <f t="shared" si="426"/>
        <v>6761</v>
      </c>
      <c r="G6766" s="190">
        <f t="shared" si="424"/>
        <v>0.74036355672360932</v>
      </c>
      <c r="H6766" s="190">
        <f t="shared" si="425"/>
        <v>270.44</v>
      </c>
    </row>
    <row r="6767" spans="1:8">
      <c r="A6767" s="185">
        <v>42830</v>
      </c>
      <c r="B6767" s="184">
        <v>416</v>
      </c>
      <c r="C6767" s="184">
        <f t="shared" si="423"/>
        <v>2017</v>
      </c>
      <c r="E6767" s="190">
        <v>49.6</v>
      </c>
      <c r="F6767" s="190">
        <f t="shared" si="426"/>
        <v>6762</v>
      </c>
      <c r="G6767" s="190">
        <f t="shared" si="424"/>
        <v>0.74047306176084104</v>
      </c>
      <c r="H6767" s="190">
        <f t="shared" si="425"/>
        <v>270.48</v>
      </c>
    </row>
    <row r="6768" spans="1:8">
      <c r="A6768" s="185">
        <v>42831</v>
      </c>
      <c r="B6768" s="184">
        <v>406</v>
      </c>
      <c r="C6768" s="184">
        <f t="shared" si="423"/>
        <v>2017</v>
      </c>
      <c r="E6768" s="190">
        <v>49.6</v>
      </c>
      <c r="F6768" s="190">
        <f t="shared" si="426"/>
        <v>6763</v>
      </c>
      <c r="G6768" s="190">
        <f t="shared" si="424"/>
        <v>0.74058256679807266</v>
      </c>
      <c r="H6768" s="190">
        <f t="shared" si="425"/>
        <v>270.52</v>
      </c>
    </row>
    <row r="6769" spans="1:8">
      <c r="A6769" s="185">
        <v>42832</v>
      </c>
      <c r="B6769" s="184">
        <v>411</v>
      </c>
      <c r="C6769" s="184">
        <f t="shared" si="423"/>
        <v>2017</v>
      </c>
      <c r="E6769" s="190">
        <v>49.6</v>
      </c>
      <c r="F6769" s="190">
        <f t="shared" si="426"/>
        <v>6764</v>
      </c>
      <c r="G6769" s="190">
        <f t="shared" si="424"/>
        <v>0.74069207183530439</v>
      </c>
      <c r="H6769" s="190">
        <f t="shared" si="425"/>
        <v>270.56</v>
      </c>
    </row>
    <row r="6770" spans="1:8">
      <c r="A6770" s="185">
        <v>42833</v>
      </c>
      <c r="B6770" s="184">
        <v>444</v>
      </c>
      <c r="C6770" s="184">
        <f t="shared" si="423"/>
        <v>2017</v>
      </c>
      <c r="E6770" s="190">
        <v>49.6</v>
      </c>
      <c r="F6770" s="190">
        <f t="shared" si="426"/>
        <v>6765</v>
      </c>
      <c r="G6770" s="190">
        <f t="shared" si="424"/>
        <v>0.74080157687253612</v>
      </c>
      <c r="H6770" s="190">
        <f t="shared" si="425"/>
        <v>270.60000000000002</v>
      </c>
    </row>
    <row r="6771" spans="1:8">
      <c r="A6771" s="185">
        <v>42834</v>
      </c>
      <c r="B6771" s="184">
        <v>429</v>
      </c>
      <c r="C6771" s="184">
        <f t="shared" si="423"/>
        <v>2017</v>
      </c>
      <c r="E6771" s="190">
        <v>49.6</v>
      </c>
      <c r="F6771" s="190">
        <f t="shared" si="426"/>
        <v>6766</v>
      </c>
      <c r="G6771" s="190">
        <f t="shared" si="424"/>
        <v>0.74091108190976784</v>
      </c>
      <c r="H6771" s="190">
        <f t="shared" si="425"/>
        <v>270.64</v>
      </c>
    </row>
    <row r="6772" spans="1:8">
      <c r="A6772" s="185">
        <v>42835</v>
      </c>
      <c r="B6772" s="184">
        <v>433</v>
      </c>
      <c r="C6772" s="184">
        <f t="shared" si="423"/>
        <v>2017</v>
      </c>
      <c r="E6772" s="190">
        <v>49.5</v>
      </c>
      <c r="F6772" s="190">
        <f t="shared" si="426"/>
        <v>6767</v>
      </c>
      <c r="G6772" s="190">
        <f t="shared" si="424"/>
        <v>0.74102058694699957</v>
      </c>
      <c r="H6772" s="190">
        <f t="shared" si="425"/>
        <v>270.68</v>
      </c>
    </row>
    <row r="6773" spans="1:8">
      <c r="A6773" s="185">
        <v>42836</v>
      </c>
      <c r="B6773" s="184">
        <v>431</v>
      </c>
      <c r="C6773" s="184">
        <f t="shared" si="423"/>
        <v>2017</v>
      </c>
      <c r="E6773" s="190">
        <v>49.5</v>
      </c>
      <c r="F6773" s="190">
        <f t="shared" si="426"/>
        <v>6768</v>
      </c>
      <c r="G6773" s="190">
        <f t="shared" si="424"/>
        <v>0.7411300919842313</v>
      </c>
      <c r="H6773" s="190">
        <f t="shared" si="425"/>
        <v>270.72000000000003</v>
      </c>
    </row>
    <row r="6774" spans="1:8">
      <c r="A6774" s="185">
        <v>42837</v>
      </c>
      <c r="B6774" s="184">
        <v>392</v>
      </c>
      <c r="C6774" s="184">
        <f t="shared" si="423"/>
        <v>2017</v>
      </c>
      <c r="E6774" s="190">
        <v>49.5</v>
      </c>
      <c r="F6774" s="190">
        <f t="shared" si="426"/>
        <v>6769</v>
      </c>
      <c r="G6774" s="190">
        <f t="shared" si="424"/>
        <v>0.74123959702146303</v>
      </c>
      <c r="H6774" s="190">
        <f t="shared" si="425"/>
        <v>270.76</v>
      </c>
    </row>
    <row r="6775" spans="1:8">
      <c r="A6775" s="185">
        <v>42838</v>
      </c>
      <c r="B6775" s="184">
        <v>457</v>
      </c>
      <c r="C6775" s="184">
        <f t="shared" si="423"/>
        <v>2017</v>
      </c>
      <c r="E6775" s="190">
        <v>49.5</v>
      </c>
      <c r="F6775" s="190">
        <f t="shared" si="426"/>
        <v>6770</v>
      </c>
      <c r="G6775" s="190">
        <f t="shared" si="424"/>
        <v>0.74134910205869475</v>
      </c>
      <c r="H6775" s="190">
        <f t="shared" si="425"/>
        <v>270.8</v>
      </c>
    </row>
    <row r="6776" spans="1:8">
      <c r="A6776" s="185">
        <v>42839</v>
      </c>
      <c r="B6776" s="184">
        <v>499</v>
      </c>
      <c r="C6776" s="184">
        <f t="shared" si="423"/>
        <v>2017</v>
      </c>
      <c r="E6776" s="190">
        <v>49.5</v>
      </c>
      <c r="F6776" s="190">
        <f t="shared" si="426"/>
        <v>6771</v>
      </c>
      <c r="G6776" s="190">
        <f t="shared" si="424"/>
        <v>0.74145860709592637</v>
      </c>
      <c r="H6776" s="190">
        <f t="shared" si="425"/>
        <v>270.83999999999997</v>
      </c>
    </row>
    <row r="6777" spans="1:8">
      <c r="A6777" s="185">
        <v>42840</v>
      </c>
      <c r="B6777" s="184">
        <v>605</v>
      </c>
      <c r="C6777" s="184">
        <f t="shared" si="423"/>
        <v>2017</v>
      </c>
      <c r="E6777" s="190">
        <v>49.5</v>
      </c>
      <c r="F6777" s="190">
        <f t="shared" si="426"/>
        <v>6772</v>
      </c>
      <c r="G6777" s="190">
        <f t="shared" si="424"/>
        <v>0.7415681121331581</v>
      </c>
      <c r="H6777" s="190">
        <f t="shared" si="425"/>
        <v>270.88</v>
      </c>
    </row>
    <row r="6778" spans="1:8">
      <c r="A6778" s="185">
        <v>42841</v>
      </c>
      <c r="B6778" s="184">
        <v>606</v>
      </c>
      <c r="C6778" s="184">
        <f t="shared" si="423"/>
        <v>2017</v>
      </c>
      <c r="E6778" s="190">
        <v>49.5</v>
      </c>
      <c r="F6778" s="190">
        <f t="shared" si="426"/>
        <v>6773</v>
      </c>
      <c r="G6778" s="190">
        <f t="shared" si="424"/>
        <v>0.74167761717038982</v>
      </c>
      <c r="H6778" s="190">
        <f t="shared" si="425"/>
        <v>270.92</v>
      </c>
    </row>
    <row r="6779" spans="1:8">
      <c r="A6779" s="185">
        <v>42842</v>
      </c>
      <c r="B6779" s="184">
        <v>591</v>
      </c>
      <c r="C6779" s="184">
        <f t="shared" si="423"/>
        <v>2017</v>
      </c>
      <c r="E6779" s="190">
        <v>49.5</v>
      </c>
      <c r="F6779" s="190">
        <f t="shared" si="426"/>
        <v>6774</v>
      </c>
      <c r="G6779" s="190">
        <f t="shared" si="424"/>
        <v>0.74178712220762155</v>
      </c>
      <c r="H6779" s="190">
        <f t="shared" si="425"/>
        <v>270.95999999999998</v>
      </c>
    </row>
    <row r="6780" spans="1:8">
      <c r="A6780" s="185">
        <v>42843</v>
      </c>
      <c r="B6780" s="184">
        <v>455</v>
      </c>
      <c r="C6780" s="184">
        <f t="shared" si="423"/>
        <v>2017</v>
      </c>
      <c r="E6780" s="190">
        <v>49.5</v>
      </c>
      <c r="F6780" s="190">
        <f t="shared" si="426"/>
        <v>6775</v>
      </c>
      <c r="G6780" s="190">
        <f t="shared" si="424"/>
        <v>0.74189662724485328</v>
      </c>
      <c r="H6780" s="190">
        <f t="shared" si="425"/>
        <v>271</v>
      </c>
    </row>
    <row r="6781" spans="1:8">
      <c r="A6781" s="185">
        <v>42844</v>
      </c>
      <c r="B6781" s="184">
        <v>479</v>
      </c>
      <c r="C6781" s="184">
        <f t="shared" si="423"/>
        <v>2017</v>
      </c>
      <c r="E6781" s="190">
        <v>49.4</v>
      </c>
      <c r="F6781" s="190">
        <f t="shared" si="426"/>
        <v>6776</v>
      </c>
      <c r="G6781" s="190">
        <f t="shared" si="424"/>
        <v>0.74200613228208501</v>
      </c>
      <c r="H6781" s="190">
        <f t="shared" si="425"/>
        <v>271.04000000000002</v>
      </c>
    </row>
    <row r="6782" spans="1:8">
      <c r="A6782" s="185">
        <v>42845</v>
      </c>
      <c r="B6782" s="184">
        <v>563</v>
      </c>
      <c r="C6782" s="184">
        <f t="shared" si="423"/>
        <v>2017</v>
      </c>
      <c r="E6782" s="190">
        <v>49.4</v>
      </c>
      <c r="F6782" s="190">
        <f t="shared" si="426"/>
        <v>6777</v>
      </c>
      <c r="G6782" s="190">
        <f t="shared" si="424"/>
        <v>0.74211563731931673</v>
      </c>
      <c r="H6782" s="190">
        <f t="shared" si="425"/>
        <v>271.08</v>
      </c>
    </row>
    <row r="6783" spans="1:8">
      <c r="A6783" s="185">
        <v>42846</v>
      </c>
      <c r="B6783" s="184">
        <v>638</v>
      </c>
      <c r="C6783" s="184">
        <f t="shared" si="423"/>
        <v>2017</v>
      </c>
      <c r="E6783" s="190">
        <v>49.4</v>
      </c>
      <c r="F6783" s="190">
        <f t="shared" si="426"/>
        <v>6778</v>
      </c>
      <c r="G6783" s="190">
        <f t="shared" si="424"/>
        <v>0.74222514235654835</v>
      </c>
      <c r="H6783" s="190">
        <f t="shared" si="425"/>
        <v>271.11999999999995</v>
      </c>
    </row>
    <row r="6784" spans="1:8">
      <c r="A6784" s="185">
        <v>42847</v>
      </c>
      <c r="B6784" s="184">
        <v>618</v>
      </c>
      <c r="C6784" s="184">
        <f t="shared" si="423"/>
        <v>2017</v>
      </c>
      <c r="E6784" s="190">
        <v>49.4</v>
      </c>
      <c r="F6784" s="190">
        <f t="shared" si="426"/>
        <v>6779</v>
      </c>
      <c r="G6784" s="190">
        <f t="shared" si="424"/>
        <v>0.74233464739378008</v>
      </c>
      <c r="H6784" s="190">
        <f t="shared" si="425"/>
        <v>271.16000000000003</v>
      </c>
    </row>
    <row r="6785" spans="1:8">
      <c r="A6785" s="185">
        <v>42848</v>
      </c>
      <c r="B6785" s="184">
        <v>633</v>
      </c>
      <c r="C6785" s="184">
        <f t="shared" si="423"/>
        <v>2017</v>
      </c>
      <c r="E6785" s="190">
        <v>49.4</v>
      </c>
      <c r="F6785" s="190">
        <f t="shared" si="426"/>
        <v>6780</v>
      </c>
      <c r="G6785" s="190">
        <f t="shared" si="424"/>
        <v>0.74244415243101181</v>
      </c>
      <c r="H6785" s="190">
        <f t="shared" si="425"/>
        <v>271.2</v>
      </c>
    </row>
    <row r="6786" spans="1:8">
      <c r="A6786" s="185">
        <v>42849</v>
      </c>
      <c r="B6786" s="184">
        <v>498</v>
      </c>
      <c r="C6786" s="184">
        <f t="shared" si="423"/>
        <v>2017</v>
      </c>
      <c r="E6786" s="190">
        <v>49.4</v>
      </c>
      <c r="F6786" s="190">
        <f t="shared" si="426"/>
        <v>6781</v>
      </c>
      <c r="G6786" s="190">
        <f t="shared" si="424"/>
        <v>0.74255365746824353</v>
      </c>
      <c r="H6786" s="190">
        <f t="shared" si="425"/>
        <v>271.24</v>
      </c>
    </row>
    <row r="6787" spans="1:8">
      <c r="A6787" s="185">
        <v>42850</v>
      </c>
      <c r="B6787" s="184">
        <v>599</v>
      </c>
      <c r="C6787" s="184">
        <f t="shared" si="423"/>
        <v>2017</v>
      </c>
      <c r="E6787" s="190">
        <v>49.4</v>
      </c>
      <c r="F6787" s="190">
        <f t="shared" si="426"/>
        <v>6782</v>
      </c>
      <c r="G6787" s="190">
        <f t="shared" si="424"/>
        <v>0.74266316250547526</v>
      </c>
      <c r="H6787" s="190">
        <f t="shared" si="425"/>
        <v>271.27999999999997</v>
      </c>
    </row>
    <row r="6788" spans="1:8">
      <c r="A6788" s="185">
        <v>42851</v>
      </c>
      <c r="B6788" s="184">
        <v>556</v>
      </c>
      <c r="C6788" s="184">
        <f t="shared" si="423"/>
        <v>2017</v>
      </c>
      <c r="E6788" s="190">
        <v>49.3</v>
      </c>
      <c r="F6788" s="190">
        <f t="shared" si="426"/>
        <v>6783</v>
      </c>
      <c r="G6788" s="190">
        <f t="shared" si="424"/>
        <v>0.74277266754270699</v>
      </c>
      <c r="H6788" s="190">
        <f t="shared" si="425"/>
        <v>271.32</v>
      </c>
    </row>
    <row r="6789" spans="1:8">
      <c r="A6789" s="185">
        <v>42852</v>
      </c>
      <c r="B6789" s="184">
        <v>575</v>
      </c>
      <c r="C6789" s="184">
        <f t="shared" si="423"/>
        <v>2017</v>
      </c>
      <c r="E6789" s="190">
        <v>49.3</v>
      </c>
      <c r="F6789" s="190">
        <f t="shared" si="426"/>
        <v>6784</v>
      </c>
      <c r="G6789" s="190">
        <f t="shared" si="424"/>
        <v>0.74288217257993872</v>
      </c>
      <c r="H6789" s="190">
        <f t="shared" si="425"/>
        <v>271.36</v>
      </c>
    </row>
    <row r="6790" spans="1:8">
      <c r="A6790" s="185">
        <v>42853</v>
      </c>
      <c r="B6790" s="184">
        <v>547</v>
      </c>
      <c r="C6790" s="184">
        <f t="shared" ref="C6790:C6853" si="427">YEAR(A6790)</f>
        <v>2017</v>
      </c>
      <c r="E6790" s="190">
        <v>49.3</v>
      </c>
      <c r="F6790" s="190">
        <f t="shared" si="426"/>
        <v>6785</v>
      </c>
      <c r="G6790" s="190">
        <f t="shared" ref="G6790:G6853" si="428">F6790/9132</f>
        <v>0.74299167761717044</v>
      </c>
      <c r="H6790" s="190">
        <f t="shared" ref="H6790:H6853" si="429">G6790*9132/25</f>
        <v>271.40000000000003</v>
      </c>
    </row>
    <row r="6791" spans="1:8">
      <c r="A6791" s="185">
        <v>42854</v>
      </c>
      <c r="B6791" s="184">
        <v>539</v>
      </c>
      <c r="C6791" s="184">
        <f t="shared" si="427"/>
        <v>2017</v>
      </c>
      <c r="E6791" s="190">
        <v>49.3</v>
      </c>
      <c r="F6791" s="190">
        <f t="shared" ref="F6791:F6854" si="430">F6790+1</f>
        <v>6786</v>
      </c>
      <c r="G6791" s="190">
        <f t="shared" si="428"/>
        <v>0.74310118265440206</v>
      </c>
      <c r="H6791" s="190">
        <f t="shared" si="429"/>
        <v>271.44</v>
      </c>
    </row>
    <row r="6792" spans="1:8">
      <c r="A6792" s="185">
        <v>42855</v>
      </c>
      <c r="B6792" s="184">
        <v>540</v>
      </c>
      <c r="C6792" s="184">
        <f t="shared" si="427"/>
        <v>2017</v>
      </c>
      <c r="E6792" s="190">
        <v>49.3</v>
      </c>
      <c r="F6792" s="190">
        <f t="shared" si="430"/>
        <v>6787</v>
      </c>
      <c r="G6792" s="190">
        <f t="shared" si="428"/>
        <v>0.74321068769163379</v>
      </c>
      <c r="H6792" s="190">
        <f t="shared" si="429"/>
        <v>271.48</v>
      </c>
    </row>
    <row r="6793" spans="1:8">
      <c r="A6793" s="185">
        <v>42856</v>
      </c>
      <c r="B6793" s="184">
        <v>533</v>
      </c>
      <c r="C6793" s="184">
        <f t="shared" si="427"/>
        <v>2017</v>
      </c>
      <c r="E6793" s="190">
        <v>49.3</v>
      </c>
      <c r="F6793" s="190">
        <f t="shared" si="430"/>
        <v>6788</v>
      </c>
      <c r="G6793" s="190">
        <f t="shared" si="428"/>
        <v>0.74332019272886551</v>
      </c>
      <c r="H6793" s="190">
        <f t="shared" si="429"/>
        <v>271.52</v>
      </c>
    </row>
    <row r="6794" spans="1:8">
      <c r="A6794" s="185">
        <v>42857</v>
      </c>
      <c r="B6794" s="184">
        <v>510</v>
      </c>
      <c r="C6794" s="184">
        <f t="shared" si="427"/>
        <v>2017</v>
      </c>
      <c r="E6794" s="190">
        <v>49.3</v>
      </c>
      <c r="F6794" s="190">
        <f t="shared" si="430"/>
        <v>6789</v>
      </c>
      <c r="G6794" s="190">
        <f t="shared" si="428"/>
        <v>0.74342969776609724</v>
      </c>
      <c r="H6794" s="190">
        <f t="shared" si="429"/>
        <v>271.56</v>
      </c>
    </row>
    <row r="6795" spans="1:8">
      <c r="A6795" s="185">
        <v>42858</v>
      </c>
      <c r="B6795" s="184">
        <v>497</v>
      </c>
      <c r="C6795" s="184">
        <f t="shared" si="427"/>
        <v>2017</v>
      </c>
      <c r="E6795" s="190">
        <v>49.3</v>
      </c>
      <c r="F6795" s="190">
        <f t="shared" si="430"/>
        <v>6790</v>
      </c>
      <c r="G6795" s="190">
        <f t="shared" si="428"/>
        <v>0.74353920280332897</v>
      </c>
      <c r="H6795" s="190">
        <f t="shared" si="429"/>
        <v>271.60000000000002</v>
      </c>
    </row>
    <row r="6796" spans="1:8">
      <c r="A6796" s="185">
        <v>42859</v>
      </c>
      <c r="B6796" s="184">
        <v>474</v>
      </c>
      <c r="C6796" s="184">
        <f t="shared" si="427"/>
        <v>2017</v>
      </c>
      <c r="E6796" s="190">
        <v>49.3</v>
      </c>
      <c r="F6796" s="190">
        <f t="shared" si="430"/>
        <v>6791</v>
      </c>
      <c r="G6796" s="190">
        <f t="shared" si="428"/>
        <v>0.7436487078405607</v>
      </c>
      <c r="H6796" s="190">
        <f t="shared" si="429"/>
        <v>271.64</v>
      </c>
    </row>
    <row r="6797" spans="1:8">
      <c r="A6797" s="185">
        <v>42860</v>
      </c>
      <c r="B6797" s="184">
        <v>427</v>
      </c>
      <c r="C6797" s="184">
        <f t="shared" si="427"/>
        <v>2017</v>
      </c>
      <c r="E6797" s="190">
        <v>49.2</v>
      </c>
      <c r="F6797" s="190">
        <f t="shared" si="430"/>
        <v>6792</v>
      </c>
      <c r="G6797" s="190">
        <f t="shared" si="428"/>
        <v>0.74375821287779242</v>
      </c>
      <c r="H6797" s="190">
        <f t="shared" si="429"/>
        <v>271.68</v>
      </c>
    </row>
    <row r="6798" spans="1:8">
      <c r="A6798" s="185">
        <v>42861</v>
      </c>
      <c r="B6798" s="184">
        <v>403</v>
      </c>
      <c r="C6798" s="184">
        <f t="shared" si="427"/>
        <v>2017</v>
      </c>
      <c r="E6798" s="190">
        <v>49.2</v>
      </c>
      <c r="F6798" s="190">
        <f t="shared" si="430"/>
        <v>6793</v>
      </c>
      <c r="G6798" s="190">
        <f t="shared" si="428"/>
        <v>0.74386771791502404</v>
      </c>
      <c r="H6798" s="190">
        <f t="shared" si="429"/>
        <v>271.71999999999997</v>
      </c>
    </row>
    <row r="6799" spans="1:8">
      <c r="A6799" s="185">
        <v>42862</v>
      </c>
      <c r="B6799" s="184">
        <v>439</v>
      </c>
      <c r="C6799" s="184">
        <f t="shared" si="427"/>
        <v>2017</v>
      </c>
      <c r="E6799" s="190">
        <v>49.2</v>
      </c>
      <c r="F6799" s="190">
        <f t="shared" si="430"/>
        <v>6794</v>
      </c>
      <c r="G6799" s="190">
        <f t="shared" si="428"/>
        <v>0.74397722295225577</v>
      </c>
      <c r="H6799" s="190">
        <f t="shared" si="429"/>
        <v>271.76</v>
      </c>
    </row>
    <row r="6800" spans="1:8">
      <c r="A6800" s="185">
        <v>42863</v>
      </c>
      <c r="B6800" s="184">
        <v>677</v>
      </c>
      <c r="C6800" s="184">
        <f t="shared" si="427"/>
        <v>2017</v>
      </c>
      <c r="E6800" s="190">
        <v>49.2</v>
      </c>
      <c r="F6800" s="190">
        <f t="shared" si="430"/>
        <v>6795</v>
      </c>
      <c r="G6800" s="190">
        <f t="shared" si="428"/>
        <v>0.7440867279894875</v>
      </c>
      <c r="H6800" s="190">
        <f t="shared" si="429"/>
        <v>271.8</v>
      </c>
    </row>
    <row r="6801" spans="1:8">
      <c r="A6801" s="185">
        <v>42864</v>
      </c>
      <c r="B6801" s="184">
        <v>1000</v>
      </c>
      <c r="C6801" s="184">
        <f t="shared" si="427"/>
        <v>2017</v>
      </c>
      <c r="E6801" s="190">
        <v>49.2</v>
      </c>
      <c r="F6801" s="190">
        <f t="shared" si="430"/>
        <v>6796</v>
      </c>
      <c r="G6801" s="190">
        <f t="shared" si="428"/>
        <v>0.74419623302671922</v>
      </c>
      <c r="H6801" s="190">
        <f t="shared" si="429"/>
        <v>271.83999999999997</v>
      </c>
    </row>
    <row r="6802" spans="1:8">
      <c r="A6802" s="185">
        <v>42865</v>
      </c>
      <c r="B6802" s="184">
        <v>1030</v>
      </c>
      <c r="C6802" s="184">
        <f t="shared" si="427"/>
        <v>2017</v>
      </c>
      <c r="E6802" s="190">
        <v>49.2</v>
      </c>
      <c r="F6802" s="190">
        <f t="shared" si="430"/>
        <v>6797</v>
      </c>
      <c r="G6802" s="190">
        <f t="shared" si="428"/>
        <v>0.74430573806395095</v>
      </c>
      <c r="H6802" s="190">
        <f t="shared" si="429"/>
        <v>271.88</v>
      </c>
    </row>
    <row r="6803" spans="1:8">
      <c r="A6803" s="185">
        <v>42866</v>
      </c>
      <c r="B6803" s="184">
        <v>684</v>
      </c>
      <c r="C6803" s="184">
        <f t="shared" si="427"/>
        <v>2017</v>
      </c>
      <c r="E6803" s="190">
        <v>49.2</v>
      </c>
      <c r="F6803" s="190">
        <f t="shared" si="430"/>
        <v>6798</v>
      </c>
      <c r="G6803" s="190">
        <f t="shared" si="428"/>
        <v>0.74441524310118268</v>
      </c>
      <c r="H6803" s="190">
        <f t="shared" si="429"/>
        <v>271.92</v>
      </c>
    </row>
    <row r="6804" spans="1:8">
      <c r="A6804" s="185">
        <v>42867</v>
      </c>
      <c r="B6804" s="184">
        <v>719</v>
      </c>
      <c r="C6804" s="184">
        <f t="shared" si="427"/>
        <v>2017</v>
      </c>
      <c r="E6804" s="190">
        <v>49.1</v>
      </c>
      <c r="F6804" s="190">
        <f t="shared" si="430"/>
        <v>6799</v>
      </c>
      <c r="G6804" s="190">
        <f t="shared" si="428"/>
        <v>0.74452474813841441</v>
      </c>
      <c r="H6804" s="190">
        <f t="shared" si="429"/>
        <v>271.95999999999998</v>
      </c>
    </row>
    <row r="6805" spans="1:8">
      <c r="A6805" s="185">
        <v>42868</v>
      </c>
      <c r="B6805" s="184">
        <v>1600</v>
      </c>
      <c r="C6805" s="184">
        <f t="shared" si="427"/>
        <v>2017</v>
      </c>
      <c r="E6805" s="190">
        <v>49.1</v>
      </c>
      <c r="F6805" s="190">
        <f t="shared" si="430"/>
        <v>6800</v>
      </c>
      <c r="G6805" s="190">
        <f t="shared" si="428"/>
        <v>0.74463425317564613</v>
      </c>
      <c r="H6805" s="190">
        <f t="shared" si="429"/>
        <v>272.00000000000006</v>
      </c>
    </row>
    <row r="6806" spans="1:8">
      <c r="A6806" s="185">
        <v>42869</v>
      </c>
      <c r="B6806" s="184">
        <v>1820</v>
      </c>
      <c r="C6806" s="184">
        <f t="shared" si="427"/>
        <v>2017</v>
      </c>
      <c r="E6806" s="190">
        <v>49.1</v>
      </c>
      <c r="F6806" s="190">
        <f t="shared" si="430"/>
        <v>6801</v>
      </c>
      <c r="G6806" s="190">
        <f t="shared" si="428"/>
        <v>0.74474375821287775</v>
      </c>
      <c r="H6806" s="190">
        <f t="shared" si="429"/>
        <v>272.04000000000002</v>
      </c>
    </row>
    <row r="6807" spans="1:8">
      <c r="A6807" s="185">
        <v>42870</v>
      </c>
      <c r="B6807" s="184">
        <v>1770</v>
      </c>
      <c r="C6807" s="184">
        <f t="shared" si="427"/>
        <v>2017</v>
      </c>
      <c r="E6807" s="190">
        <v>49.1</v>
      </c>
      <c r="F6807" s="190">
        <f t="shared" si="430"/>
        <v>6802</v>
      </c>
      <c r="G6807" s="190">
        <f t="shared" si="428"/>
        <v>0.74485326325010948</v>
      </c>
      <c r="H6807" s="190">
        <f t="shared" si="429"/>
        <v>272.08</v>
      </c>
    </row>
    <row r="6808" spans="1:8">
      <c r="A6808" s="185">
        <v>42871</v>
      </c>
      <c r="B6808" s="184">
        <v>1760</v>
      </c>
      <c r="C6808" s="184">
        <f t="shared" si="427"/>
        <v>2017</v>
      </c>
      <c r="E6808" s="190">
        <v>49.1</v>
      </c>
      <c r="F6808" s="190">
        <f t="shared" si="430"/>
        <v>6803</v>
      </c>
      <c r="G6808" s="190">
        <f t="shared" si="428"/>
        <v>0.7449627682873412</v>
      </c>
      <c r="H6808" s="190">
        <f t="shared" si="429"/>
        <v>272.12</v>
      </c>
    </row>
    <row r="6809" spans="1:8">
      <c r="A6809" s="185">
        <v>42872</v>
      </c>
      <c r="B6809" s="184">
        <v>1760</v>
      </c>
      <c r="C6809" s="184">
        <f t="shared" si="427"/>
        <v>2017</v>
      </c>
      <c r="E6809" s="190">
        <v>49.1</v>
      </c>
      <c r="F6809" s="190">
        <f t="shared" si="430"/>
        <v>6804</v>
      </c>
      <c r="G6809" s="190">
        <f t="shared" si="428"/>
        <v>0.74507227332457293</v>
      </c>
      <c r="H6809" s="190">
        <f t="shared" si="429"/>
        <v>272.16000000000003</v>
      </c>
    </row>
    <row r="6810" spans="1:8">
      <c r="A6810" s="185">
        <v>42873</v>
      </c>
      <c r="B6810" s="184">
        <v>1720</v>
      </c>
      <c r="C6810" s="184">
        <f t="shared" si="427"/>
        <v>2017</v>
      </c>
      <c r="E6810" s="190">
        <v>49</v>
      </c>
      <c r="F6810" s="190">
        <f t="shared" si="430"/>
        <v>6805</v>
      </c>
      <c r="G6810" s="190">
        <f t="shared" si="428"/>
        <v>0.74518177836180466</v>
      </c>
      <c r="H6810" s="190">
        <f t="shared" si="429"/>
        <v>272.2</v>
      </c>
    </row>
    <row r="6811" spans="1:8">
      <c r="A6811" s="185">
        <v>42874</v>
      </c>
      <c r="B6811" s="184">
        <v>1610</v>
      </c>
      <c r="C6811" s="184">
        <f t="shared" si="427"/>
        <v>2017</v>
      </c>
      <c r="E6811" s="190">
        <v>49</v>
      </c>
      <c r="F6811" s="190">
        <f t="shared" si="430"/>
        <v>6806</v>
      </c>
      <c r="G6811" s="190">
        <f t="shared" si="428"/>
        <v>0.74529128339903639</v>
      </c>
      <c r="H6811" s="190">
        <f t="shared" si="429"/>
        <v>272.24</v>
      </c>
    </row>
    <row r="6812" spans="1:8">
      <c r="A6812" s="185">
        <v>42875</v>
      </c>
      <c r="B6812" s="184">
        <v>1270</v>
      </c>
      <c r="C6812" s="184">
        <f t="shared" si="427"/>
        <v>2017</v>
      </c>
      <c r="E6812" s="190">
        <v>49</v>
      </c>
      <c r="F6812" s="190">
        <f t="shared" si="430"/>
        <v>6807</v>
      </c>
      <c r="G6812" s="190">
        <f t="shared" si="428"/>
        <v>0.74540078843626811</v>
      </c>
      <c r="H6812" s="190">
        <f t="shared" si="429"/>
        <v>272.27999999999997</v>
      </c>
    </row>
    <row r="6813" spans="1:8">
      <c r="A6813" s="185">
        <v>42876</v>
      </c>
      <c r="B6813" s="184">
        <v>1120</v>
      </c>
      <c r="C6813" s="184">
        <f t="shared" si="427"/>
        <v>2017</v>
      </c>
      <c r="E6813" s="190">
        <v>49</v>
      </c>
      <c r="F6813" s="190">
        <f t="shared" si="430"/>
        <v>6808</v>
      </c>
      <c r="G6813" s="190">
        <f t="shared" si="428"/>
        <v>0.74551029347349973</v>
      </c>
      <c r="H6813" s="190">
        <f t="shared" si="429"/>
        <v>272.31999999999994</v>
      </c>
    </row>
    <row r="6814" spans="1:8">
      <c r="A6814" s="185">
        <v>42877</v>
      </c>
      <c r="B6814" s="184">
        <v>1030</v>
      </c>
      <c r="C6814" s="184">
        <f t="shared" si="427"/>
        <v>2017</v>
      </c>
      <c r="E6814" s="190">
        <v>49</v>
      </c>
      <c r="F6814" s="190">
        <f t="shared" si="430"/>
        <v>6809</v>
      </c>
      <c r="G6814" s="190">
        <f t="shared" si="428"/>
        <v>0.74561979851073146</v>
      </c>
      <c r="H6814" s="190">
        <f t="shared" si="429"/>
        <v>272.36</v>
      </c>
    </row>
    <row r="6815" spans="1:8">
      <c r="A6815" s="185">
        <v>42878</v>
      </c>
      <c r="B6815" s="184">
        <v>951</v>
      </c>
      <c r="C6815" s="184">
        <f t="shared" si="427"/>
        <v>2017</v>
      </c>
      <c r="E6815" s="190">
        <v>49</v>
      </c>
      <c r="F6815" s="190">
        <f t="shared" si="430"/>
        <v>6810</v>
      </c>
      <c r="G6815" s="190">
        <f t="shared" si="428"/>
        <v>0.74572930354796318</v>
      </c>
      <c r="H6815" s="190">
        <f t="shared" si="429"/>
        <v>272.39999999999998</v>
      </c>
    </row>
    <row r="6816" spans="1:8">
      <c r="A6816" s="185">
        <v>42879</v>
      </c>
      <c r="B6816" s="184">
        <v>920</v>
      </c>
      <c r="C6816" s="184">
        <f t="shared" si="427"/>
        <v>2017</v>
      </c>
      <c r="E6816" s="190">
        <v>49</v>
      </c>
      <c r="F6816" s="190">
        <f t="shared" si="430"/>
        <v>6811</v>
      </c>
      <c r="G6816" s="190">
        <f t="shared" si="428"/>
        <v>0.74583880858519491</v>
      </c>
      <c r="H6816" s="190">
        <f t="shared" si="429"/>
        <v>272.44</v>
      </c>
    </row>
    <row r="6817" spans="1:8">
      <c r="A6817" s="185">
        <v>42880</v>
      </c>
      <c r="B6817" s="184">
        <v>890</v>
      </c>
      <c r="C6817" s="184">
        <f t="shared" si="427"/>
        <v>2017</v>
      </c>
      <c r="E6817" s="190">
        <v>49</v>
      </c>
      <c r="F6817" s="190">
        <f t="shared" si="430"/>
        <v>6812</v>
      </c>
      <c r="G6817" s="190">
        <f t="shared" si="428"/>
        <v>0.74594831362242664</v>
      </c>
      <c r="H6817" s="190">
        <f t="shared" si="429"/>
        <v>272.48</v>
      </c>
    </row>
    <row r="6818" spans="1:8">
      <c r="A6818" s="185">
        <v>42881</v>
      </c>
      <c r="B6818" s="184">
        <v>837</v>
      </c>
      <c r="C6818" s="184">
        <f t="shared" si="427"/>
        <v>2017</v>
      </c>
      <c r="E6818" s="190">
        <v>49</v>
      </c>
      <c r="F6818" s="190">
        <f t="shared" si="430"/>
        <v>6813</v>
      </c>
      <c r="G6818" s="190">
        <f t="shared" si="428"/>
        <v>0.74605781865965837</v>
      </c>
      <c r="H6818" s="190">
        <f t="shared" si="429"/>
        <v>272.52</v>
      </c>
    </row>
    <row r="6819" spans="1:8">
      <c r="A6819" s="185">
        <v>42882</v>
      </c>
      <c r="B6819" s="184">
        <v>805</v>
      </c>
      <c r="C6819" s="184">
        <f t="shared" si="427"/>
        <v>2017</v>
      </c>
      <c r="E6819" s="190">
        <v>49</v>
      </c>
      <c r="F6819" s="190">
        <f t="shared" si="430"/>
        <v>6814</v>
      </c>
      <c r="G6819" s="190">
        <f t="shared" si="428"/>
        <v>0.74616732369689009</v>
      </c>
      <c r="H6819" s="190">
        <f t="shared" si="429"/>
        <v>272.56</v>
      </c>
    </row>
    <row r="6820" spans="1:8">
      <c r="A6820" s="185">
        <v>42883</v>
      </c>
      <c r="B6820" s="184">
        <v>792</v>
      </c>
      <c r="C6820" s="184">
        <f t="shared" si="427"/>
        <v>2017</v>
      </c>
      <c r="E6820" s="190">
        <v>49</v>
      </c>
      <c r="F6820" s="190">
        <f t="shared" si="430"/>
        <v>6815</v>
      </c>
      <c r="G6820" s="190">
        <f t="shared" si="428"/>
        <v>0.74627682873412182</v>
      </c>
      <c r="H6820" s="190">
        <f t="shared" si="429"/>
        <v>272.60000000000002</v>
      </c>
    </row>
    <row r="6821" spans="1:8">
      <c r="A6821" s="185">
        <v>42884</v>
      </c>
      <c r="B6821" s="184">
        <v>782</v>
      </c>
      <c r="C6821" s="184">
        <f t="shared" si="427"/>
        <v>2017</v>
      </c>
      <c r="E6821" s="190">
        <v>49</v>
      </c>
      <c r="F6821" s="190">
        <f t="shared" si="430"/>
        <v>6816</v>
      </c>
      <c r="G6821" s="190">
        <f t="shared" si="428"/>
        <v>0.74638633377135344</v>
      </c>
      <c r="H6821" s="190">
        <f t="shared" si="429"/>
        <v>272.64</v>
      </c>
    </row>
    <row r="6822" spans="1:8">
      <c r="A6822" s="185">
        <v>42885</v>
      </c>
      <c r="B6822" s="184">
        <v>410</v>
      </c>
      <c r="C6822" s="184">
        <f t="shared" si="427"/>
        <v>2017</v>
      </c>
      <c r="E6822" s="190">
        <v>49</v>
      </c>
      <c r="F6822" s="190">
        <f t="shared" si="430"/>
        <v>6817</v>
      </c>
      <c r="G6822" s="190">
        <f t="shared" si="428"/>
        <v>0.74649583880858517</v>
      </c>
      <c r="H6822" s="190">
        <f t="shared" si="429"/>
        <v>272.68</v>
      </c>
    </row>
    <row r="6823" spans="1:8">
      <c r="A6823" s="185">
        <v>42886</v>
      </c>
      <c r="B6823" s="184">
        <v>362</v>
      </c>
      <c r="C6823" s="184">
        <f t="shared" si="427"/>
        <v>2017</v>
      </c>
      <c r="E6823" s="190">
        <v>48.9</v>
      </c>
      <c r="F6823" s="190">
        <f t="shared" si="430"/>
        <v>6818</v>
      </c>
      <c r="G6823" s="190">
        <f t="shared" si="428"/>
        <v>0.74660534384581689</v>
      </c>
      <c r="H6823" s="190">
        <f t="shared" si="429"/>
        <v>272.72000000000003</v>
      </c>
    </row>
    <row r="6824" spans="1:8">
      <c r="A6824" s="185">
        <v>42887</v>
      </c>
      <c r="B6824" s="184">
        <v>507</v>
      </c>
      <c r="C6824" s="184">
        <f t="shared" si="427"/>
        <v>2017</v>
      </c>
      <c r="E6824" s="190">
        <v>48.9</v>
      </c>
      <c r="F6824" s="190">
        <f t="shared" si="430"/>
        <v>6819</v>
      </c>
      <c r="G6824" s="190">
        <f t="shared" si="428"/>
        <v>0.74671484888304862</v>
      </c>
      <c r="H6824" s="190">
        <f t="shared" si="429"/>
        <v>272.76</v>
      </c>
    </row>
    <row r="6825" spans="1:8">
      <c r="A6825" s="185">
        <v>42888</v>
      </c>
      <c r="B6825" s="184">
        <v>616</v>
      </c>
      <c r="C6825" s="184">
        <f t="shared" si="427"/>
        <v>2017</v>
      </c>
      <c r="E6825" s="190">
        <v>48.9</v>
      </c>
      <c r="F6825" s="190">
        <f t="shared" si="430"/>
        <v>6820</v>
      </c>
      <c r="G6825" s="190">
        <f t="shared" si="428"/>
        <v>0.74682435392028035</v>
      </c>
      <c r="H6825" s="190">
        <f t="shared" si="429"/>
        <v>272.8</v>
      </c>
    </row>
    <row r="6826" spans="1:8">
      <c r="A6826" s="185">
        <v>42889</v>
      </c>
      <c r="B6826" s="184">
        <v>630</v>
      </c>
      <c r="C6826" s="184">
        <f t="shared" si="427"/>
        <v>2017</v>
      </c>
      <c r="E6826" s="190">
        <v>48.9</v>
      </c>
      <c r="F6826" s="190">
        <f t="shared" si="430"/>
        <v>6821</v>
      </c>
      <c r="G6826" s="190">
        <f t="shared" si="428"/>
        <v>0.74693385895751208</v>
      </c>
      <c r="H6826" s="190">
        <f t="shared" si="429"/>
        <v>272.83999999999997</v>
      </c>
    </row>
    <row r="6827" spans="1:8">
      <c r="A6827" s="185">
        <v>42890</v>
      </c>
      <c r="B6827" s="184">
        <v>624</v>
      </c>
      <c r="C6827" s="184">
        <f t="shared" si="427"/>
        <v>2017</v>
      </c>
      <c r="E6827" s="190">
        <v>48.9</v>
      </c>
      <c r="F6827" s="190">
        <f t="shared" si="430"/>
        <v>6822</v>
      </c>
      <c r="G6827" s="190">
        <f t="shared" si="428"/>
        <v>0.7470433639947438</v>
      </c>
      <c r="H6827" s="190">
        <f t="shared" si="429"/>
        <v>272.88</v>
      </c>
    </row>
    <row r="6828" spans="1:8">
      <c r="A6828" s="185">
        <v>42891</v>
      </c>
      <c r="B6828" s="184">
        <v>929</v>
      </c>
      <c r="C6828" s="184">
        <f t="shared" si="427"/>
        <v>2017</v>
      </c>
      <c r="E6828" s="190">
        <v>48.9</v>
      </c>
      <c r="F6828" s="190">
        <f t="shared" si="430"/>
        <v>6823</v>
      </c>
      <c r="G6828" s="190">
        <f t="shared" si="428"/>
        <v>0.74715286903197542</v>
      </c>
      <c r="H6828" s="190">
        <f t="shared" si="429"/>
        <v>272.91999999999996</v>
      </c>
    </row>
    <row r="6829" spans="1:8">
      <c r="A6829" s="185">
        <v>42892</v>
      </c>
      <c r="B6829" s="184">
        <v>1210</v>
      </c>
      <c r="C6829" s="184">
        <f t="shared" si="427"/>
        <v>2017</v>
      </c>
      <c r="E6829" s="190">
        <v>48.9</v>
      </c>
      <c r="F6829" s="190">
        <f t="shared" si="430"/>
        <v>6824</v>
      </c>
      <c r="G6829" s="190">
        <f t="shared" si="428"/>
        <v>0.74726237406920715</v>
      </c>
      <c r="H6829" s="190">
        <f t="shared" si="429"/>
        <v>272.95999999999998</v>
      </c>
    </row>
    <row r="6830" spans="1:8">
      <c r="A6830" s="185">
        <v>42893</v>
      </c>
      <c r="B6830" s="184">
        <v>1260</v>
      </c>
      <c r="C6830" s="184">
        <f t="shared" si="427"/>
        <v>2017</v>
      </c>
      <c r="E6830" s="190">
        <v>48.9</v>
      </c>
      <c r="F6830" s="190">
        <f t="shared" si="430"/>
        <v>6825</v>
      </c>
      <c r="G6830" s="190">
        <f t="shared" si="428"/>
        <v>0.74737187910643887</v>
      </c>
      <c r="H6830" s="190">
        <f t="shared" si="429"/>
        <v>273</v>
      </c>
    </row>
    <row r="6831" spans="1:8">
      <c r="A6831" s="185">
        <v>42894</v>
      </c>
      <c r="B6831" s="184">
        <v>1140</v>
      </c>
      <c r="C6831" s="184">
        <f t="shared" si="427"/>
        <v>2017</v>
      </c>
      <c r="E6831" s="190">
        <v>48.9</v>
      </c>
      <c r="F6831" s="190">
        <f t="shared" si="430"/>
        <v>6826</v>
      </c>
      <c r="G6831" s="190">
        <f t="shared" si="428"/>
        <v>0.7474813841436706</v>
      </c>
      <c r="H6831" s="190">
        <f t="shared" si="429"/>
        <v>273.04000000000002</v>
      </c>
    </row>
    <row r="6832" spans="1:8">
      <c r="A6832" s="185">
        <v>42895</v>
      </c>
      <c r="B6832" s="184">
        <v>802</v>
      </c>
      <c r="C6832" s="184">
        <f t="shared" si="427"/>
        <v>2017</v>
      </c>
      <c r="E6832" s="190">
        <v>48.9</v>
      </c>
      <c r="F6832" s="190">
        <f t="shared" si="430"/>
        <v>6827</v>
      </c>
      <c r="G6832" s="190">
        <f t="shared" si="428"/>
        <v>0.74759088918090233</v>
      </c>
      <c r="H6832" s="190">
        <f t="shared" si="429"/>
        <v>273.08</v>
      </c>
    </row>
    <row r="6833" spans="1:8">
      <c r="A6833" s="185">
        <v>42896</v>
      </c>
      <c r="B6833" s="184">
        <v>645</v>
      </c>
      <c r="C6833" s="184">
        <f t="shared" si="427"/>
        <v>2017</v>
      </c>
      <c r="E6833" s="190">
        <v>48.9</v>
      </c>
      <c r="F6833" s="190">
        <f t="shared" si="430"/>
        <v>6828</v>
      </c>
      <c r="G6833" s="190">
        <f t="shared" si="428"/>
        <v>0.74770039421813406</v>
      </c>
      <c r="H6833" s="190">
        <f t="shared" si="429"/>
        <v>273.12</v>
      </c>
    </row>
    <row r="6834" spans="1:8">
      <c r="A6834" s="185">
        <v>42897</v>
      </c>
      <c r="B6834" s="184">
        <v>831</v>
      </c>
      <c r="C6834" s="184">
        <f t="shared" si="427"/>
        <v>2017</v>
      </c>
      <c r="E6834" s="190">
        <v>48.9</v>
      </c>
      <c r="F6834" s="190">
        <f t="shared" si="430"/>
        <v>6829</v>
      </c>
      <c r="G6834" s="190">
        <f t="shared" si="428"/>
        <v>0.74780989925536578</v>
      </c>
      <c r="H6834" s="190">
        <f t="shared" si="429"/>
        <v>273.16000000000003</v>
      </c>
    </row>
    <row r="6835" spans="1:8">
      <c r="A6835" s="185">
        <v>42898</v>
      </c>
      <c r="B6835" s="184">
        <v>997</v>
      </c>
      <c r="C6835" s="184">
        <f t="shared" si="427"/>
        <v>2017</v>
      </c>
      <c r="E6835" s="190">
        <v>48.8</v>
      </c>
      <c r="F6835" s="190">
        <f t="shared" si="430"/>
        <v>6830</v>
      </c>
      <c r="G6835" s="190">
        <f t="shared" si="428"/>
        <v>0.74791940429259751</v>
      </c>
      <c r="H6835" s="190">
        <f t="shared" si="429"/>
        <v>273.20000000000005</v>
      </c>
    </row>
    <row r="6836" spans="1:8">
      <c r="A6836" s="185">
        <v>42899</v>
      </c>
      <c r="B6836" s="184">
        <v>1160</v>
      </c>
      <c r="C6836" s="184">
        <f t="shared" si="427"/>
        <v>2017</v>
      </c>
      <c r="E6836" s="190">
        <v>48.8</v>
      </c>
      <c r="F6836" s="190">
        <f t="shared" si="430"/>
        <v>6831</v>
      </c>
      <c r="G6836" s="190">
        <f t="shared" si="428"/>
        <v>0.74802890932982913</v>
      </c>
      <c r="H6836" s="190">
        <f t="shared" si="429"/>
        <v>273.24</v>
      </c>
    </row>
    <row r="6837" spans="1:8">
      <c r="A6837" s="185">
        <v>42900</v>
      </c>
      <c r="B6837" s="184">
        <v>1210</v>
      </c>
      <c r="C6837" s="184">
        <f t="shared" si="427"/>
        <v>2017</v>
      </c>
      <c r="E6837" s="190">
        <v>48.8</v>
      </c>
      <c r="F6837" s="190">
        <f t="shared" si="430"/>
        <v>6832</v>
      </c>
      <c r="G6837" s="190">
        <f t="shared" si="428"/>
        <v>0.74813841436706086</v>
      </c>
      <c r="H6837" s="190">
        <f t="shared" si="429"/>
        <v>273.27999999999997</v>
      </c>
    </row>
    <row r="6838" spans="1:8">
      <c r="A6838" s="185">
        <v>42901</v>
      </c>
      <c r="B6838" s="184">
        <v>1210</v>
      </c>
      <c r="C6838" s="184">
        <f t="shared" si="427"/>
        <v>2017</v>
      </c>
      <c r="E6838" s="190">
        <v>48.8</v>
      </c>
      <c r="F6838" s="190">
        <f t="shared" si="430"/>
        <v>6833</v>
      </c>
      <c r="G6838" s="190">
        <f t="shared" si="428"/>
        <v>0.74824791940429258</v>
      </c>
      <c r="H6838" s="190">
        <f t="shared" si="429"/>
        <v>273.32</v>
      </c>
    </row>
    <row r="6839" spans="1:8">
      <c r="A6839" s="185">
        <v>42902</v>
      </c>
      <c r="B6839" s="184">
        <v>1130</v>
      </c>
      <c r="C6839" s="184">
        <f t="shared" si="427"/>
        <v>2017</v>
      </c>
      <c r="E6839" s="190">
        <v>48.8</v>
      </c>
      <c r="F6839" s="190">
        <f t="shared" si="430"/>
        <v>6834</v>
      </c>
      <c r="G6839" s="190">
        <f t="shared" si="428"/>
        <v>0.74835742444152431</v>
      </c>
      <c r="H6839" s="190">
        <f t="shared" si="429"/>
        <v>273.36</v>
      </c>
    </row>
    <row r="6840" spans="1:8">
      <c r="A6840" s="185">
        <v>42903</v>
      </c>
      <c r="B6840" s="184">
        <v>996</v>
      </c>
      <c r="C6840" s="184">
        <f t="shared" si="427"/>
        <v>2017</v>
      </c>
      <c r="E6840" s="190">
        <v>48.8</v>
      </c>
      <c r="F6840" s="190">
        <f t="shared" si="430"/>
        <v>6835</v>
      </c>
      <c r="G6840" s="190">
        <f t="shared" si="428"/>
        <v>0.74846692947875604</v>
      </c>
      <c r="H6840" s="190">
        <f t="shared" si="429"/>
        <v>273.39999999999998</v>
      </c>
    </row>
    <row r="6841" spans="1:8">
      <c r="A6841" s="185">
        <v>42904</v>
      </c>
      <c r="B6841" s="184">
        <v>920</v>
      </c>
      <c r="C6841" s="184">
        <f t="shared" si="427"/>
        <v>2017</v>
      </c>
      <c r="E6841" s="190">
        <v>48.8</v>
      </c>
      <c r="F6841" s="190">
        <f t="shared" si="430"/>
        <v>6836</v>
      </c>
      <c r="G6841" s="190">
        <f t="shared" si="428"/>
        <v>0.74857643451598777</v>
      </c>
      <c r="H6841" s="190">
        <f t="shared" si="429"/>
        <v>273.44</v>
      </c>
    </row>
    <row r="6842" spans="1:8">
      <c r="A6842" s="185">
        <v>42905</v>
      </c>
      <c r="B6842" s="184">
        <v>918</v>
      </c>
      <c r="C6842" s="184">
        <f t="shared" si="427"/>
        <v>2017</v>
      </c>
      <c r="E6842" s="190">
        <v>48.8</v>
      </c>
      <c r="F6842" s="190">
        <f t="shared" si="430"/>
        <v>6837</v>
      </c>
      <c r="G6842" s="190">
        <f t="shared" si="428"/>
        <v>0.74868593955321949</v>
      </c>
      <c r="H6842" s="190">
        <f t="shared" si="429"/>
        <v>273.48</v>
      </c>
    </row>
    <row r="6843" spans="1:8">
      <c r="A6843" s="185">
        <v>42906</v>
      </c>
      <c r="B6843" s="184">
        <v>930</v>
      </c>
      <c r="C6843" s="184">
        <f t="shared" si="427"/>
        <v>2017</v>
      </c>
      <c r="E6843" s="190">
        <v>48.7</v>
      </c>
      <c r="F6843" s="190">
        <f t="shared" si="430"/>
        <v>6838</v>
      </c>
      <c r="G6843" s="190">
        <f t="shared" si="428"/>
        <v>0.74879544459045111</v>
      </c>
      <c r="H6843" s="190">
        <f t="shared" si="429"/>
        <v>273.52</v>
      </c>
    </row>
    <row r="6844" spans="1:8">
      <c r="A6844" s="185">
        <v>42907</v>
      </c>
      <c r="B6844" s="184">
        <v>1020</v>
      </c>
      <c r="C6844" s="184">
        <f t="shared" si="427"/>
        <v>2017</v>
      </c>
      <c r="E6844" s="190">
        <v>48.7</v>
      </c>
      <c r="F6844" s="190">
        <f t="shared" si="430"/>
        <v>6839</v>
      </c>
      <c r="G6844" s="190">
        <f t="shared" si="428"/>
        <v>0.74890494962768284</v>
      </c>
      <c r="H6844" s="190">
        <f t="shared" si="429"/>
        <v>273.56</v>
      </c>
    </row>
    <row r="6845" spans="1:8">
      <c r="A6845" s="185">
        <v>42908</v>
      </c>
      <c r="B6845" s="184">
        <v>1090</v>
      </c>
      <c r="C6845" s="184">
        <f t="shared" si="427"/>
        <v>2017</v>
      </c>
      <c r="E6845" s="190">
        <v>48.7</v>
      </c>
      <c r="F6845" s="190">
        <f t="shared" si="430"/>
        <v>6840</v>
      </c>
      <c r="G6845" s="190">
        <f t="shared" si="428"/>
        <v>0.74901445466491456</v>
      </c>
      <c r="H6845" s="190">
        <f t="shared" si="429"/>
        <v>273.60000000000002</v>
      </c>
    </row>
    <row r="6846" spans="1:8">
      <c r="A6846" s="185">
        <v>42909</v>
      </c>
      <c r="B6846" s="184">
        <v>1080</v>
      </c>
      <c r="C6846" s="184">
        <f t="shared" si="427"/>
        <v>2017</v>
      </c>
      <c r="E6846" s="190">
        <v>48.6</v>
      </c>
      <c r="F6846" s="190">
        <f t="shared" si="430"/>
        <v>6841</v>
      </c>
      <c r="G6846" s="190">
        <f t="shared" si="428"/>
        <v>0.74912395970214629</v>
      </c>
      <c r="H6846" s="190">
        <f t="shared" si="429"/>
        <v>273.64</v>
      </c>
    </row>
    <row r="6847" spans="1:8">
      <c r="A6847" s="185">
        <v>42910</v>
      </c>
      <c r="B6847" s="184">
        <v>965</v>
      </c>
      <c r="C6847" s="184">
        <f t="shared" si="427"/>
        <v>2017</v>
      </c>
      <c r="E6847" s="190">
        <v>48.6</v>
      </c>
      <c r="F6847" s="190">
        <f t="shared" si="430"/>
        <v>6842</v>
      </c>
      <c r="G6847" s="190">
        <f t="shared" si="428"/>
        <v>0.74923346473937802</v>
      </c>
      <c r="H6847" s="190">
        <f t="shared" si="429"/>
        <v>273.68</v>
      </c>
    </row>
    <row r="6848" spans="1:8">
      <c r="A6848" s="185">
        <v>42911</v>
      </c>
      <c r="B6848" s="184">
        <v>863</v>
      </c>
      <c r="C6848" s="184">
        <f t="shared" si="427"/>
        <v>2017</v>
      </c>
      <c r="E6848" s="190">
        <v>48.6</v>
      </c>
      <c r="F6848" s="190">
        <f t="shared" si="430"/>
        <v>6843</v>
      </c>
      <c r="G6848" s="190">
        <f t="shared" si="428"/>
        <v>0.74934296977660975</v>
      </c>
      <c r="H6848" s="190">
        <f t="shared" si="429"/>
        <v>273.72000000000003</v>
      </c>
    </row>
    <row r="6849" spans="1:8">
      <c r="A6849" s="185">
        <v>42912</v>
      </c>
      <c r="B6849" s="184">
        <v>721</v>
      </c>
      <c r="C6849" s="184">
        <f t="shared" si="427"/>
        <v>2017</v>
      </c>
      <c r="E6849" s="190">
        <v>48.6</v>
      </c>
      <c r="F6849" s="190">
        <f t="shared" si="430"/>
        <v>6844</v>
      </c>
      <c r="G6849" s="190">
        <f t="shared" si="428"/>
        <v>0.74945247481384147</v>
      </c>
      <c r="H6849" s="190">
        <f t="shared" si="429"/>
        <v>273.76</v>
      </c>
    </row>
    <row r="6850" spans="1:8">
      <c r="A6850" s="185">
        <v>42913</v>
      </c>
      <c r="B6850" s="184">
        <v>662</v>
      </c>
      <c r="C6850" s="184">
        <f t="shared" si="427"/>
        <v>2017</v>
      </c>
      <c r="E6850" s="190">
        <v>48.6</v>
      </c>
      <c r="F6850" s="190">
        <f t="shared" si="430"/>
        <v>6845</v>
      </c>
      <c r="G6850" s="190">
        <f t="shared" si="428"/>
        <v>0.7495619798510732</v>
      </c>
      <c r="H6850" s="190">
        <f t="shared" si="429"/>
        <v>273.8</v>
      </c>
    </row>
    <row r="6851" spans="1:8">
      <c r="A6851" s="185">
        <v>42914</v>
      </c>
      <c r="B6851" s="184">
        <v>500</v>
      </c>
      <c r="C6851" s="184">
        <f t="shared" si="427"/>
        <v>2017</v>
      </c>
      <c r="E6851" s="190">
        <v>48.6</v>
      </c>
      <c r="F6851" s="190">
        <f t="shared" si="430"/>
        <v>6846</v>
      </c>
      <c r="G6851" s="190">
        <f t="shared" si="428"/>
        <v>0.74967148488830482</v>
      </c>
      <c r="H6851" s="190">
        <f t="shared" si="429"/>
        <v>273.83999999999997</v>
      </c>
    </row>
    <row r="6852" spans="1:8">
      <c r="A6852" s="185">
        <v>42915</v>
      </c>
      <c r="B6852" s="184">
        <v>312</v>
      </c>
      <c r="C6852" s="184">
        <f t="shared" si="427"/>
        <v>2017</v>
      </c>
      <c r="E6852" s="190">
        <v>48.5</v>
      </c>
      <c r="F6852" s="190">
        <f t="shared" si="430"/>
        <v>6847</v>
      </c>
      <c r="G6852" s="190">
        <f t="shared" si="428"/>
        <v>0.74978098992553655</v>
      </c>
      <c r="H6852" s="190">
        <f t="shared" si="429"/>
        <v>273.88</v>
      </c>
    </row>
    <row r="6853" spans="1:8">
      <c r="A6853" s="185">
        <v>42916</v>
      </c>
      <c r="B6853" s="184">
        <v>242</v>
      </c>
      <c r="C6853" s="184">
        <f t="shared" si="427"/>
        <v>2017</v>
      </c>
      <c r="E6853" s="190">
        <v>48.5</v>
      </c>
      <c r="F6853" s="190">
        <f t="shared" si="430"/>
        <v>6848</v>
      </c>
      <c r="G6853" s="190">
        <f t="shared" si="428"/>
        <v>0.74989049496276827</v>
      </c>
      <c r="H6853" s="190">
        <f t="shared" si="429"/>
        <v>273.92</v>
      </c>
    </row>
    <row r="6854" spans="1:8">
      <c r="A6854" s="185">
        <v>42917</v>
      </c>
      <c r="B6854" s="184">
        <v>225</v>
      </c>
      <c r="C6854" s="184">
        <f t="shared" ref="C6854:C6917" si="431">YEAR(A6854)</f>
        <v>2017</v>
      </c>
      <c r="E6854" s="190">
        <v>48.5</v>
      </c>
      <c r="F6854" s="190">
        <f t="shared" si="430"/>
        <v>6849</v>
      </c>
      <c r="G6854" s="190">
        <f t="shared" ref="G6854:G6917" si="432">F6854/9132</f>
        <v>0.75</v>
      </c>
      <c r="H6854" s="190">
        <f t="shared" ref="H6854:H6917" si="433">G6854*9132/25</f>
        <v>273.95999999999998</v>
      </c>
    </row>
    <row r="6855" spans="1:8">
      <c r="A6855" s="185">
        <v>42918</v>
      </c>
      <c r="B6855" s="184">
        <v>214</v>
      </c>
      <c r="C6855" s="184">
        <f t="shared" si="431"/>
        <v>2017</v>
      </c>
      <c r="E6855" s="190">
        <v>48.5</v>
      </c>
      <c r="F6855" s="190">
        <f t="shared" ref="F6855:F6918" si="434">F6854+1</f>
        <v>6850</v>
      </c>
      <c r="G6855" s="190">
        <f t="shared" si="432"/>
        <v>0.75010950503723173</v>
      </c>
      <c r="H6855" s="190">
        <f t="shared" si="433"/>
        <v>274</v>
      </c>
    </row>
    <row r="6856" spans="1:8">
      <c r="A6856" s="185">
        <v>42919</v>
      </c>
      <c r="B6856" s="184">
        <v>224</v>
      </c>
      <c r="C6856" s="184">
        <f t="shared" si="431"/>
        <v>2017</v>
      </c>
      <c r="E6856" s="190">
        <v>48.5</v>
      </c>
      <c r="F6856" s="190">
        <f t="shared" si="434"/>
        <v>6851</v>
      </c>
      <c r="G6856" s="190">
        <f t="shared" si="432"/>
        <v>0.75021901007446345</v>
      </c>
      <c r="H6856" s="190">
        <f t="shared" si="433"/>
        <v>274.04000000000002</v>
      </c>
    </row>
    <row r="6857" spans="1:8">
      <c r="A6857" s="185">
        <v>42920</v>
      </c>
      <c r="B6857" s="184">
        <v>245</v>
      </c>
      <c r="C6857" s="184">
        <f t="shared" si="431"/>
        <v>2017</v>
      </c>
      <c r="E6857" s="190">
        <v>48.5</v>
      </c>
      <c r="F6857" s="190">
        <f t="shared" si="434"/>
        <v>6852</v>
      </c>
      <c r="G6857" s="190">
        <f t="shared" si="432"/>
        <v>0.75032851511169518</v>
      </c>
      <c r="H6857" s="190">
        <f t="shared" si="433"/>
        <v>274.08</v>
      </c>
    </row>
    <row r="6858" spans="1:8">
      <c r="A6858" s="185">
        <v>42921</v>
      </c>
      <c r="B6858" s="184">
        <v>245</v>
      </c>
      <c r="C6858" s="184">
        <f t="shared" si="431"/>
        <v>2017</v>
      </c>
      <c r="E6858" s="190">
        <v>48.5</v>
      </c>
      <c r="F6858" s="190">
        <f t="shared" si="434"/>
        <v>6853</v>
      </c>
      <c r="G6858" s="190">
        <f t="shared" si="432"/>
        <v>0.7504380201489268</v>
      </c>
      <c r="H6858" s="190">
        <f t="shared" si="433"/>
        <v>274.11999999999995</v>
      </c>
    </row>
    <row r="6859" spans="1:8">
      <c r="A6859" s="185">
        <v>42922</v>
      </c>
      <c r="B6859" s="184">
        <v>253</v>
      </c>
      <c r="C6859" s="184">
        <f t="shared" si="431"/>
        <v>2017</v>
      </c>
      <c r="E6859" s="190">
        <v>48.5</v>
      </c>
      <c r="F6859" s="190">
        <f t="shared" si="434"/>
        <v>6854</v>
      </c>
      <c r="G6859" s="190">
        <f t="shared" si="432"/>
        <v>0.75054752518615853</v>
      </c>
      <c r="H6859" s="190">
        <f t="shared" si="433"/>
        <v>274.16000000000003</v>
      </c>
    </row>
    <row r="6860" spans="1:8">
      <c r="A6860" s="185">
        <v>42923</v>
      </c>
      <c r="B6860" s="184">
        <v>255</v>
      </c>
      <c r="C6860" s="184">
        <f t="shared" si="431"/>
        <v>2017</v>
      </c>
      <c r="E6860" s="190">
        <v>48.5</v>
      </c>
      <c r="F6860" s="190">
        <f t="shared" si="434"/>
        <v>6855</v>
      </c>
      <c r="G6860" s="190">
        <f t="shared" si="432"/>
        <v>0.75065703022339025</v>
      </c>
      <c r="H6860" s="190">
        <f t="shared" si="433"/>
        <v>274.2</v>
      </c>
    </row>
    <row r="6861" spans="1:8">
      <c r="A6861" s="185">
        <v>42924</v>
      </c>
      <c r="B6861" s="184">
        <v>253</v>
      </c>
      <c r="C6861" s="184">
        <f t="shared" si="431"/>
        <v>2017</v>
      </c>
      <c r="E6861" s="190">
        <v>48.4</v>
      </c>
      <c r="F6861" s="190">
        <f t="shared" si="434"/>
        <v>6856</v>
      </c>
      <c r="G6861" s="190">
        <f t="shared" si="432"/>
        <v>0.75076653526062198</v>
      </c>
      <c r="H6861" s="190">
        <f t="shared" si="433"/>
        <v>274.24</v>
      </c>
    </row>
    <row r="6862" spans="1:8">
      <c r="A6862" s="185">
        <v>42925</v>
      </c>
      <c r="B6862" s="184">
        <v>256</v>
      </c>
      <c r="C6862" s="184">
        <f t="shared" si="431"/>
        <v>2017</v>
      </c>
      <c r="E6862" s="190">
        <v>48.4</v>
      </c>
      <c r="F6862" s="190">
        <f t="shared" si="434"/>
        <v>6857</v>
      </c>
      <c r="G6862" s="190">
        <f t="shared" si="432"/>
        <v>0.75087604029785371</v>
      </c>
      <c r="H6862" s="190">
        <f t="shared" si="433"/>
        <v>274.27999999999997</v>
      </c>
    </row>
    <row r="6863" spans="1:8">
      <c r="A6863" s="185">
        <v>42926</v>
      </c>
      <c r="B6863" s="184">
        <v>207</v>
      </c>
      <c r="C6863" s="184">
        <f t="shared" si="431"/>
        <v>2017</v>
      </c>
      <c r="E6863" s="190">
        <v>48.4</v>
      </c>
      <c r="F6863" s="190">
        <f t="shared" si="434"/>
        <v>6858</v>
      </c>
      <c r="G6863" s="190">
        <f t="shared" si="432"/>
        <v>0.75098554533508544</v>
      </c>
      <c r="H6863" s="190">
        <f t="shared" si="433"/>
        <v>274.32</v>
      </c>
    </row>
    <row r="6864" spans="1:8">
      <c r="A6864" s="185">
        <v>42927</v>
      </c>
      <c r="B6864" s="184">
        <v>146</v>
      </c>
      <c r="C6864" s="184">
        <f t="shared" si="431"/>
        <v>2017</v>
      </c>
      <c r="E6864" s="190">
        <v>48.4</v>
      </c>
      <c r="F6864" s="190">
        <f t="shared" si="434"/>
        <v>6859</v>
      </c>
      <c r="G6864" s="190">
        <f t="shared" si="432"/>
        <v>0.75109505037231716</v>
      </c>
      <c r="H6864" s="190">
        <f t="shared" si="433"/>
        <v>274.36</v>
      </c>
    </row>
    <row r="6865" spans="1:8">
      <c r="A6865" s="185">
        <v>42928</v>
      </c>
      <c r="B6865" s="184">
        <v>129</v>
      </c>
      <c r="C6865" s="184">
        <f t="shared" si="431"/>
        <v>2017</v>
      </c>
      <c r="E6865" s="190">
        <v>48.4</v>
      </c>
      <c r="F6865" s="190">
        <f t="shared" si="434"/>
        <v>6860</v>
      </c>
      <c r="G6865" s="190">
        <f t="shared" si="432"/>
        <v>0.75120455540954889</v>
      </c>
      <c r="H6865" s="190">
        <f t="shared" si="433"/>
        <v>274.40000000000003</v>
      </c>
    </row>
    <row r="6866" spans="1:8">
      <c r="A6866" s="185">
        <v>42929</v>
      </c>
      <c r="B6866" s="184">
        <v>129</v>
      </c>
      <c r="C6866" s="184">
        <f t="shared" si="431"/>
        <v>2017</v>
      </c>
      <c r="E6866" s="190">
        <v>48.4</v>
      </c>
      <c r="F6866" s="190">
        <f t="shared" si="434"/>
        <v>6861</v>
      </c>
      <c r="G6866" s="190">
        <f t="shared" si="432"/>
        <v>0.75131406044678051</v>
      </c>
      <c r="H6866" s="190">
        <f t="shared" si="433"/>
        <v>274.44</v>
      </c>
    </row>
    <row r="6867" spans="1:8">
      <c r="A6867" s="185">
        <v>42930</v>
      </c>
      <c r="B6867" s="184">
        <v>126</v>
      </c>
      <c r="C6867" s="184">
        <f t="shared" si="431"/>
        <v>2017</v>
      </c>
      <c r="E6867" s="190">
        <v>48.4</v>
      </c>
      <c r="F6867" s="190">
        <f t="shared" si="434"/>
        <v>6862</v>
      </c>
      <c r="G6867" s="190">
        <f t="shared" si="432"/>
        <v>0.75142356548401223</v>
      </c>
      <c r="H6867" s="190">
        <f t="shared" si="433"/>
        <v>274.48</v>
      </c>
    </row>
    <row r="6868" spans="1:8">
      <c r="A6868" s="185">
        <v>42931</v>
      </c>
      <c r="B6868" s="184">
        <v>119</v>
      </c>
      <c r="C6868" s="184">
        <f t="shared" si="431"/>
        <v>2017</v>
      </c>
      <c r="E6868" s="190">
        <v>48.4</v>
      </c>
      <c r="F6868" s="190">
        <f t="shared" si="434"/>
        <v>6863</v>
      </c>
      <c r="G6868" s="190">
        <f t="shared" si="432"/>
        <v>0.75153307052124396</v>
      </c>
      <c r="H6868" s="190">
        <f t="shared" si="433"/>
        <v>274.52</v>
      </c>
    </row>
    <row r="6869" spans="1:8">
      <c r="A6869" s="185">
        <v>42932</v>
      </c>
      <c r="B6869" s="184">
        <v>122</v>
      </c>
      <c r="C6869" s="184">
        <f t="shared" si="431"/>
        <v>2017</v>
      </c>
      <c r="E6869" s="190">
        <v>48.4</v>
      </c>
      <c r="F6869" s="190">
        <f t="shared" si="434"/>
        <v>6864</v>
      </c>
      <c r="G6869" s="190">
        <f t="shared" si="432"/>
        <v>0.75164257555847569</v>
      </c>
      <c r="H6869" s="190">
        <f t="shared" si="433"/>
        <v>274.56</v>
      </c>
    </row>
    <row r="6870" spans="1:8">
      <c r="A6870" s="185">
        <v>42933</v>
      </c>
      <c r="B6870" s="184">
        <v>120</v>
      </c>
      <c r="C6870" s="184">
        <f t="shared" si="431"/>
        <v>2017</v>
      </c>
      <c r="E6870" s="190">
        <v>48.4</v>
      </c>
      <c r="F6870" s="190">
        <f t="shared" si="434"/>
        <v>6865</v>
      </c>
      <c r="G6870" s="190">
        <f t="shared" si="432"/>
        <v>0.75175208059570742</v>
      </c>
      <c r="H6870" s="190">
        <f t="shared" si="433"/>
        <v>274.60000000000002</v>
      </c>
    </row>
    <row r="6871" spans="1:8">
      <c r="A6871" s="185">
        <v>42934</v>
      </c>
      <c r="B6871" s="184">
        <v>104</v>
      </c>
      <c r="C6871" s="184">
        <f t="shared" si="431"/>
        <v>2017</v>
      </c>
      <c r="E6871" s="190">
        <v>48.4</v>
      </c>
      <c r="F6871" s="190">
        <f t="shared" si="434"/>
        <v>6866</v>
      </c>
      <c r="G6871" s="190">
        <f t="shared" si="432"/>
        <v>0.75186158563293914</v>
      </c>
      <c r="H6871" s="190">
        <f t="shared" si="433"/>
        <v>274.64</v>
      </c>
    </row>
    <row r="6872" spans="1:8">
      <c r="A6872" s="185">
        <v>42935</v>
      </c>
      <c r="B6872" s="184">
        <v>96.4</v>
      </c>
      <c r="C6872" s="184">
        <f t="shared" si="431"/>
        <v>2017</v>
      </c>
      <c r="E6872" s="190">
        <v>48.4</v>
      </c>
      <c r="F6872" s="190">
        <f t="shared" si="434"/>
        <v>6867</v>
      </c>
      <c r="G6872" s="190">
        <f t="shared" si="432"/>
        <v>0.75197109067017087</v>
      </c>
      <c r="H6872" s="190">
        <f t="shared" si="433"/>
        <v>274.68</v>
      </c>
    </row>
    <row r="6873" spans="1:8">
      <c r="A6873" s="185">
        <v>42936</v>
      </c>
      <c r="B6873" s="184">
        <v>95.2</v>
      </c>
      <c r="C6873" s="184">
        <f t="shared" si="431"/>
        <v>2017</v>
      </c>
      <c r="E6873" s="190">
        <v>48.3</v>
      </c>
      <c r="F6873" s="190">
        <f t="shared" si="434"/>
        <v>6868</v>
      </c>
      <c r="G6873" s="190">
        <f t="shared" si="432"/>
        <v>0.75208059570740249</v>
      </c>
      <c r="H6873" s="190">
        <f t="shared" si="433"/>
        <v>274.71999999999997</v>
      </c>
    </row>
    <row r="6874" spans="1:8">
      <c r="A6874" s="185">
        <v>42937</v>
      </c>
      <c r="B6874" s="184">
        <v>104</v>
      </c>
      <c r="C6874" s="184">
        <f t="shared" si="431"/>
        <v>2017</v>
      </c>
      <c r="E6874" s="190">
        <v>48.3</v>
      </c>
      <c r="F6874" s="190">
        <f t="shared" si="434"/>
        <v>6869</v>
      </c>
      <c r="G6874" s="190">
        <f t="shared" si="432"/>
        <v>0.75219010074463422</v>
      </c>
      <c r="H6874" s="190">
        <f t="shared" si="433"/>
        <v>274.76</v>
      </c>
    </row>
    <row r="6875" spans="1:8">
      <c r="A6875" s="185">
        <v>42938</v>
      </c>
      <c r="B6875" s="184">
        <v>103</v>
      </c>
      <c r="C6875" s="184">
        <f t="shared" si="431"/>
        <v>2017</v>
      </c>
      <c r="E6875" s="190">
        <v>48.3</v>
      </c>
      <c r="F6875" s="190">
        <f t="shared" si="434"/>
        <v>6870</v>
      </c>
      <c r="G6875" s="190">
        <f t="shared" si="432"/>
        <v>0.75229960578186594</v>
      </c>
      <c r="H6875" s="190">
        <f t="shared" si="433"/>
        <v>274.8</v>
      </c>
    </row>
    <row r="6876" spans="1:8">
      <c r="A6876" s="185">
        <v>42939</v>
      </c>
      <c r="B6876" s="184">
        <v>98</v>
      </c>
      <c r="C6876" s="184">
        <f t="shared" si="431"/>
        <v>2017</v>
      </c>
      <c r="E6876" s="190">
        <v>48.3</v>
      </c>
      <c r="F6876" s="190">
        <f t="shared" si="434"/>
        <v>6871</v>
      </c>
      <c r="G6876" s="190">
        <f t="shared" si="432"/>
        <v>0.75240911081909767</v>
      </c>
      <c r="H6876" s="190">
        <f t="shared" si="433"/>
        <v>274.83999999999997</v>
      </c>
    </row>
    <row r="6877" spans="1:8">
      <c r="A6877" s="185">
        <v>42940</v>
      </c>
      <c r="B6877" s="184">
        <v>108</v>
      </c>
      <c r="C6877" s="184">
        <f t="shared" si="431"/>
        <v>2017</v>
      </c>
      <c r="E6877" s="190">
        <v>48.3</v>
      </c>
      <c r="F6877" s="190">
        <f t="shared" si="434"/>
        <v>6872</v>
      </c>
      <c r="G6877" s="190">
        <f t="shared" si="432"/>
        <v>0.7525186158563294</v>
      </c>
      <c r="H6877" s="190">
        <f t="shared" si="433"/>
        <v>274.88</v>
      </c>
    </row>
    <row r="6878" spans="1:8">
      <c r="A6878" s="185">
        <v>42941</v>
      </c>
      <c r="B6878" s="184">
        <v>117</v>
      </c>
      <c r="C6878" s="184">
        <f t="shared" si="431"/>
        <v>2017</v>
      </c>
      <c r="E6878" s="190">
        <v>48.2</v>
      </c>
      <c r="F6878" s="190">
        <f t="shared" si="434"/>
        <v>6873</v>
      </c>
      <c r="G6878" s="190">
        <f t="shared" si="432"/>
        <v>0.75262812089356113</v>
      </c>
      <c r="H6878" s="190">
        <f t="shared" si="433"/>
        <v>274.92</v>
      </c>
    </row>
    <row r="6879" spans="1:8">
      <c r="A6879" s="185">
        <v>42942</v>
      </c>
      <c r="B6879" s="184">
        <v>111</v>
      </c>
      <c r="C6879" s="184">
        <f t="shared" si="431"/>
        <v>2017</v>
      </c>
      <c r="E6879" s="190">
        <v>48.2</v>
      </c>
      <c r="F6879" s="190">
        <f t="shared" si="434"/>
        <v>6874</v>
      </c>
      <c r="G6879" s="190">
        <f t="shared" si="432"/>
        <v>0.75273762593079285</v>
      </c>
      <c r="H6879" s="190">
        <f t="shared" si="433"/>
        <v>274.95999999999998</v>
      </c>
    </row>
    <row r="6880" spans="1:8">
      <c r="A6880" s="185">
        <v>42943</v>
      </c>
      <c r="B6880" s="184">
        <v>96.5</v>
      </c>
      <c r="C6880" s="184">
        <f t="shared" si="431"/>
        <v>2017</v>
      </c>
      <c r="E6880" s="190">
        <v>48.2</v>
      </c>
      <c r="F6880" s="190">
        <f t="shared" si="434"/>
        <v>6875</v>
      </c>
      <c r="G6880" s="190">
        <f t="shared" si="432"/>
        <v>0.75284713096802458</v>
      </c>
      <c r="H6880" s="190">
        <f t="shared" si="433"/>
        <v>275.00000000000006</v>
      </c>
    </row>
    <row r="6881" spans="1:8">
      <c r="A6881" s="185">
        <v>42944</v>
      </c>
      <c r="B6881" s="184">
        <v>98.4</v>
      </c>
      <c r="C6881" s="184">
        <f t="shared" si="431"/>
        <v>2017</v>
      </c>
      <c r="E6881" s="190">
        <v>48.2</v>
      </c>
      <c r="F6881" s="190">
        <f t="shared" si="434"/>
        <v>6876</v>
      </c>
      <c r="G6881" s="190">
        <f t="shared" si="432"/>
        <v>0.7529566360052562</v>
      </c>
      <c r="H6881" s="190">
        <f t="shared" si="433"/>
        <v>275.04000000000002</v>
      </c>
    </row>
    <row r="6882" spans="1:8">
      <c r="A6882" s="185">
        <v>42945</v>
      </c>
      <c r="B6882" s="184">
        <v>94.2</v>
      </c>
      <c r="C6882" s="184">
        <f t="shared" si="431"/>
        <v>2017</v>
      </c>
      <c r="E6882" s="190">
        <v>48.2</v>
      </c>
      <c r="F6882" s="190">
        <f t="shared" si="434"/>
        <v>6877</v>
      </c>
      <c r="G6882" s="190">
        <f t="shared" si="432"/>
        <v>0.75306614104248792</v>
      </c>
      <c r="H6882" s="190">
        <f t="shared" si="433"/>
        <v>275.08</v>
      </c>
    </row>
    <row r="6883" spans="1:8">
      <c r="A6883" s="185">
        <v>42946</v>
      </c>
      <c r="B6883" s="184">
        <v>90.3</v>
      </c>
      <c r="C6883" s="184">
        <f t="shared" si="431"/>
        <v>2017</v>
      </c>
      <c r="E6883" s="190">
        <v>48.1</v>
      </c>
      <c r="F6883" s="190">
        <f t="shared" si="434"/>
        <v>6878</v>
      </c>
      <c r="G6883" s="190">
        <f t="shared" si="432"/>
        <v>0.75317564607971965</v>
      </c>
      <c r="H6883" s="190">
        <f t="shared" si="433"/>
        <v>275.12</v>
      </c>
    </row>
    <row r="6884" spans="1:8">
      <c r="A6884" s="185">
        <v>42947</v>
      </c>
      <c r="B6884" s="184">
        <v>87</v>
      </c>
      <c r="C6884" s="184">
        <f t="shared" si="431"/>
        <v>2017</v>
      </c>
      <c r="E6884" s="190">
        <v>48.1</v>
      </c>
      <c r="F6884" s="190">
        <f t="shared" si="434"/>
        <v>6879</v>
      </c>
      <c r="G6884" s="190">
        <f t="shared" si="432"/>
        <v>0.75328515111695138</v>
      </c>
      <c r="H6884" s="190">
        <f t="shared" si="433"/>
        <v>275.16000000000003</v>
      </c>
    </row>
    <row r="6885" spans="1:8">
      <c r="A6885" s="185">
        <v>42948</v>
      </c>
      <c r="B6885" s="184">
        <v>91.7</v>
      </c>
      <c r="C6885" s="184">
        <f t="shared" si="431"/>
        <v>2017</v>
      </c>
      <c r="E6885" s="190">
        <v>48.1</v>
      </c>
      <c r="F6885" s="190">
        <f t="shared" si="434"/>
        <v>6880</v>
      </c>
      <c r="G6885" s="190">
        <f t="shared" si="432"/>
        <v>0.75339465615418311</v>
      </c>
      <c r="H6885" s="190">
        <f t="shared" si="433"/>
        <v>275.2</v>
      </c>
    </row>
    <row r="6886" spans="1:8">
      <c r="A6886" s="185">
        <v>42949</v>
      </c>
      <c r="B6886" s="184">
        <v>90.9</v>
      </c>
      <c r="C6886" s="184">
        <f t="shared" si="431"/>
        <v>2017</v>
      </c>
      <c r="E6886" s="190">
        <v>48.1</v>
      </c>
      <c r="F6886" s="190">
        <f t="shared" si="434"/>
        <v>6881</v>
      </c>
      <c r="G6886" s="190">
        <f t="shared" si="432"/>
        <v>0.75350416119141483</v>
      </c>
      <c r="H6886" s="190">
        <f t="shared" si="433"/>
        <v>275.24</v>
      </c>
    </row>
    <row r="6887" spans="1:8">
      <c r="A6887" s="185">
        <v>42950</v>
      </c>
      <c r="B6887" s="184">
        <v>97.3</v>
      </c>
      <c r="C6887" s="184">
        <f t="shared" si="431"/>
        <v>2017</v>
      </c>
      <c r="E6887" s="190">
        <v>48.1</v>
      </c>
      <c r="F6887" s="190">
        <f t="shared" si="434"/>
        <v>6882</v>
      </c>
      <c r="G6887" s="190">
        <f t="shared" si="432"/>
        <v>0.75361366622864656</v>
      </c>
      <c r="H6887" s="190">
        <f t="shared" si="433"/>
        <v>275.27999999999997</v>
      </c>
    </row>
    <row r="6888" spans="1:8">
      <c r="A6888" s="185">
        <v>42951</v>
      </c>
      <c r="B6888" s="184">
        <v>95.6</v>
      </c>
      <c r="C6888" s="184">
        <f t="shared" si="431"/>
        <v>2017</v>
      </c>
      <c r="E6888" s="190">
        <v>48.1</v>
      </c>
      <c r="F6888" s="190">
        <f t="shared" si="434"/>
        <v>6883</v>
      </c>
      <c r="G6888" s="190">
        <f t="shared" si="432"/>
        <v>0.75372317126587818</v>
      </c>
      <c r="H6888" s="190">
        <f t="shared" si="433"/>
        <v>275.31999999999994</v>
      </c>
    </row>
    <row r="6889" spans="1:8">
      <c r="A6889" s="185">
        <v>42952</v>
      </c>
      <c r="B6889" s="184">
        <v>96.3</v>
      </c>
      <c r="C6889" s="184">
        <f t="shared" si="431"/>
        <v>2017</v>
      </c>
      <c r="E6889" s="190">
        <v>48.1</v>
      </c>
      <c r="F6889" s="190">
        <f t="shared" si="434"/>
        <v>6884</v>
      </c>
      <c r="G6889" s="190">
        <f t="shared" si="432"/>
        <v>0.75383267630310991</v>
      </c>
      <c r="H6889" s="190">
        <f t="shared" si="433"/>
        <v>275.36</v>
      </c>
    </row>
    <row r="6890" spans="1:8">
      <c r="A6890" s="185">
        <v>42953</v>
      </c>
      <c r="B6890" s="184">
        <v>95.3</v>
      </c>
      <c r="C6890" s="184">
        <f t="shared" si="431"/>
        <v>2017</v>
      </c>
      <c r="E6890" s="190">
        <v>48.1</v>
      </c>
      <c r="F6890" s="190">
        <f t="shared" si="434"/>
        <v>6885</v>
      </c>
      <c r="G6890" s="190">
        <f t="shared" si="432"/>
        <v>0.75394218134034163</v>
      </c>
      <c r="H6890" s="190">
        <f t="shared" si="433"/>
        <v>275.39999999999998</v>
      </c>
    </row>
    <row r="6891" spans="1:8">
      <c r="A6891" s="185">
        <v>42954</v>
      </c>
      <c r="B6891" s="184">
        <v>97.1</v>
      </c>
      <c r="C6891" s="184">
        <f t="shared" si="431"/>
        <v>2017</v>
      </c>
      <c r="E6891" s="190">
        <v>48</v>
      </c>
      <c r="F6891" s="190">
        <f t="shared" si="434"/>
        <v>6886</v>
      </c>
      <c r="G6891" s="190">
        <f t="shared" si="432"/>
        <v>0.75405168637757336</v>
      </c>
      <c r="H6891" s="190">
        <f t="shared" si="433"/>
        <v>275.44</v>
      </c>
    </row>
    <row r="6892" spans="1:8">
      <c r="A6892" s="185">
        <v>42955</v>
      </c>
      <c r="B6892" s="184">
        <v>83.8</v>
      </c>
      <c r="C6892" s="184">
        <f t="shared" si="431"/>
        <v>2017</v>
      </c>
      <c r="E6892" s="190">
        <v>48</v>
      </c>
      <c r="F6892" s="190">
        <f t="shared" si="434"/>
        <v>6887</v>
      </c>
      <c r="G6892" s="190">
        <f t="shared" si="432"/>
        <v>0.75416119141480509</v>
      </c>
      <c r="H6892" s="190">
        <f t="shared" si="433"/>
        <v>275.48</v>
      </c>
    </row>
    <row r="6893" spans="1:8">
      <c r="A6893" s="185">
        <v>42956</v>
      </c>
      <c r="B6893" s="184">
        <v>87</v>
      </c>
      <c r="C6893" s="184">
        <f t="shared" si="431"/>
        <v>2017</v>
      </c>
      <c r="E6893" s="190">
        <v>48</v>
      </c>
      <c r="F6893" s="190">
        <f t="shared" si="434"/>
        <v>6888</v>
      </c>
      <c r="G6893" s="190">
        <f t="shared" si="432"/>
        <v>0.75427069645203682</v>
      </c>
      <c r="H6893" s="190">
        <f t="shared" si="433"/>
        <v>275.52</v>
      </c>
    </row>
    <row r="6894" spans="1:8">
      <c r="A6894" s="185">
        <v>42957</v>
      </c>
      <c r="B6894" s="184">
        <v>90.4</v>
      </c>
      <c r="C6894" s="184">
        <f t="shared" si="431"/>
        <v>2017</v>
      </c>
      <c r="E6894" s="190">
        <v>48</v>
      </c>
      <c r="F6894" s="190">
        <f t="shared" si="434"/>
        <v>6889</v>
      </c>
      <c r="G6894" s="190">
        <f t="shared" si="432"/>
        <v>0.75438020148926854</v>
      </c>
      <c r="H6894" s="190">
        <f t="shared" si="433"/>
        <v>275.56</v>
      </c>
    </row>
    <row r="6895" spans="1:8">
      <c r="A6895" s="185">
        <v>42958</v>
      </c>
      <c r="B6895" s="184">
        <v>76.900000000000006</v>
      </c>
      <c r="C6895" s="184">
        <f t="shared" si="431"/>
        <v>2017</v>
      </c>
      <c r="E6895" s="190">
        <v>48</v>
      </c>
      <c r="F6895" s="190">
        <f t="shared" si="434"/>
        <v>6890</v>
      </c>
      <c r="G6895" s="190">
        <f t="shared" si="432"/>
        <v>0.75448970652650027</v>
      </c>
      <c r="H6895" s="190">
        <f t="shared" si="433"/>
        <v>275.60000000000002</v>
      </c>
    </row>
    <row r="6896" spans="1:8">
      <c r="A6896" s="185">
        <v>42959</v>
      </c>
      <c r="B6896" s="184">
        <v>72.3</v>
      </c>
      <c r="C6896" s="184">
        <f t="shared" si="431"/>
        <v>2017</v>
      </c>
      <c r="E6896" s="190">
        <v>48</v>
      </c>
      <c r="F6896" s="190">
        <f t="shared" si="434"/>
        <v>6891</v>
      </c>
      <c r="G6896" s="190">
        <f t="shared" si="432"/>
        <v>0.75459921156373189</v>
      </c>
      <c r="H6896" s="190">
        <f t="shared" si="433"/>
        <v>275.64</v>
      </c>
    </row>
    <row r="6897" spans="1:8">
      <c r="A6897" s="185">
        <v>42960</v>
      </c>
      <c r="B6897" s="184">
        <v>83.4</v>
      </c>
      <c r="C6897" s="184">
        <f t="shared" si="431"/>
        <v>2017</v>
      </c>
      <c r="E6897" s="190">
        <v>48</v>
      </c>
      <c r="F6897" s="190">
        <f t="shared" si="434"/>
        <v>6892</v>
      </c>
      <c r="G6897" s="190">
        <f t="shared" si="432"/>
        <v>0.75470871660096361</v>
      </c>
      <c r="H6897" s="190">
        <f t="shared" si="433"/>
        <v>275.68</v>
      </c>
    </row>
    <row r="6898" spans="1:8">
      <c r="A6898" s="185">
        <v>42961</v>
      </c>
      <c r="B6898" s="184">
        <v>82.7</v>
      </c>
      <c r="C6898" s="184">
        <f t="shared" si="431"/>
        <v>2017</v>
      </c>
      <c r="E6898" s="190">
        <v>48</v>
      </c>
      <c r="F6898" s="190">
        <f t="shared" si="434"/>
        <v>6893</v>
      </c>
      <c r="G6898" s="190">
        <f t="shared" si="432"/>
        <v>0.75481822163819534</v>
      </c>
      <c r="H6898" s="190">
        <f t="shared" si="433"/>
        <v>275.72000000000003</v>
      </c>
    </row>
    <row r="6899" spans="1:8">
      <c r="A6899" s="185">
        <v>42962</v>
      </c>
      <c r="B6899" s="184">
        <v>74</v>
      </c>
      <c r="C6899" s="184">
        <f t="shared" si="431"/>
        <v>2017</v>
      </c>
      <c r="E6899" s="190">
        <v>48</v>
      </c>
      <c r="F6899" s="190">
        <f t="shared" si="434"/>
        <v>6894</v>
      </c>
      <c r="G6899" s="190">
        <f t="shared" si="432"/>
        <v>0.75492772667542707</v>
      </c>
      <c r="H6899" s="190">
        <f t="shared" si="433"/>
        <v>275.76</v>
      </c>
    </row>
    <row r="6900" spans="1:8">
      <c r="A6900" s="185">
        <v>42963</v>
      </c>
      <c r="B6900" s="184">
        <v>70.900000000000006</v>
      </c>
      <c r="C6900" s="184">
        <f t="shared" si="431"/>
        <v>2017</v>
      </c>
      <c r="E6900" s="190">
        <v>48</v>
      </c>
      <c r="F6900" s="190">
        <f t="shared" si="434"/>
        <v>6895</v>
      </c>
      <c r="G6900" s="190">
        <f t="shared" si="432"/>
        <v>0.7550372317126588</v>
      </c>
      <c r="H6900" s="190">
        <f t="shared" si="433"/>
        <v>275.8</v>
      </c>
    </row>
    <row r="6901" spans="1:8">
      <c r="A6901" s="185">
        <v>42964</v>
      </c>
      <c r="B6901" s="184">
        <v>77.3</v>
      </c>
      <c r="C6901" s="184">
        <f t="shared" si="431"/>
        <v>2017</v>
      </c>
      <c r="E6901" s="190">
        <v>48</v>
      </c>
      <c r="F6901" s="190">
        <f t="shared" si="434"/>
        <v>6896</v>
      </c>
      <c r="G6901" s="190">
        <f t="shared" si="432"/>
        <v>0.75514673674989052</v>
      </c>
      <c r="H6901" s="190">
        <f t="shared" si="433"/>
        <v>275.83999999999997</v>
      </c>
    </row>
    <row r="6902" spans="1:8">
      <c r="A6902" s="185">
        <v>42965</v>
      </c>
      <c r="B6902" s="184">
        <v>82</v>
      </c>
      <c r="C6902" s="184">
        <f t="shared" si="431"/>
        <v>2017</v>
      </c>
      <c r="E6902" s="190">
        <v>48</v>
      </c>
      <c r="F6902" s="190">
        <f t="shared" si="434"/>
        <v>6897</v>
      </c>
      <c r="G6902" s="190">
        <f t="shared" si="432"/>
        <v>0.75525624178712225</v>
      </c>
      <c r="H6902" s="190">
        <f t="shared" si="433"/>
        <v>275.88</v>
      </c>
    </row>
    <row r="6903" spans="1:8">
      <c r="A6903" s="185">
        <v>42966</v>
      </c>
      <c r="B6903" s="184">
        <v>75.900000000000006</v>
      </c>
      <c r="C6903" s="184">
        <f t="shared" si="431"/>
        <v>2017</v>
      </c>
      <c r="E6903" s="190">
        <v>48</v>
      </c>
      <c r="F6903" s="190">
        <f t="shared" si="434"/>
        <v>6898</v>
      </c>
      <c r="G6903" s="190">
        <f t="shared" si="432"/>
        <v>0.75536574682435387</v>
      </c>
      <c r="H6903" s="190">
        <f t="shared" si="433"/>
        <v>275.91999999999996</v>
      </c>
    </row>
    <row r="6904" spans="1:8">
      <c r="A6904" s="185">
        <v>42967</v>
      </c>
      <c r="B6904" s="184">
        <v>76.900000000000006</v>
      </c>
      <c r="C6904" s="184">
        <f t="shared" si="431"/>
        <v>2017</v>
      </c>
      <c r="E6904" s="190">
        <v>47.9</v>
      </c>
      <c r="F6904" s="190">
        <f t="shared" si="434"/>
        <v>6899</v>
      </c>
      <c r="G6904" s="190">
        <f t="shared" si="432"/>
        <v>0.75547525186158559</v>
      </c>
      <c r="H6904" s="190">
        <f t="shared" si="433"/>
        <v>275.95999999999998</v>
      </c>
    </row>
    <row r="6905" spans="1:8">
      <c r="A6905" s="185">
        <v>42968</v>
      </c>
      <c r="B6905" s="184">
        <v>74.099999999999994</v>
      </c>
      <c r="C6905" s="184">
        <f t="shared" si="431"/>
        <v>2017</v>
      </c>
      <c r="E6905" s="190">
        <v>47.9</v>
      </c>
      <c r="F6905" s="190">
        <f t="shared" si="434"/>
        <v>6900</v>
      </c>
      <c r="G6905" s="190">
        <f t="shared" si="432"/>
        <v>0.75558475689881732</v>
      </c>
      <c r="H6905" s="190">
        <f t="shared" si="433"/>
        <v>276</v>
      </c>
    </row>
    <row r="6906" spans="1:8">
      <c r="A6906" s="185">
        <v>42969</v>
      </c>
      <c r="B6906" s="184">
        <v>74.599999999999994</v>
      </c>
      <c r="C6906" s="184">
        <f t="shared" si="431"/>
        <v>2017</v>
      </c>
      <c r="E6906" s="190">
        <v>47.9</v>
      </c>
      <c r="F6906" s="190">
        <f t="shared" si="434"/>
        <v>6901</v>
      </c>
      <c r="G6906" s="190">
        <f t="shared" si="432"/>
        <v>0.75569426193604905</v>
      </c>
      <c r="H6906" s="190">
        <f t="shared" si="433"/>
        <v>276.04000000000002</v>
      </c>
    </row>
    <row r="6907" spans="1:8">
      <c r="A6907" s="185">
        <v>42970</v>
      </c>
      <c r="B6907" s="184">
        <v>76</v>
      </c>
      <c r="C6907" s="184">
        <f t="shared" si="431"/>
        <v>2017</v>
      </c>
      <c r="E6907" s="190">
        <v>47.9</v>
      </c>
      <c r="F6907" s="190">
        <f t="shared" si="434"/>
        <v>6902</v>
      </c>
      <c r="G6907" s="190">
        <f t="shared" si="432"/>
        <v>0.75580376697328078</v>
      </c>
      <c r="H6907" s="190">
        <f t="shared" si="433"/>
        <v>276.08</v>
      </c>
    </row>
    <row r="6908" spans="1:8">
      <c r="A6908" s="185">
        <v>42971</v>
      </c>
      <c r="B6908" s="184">
        <v>73.099999999999994</v>
      </c>
      <c r="C6908" s="184">
        <f t="shared" si="431"/>
        <v>2017</v>
      </c>
      <c r="E6908" s="190">
        <v>47.9</v>
      </c>
      <c r="F6908" s="190">
        <f t="shared" si="434"/>
        <v>6903</v>
      </c>
      <c r="G6908" s="190">
        <f t="shared" si="432"/>
        <v>0.7559132720105125</v>
      </c>
      <c r="H6908" s="190">
        <f t="shared" si="433"/>
        <v>276.12</v>
      </c>
    </row>
    <row r="6909" spans="1:8">
      <c r="A6909" s="185">
        <v>42972</v>
      </c>
      <c r="B6909" s="184">
        <v>68.3</v>
      </c>
      <c r="C6909" s="184">
        <f t="shared" si="431"/>
        <v>2017</v>
      </c>
      <c r="E6909" s="190">
        <v>47.9</v>
      </c>
      <c r="F6909" s="190">
        <f t="shared" si="434"/>
        <v>6904</v>
      </c>
      <c r="G6909" s="190">
        <f t="shared" si="432"/>
        <v>0.75602277704774423</v>
      </c>
      <c r="H6909" s="190">
        <f t="shared" si="433"/>
        <v>276.16000000000003</v>
      </c>
    </row>
    <row r="6910" spans="1:8">
      <c r="A6910" s="185">
        <v>42973</v>
      </c>
      <c r="B6910" s="184">
        <v>70.900000000000006</v>
      </c>
      <c r="C6910" s="184">
        <f t="shared" si="431"/>
        <v>2017</v>
      </c>
      <c r="E6910" s="190">
        <v>47.9</v>
      </c>
      <c r="F6910" s="190">
        <f t="shared" si="434"/>
        <v>6905</v>
      </c>
      <c r="G6910" s="190">
        <f t="shared" si="432"/>
        <v>0.75613228208497596</v>
      </c>
      <c r="H6910" s="190">
        <f t="shared" si="433"/>
        <v>276.20000000000005</v>
      </c>
    </row>
    <row r="6911" spans="1:8">
      <c r="A6911" s="185">
        <v>42974</v>
      </c>
      <c r="B6911" s="184">
        <v>71.099999999999994</v>
      </c>
      <c r="C6911" s="184">
        <f t="shared" si="431"/>
        <v>2017</v>
      </c>
      <c r="E6911" s="190">
        <v>47.9</v>
      </c>
      <c r="F6911" s="190">
        <f t="shared" si="434"/>
        <v>6906</v>
      </c>
      <c r="G6911" s="190">
        <f t="shared" si="432"/>
        <v>0.75624178712220758</v>
      </c>
      <c r="H6911" s="190">
        <f t="shared" si="433"/>
        <v>276.24</v>
      </c>
    </row>
    <row r="6912" spans="1:8">
      <c r="A6912" s="185">
        <v>42975</v>
      </c>
      <c r="B6912" s="184">
        <v>67.599999999999994</v>
      </c>
      <c r="C6912" s="184">
        <f t="shared" si="431"/>
        <v>2017</v>
      </c>
      <c r="E6912" s="190">
        <v>47.9</v>
      </c>
      <c r="F6912" s="190">
        <f t="shared" si="434"/>
        <v>6907</v>
      </c>
      <c r="G6912" s="190">
        <f t="shared" si="432"/>
        <v>0.7563512921594393</v>
      </c>
      <c r="H6912" s="190">
        <f t="shared" si="433"/>
        <v>276.27999999999997</v>
      </c>
    </row>
    <row r="6913" spans="1:8">
      <c r="A6913" s="185">
        <v>42976</v>
      </c>
      <c r="B6913" s="184">
        <v>70.900000000000006</v>
      </c>
      <c r="C6913" s="184">
        <f t="shared" si="431"/>
        <v>2017</v>
      </c>
      <c r="E6913" s="190">
        <v>47.8</v>
      </c>
      <c r="F6913" s="190">
        <f t="shared" si="434"/>
        <v>6908</v>
      </c>
      <c r="G6913" s="190">
        <f t="shared" si="432"/>
        <v>0.75646079719667103</v>
      </c>
      <c r="H6913" s="190">
        <f t="shared" si="433"/>
        <v>276.32</v>
      </c>
    </row>
    <row r="6914" spans="1:8">
      <c r="A6914" s="185">
        <v>42977</v>
      </c>
      <c r="B6914" s="184">
        <v>75.7</v>
      </c>
      <c r="C6914" s="184">
        <f t="shared" si="431"/>
        <v>2017</v>
      </c>
      <c r="E6914" s="190">
        <v>47.8</v>
      </c>
      <c r="F6914" s="190">
        <f t="shared" si="434"/>
        <v>6909</v>
      </c>
      <c r="G6914" s="190">
        <f t="shared" si="432"/>
        <v>0.75657030223390276</v>
      </c>
      <c r="H6914" s="190">
        <f t="shared" si="433"/>
        <v>276.36</v>
      </c>
    </row>
    <row r="6915" spans="1:8">
      <c r="A6915" s="185">
        <v>42978</v>
      </c>
      <c r="B6915" s="184">
        <v>69.8</v>
      </c>
      <c r="C6915" s="184">
        <f t="shared" si="431"/>
        <v>2017</v>
      </c>
      <c r="E6915" s="190">
        <v>47.8</v>
      </c>
      <c r="F6915" s="190">
        <f t="shared" si="434"/>
        <v>6910</v>
      </c>
      <c r="G6915" s="190">
        <f t="shared" si="432"/>
        <v>0.75667980727113449</v>
      </c>
      <c r="H6915" s="190">
        <f t="shared" si="433"/>
        <v>276.39999999999998</v>
      </c>
    </row>
    <row r="6916" spans="1:8">
      <c r="A6916" s="185">
        <v>42979</v>
      </c>
      <c r="B6916" s="184">
        <v>69</v>
      </c>
      <c r="C6916" s="184">
        <f t="shared" si="431"/>
        <v>2017</v>
      </c>
      <c r="E6916" s="190">
        <v>47.8</v>
      </c>
      <c r="F6916" s="190">
        <f t="shared" si="434"/>
        <v>6911</v>
      </c>
      <c r="G6916" s="190">
        <f t="shared" si="432"/>
        <v>0.75678931230836621</v>
      </c>
      <c r="H6916" s="190">
        <f t="shared" si="433"/>
        <v>276.44</v>
      </c>
    </row>
    <row r="6917" spans="1:8">
      <c r="A6917" s="185">
        <v>42980</v>
      </c>
      <c r="B6917" s="184">
        <v>65</v>
      </c>
      <c r="C6917" s="184">
        <f t="shared" si="431"/>
        <v>2017</v>
      </c>
      <c r="E6917" s="190">
        <v>47.8</v>
      </c>
      <c r="F6917" s="190">
        <f t="shared" si="434"/>
        <v>6912</v>
      </c>
      <c r="G6917" s="190">
        <f t="shared" si="432"/>
        <v>0.75689881734559794</v>
      </c>
      <c r="H6917" s="190">
        <f t="shared" si="433"/>
        <v>276.48</v>
      </c>
    </row>
    <row r="6918" spans="1:8">
      <c r="A6918" s="185">
        <v>42981</v>
      </c>
      <c r="B6918" s="184">
        <v>63.8</v>
      </c>
      <c r="C6918" s="184">
        <f t="shared" ref="C6918:C6981" si="435">YEAR(A6918)</f>
        <v>2017</v>
      </c>
      <c r="E6918" s="190">
        <v>47.8</v>
      </c>
      <c r="F6918" s="190">
        <f t="shared" si="434"/>
        <v>6913</v>
      </c>
      <c r="G6918" s="190">
        <f t="shared" ref="G6918:G6981" si="436">F6918/9132</f>
        <v>0.75700832238282956</v>
      </c>
      <c r="H6918" s="190">
        <f t="shared" ref="H6918:H6981" si="437">G6918*9132/25</f>
        <v>276.52</v>
      </c>
    </row>
    <row r="6919" spans="1:8">
      <c r="A6919" s="185">
        <v>42982</v>
      </c>
      <c r="B6919" s="184">
        <v>64.5</v>
      </c>
      <c r="C6919" s="184">
        <f t="shared" si="435"/>
        <v>2017</v>
      </c>
      <c r="E6919" s="190">
        <v>47.7</v>
      </c>
      <c r="F6919" s="190">
        <f t="shared" ref="F6919:F6982" si="438">F6918+1</f>
        <v>6914</v>
      </c>
      <c r="G6919" s="190">
        <f t="shared" si="436"/>
        <v>0.75711782742006128</v>
      </c>
      <c r="H6919" s="190">
        <f t="shared" si="437"/>
        <v>276.56</v>
      </c>
    </row>
    <row r="6920" spans="1:8">
      <c r="A6920" s="185">
        <v>42983</v>
      </c>
      <c r="B6920" s="184">
        <v>45.6</v>
      </c>
      <c r="C6920" s="184">
        <f t="shared" si="435"/>
        <v>2017</v>
      </c>
      <c r="E6920" s="190">
        <v>47.7</v>
      </c>
      <c r="F6920" s="190">
        <f t="shared" si="438"/>
        <v>6915</v>
      </c>
      <c r="G6920" s="190">
        <f t="shared" si="436"/>
        <v>0.75722733245729301</v>
      </c>
      <c r="H6920" s="190">
        <f t="shared" si="437"/>
        <v>276.60000000000002</v>
      </c>
    </row>
    <row r="6921" spans="1:8">
      <c r="A6921" s="185">
        <v>42984</v>
      </c>
      <c r="B6921" s="184">
        <v>29.7</v>
      </c>
      <c r="C6921" s="184">
        <f t="shared" si="435"/>
        <v>2017</v>
      </c>
      <c r="E6921" s="190">
        <v>47.7</v>
      </c>
      <c r="F6921" s="190">
        <f t="shared" si="438"/>
        <v>6916</v>
      </c>
      <c r="G6921" s="190">
        <f t="shared" si="436"/>
        <v>0.75733683749452474</v>
      </c>
      <c r="H6921" s="190">
        <f t="shared" si="437"/>
        <v>276.64</v>
      </c>
    </row>
    <row r="6922" spans="1:8">
      <c r="A6922" s="185">
        <v>42985</v>
      </c>
      <c r="B6922" s="184">
        <v>26.6</v>
      </c>
      <c r="C6922" s="184">
        <f t="shared" si="435"/>
        <v>2017</v>
      </c>
      <c r="E6922" s="190">
        <v>47.7</v>
      </c>
      <c r="F6922" s="190">
        <f t="shared" si="438"/>
        <v>6917</v>
      </c>
      <c r="G6922" s="190">
        <f t="shared" si="436"/>
        <v>0.75744634253175647</v>
      </c>
      <c r="H6922" s="190">
        <f t="shared" si="437"/>
        <v>276.68</v>
      </c>
    </row>
    <row r="6923" spans="1:8">
      <c r="A6923" s="185">
        <v>42986</v>
      </c>
      <c r="B6923" s="184">
        <v>29.3</v>
      </c>
      <c r="C6923" s="184">
        <f t="shared" si="435"/>
        <v>2017</v>
      </c>
      <c r="E6923" s="190">
        <v>47.7</v>
      </c>
      <c r="F6923" s="190">
        <f t="shared" si="438"/>
        <v>6918</v>
      </c>
      <c r="G6923" s="190">
        <f t="shared" si="436"/>
        <v>0.75755584756898819</v>
      </c>
      <c r="H6923" s="190">
        <f t="shared" si="437"/>
        <v>276.72000000000003</v>
      </c>
    </row>
    <row r="6924" spans="1:8">
      <c r="A6924" s="185">
        <v>42987</v>
      </c>
      <c r="B6924" s="184">
        <v>26.9</v>
      </c>
      <c r="C6924" s="184">
        <f t="shared" si="435"/>
        <v>2017</v>
      </c>
      <c r="E6924" s="190">
        <v>47.7</v>
      </c>
      <c r="F6924" s="190">
        <f t="shared" si="438"/>
        <v>6919</v>
      </c>
      <c r="G6924" s="190">
        <f t="shared" si="436"/>
        <v>0.75766535260621992</v>
      </c>
      <c r="H6924" s="190">
        <f t="shared" si="437"/>
        <v>276.76</v>
      </c>
    </row>
    <row r="6925" spans="1:8">
      <c r="A6925" s="185">
        <v>42988</v>
      </c>
      <c r="B6925" s="184">
        <v>20.8</v>
      </c>
      <c r="C6925" s="184">
        <f t="shared" si="435"/>
        <v>2017</v>
      </c>
      <c r="E6925" s="190">
        <v>47.7</v>
      </c>
      <c r="F6925" s="190">
        <f t="shared" si="438"/>
        <v>6920</v>
      </c>
      <c r="G6925" s="190">
        <f t="shared" si="436"/>
        <v>0.75777485764345165</v>
      </c>
      <c r="H6925" s="190">
        <f t="shared" si="437"/>
        <v>276.8</v>
      </c>
    </row>
    <row r="6926" spans="1:8">
      <c r="A6926" s="185">
        <v>42989</v>
      </c>
      <c r="B6926" s="184">
        <v>17.100000000000001</v>
      </c>
      <c r="C6926" s="184">
        <f t="shared" si="435"/>
        <v>2017</v>
      </c>
      <c r="E6926" s="190">
        <v>47.7</v>
      </c>
      <c r="F6926" s="190">
        <f t="shared" si="438"/>
        <v>6921</v>
      </c>
      <c r="G6926" s="190">
        <f t="shared" si="436"/>
        <v>0.75788436268068327</v>
      </c>
      <c r="H6926" s="190">
        <f t="shared" si="437"/>
        <v>276.83999999999997</v>
      </c>
    </row>
    <row r="6927" spans="1:8">
      <c r="A6927" s="185">
        <v>42990</v>
      </c>
      <c r="B6927" s="184">
        <v>19.5</v>
      </c>
      <c r="C6927" s="184">
        <f t="shared" si="435"/>
        <v>2017</v>
      </c>
      <c r="E6927" s="190">
        <v>47.7</v>
      </c>
      <c r="F6927" s="190">
        <f t="shared" si="438"/>
        <v>6922</v>
      </c>
      <c r="G6927" s="190">
        <f t="shared" si="436"/>
        <v>0.75799386771791499</v>
      </c>
      <c r="H6927" s="190">
        <f t="shared" si="437"/>
        <v>276.88</v>
      </c>
    </row>
    <row r="6928" spans="1:8">
      <c r="A6928" s="185">
        <v>42991</v>
      </c>
      <c r="B6928" s="184">
        <v>14.8</v>
      </c>
      <c r="C6928" s="184">
        <f t="shared" si="435"/>
        <v>2017</v>
      </c>
      <c r="E6928" s="190">
        <v>47.6</v>
      </c>
      <c r="F6928" s="190">
        <f t="shared" si="438"/>
        <v>6923</v>
      </c>
      <c r="G6928" s="190">
        <f t="shared" si="436"/>
        <v>0.75810337275514672</v>
      </c>
      <c r="H6928" s="190">
        <f t="shared" si="437"/>
        <v>276.92</v>
      </c>
    </row>
    <row r="6929" spans="1:8">
      <c r="A6929" s="185">
        <v>42992</v>
      </c>
      <c r="B6929" s="184">
        <v>21.2</v>
      </c>
      <c r="C6929" s="184">
        <f t="shared" si="435"/>
        <v>2017</v>
      </c>
      <c r="E6929" s="190">
        <v>47.6</v>
      </c>
      <c r="F6929" s="190">
        <f t="shared" si="438"/>
        <v>6924</v>
      </c>
      <c r="G6929" s="190">
        <f t="shared" si="436"/>
        <v>0.75821287779237845</v>
      </c>
      <c r="H6929" s="190">
        <f t="shared" si="437"/>
        <v>276.95999999999998</v>
      </c>
    </row>
    <row r="6930" spans="1:8">
      <c r="A6930" s="185">
        <v>42993</v>
      </c>
      <c r="B6930" s="184">
        <v>48.4</v>
      </c>
      <c r="C6930" s="184">
        <f t="shared" si="435"/>
        <v>2017</v>
      </c>
      <c r="E6930" s="190">
        <v>47.6</v>
      </c>
      <c r="F6930" s="190">
        <f t="shared" si="438"/>
        <v>6925</v>
      </c>
      <c r="G6930" s="190">
        <f t="shared" si="436"/>
        <v>0.75832238282961018</v>
      </c>
      <c r="H6930" s="190">
        <f t="shared" si="437"/>
        <v>277</v>
      </c>
    </row>
    <row r="6931" spans="1:8">
      <c r="A6931" s="185">
        <v>42994</v>
      </c>
      <c r="B6931" s="184">
        <v>35.799999999999997</v>
      </c>
      <c r="C6931" s="184">
        <f t="shared" si="435"/>
        <v>2017</v>
      </c>
      <c r="E6931" s="190">
        <v>47.6</v>
      </c>
      <c r="F6931" s="190">
        <f t="shared" si="438"/>
        <v>6926</v>
      </c>
      <c r="G6931" s="190">
        <f t="shared" si="436"/>
        <v>0.7584318878668419</v>
      </c>
      <c r="H6931" s="190">
        <f t="shared" si="437"/>
        <v>277.04000000000002</v>
      </c>
    </row>
    <row r="6932" spans="1:8">
      <c r="A6932" s="185">
        <v>42995</v>
      </c>
      <c r="B6932" s="184">
        <v>31.5</v>
      </c>
      <c r="C6932" s="184">
        <f t="shared" si="435"/>
        <v>2017</v>
      </c>
      <c r="E6932" s="190">
        <v>47.6</v>
      </c>
      <c r="F6932" s="190">
        <f t="shared" si="438"/>
        <v>6927</v>
      </c>
      <c r="G6932" s="190">
        <f t="shared" si="436"/>
        <v>0.75854139290407363</v>
      </c>
      <c r="H6932" s="190">
        <f t="shared" si="437"/>
        <v>277.08</v>
      </c>
    </row>
    <row r="6933" spans="1:8">
      <c r="A6933" s="185">
        <v>42996</v>
      </c>
      <c r="B6933" s="184">
        <v>27.6</v>
      </c>
      <c r="C6933" s="184">
        <f t="shared" si="435"/>
        <v>2017</v>
      </c>
      <c r="E6933" s="190">
        <v>47.6</v>
      </c>
      <c r="F6933" s="190">
        <f t="shared" si="438"/>
        <v>6928</v>
      </c>
      <c r="G6933" s="190">
        <f t="shared" si="436"/>
        <v>0.75865089794130525</v>
      </c>
      <c r="H6933" s="190">
        <f t="shared" si="437"/>
        <v>277.11999999999995</v>
      </c>
    </row>
    <row r="6934" spans="1:8">
      <c r="A6934" s="185">
        <v>42997</v>
      </c>
      <c r="B6934" s="184">
        <v>26.9</v>
      </c>
      <c r="C6934" s="184">
        <f t="shared" si="435"/>
        <v>2017</v>
      </c>
      <c r="E6934" s="190">
        <v>47.5</v>
      </c>
      <c r="F6934" s="190">
        <f t="shared" si="438"/>
        <v>6929</v>
      </c>
      <c r="G6934" s="190">
        <f t="shared" si="436"/>
        <v>0.75876040297853697</v>
      </c>
      <c r="H6934" s="190">
        <f t="shared" si="437"/>
        <v>277.16000000000003</v>
      </c>
    </row>
    <row r="6935" spans="1:8">
      <c r="A6935" s="185">
        <v>42998</v>
      </c>
      <c r="B6935" s="184">
        <v>26.7</v>
      </c>
      <c r="C6935" s="184">
        <f t="shared" si="435"/>
        <v>2017</v>
      </c>
      <c r="E6935" s="190">
        <v>47.5</v>
      </c>
      <c r="F6935" s="190">
        <f t="shared" si="438"/>
        <v>6930</v>
      </c>
      <c r="G6935" s="190">
        <f t="shared" si="436"/>
        <v>0.7588699080157687</v>
      </c>
      <c r="H6935" s="190">
        <f t="shared" si="437"/>
        <v>277.2</v>
      </c>
    </row>
    <row r="6936" spans="1:8">
      <c r="A6936" s="185">
        <v>42999</v>
      </c>
      <c r="B6936" s="184">
        <v>31.1</v>
      </c>
      <c r="C6936" s="184">
        <f t="shared" si="435"/>
        <v>2017</v>
      </c>
      <c r="E6936" s="190">
        <v>47.5</v>
      </c>
      <c r="F6936" s="190">
        <f t="shared" si="438"/>
        <v>6931</v>
      </c>
      <c r="G6936" s="190">
        <f t="shared" si="436"/>
        <v>0.75897941305300043</v>
      </c>
      <c r="H6936" s="190">
        <f t="shared" si="437"/>
        <v>277.24</v>
      </c>
    </row>
    <row r="6937" spans="1:8">
      <c r="A6937" s="185">
        <v>43000</v>
      </c>
      <c r="B6937" s="184">
        <v>38.200000000000003</v>
      </c>
      <c r="C6937" s="184">
        <f t="shared" si="435"/>
        <v>2017</v>
      </c>
      <c r="E6937" s="190">
        <v>47.5</v>
      </c>
      <c r="F6937" s="190">
        <f t="shared" si="438"/>
        <v>6932</v>
      </c>
      <c r="G6937" s="190">
        <f t="shared" si="436"/>
        <v>0.75908891809023216</v>
      </c>
      <c r="H6937" s="190">
        <f t="shared" si="437"/>
        <v>277.27999999999997</v>
      </c>
    </row>
    <row r="6938" spans="1:8">
      <c r="A6938" s="185">
        <v>43001</v>
      </c>
      <c r="B6938" s="184">
        <v>39.299999999999997</v>
      </c>
      <c r="C6938" s="184">
        <f t="shared" si="435"/>
        <v>2017</v>
      </c>
      <c r="E6938" s="190">
        <v>47.5</v>
      </c>
      <c r="F6938" s="190">
        <f t="shared" si="438"/>
        <v>6933</v>
      </c>
      <c r="G6938" s="190">
        <f t="shared" si="436"/>
        <v>0.75919842312746388</v>
      </c>
      <c r="H6938" s="190">
        <f t="shared" si="437"/>
        <v>277.32</v>
      </c>
    </row>
    <row r="6939" spans="1:8">
      <c r="A6939" s="185">
        <v>43002</v>
      </c>
      <c r="B6939" s="184">
        <v>59.1</v>
      </c>
      <c r="C6939" s="184">
        <f t="shared" si="435"/>
        <v>2017</v>
      </c>
      <c r="E6939" s="190">
        <v>47.5</v>
      </c>
      <c r="F6939" s="190">
        <f t="shared" si="438"/>
        <v>6934</v>
      </c>
      <c r="G6939" s="190">
        <f t="shared" si="436"/>
        <v>0.75930792816469561</v>
      </c>
      <c r="H6939" s="190">
        <f t="shared" si="437"/>
        <v>277.36</v>
      </c>
    </row>
    <row r="6940" spans="1:8">
      <c r="A6940" s="185">
        <v>43003</v>
      </c>
      <c r="B6940" s="184">
        <v>45.3</v>
      </c>
      <c r="C6940" s="184">
        <f t="shared" si="435"/>
        <v>2017</v>
      </c>
      <c r="E6940" s="190">
        <v>47.5</v>
      </c>
      <c r="F6940" s="190">
        <f t="shared" si="438"/>
        <v>6935</v>
      </c>
      <c r="G6940" s="190">
        <f t="shared" si="436"/>
        <v>0.75941743320192734</v>
      </c>
      <c r="H6940" s="190">
        <f t="shared" si="437"/>
        <v>277.40000000000003</v>
      </c>
    </row>
    <row r="6941" spans="1:8">
      <c r="A6941" s="185">
        <v>43004</v>
      </c>
      <c r="B6941" s="184">
        <v>43.4</v>
      </c>
      <c r="C6941" s="184">
        <f t="shared" si="435"/>
        <v>2017</v>
      </c>
      <c r="E6941" s="190">
        <v>47.5</v>
      </c>
      <c r="F6941" s="190">
        <f t="shared" si="438"/>
        <v>6936</v>
      </c>
      <c r="G6941" s="190">
        <f t="shared" si="436"/>
        <v>0.75952693823915896</v>
      </c>
      <c r="H6941" s="190">
        <f t="shared" si="437"/>
        <v>277.44</v>
      </c>
    </row>
    <row r="6942" spans="1:8">
      <c r="A6942" s="185">
        <v>43005</v>
      </c>
      <c r="B6942" s="184">
        <v>36.299999999999997</v>
      </c>
      <c r="C6942" s="184">
        <f t="shared" si="435"/>
        <v>2017</v>
      </c>
      <c r="E6942" s="190">
        <v>47.5</v>
      </c>
      <c r="F6942" s="190">
        <f t="shared" si="438"/>
        <v>6937</v>
      </c>
      <c r="G6942" s="190">
        <f t="shared" si="436"/>
        <v>0.75963644327639068</v>
      </c>
      <c r="H6942" s="190">
        <f t="shared" si="437"/>
        <v>277.48</v>
      </c>
    </row>
    <row r="6943" spans="1:8">
      <c r="A6943" s="185">
        <v>43006</v>
      </c>
      <c r="B6943" s="184">
        <v>31.5</v>
      </c>
      <c r="C6943" s="184">
        <f t="shared" si="435"/>
        <v>2017</v>
      </c>
      <c r="E6943" s="190">
        <v>47.5</v>
      </c>
      <c r="F6943" s="190">
        <f t="shared" si="438"/>
        <v>6938</v>
      </c>
      <c r="G6943" s="190">
        <f t="shared" si="436"/>
        <v>0.75974594831362241</v>
      </c>
      <c r="H6943" s="190">
        <f t="shared" si="437"/>
        <v>277.52</v>
      </c>
    </row>
    <row r="6944" spans="1:8">
      <c r="A6944" s="185">
        <v>43007</v>
      </c>
      <c r="B6944" s="184">
        <v>27.9</v>
      </c>
      <c r="C6944" s="184">
        <f t="shared" si="435"/>
        <v>2017</v>
      </c>
      <c r="E6944" s="190">
        <v>47.5</v>
      </c>
      <c r="F6944" s="190">
        <f t="shared" si="438"/>
        <v>6939</v>
      </c>
      <c r="G6944" s="190">
        <f t="shared" si="436"/>
        <v>0.75985545335085414</v>
      </c>
      <c r="H6944" s="190">
        <f t="shared" si="437"/>
        <v>277.56</v>
      </c>
    </row>
    <row r="6945" spans="1:8">
      <c r="A6945" s="185">
        <v>43008</v>
      </c>
      <c r="B6945" s="184">
        <v>23.2</v>
      </c>
      <c r="C6945" s="184">
        <f t="shared" si="435"/>
        <v>2017</v>
      </c>
      <c r="E6945" s="190">
        <v>47.5</v>
      </c>
      <c r="F6945" s="190">
        <f t="shared" si="438"/>
        <v>6940</v>
      </c>
      <c r="G6945" s="190">
        <f t="shared" si="436"/>
        <v>0.75996495838808586</v>
      </c>
      <c r="H6945" s="190">
        <f t="shared" si="437"/>
        <v>277.60000000000002</v>
      </c>
    </row>
    <row r="6946" spans="1:8">
      <c r="A6946" s="185">
        <v>43009</v>
      </c>
      <c r="B6946" s="184">
        <v>30.7</v>
      </c>
      <c r="C6946" s="184">
        <f t="shared" si="435"/>
        <v>2017</v>
      </c>
      <c r="E6946" s="190">
        <v>47.5</v>
      </c>
      <c r="F6946" s="190">
        <f t="shared" si="438"/>
        <v>6941</v>
      </c>
      <c r="G6946" s="190">
        <f t="shared" si="436"/>
        <v>0.76007446342531759</v>
      </c>
      <c r="H6946" s="190">
        <f t="shared" si="437"/>
        <v>277.64</v>
      </c>
    </row>
    <row r="6947" spans="1:8">
      <c r="A6947" s="185">
        <v>43010</v>
      </c>
      <c r="B6947" s="184">
        <v>30.1</v>
      </c>
      <c r="C6947" s="184">
        <f t="shared" si="435"/>
        <v>2017</v>
      </c>
      <c r="E6947" s="190">
        <v>47.5</v>
      </c>
      <c r="F6947" s="190">
        <f t="shared" si="438"/>
        <v>6942</v>
      </c>
      <c r="G6947" s="190">
        <f t="shared" si="436"/>
        <v>0.76018396846254932</v>
      </c>
      <c r="H6947" s="190">
        <f t="shared" si="437"/>
        <v>277.68</v>
      </c>
    </row>
    <row r="6948" spans="1:8">
      <c r="A6948" s="185">
        <v>43011</v>
      </c>
      <c r="B6948" s="184">
        <v>30.1</v>
      </c>
      <c r="C6948" s="184">
        <f t="shared" si="435"/>
        <v>2017</v>
      </c>
      <c r="E6948" s="190">
        <v>47.4</v>
      </c>
      <c r="F6948" s="190">
        <f t="shared" si="438"/>
        <v>6943</v>
      </c>
      <c r="G6948" s="190">
        <f t="shared" si="436"/>
        <v>0.76029347349978094</v>
      </c>
      <c r="H6948" s="190">
        <f t="shared" si="437"/>
        <v>277.71999999999997</v>
      </c>
    </row>
    <row r="6949" spans="1:8">
      <c r="A6949" s="185">
        <v>43012</v>
      </c>
      <c r="B6949" s="184">
        <v>26.8</v>
      </c>
      <c r="C6949" s="184">
        <f t="shared" si="435"/>
        <v>2017</v>
      </c>
      <c r="E6949" s="190">
        <v>47.4</v>
      </c>
      <c r="F6949" s="190">
        <f t="shared" si="438"/>
        <v>6944</v>
      </c>
      <c r="G6949" s="190">
        <f t="shared" si="436"/>
        <v>0.76040297853701266</v>
      </c>
      <c r="H6949" s="190">
        <f t="shared" si="437"/>
        <v>277.76</v>
      </c>
    </row>
    <row r="6950" spans="1:8">
      <c r="A6950" s="185">
        <v>43013</v>
      </c>
      <c r="B6950" s="184">
        <v>25</v>
      </c>
      <c r="C6950" s="184">
        <f t="shared" si="435"/>
        <v>2017</v>
      </c>
      <c r="E6950" s="190">
        <v>47.4</v>
      </c>
      <c r="F6950" s="190">
        <f t="shared" si="438"/>
        <v>6945</v>
      </c>
      <c r="G6950" s="190">
        <f t="shared" si="436"/>
        <v>0.76051248357424439</v>
      </c>
      <c r="H6950" s="190">
        <f t="shared" si="437"/>
        <v>277.8</v>
      </c>
    </row>
    <row r="6951" spans="1:8">
      <c r="A6951" s="185">
        <v>43014</v>
      </c>
      <c r="B6951" s="184">
        <v>19.8</v>
      </c>
      <c r="C6951" s="184">
        <f t="shared" si="435"/>
        <v>2017</v>
      </c>
      <c r="E6951" s="190">
        <v>47.4</v>
      </c>
      <c r="F6951" s="190">
        <f t="shared" si="438"/>
        <v>6946</v>
      </c>
      <c r="G6951" s="190">
        <f t="shared" si="436"/>
        <v>0.76062198861147612</v>
      </c>
      <c r="H6951" s="190">
        <f t="shared" si="437"/>
        <v>277.83999999999997</v>
      </c>
    </row>
    <row r="6952" spans="1:8">
      <c r="A6952" s="185">
        <v>43015</v>
      </c>
      <c r="B6952" s="184">
        <v>24.2</v>
      </c>
      <c r="C6952" s="184">
        <f t="shared" si="435"/>
        <v>2017</v>
      </c>
      <c r="E6952" s="190">
        <v>47.4</v>
      </c>
      <c r="F6952" s="190">
        <f t="shared" si="438"/>
        <v>6947</v>
      </c>
      <c r="G6952" s="190">
        <f t="shared" si="436"/>
        <v>0.76073149364870785</v>
      </c>
      <c r="H6952" s="190">
        <f t="shared" si="437"/>
        <v>277.88</v>
      </c>
    </row>
    <row r="6953" spans="1:8">
      <c r="A6953" s="185">
        <v>43016</v>
      </c>
      <c r="B6953" s="184">
        <v>24.2</v>
      </c>
      <c r="C6953" s="184">
        <f t="shared" si="435"/>
        <v>2017</v>
      </c>
      <c r="E6953" s="190">
        <v>47.4</v>
      </c>
      <c r="F6953" s="190">
        <f t="shared" si="438"/>
        <v>6948</v>
      </c>
      <c r="G6953" s="190">
        <f t="shared" si="436"/>
        <v>0.76084099868593957</v>
      </c>
      <c r="H6953" s="190">
        <f t="shared" si="437"/>
        <v>277.92</v>
      </c>
    </row>
    <row r="6954" spans="1:8">
      <c r="A6954" s="185">
        <v>43017</v>
      </c>
      <c r="B6954" s="184">
        <v>21.8</v>
      </c>
      <c r="C6954" s="184">
        <f t="shared" si="435"/>
        <v>2017</v>
      </c>
      <c r="E6954" s="190">
        <v>47.4</v>
      </c>
      <c r="F6954" s="190">
        <f t="shared" si="438"/>
        <v>6949</v>
      </c>
      <c r="G6954" s="190">
        <f t="shared" si="436"/>
        <v>0.7609505037231713</v>
      </c>
      <c r="H6954" s="190">
        <f t="shared" si="437"/>
        <v>277.95999999999998</v>
      </c>
    </row>
    <row r="6955" spans="1:8">
      <c r="A6955" s="185">
        <v>43018</v>
      </c>
      <c r="B6955" s="184">
        <v>23</v>
      </c>
      <c r="C6955" s="184">
        <f t="shared" si="435"/>
        <v>2017</v>
      </c>
      <c r="E6955" s="190">
        <v>47.4</v>
      </c>
      <c r="F6955" s="190">
        <f t="shared" si="438"/>
        <v>6950</v>
      </c>
      <c r="G6955" s="190">
        <f t="shared" si="436"/>
        <v>0.76106000876040303</v>
      </c>
      <c r="H6955" s="190">
        <f t="shared" si="437"/>
        <v>278.00000000000006</v>
      </c>
    </row>
    <row r="6956" spans="1:8">
      <c r="A6956" s="185">
        <v>43019</v>
      </c>
      <c r="B6956" s="184">
        <v>17.8</v>
      </c>
      <c r="C6956" s="184">
        <f t="shared" si="435"/>
        <v>2017</v>
      </c>
      <c r="E6956" s="190">
        <v>47.4</v>
      </c>
      <c r="F6956" s="190">
        <f t="shared" si="438"/>
        <v>6951</v>
      </c>
      <c r="G6956" s="190">
        <f t="shared" si="436"/>
        <v>0.76116951379763464</v>
      </c>
      <c r="H6956" s="190">
        <f t="shared" si="437"/>
        <v>278.04000000000002</v>
      </c>
    </row>
    <row r="6957" spans="1:8">
      <c r="A6957" s="185">
        <v>43020</v>
      </c>
      <c r="B6957" s="184">
        <v>19.399999999999999</v>
      </c>
      <c r="C6957" s="184">
        <f t="shared" si="435"/>
        <v>2017</v>
      </c>
      <c r="E6957" s="190">
        <v>47.4</v>
      </c>
      <c r="F6957" s="190">
        <f t="shared" si="438"/>
        <v>6952</v>
      </c>
      <c r="G6957" s="190">
        <f t="shared" si="436"/>
        <v>0.76127901883486637</v>
      </c>
      <c r="H6957" s="190">
        <f t="shared" si="437"/>
        <v>278.08</v>
      </c>
    </row>
    <row r="6958" spans="1:8">
      <c r="A6958" s="185">
        <v>43021</v>
      </c>
      <c r="B6958" s="184">
        <v>27.5</v>
      </c>
      <c r="C6958" s="184">
        <f t="shared" si="435"/>
        <v>2017</v>
      </c>
      <c r="E6958" s="190">
        <v>47.4</v>
      </c>
      <c r="F6958" s="190">
        <f t="shared" si="438"/>
        <v>6953</v>
      </c>
      <c r="G6958" s="190">
        <f t="shared" si="436"/>
        <v>0.7613885238720981</v>
      </c>
      <c r="H6958" s="190">
        <f t="shared" si="437"/>
        <v>278.12</v>
      </c>
    </row>
    <row r="6959" spans="1:8">
      <c r="A6959" s="185">
        <v>43022</v>
      </c>
      <c r="B6959" s="184">
        <v>33.5</v>
      </c>
      <c r="C6959" s="184">
        <f t="shared" si="435"/>
        <v>2017</v>
      </c>
      <c r="E6959" s="190">
        <v>47.4</v>
      </c>
      <c r="F6959" s="190">
        <f t="shared" si="438"/>
        <v>6954</v>
      </c>
      <c r="G6959" s="190">
        <f t="shared" si="436"/>
        <v>0.76149802890932983</v>
      </c>
      <c r="H6959" s="190">
        <f t="shared" si="437"/>
        <v>278.16000000000003</v>
      </c>
    </row>
    <row r="6960" spans="1:8">
      <c r="A6960" s="185">
        <v>43023</v>
      </c>
      <c r="B6960" s="184">
        <v>40.5</v>
      </c>
      <c r="C6960" s="184">
        <f t="shared" si="435"/>
        <v>2017</v>
      </c>
      <c r="E6960" s="190">
        <v>47.4</v>
      </c>
      <c r="F6960" s="190">
        <f t="shared" si="438"/>
        <v>6955</v>
      </c>
      <c r="G6960" s="190">
        <f t="shared" si="436"/>
        <v>0.76160753394656155</v>
      </c>
      <c r="H6960" s="190">
        <f t="shared" si="437"/>
        <v>278.2</v>
      </c>
    </row>
    <row r="6961" spans="1:8">
      <c r="A6961" s="185">
        <v>43024</v>
      </c>
      <c r="B6961" s="184">
        <v>65.5</v>
      </c>
      <c r="C6961" s="184">
        <f t="shared" si="435"/>
        <v>2017</v>
      </c>
      <c r="E6961" s="190">
        <v>47.4</v>
      </c>
      <c r="F6961" s="190">
        <f t="shared" si="438"/>
        <v>6956</v>
      </c>
      <c r="G6961" s="190">
        <f t="shared" si="436"/>
        <v>0.76171703898379328</v>
      </c>
      <c r="H6961" s="190">
        <f t="shared" si="437"/>
        <v>278.24</v>
      </c>
    </row>
    <row r="6962" spans="1:8">
      <c r="A6962" s="185">
        <v>43025</v>
      </c>
      <c r="B6962" s="184">
        <v>77.8</v>
      </c>
      <c r="C6962" s="184">
        <f t="shared" si="435"/>
        <v>2017</v>
      </c>
      <c r="E6962" s="190">
        <v>47.4</v>
      </c>
      <c r="F6962" s="190">
        <f t="shared" si="438"/>
        <v>6957</v>
      </c>
      <c r="G6962" s="190">
        <f t="shared" si="436"/>
        <v>0.76182654402102501</v>
      </c>
      <c r="H6962" s="190">
        <f t="shared" si="437"/>
        <v>278.27999999999997</v>
      </c>
    </row>
    <row r="6963" spans="1:8">
      <c r="A6963" s="185">
        <v>43026</v>
      </c>
      <c r="B6963" s="184">
        <v>76.400000000000006</v>
      </c>
      <c r="C6963" s="184">
        <f t="shared" si="435"/>
        <v>2017</v>
      </c>
      <c r="E6963" s="190">
        <v>47.3</v>
      </c>
      <c r="F6963" s="190">
        <f t="shared" si="438"/>
        <v>6958</v>
      </c>
      <c r="G6963" s="190">
        <f t="shared" si="436"/>
        <v>0.76193604905825663</v>
      </c>
      <c r="H6963" s="190">
        <f t="shared" si="437"/>
        <v>278.31999999999994</v>
      </c>
    </row>
    <row r="6964" spans="1:8">
      <c r="A6964" s="185">
        <v>43027</v>
      </c>
      <c r="B6964" s="184">
        <v>78.7</v>
      </c>
      <c r="C6964" s="184">
        <f t="shared" si="435"/>
        <v>2017</v>
      </c>
      <c r="E6964" s="190">
        <v>47.3</v>
      </c>
      <c r="F6964" s="190">
        <f t="shared" si="438"/>
        <v>6959</v>
      </c>
      <c r="G6964" s="190">
        <f t="shared" si="436"/>
        <v>0.76204555409548835</v>
      </c>
      <c r="H6964" s="190">
        <f t="shared" si="437"/>
        <v>278.36</v>
      </c>
    </row>
    <row r="6965" spans="1:8">
      <c r="A6965" s="185">
        <v>43028</v>
      </c>
      <c r="B6965" s="184">
        <v>81.099999999999994</v>
      </c>
      <c r="C6965" s="184">
        <f t="shared" si="435"/>
        <v>2017</v>
      </c>
      <c r="E6965" s="190">
        <v>47.3</v>
      </c>
      <c r="F6965" s="190">
        <f t="shared" si="438"/>
        <v>6960</v>
      </c>
      <c r="G6965" s="190">
        <f t="shared" si="436"/>
        <v>0.76215505913272008</v>
      </c>
      <c r="H6965" s="190">
        <f t="shared" si="437"/>
        <v>278.39999999999998</v>
      </c>
    </row>
    <row r="6966" spans="1:8">
      <c r="A6966" s="185">
        <v>43029</v>
      </c>
      <c r="B6966" s="184">
        <v>81.5</v>
      </c>
      <c r="C6966" s="184">
        <f t="shared" si="435"/>
        <v>2017</v>
      </c>
      <c r="E6966" s="190">
        <v>47.3</v>
      </c>
      <c r="F6966" s="190">
        <f t="shared" si="438"/>
        <v>6961</v>
      </c>
      <c r="G6966" s="190">
        <f t="shared" si="436"/>
        <v>0.76226456416995181</v>
      </c>
      <c r="H6966" s="190">
        <f t="shared" si="437"/>
        <v>278.44</v>
      </c>
    </row>
    <row r="6967" spans="1:8">
      <c r="A6967" s="185">
        <v>43030</v>
      </c>
      <c r="B6967" s="184">
        <v>82.3</v>
      </c>
      <c r="C6967" s="184">
        <f t="shared" si="435"/>
        <v>2017</v>
      </c>
      <c r="E6967" s="190">
        <v>47.3</v>
      </c>
      <c r="F6967" s="190">
        <f t="shared" si="438"/>
        <v>6962</v>
      </c>
      <c r="G6967" s="190">
        <f t="shared" si="436"/>
        <v>0.76237406920718354</v>
      </c>
      <c r="H6967" s="190">
        <f t="shared" si="437"/>
        <v>278.48</v>
      </c>
    </row>
    <row r="6968" spans="1:8">
      <c r="A6968" s="185">
        <v>43031</v>
      </c>
      <c r="B6968" s="184">
        <v>82.8</v>
      </c>
      <c r="C6968" s="184">
        <f t="shared" si="435"/>
        <v>2017</v>
      </c>
      <c r="E6968" s="190">
        <v>47.3</v>
      </c>
      <c r="F6968" s="190">
        <f t="shared" si="438"/>
        <v>6963</v>
      </c>
      <c r="G6968" s="190">
        <f t="shared" si="436"/>
        <v>0.76248357424441526</v>
      </c>
      <c r="H6968" s="190">
        <f t="shared" si="437"/>
        <v>278.52</v>
      </c>
    </row>
    <row r="6969" spans="1:8">
      <c r="A6969" s="185">
        <v>43032</v>
      </c>
      <c r="B6969" s="184">
        <v>85.7</v>
      </c>
      <c r="C6969" s="184">
        <f t="shared" si="435"/>
        <v>2017</v>
      </c>
      <c r="E6969" s="190">
        <v>47.3</v>
      </c>
      <c r="F6969" s="190">
        <f t="shared" si="438"/>
        <v>6964</v>
      </c>
      <c r="G6969" s="190">
        <f t="shared" si="436"/>
        <v>0.76259307928164699</v>
      </c>
      <c r="H6969" s="190">
        <f t="shared" si="437"/>
        <v>278.56</v>
      </c>
    </row>
    <row r="6970" spans="1:8">
      <c r="A6970" s="185">
        <v>43033</v>
      </c>
      <c r="B6970" s="184">
        <v>102</v>
      </c>
      <c r="C6970" s="184">
        <f t="shared" si="435"/>
        <v>2017</v>
      </c>
      <c r="E6970" s="190">
        <v>47.3</v>
      </c>
      <c r="F6970" s="190">
        <f t="shared" si="438"/>
        <v>6965</v>
      </c>
      <c r="G6970" s="190">
        <f t="shared" si="436"/>
        <v>0.76270258431887872</v>
      </c>
      <c r="H6970" s="190">
        <f t="shared" si="437"/>
        <v>278.60000000000002</v>
      </c>
    </row>
    <row r="6971" spans="1:8">
      <c r="A6971" s="185">
        <v>43034</v>
      </c>
      <c r="B6971" s="184">
        <v>111</v>
      </c>
      <c r="C6971" s="184">
        <f t="shared" si="435"/>
        <v>2017</v>
      </c>
      <c r="E6971" s="190">
        <v>47.3</v>
      </c>
      <c r="F6971" s="190">
        <f t="shared" si="438"/>
        <v>6966</v>
      </c>
      <c r="G6971" s="190">
        <f t="shared" si="436"/>
        <v>0.76281208935611033</v>
      </c>
      <c r="H6971" s="190">
        <f t="shared" si="437"/>
        <v>278.64</v>
      </c>
    </row>
    <row r="6972" spans="1:8">
      <c r="A6972" s="185">
        <v>43035</v>
      </c>
      <c r="B6972" s="184">
        <v>111</v>
      </c>
      <c r="C6972" s="184">
        <f t="shared" si="435"/>
        <v>2017</v>
      </c>
      <c r="E6972" s="190">
        <v>47.3</v>
      </c>
      <c r="F6972" s="190">
        <f t="shared" si="438"/>
        <v>6967</v>
      </c>
      <c r="G6972" s="190">
        <f t="shared" si="436"/>
        <v>0.76292159439334206</v>
      </c>
      <c r="H6972" s="190">
        <f t="shared" si="437"/>
        <v>278.68</v>
      </c>
    </row>
    <row r="6973" spans="1:8">
      <c r="A6973" s="185">
        <v>43036</v>
      </c>
      <c r="B6973" s="184">
        <v>103</v>
      </c>
      <c r="C6973" s="184">
        <f t="shared" si="435"/>
        <v>2017</v>
      </c>
      <c r="E6973" s="190">
        <v>47.3</v>
      </c>
      <c r="F6973" s="190">
        <f t="shared" si="438"/>
        <v>6968</v>
      </c>
      <c r="G6973" s="190">
        <f t="shared" si="436"/>
        <v>0.76303109943057379</v>
      </c>
      <c r="H6973" s="190">
        <f t="shared" si="437"/>
        <v>278.72000000000003</v>
      </c>
    </row>
    <row r="6974" spans="1:8">
      <c r="A6974" s="185">
        <v>43037</v>
      </c>
      <c r="B6974" s="184">
        <v>98</v>
      </c>
      <c r="C6974" s="184">
        <f t="shared" si="435"/>
        <v>2017</v>
      </c>
      <c r="E6974" s="190">
        <v>47.3</v>
      </c>
      <c r="F6974" s="190">
        <f t="shared" si="438"/>
        <v>6969</v>
      </c>
      <c r="G6974" s="190">
        <f t="shared" si="436"/>
        <v>0.76314060446780552</v>
      </c>
      <c r="H6974" s="190">
        <f t="shared" si="437"/>
        <v>278.76</v>
      </c>
    </row>
    <row r="6975" spans="1:8">
      <c r="A6975" s="185">
        <v>43038</v>
      </c>
      <c r="B6975" s="184">
        <v>117</v>
      </c>
      <c r="C6975" s="184">
        <f t="shared" si="435"/>
        <v>2017</v>
      </c>
      <c r="E6975" s="190">
        <v>47.3</v>
      </c>
      <c r="F6975" s="190">
        <f t="shared" si="438"/>
        <v>6970</v>
      </c>
      <c r="G6975" s="190">
        <f t="shared" si="436"/>
        <v>0.76325010950503724</v>
      </c>
      <c r="H6975" s="190">
        <f t="shared" si="437"/>
        <v>278.8</v>
      </c>
    </row>
    <row r="6976" spans="1:8">
      <c r="A6976" s="185">
        <v>43039</v>
      </c>
      <c r="B6976" s="184">
        <v>127</v>
      </c>
      <c r="C6976" s="184">
        <f t="shared" si="435"/>
        <v>2017</v>
      </c>
      <c r="E6976" s="190">
        <v>47.3</v>
      </c>
      <c r="F6976" s="190">
        <f t="shared" si="438"/>
        <v>6971</v>
      </c>
      <c r="G6976" s="190">
        <f t="shared" si="436"/>
        <v>0.76335961454226897</v>
      </c>
      <c r="H6976" s="190">
        <f t="shared" si="437"/>
        <v>278.83999999999997</v>
      </c>
    </row>
    <row r="6977" spans="1:8">
      <c r="A6977" s="185">
        <v>43040</v>
      </c>
      <c r="B6977" s="184">
        <v>127</v>
      </c>
      <c r="C6977" s="184">
        <f t="shared" si="435"/>
        <v>2017</v>
      </c>
      <c r="E6977" s="190">
        <v>47.3</v>
      </c>
      <c r="F6977" s="190">
        <f t="shared" si="438"/>
        <v>6972</v>
      </c>
      <c r="G6977" s="190">
        <f t="shared" si="436"/>
        <v>0.7634691195795007</v>
      </c>
      <c r="H6977" s="190">
        <f t="shared" si="437"/>
        <v>278.88</v>
      </c>
    </row>
    <row r="6978" spans="1:8">
      <c r="A6978" s="185">
        <v>43041</v>
      </c>
      <c r="B6978" s="184">
        <v>117</v>
      </c>
      <c r="C6978" s="184">
        <f t="shared" si="435"/>
        <v>2017</v>
      </c>
      <c r="E6978" s="190">
        <v>47.2</v>
      </c>
      <c r="F6978" s="190">
        <f t="shared" si="438"/>
        <v>6973</v>
      </c>
      <c r="G6978" s="190">
        <f t="shared" si="436"/>
        <v>0.76357862461673232</v>
      </c>
      <c r="H6978" s="190">
        <f t="shared" si="437"/>
        <v>278.91999999999996</v>
      </c>
    </row>
    <row r="6979" spans="1:8">
      <c r="A6979" s="185">
        <v>43042</v>
      </c>
      <c r="B6979" s="184">
        <v>110</v>
      </c>
      <c r="C6979" s="184">
        <f t="shared" si="435"/>
        <v>2017</v>
      </c>
      <c r="E6979" s="190">
        <v>47.2</v>
      </c>
      <c r="F6979" s="190">
        <f t="shared" si="438"/>
        <v>6974</v>
      </c>
      <c r="G6979" s="190">
        <f t="shared" si="436"/>
        <v>0.76368812965396404</v>
      </c>
      <c r="H6979" s="190">
        <f t="shared" si="437"/>
        <v>278.95999999999998</v>
      </c>
    </row>
    <row r="6980" spans="1:8">
      <c r="A6980" s="185">
        <v>43043</v>
      </c>
      <c r="B6980" s="184">
        <v>106</v>
      </c>
      <c r="C6980" s="184">
        <f t="shared" si="435"/>
        <v>2017</v>
      </c>
      <c r="E6980" s="190">
        <v>47.2</v>
      </c>
      <c r="F6980" s="190">
        <f t="shared" si="438"/>
        <v>6975</v>
      </c>
      <c r="G6980" s="190">
        <f t="shared" si="436"/>
        <v>0.76379763469119577</v>
      </c>
      <c r="H6980" s="190">
        <f t="shared" si="437"/>
        <v>279</v>
      </c>
    </row>
    <row r="6981" spans="1:8">
      <c r="A6981" s="185">
        <v>43044</v>
      </c>
      <c r="B6981" s="184">
        <v>122</v>
      </c>
      <c r="C6981" s="184">
        <f t="shared" si="435"/>
        <v>2017</v>
      </c>
      <c r="E6981" s="190">
        <v>47.2</v>
      </c>
      <c r="F6981" s="190">
        <f t="shared" si="438"/>
        <v>6976</v>
      </c>
      <c r="G6981" s="190">
        <f t="shared" si="436"/>
        <v>0.7639071397284275</v>
      </c>
      <c r="H6981" s="190">
        <f t="shared" si="437"/>
        <v>279.04000000000002</v>
      </c>
    </row>
    <row r="6982" spans="1:8">
      <c r="A6982" s="185">
        <v>43045</v>
      </c>
      <c r="B6982" s="184">
        <v>127</v>
      </c>
      <c r="C6982" s="184">
        <f t="shared" ref="C6982:C7045" si="439">YEAR(A6982)</f>
        <v>2017</v>
      </c>
      <c r="E6982" s="190">
        <v>47.2</v>
      </c>
      <c r="F6982" s="190">
        <f t="shared" si="438"/>
        <v>6977</v>
      </c>
      <c r="G6982" s="190">
        <f t="shared" ref="G6982:G7045" si="440">F6982/9132</f>
        <v>0.76401664476565923</v>
      </c>
      <c r="H6982" s="190">
        <f t="shared" ref="H6982:H7045" si="441">G6982*9132/25</f>
        <v>279.08</v>
      </c>
    </row>
    <row r="6983" spans="1:8">
      <c r="A6983" s="185">
        <v>43046</v>
      </c>
      <c r="B6983" s="184">
        <v>141</v>
      </c>
      <c r="C6983" s="184">
        <f t="shared" si="439"/>
        <v>2017</v>
      </c>
      <c r="E6983" s="190">
        <v>47.2</v>
      </c>
      <c r="F6983" s="190">
        <f t="shared" ref="F6983:F7046" si="442">F6982+1</f>
        <v>6978</v>
      </c>
      <c r="G6983" s="190">
        <f t="shared" si="440"/>
        <v>0.76412614980289095</v>
      </c>
      <c r="H6983" s="190">
        <f t="shared" si="441"/>
        <v>279.12</v>
      </c>
    </row>
    <row r="6984" spans="1:8">
      <c r="A6984" s="185">
        <v>43047</v>
      </c>
      <c r="B6984" s="184">
        <v>154</v>
      </c>
      <c r="C6984" s="184">
        <f t="shared" si="439"/>
        <v>2017</v>
      </c>
      <c r="E6984" s="190">
        <v>47.2</v>
      </c>
      <c r="F6984" s="190">
        <f t="shared" si="442"/>
        <v>6979</v>
      </c>
      <c r="G6984" s="190">
        <f t="shared" si="440"/>
        <v>0.76423565484012268</v>
      </c>
      <c r="H6984" s="190">
        <f t="shared" si="441"/>
        <v>279.16000000000003</v>
      </c>
    </row>
    <row r="6985" spans="1:8">
      <c r="A6985" s="185">
        <v>43048</v>
      </c>
      <c r="B6985" s="184">
        <v>155</v>
      </c>
      <c r="C6985" s="184">
        <f t="shared" si="439"/>
        <v>2017</v>
      </c>
      <c r="E6985" s="190">
        <v>47.2</v>
      </c>
      <c r="F6985" s="190">
        <f t="shared" si="442"/>
        <v>6980</v>
      </c>
      <c r="G6985" s="190">
        <f t="shared" si="440"/>
        <v>0.76434515987735441</v>
      </c>
      <c r="H6985" s="190">
        <f t="shared" si="441"/>
        <v>279.2</v>
      </c>
    </row>
    <row r="6986" spans="1:8">
      <c r="A6986" s="185">
        <v>43049</v>
      </c>
      <c r="B6986" s="184">
        <v>163</v>
      </c>
      <c r="C6986" s="184">
        <f t="shared" si="439"/>
        <v>2017</v>
      </c>
      <c r="E6986" s="190">
        <v>47.1</v>
      </c>
      <c r="F6986" s="190">
        <f t="shared" si="442"/>
        <v>6981</v>
      </c>
      <c r="G6986" s="190">
        <f t="shared" si="440"/>
        <v>0.76445466491458602</v>
      </c>
      <c r="H6986" s="190">
        <f t="shared" si="441"/>
        <v>279.24</v>
      </c>
    </row>
    <row r="6987" spans="1:8">
      <c r="A6987" s="185">
        <v>43050</v>
      </c>
      <c r="B6987" s="184">
        <v>164</v>
      </c>
      <c r="C6987" s="184">
        <f t="shared" si="439"/>
        <v>2017</v>
      </c>
      <c r="E6987" s="190">
        <v>47.1</v>
      </c>
      <c r="F6987" s="190">
        <f t="shared" si="442"/>
        <v>6982</v>
      </c>
      <c r="G6987" s="190">
        <f t="shared" si="440"/>
        <v>0.76456416995181775</v>
      </c>
      <c r="H6987" s="190">
        <f t="shared" si="441"/>
        <v>279.27999999999997</v>
      </c>
    </row>
    <row r="6988" spans="1:8">
      <c r="A6988" s="185">
        <v>43051</v>
      </c>
      <c r="B6988" s="184">
        <v>165</v>
      </c>
      <c r="C6988" s="184">
        <f t="shared" si="439"/>
        <v>2017</v>
      </c>
      <c r="E6988" s="190">
        <v>47.1</v>
      </c>
      <c r="F6988" s="190">
        <f t="shared" si="442"/>
        <v>6983</v>
      </c>
      <c r="G6988" s="190">
        <f t="shared" si="440"/>
        <v>0.76467367498904948</v>
      </c>
      <c r="H6988" s="190">
        <f t="shared" si="441"/>
        <v>279.32</v>
      </c>
    </row>
    <row r="6989" spans="1:8">
      <c r="A6989" s="185">
        <v>43052</v>
      </c>
      <c r="B6989" s="184">
        <v>161</v>
      </c>
      <c r="C6989" s="184">
        <f t="shared" si="439"/>
        <v>2017</v>
      </c>
      <c r="E6989" s="190">
        <v>47.1</v>
      </c>
      <c r="F6989" s="190">
        <f t="shared" si="442"/>
        <v>6984</v>
      </c>
      <c r="G6989" s="190">
        <f t="shared" si="440"/>
        <v>0.76478318002628121</v>
      </c>
      <c r="H6989" s="190">
        <f t="shared" si="441"/>
        <v>279.36</v>
      </c>
    </row>
    <row r="6990" spans="1:8">
      <c r="A6990" s="185">
        <v>43053</v>
      </c>
      <c r="B6990" s="184">
        <v>155</v>
      </c>
      <c r="C6990" s="184">
        <f t="shared" si="439"/>
        <v>2017</v>
      </c>
      <c r="E6990" s="190">
        <v>47.1</v>
      </c>
      <c r="F6990" s="190">
        <f t="shared" si="442"/>
        <v>6985</v>
      </c>
      <c r="G6990" s="190">
        <f t="shared" si="440"/>
        <v>0.76489268506351293</v>
      </c>
      <c r="H6990" s="190">
        <f t="shared" si="441"/>
        <v>279.39999999999998</v>
      </c>
    </row>
    <row r="6991" spans="1:8">
      <c r="A6991" s="185">
        <v>43054</v>
      </c>
      <c r="B6991" s="184">
        <v>154</v>
      </c>
      <c r="C6991" s="184">
        <f t="shared" si="439"/>
        <v>2017</v>
      </c>
      <c r="E6991" s="190">
        <v>47.1</v>
      </c>
      <c r="F6991" s="190">
        <f t="shared" si="442"/>
        <v>6986</v>
      </c>
      <c r="G6991" s="190">
        <f t="shared" si="440"/>
        <v>0.76500219010074466</v>
      </c>
      <c r="H6991" s="190">
        <f t="shared" si="441"/>
        <v>279.44</v>
      </c>
    </row>
    <row r="6992" spans="1:8">
      <c r="A6992" s="185">
        <v>43055</v>
      </c>
      <c r="B6992" s="184">
        <v>147</v>
      </c>
      <c r="C6992" s="184">
        <f t="shared" si="439"/>
        <v>2017</v>
      </c>
      <c r="E6992" s="190">
        <v>47.1</v>
      </c>
      <c r="F6992" s="190">
        <f t="shared" si="442"/>
        <v>6987</v>
      </c>
      <c r="G6992" s="190">
        <f t="shared" si="440"/>
        <v>0.76511169513797639</v>
      </c>
      <c r="H6992" s="190">
        <f t="shared" si="441"/>
        <v>279.48</v>
      </c>
    </row>
    <row r="6993" spans="1:8">
      <c r="A6993" s="185">
        <v>43056</v>
      </c>
      <c r="B6993" s="184">
        <v>148</v>
      </c>
      <c r="C6993" s="184">
        <f t="shared" si="439"/>
        <v>2017</v>
      </c>
      <c r="E6993" s="190">
        <v>47.1</v>
      </c>
      <c r="F6993" s="190">
        <f t="shared" si="442"/>
        <v>6988</v>
      </c>
      <c r="G6993" s="190">
        <f t="shared" si="440"/>
        <v>0.76522120017520801</v>
      </c>
      <c r="H6993" s="190">
        <f t="shared" si="441"/>
        <v>279.52</v>
      </c>
    </row>
    <row r="6994" spans="1:8">
      <c r="A6994" s="185">
        <v>43057</v>
      </c>
      <c r="B6994" s="184">
        <v>138</v>
      </c>
      <c r="C6994" s="184">
        <f t="shared" si="439"/>
        <v>2017</v>
      </c>
      <c r="E6994" s="190">
        <v>47.1</v>
      </c>
      <c r="F6994" s="190">
        <f t="shared" si="442"/>
        <v>6989</v>
      </c>
      <c r="G6994" s="190">
        <f t="shared" si="440"/>
        <v>0.76533070521243973</v>
      </c>
      <c r="H6994" s="190">
        <f t="shared" si="441"/>
        <v>279.56</v>
      </c>
    </row>
    <row r="6995" spans="1:8">
      <c r="A6995" s="185">
        <v>43058</v>
      </c>
      <c r="B6995" s="184">
        <v>140</v>
      </c>
      <c r="C6995" s="184">
        <f t="shared" si="439"/>
        <v>2017</v>
      </c>
      <c r="E6995" s="190">
        <v>47.1</v>
      </c>
      <c r="F6995" s="190">
        <f t="shared" si="442"/>
        <v>6990</v>
      </c>
      <c r="G6995" s="190">
        <f t="shared" si="440"/>
        <v>0.76544021024967146</v>
      </c>
      <c r="H6995" s="190">
        <f t="shared" si="441"/>
        <v>279.60000000000002</v>
      </c>
    </row>
    <row r="6996" spans="1:8">
      <c r="A6996" s="185">
        <v>43059</v>
      </c>
      <c r="B6996" s="184">
        <v>142</v>
      </c>
      <c r="C6996" s="184">
        <f t="shared" si="439"/>
        <v>2017</v>
      </c>
      <c r="E6996" s="190">
        <v>47.1</v>
      </c>
      <c r="F6996" s="190">
        <f t="shared" si="442"/>
        <v>6991</v>
      </c>
      <c r="G6996" s="190">
        <f t="shared" si="440"/>
        <v>0.76554971528690319</v>
      </c>
      <c r="H6996" s="190">
        <f t="shared" si="441"/>
        <v>279.64</v>
      </c>
    </row>
    <row r="6997" spans="1:8">
      <c r="A6997" s="185">
        <v>43060</v>
      </c>
      <c r="B6997" s="184">
        <v>141</v>
      </c>
      <c r="C6997" s="184">
        <f t="shared" si="439"/>
        <v>2017</v>
      </c>
      <c r="E6997" s="190">
        <v>47.1</v>
      </c>
      <c r="F6997" s="190">
        <f t="shared" si="442"/>
        <v>6992</v>
      </c>
      <c r="G6997" s="190">
        <f t="shared" si="440"/>
        <v>0.76565922032413491</v>
      </c>
      <c r="H6997" s="190">
        <f t="shared" si="441"/>
        <v>279.68</v>
      </c>
    </row>
    <row r="6998" spans="1:8">
      <c r="A6998" s="185">
        <v>43061</v>
      </c>
      <c r="B6998" s="184">
        <v>140</v>
      </c>
      <c r="C6998" s="184">
        <f t="shared" si="439"/>
        <v>2017</v>
      </c>
      <c r="E6998" s="190">
        <v>47.1</v>
      </c>
      <c r="F6998" s="190">
        <f t="shared" si="442"/>
        <v>6993</v>
      </c>
      <c r="G6998" s="190">
        <f t="shared" si="440"/>
        <v>0.76576872536136664</v>
      </c>
      <c r="H6998" s="190">
        <f t="shared" si="441"/>
        <v>279.72000000000003</v>
      </c>
    </row>
    <row r="6999" spans="1:8">
      <c r="A6999" s="185">
        <v>43062</v>
      </c>
      <c r="B6999" s="184">
        <v>140</v>
      </c>
      <c r="C6999" s="184">
        <f t="shared" si="439"/>
        <v>2017</v>
      </c>
      <c r="E6999" s="190">
        <v>47</v>
      </c>
      <c r="F6999" s="190">
        <f t="shared" si="442"/>
        <v>6994</v>
      </c>
      <c r="G6999" s="190">
        <f t="shared" si="440"/>
        <v>0.76587823039859837</v>
      </c>
      <c r="H6999" s="190">
        <f t="shared" si="441"/>
        <v>279.76</v>
      </c>
    </row>
    <row r="7000" spans="1:8">
      <c r="A7000" s="185">
        <v>43063</v>
      </c>
      <c r="B7000" s="184">
        <v>158</v>
      </c>
      <c r="C7000" s="184">
        <f t="shared" si="439"/>
        <v>2017</v>
      </c>
      <c r="E7000" s="190">
        <v>47</v>
      </c>
      <c r="F7000" s="190">
        <f t="shared" si="442"/>
        <v>6995</v>
      </c>
      <c r="G7000" s="190">
        <f t="shared" si="440"/>
        <v>0.7659877354358301</v>
      </c>
      <c r="H7000" s="190">
        <f t="shared" si="441"/>
        <v>279.8</v>
      </c>
    </row>
    <row r="7001" spans="1:8">
      <c r="A7001" s="185">
        <v>43064</v>
      </c>
      <c r="B7001" s="184">
        <v>155</v>
      </c>
      <c r="C7001" s="184">
        <f t="shared" si="439"/>
        <v>2017</v>
      </c>
      <c r="E7001" s="190">
        <v>47</v>
      </c>
      <c r="F7001" s="190">
        <f t="shared" si="442"/>
        <v>6996</v>
      </c>
      <c r="G7001" s="190">
        <f t="shared" si="440"/>
        <v>0.76609724047306171</v>
      </c>
      <c r="H7001" s="190">
        <f t="shared" si="441"/>
        <v>279.83999999999997</v>
      </c>
    </row>
    <row r="7002" spans="1:8">
      <c r="A7002" s="185">
        <v>43065</v>
      </c>
      <c r="B7002" s="184">
        <v>157</v>
      </c>
      <c r="C7002" s="184">
        <f t="shared" si="439"/>
        <v>2017</v>
      </c>
      <c r="E7002" s="190">
        <v>47</v>
      </c>
      <c r="F7002" s="190">
        <f t="shared" si="442"/>
        <v>6997</v>
      </c>
      <c r="G7002" s="190">
        <f t="shared" si="440"/>
        <v>0.76620674551029344</v>
      </c>
      <c r="H7002" s="190">
        <f t="shared" si="441"/>
        <v>279.88</v>
      </c>
    </row>
    <row r="7003" spans="1:8">
      <c r="A7003" s="185">
        <v>43066</v>
      </c>
      <c r="B7003" s="184">
        <v>156</v>
      </c>
      <c r="C7003" s="184">
        <f t="shared" si="439"/>
        <v>2017</v>
      </c>
      <c r="E7003" s="190">
        <v>47</v>
      </c>
      <c r="F7003" s="190">
        <f t="shared" si="442"/>
        <v>6998</v>
      </c>
      <c r="G7003" s="190">
        <f t="shared" si="440"/>
        <v>0.76631625054752517</v>
      </c>
      <c r="H7003" s="190">
        <f t="shared" si="441"/>
        <v>279.92</v>
      </c>
    </row>
    <row r="7004" spans="1:8">
      <c r="A7004" s="185">
        <v>43067</v>
      </c>
      <c r="B7004" s="184">
        <v>150</v>
      </c>
      <c r="C7004" s="184">
        <f t="shared" si="439"/>
        <v>2017</v>
      </c>
      <c r="E7004" s="190">
        <v>47</v>
      </c>
      <c r="F7004" s="190">
        <f t="shared" si="442"/>
        <v>6999</v>
      </c>
      <c r="G7004" s="190">
        <f t="shared" si="440"/>
        <v>0.7664257555847569</v>
      </c>
      <c r="H7004" s="190">
        <f t="shared" si="441"/>
        <v>279.95999999999998</v>
      </c>
    </row>
    <row r="7005" spans="1:8">
      <c r="A7005" s="185">
        <v>43068</v>
      </c>
      <c r="B7005" s="184">
        <v>152</v>
      </c>
      <c r="C7005" s="184">
        <f t="shared" si="439"/>
        <v>2017</v>
      </c>
      <c r="E7005" s="190">
        <v>47</v>
      </c>
      <c r="F7005" s="190">
        <f t="shared" si="442"/>
        <v>7000</v>
      </c>
      <c r="G7005" s="190">
        <f t="shared" si="440"/>
        <v>0.76653526062198862</v>
      </c>
      <c r="H7005" s="190">
        <f t="shared" si="441"/>
        <v>280</v>
      </c>
    </row>
    <row r="7006" spans="1:8">
      <c r="A7006" s="185">
        <v>43069</v>
      </c>
      <c r="B7006" s="184">
        <v>170</v>
      </c>
      <c r="C7006" s="184">
        <f t="shared" si="439"/>
        <v>2017</v>
      </c>
      <c r="E7006" s="190">
        <v>47</v>
      </c>
      <c r="F7006" s="190">
        <f t="shared" si="442"/>
        <v>7001</v>
      </c>
      <c r="G7006" s="190">
        <f t="shared" si="440"/>
        <v>0.76664476565922035</v>
      </c>
      <c r="H7006" s="190">
        <f t="shared" si="441"/>
        <v>280.04000000000002</v>
      </c>
    </row>
    <row r="7007" spans="1:8">
      <c r="A7007" s="185">
        <v>43070</v>
      </c>
      <c r="B7007" s="184">
        <v>175</v>
      </c>
      <c r="C7007" s="184">
        <f t="shared" si="439"/>
        <v>2017</v>
      </c>
      <c r="E7007" s="190">
        <v>47</v>
      </c>
      <c r="F7007" s="190">
        <f t="shared" si="442"/>
        <v>7002</v>
      </c>
      <c r="G7007" s="190">
        <f t="shared" si="440"/>
        <v>0.76675427069645208</v>
      </c>
      <c r="H7007" s="190">
        <f t="shared" si="441"/>
        <v>280.08</v>
      </c>
    </row>
    <row r="7008" spans="1:8">
      <c r="A7008" s="185">
        <v>43071</v>
      </c>
      <c r="B7008" s="184">
        <v>174</v>
      </c>
      <c r="C7008" s="184">
        <f t="shared" si="439"/>
        <v>2017</v>
      </c>
      <c r="E7008" s="190">
        <v>47</v>
      </c>
      <c r="F7008" s="190">
        <f t="shared" si="442"/>
        <v>7003</v>
      </c>
      <c r="G7008" s="190">
        <f t="shared" si="440"/>
        <v>0.76686377573368369</v>
      </c>
      <c r="H7008" s="190">
        <f t="shared" si="441"/>
        <v>280.11999999999995</v>
      </c>
    </row>
    <row r="7009" spans="1:8">
      <c r="A7009" s="185">
        <v>43072</v>
      </c>
      <c r="B7009" s="184">
        <v>183</v>
      </c>
      <c r="C7009" s="184">
        <f t="shared" si="439"/>
        <v>2017</v>
      </c>
      <c r="E7009" s="190">
        <v>46.9</v>
      </c>
      <c r="F7009" s="190">
        <f t="shared" si="442"/>
        <v>7004</v>
      </c>
      <c r="G7009" s="190">
        <f t="shared" si="440"/>
        <v>0.76697328077091542</v>
      </c>
      <c r="H7009" s="190">
        <f t="shared" si="441"/>
        <v>280.16000000000003</v>
      </c>
    </row>
    <row r="7010" spans="1:8">
      <c r="A7010" s="185">
        <v>43073</v>
      </c>
      <c r="B7010" s="184">
        <v>178</v>
      </c>
      <c r="C7010" s="184">
        <f t="shared" si="439"/>
        <v>2017</v>
      </c>
      <c r="E7010" s="190">
        <v>46.9</v>
      </c>
      <c r="F7010" s="190">
        <f t="shared" si="442"/>
        <v>7005</v>
      </c>
      <c r="G7010" s="190">
        <f t="shared" si="440"/>
        <v>0.76708278580814715</v>
      </c>
      <c r="H7010" s="190">
        <f t="shared" si="441"/>
        <v>280.2</v>
      </c>
    </row>
    <row r="7011" spans="1:8">
      <c r="A7011" s="185">
        <v>43074</v>
      </c>
      <c r="B7011" s="184">
        <v>165</v>
      </c>
      <c r="C7011" s="184">
        <f t="shared" si="439"/>
        <v>2017</v>
      </c>
      <c r="E7011" s="190">
        <v>46.9</v>
      </c>
      <c r="F7011" s="190">
        <f t="shared" si="442"/>
        <v>7006</v>
      </c>
      <c r="G7011" s="190">
        <f t="shared" si="440"/>
        <v>0.76719229084537888</v>
      </c>
      <c r="H7011" s="190">
        <f t="shared" si="441"/>
        <v>280.24</v>
      </c>
    </row>
    <row r="7012" spans="1:8">
      <c r="A7012" s="185">
        <v>43075</v>
      </c>
      <c r="B7012" s="184">
        <v>166</v>
      </c>
      <c r="C7012" s="184">
        <f t="shared" si="439"/>
        <v>2017</v>
      </c>
      <c r="E7012" s="190">
        <v>46.9</v>
      </c>
      <c r="F7012" s="190">
        <f t="shared" si="442"/>
        <v>7007</v>
      </c>
      <c r="G7012" s="190">
        <f t="shared" si="440"/>
        <v>0.7673017958826106</v>
      </c>
      <c r="H7012" s="190">
        <f t="shared" si="441"/>
        <v>280.27999999999997</v>
      </c>
    </row>
    <row r="7013" spans="1:8">
      <c r="A7013" s="185">
        <v>43076</v>
      </c>
      <c r="B7013" s="184">
        <v>176</v>
      </c>
      <c r="C7013" s="184">
        <f t="shared" si="439"/>
        <v>2017</v>
      </c>
      <c r="E7013" s="190">
        <v>46.9</v>
      </c>
      <c r="F7013" s="190">
        <f t="shared" si="442"/>
        <v>7008</v>
      </c>
      <c r="G7013" s="190">
        <f t="shared" si="440"/>
        <v>0.76741130091984233</v>
      </c>
      <c r="H7013" s="190">
        <f t="shared" si="441"/>
        <v>280.32</v>
      </c>
    </row>
    <row r="7014" spans="1:8">
      <c r="A7014" s="185">
        <v>43077</v>
      </c>
      <c r="B7014" s="184">
        <v>173</v>
      </c>
      <c r="C7014" s="184">
        <f t="shared" si="439"/>
        <v>2017</v>
      </c>
      <c r="E7014" s="190">
        <v>46.9</v>
      </c>
      <c r="F7014" s="190">
        <f t="shared" si="442"/>
        <v>7009</v>
      </c>
      <c r="G7014" s="190">
        <f t="shared" si="440"/>
        <v>0.76752080595707406</v>
      </c>
      <c r="H7014" s="190">
        <f t="shared" si="441"/>
        <v>280.36</v>
      </c>
    </row>
    <row r="7015" spans="1:8">
      <c r="A7015" s="185">
        <v>43078</v>
      </c>
      <c r="B7015" s="184">
        <v>169</v>
      </c>
      <c r="C7015" s="184">
        <f t="shared" si="439"/>
        <v>2017</v>
      </c>
      <c r="E7015" s="190">
        <v>46.9</v>
      </c>
      <c r="F7015" s="190">
        <f t="shared" si="442"/>
        <v>7010</v>
      </c>
      <c r="G7015" s="190">
        <f t="shared" si="440"/>
        <v>0.76763031099430579</v>
      </c>
      <c r="H7015" s="190">
        <f t="shared" si="441"/>
        <v>280.39999999999998</v>
      </c>
    </row>
    <row r="7016" spans="1:8">
      <c r="A7016" s="185">
        <v>43079</v>
      </c>
      <c r="B7016" s="184">
        <v>167</v>
      </c>
      <c r="C7016" s="184">
        <f t="shared" si="439"/>
        <v>2017</v>
      </c>
      <c r="E7016" s="190">
        <v>46.9</v>
      </c>
      <c r="F7016" s="190">
        <f t="shared" si="442"/>
        <v>7011</v>
      </c>
      <c r="G7016" s="190">
        <f t="shared" si="440"/>
        <v>0.7677398160315374</v>
      </c>
      <c r="H7016" s="190">
        <f t="shared" si="441"/>
        <v>280.44</v>
      </c>
    </row>
    <row r="7017" spans="1:8">
      <c r="A7017" s="185">
        <v>43080</v>
      </c>
      <c r="B7017" s="184">
        <v>167</v>
      </c>
      <c r="C7017" s="184">
        <f t="shared" si="439"/>
        <v>2017</v>
      </c>
      <c r="E7017" s="190">
        <v>46.9</v>
      </c>
      <c r="F7017" s="190">
        <f t="shared" si="442"/>
        <v>7012</v>
      </c>
      <c r="G7017" s="190">
        <f t="shared" si="440"/>
        <v>0.76784932106876913</v>
      </c>
      <c r="H7017" s="190">
        <f t="shared" si="441"/>
        <v>280.48</v>
      </c>
    </row>
    <row r="7018" spans="1:8">
      <c r="A7018" s="185">
        <v>43081</v>
      </c>
      <c r="B7018" s="184">
        <v>164</v>
      </c>
      <c r="C7018" s="184">
        <f t="shared" si="439"/>
        <v>2017</v>
      </c>
      <c r="E7018" s="190">
        <v>46.8</v>
      </c>
      <c r="F7018" s="190">
        <f t="shared" si="442"/>
        <v>7013</v>
      </c>
      <c r="G7018" s="190">
        <f t="shared" si="440"/>
        <v>0.76795882610600086</v>
      </c>
      <c r="H7018" s="190">
        <f t="shared" si="441"/>
        <v>280.52</v>
      </c>
    </row>
    <row r="7019" spans="1:8">
      <c r="A7019" s="185">
        <v>43082</v>
      </c>
      <c r="B7019" s="184">
        <v>165</v>
      </c>
      <c r="C7019" s="184">
        <f t="shared" si="439"/>
        <v>2017</v>
      </c>
      <c r="E7019" s="190">
        <v>46.8</v>
      </c>
      <c r="F7019" s="190">
        <f t="shared" si="442"/>
        <v>7014</v>
      </c>
      <c r="G7019" s="190">
        <f t="shared" si="440"/>
        <v>0.76806833114323259</v>
      </c>
      <c r="H7019" s="190">
        <f t="shared" si="441"/>
        <v>280.56</v>
      </c>
    </row>
    <row r="7020" spans="1:8">
      <c r="A7020" s="185">
        <v>43083</v>
      </c>
      <c r="B7020" s="184">
        <v>166</v>
      </c>
      <c r="C7020" s="184">
        <f t="shared" si="439"/>
        <v>2017</v>
      </c>
      <c r="E7020" s="190">
        <v>46.8</v>
      </c>
      <c r="F7020" s="190">
        <f t="shared" si="442"/>
        <v>7015</v>
      </c>
      <c r="G7020" s="190">
        <f t="shared" si="440"/>
        <v>0.76817783618046431</v>
      </c>
      <c r="H7020" s="190">
        <f t="shared" si="441"/>
        <v>280.60000000000002</v>
      </c>
    </row>
    <row r="7021" spans="1:8">
      <c r="A7021" s="185">
        <v>43084</v>
      </c>
      <c r="B7021" s="184">
        <v>165</v>
      </c>
      <c r="C7021" s="184">
        <f t="shared" si="439"/>
        <v>2017</v>
      </c>
      <c r="E7021" s="190">
        <v>46.8</v>
      </c>
      <c r="F7021" s="190">
        <f t="shared" si="442"/>
        <v>7016</v>
      </c>
      <c r="G7021" s="190">
        <f t="shared" si="440"/>
        <v>0.76828734121769604</v>
      </c>
      <c r="H7021" s="190">
        <f t="shared" si="441"/>
        <v>280.64</v>
      </c>
    </row>
    <row r="7022" spans="1:8">
      <c r="A7022" s="185">
        <v>43085</v>
      </c>
      <c r="B7022" s="184">
        <v>165</v>
      </c>
      <c r="C7022" s="184">
        <f t="shared" si="439"/>
        <v>2017</v>
      </c>
      <c r="E7022" s="190">
        <v>46.8</v>
      </c>
      <c r="F7022" s="190">
        <f t="shared" si="442"/>
        <v>7017</v>
      </c>
      <c r="G7022" s="190">
        <f t="shared" si="440"/>
        <v>0.76839684625492777</v>
      </c>
      <c r="H7022" s="190">
        <f t="shared" si="441"/>
        <v>280.68</v>
      </c>
    </row>
    <row r="7023" spans="1:8">
      <c r="A7023" s="185">
        <v>43086</v>
      </c>
      <c r="B7023" s="184">
        <v>167</v>
      </c>
      <c r="C7023" s="184">
        <f t="shared" si="439"/>
        <v>2017</v>
      </c>
      <c r="E7023" s="190">
        <v>46.8</v>
      </c>
      <c r="F7023" s="190">
        <f t="shared" si="442"/>
        <v>7018</v>
      </c>
      <c r="G7023" s="190">
        <f t="shared" si="440"/>
        <v>0.76850635129215938</v>
      </c>
      <c r="H7023" s="190">
        <f t="shared" si="441"/>
        <v>280.71999999999997</v>
      </c>
    </row>
    <row r="7024" spans="1:8">
      <c r="A7024" s="185">
        <v>43087</v>
      </c>
      <c r="B7024" s="184">
        <v>170</v>
      </c>
      <c r="C7024" s="184">
        <f t="shared" si="439"/>
        <v>2017</v>
      </c>
      <c r="E7024" s="190">
        <v>46.8</v>
      </c>
      <c r="F7024" s="190">
        <f t="shared" si="442"/>
        <v>7019</v>
      </c>
      <c r="G7024" s="190">
        <f t="shared" si="440"/>
        <v>0.76861585632939111</v>
      </c>
      <c r="H7024" s="190">
        <f t="shared" si="441"/>
        <v>280.76</v>
      </c>
    </row>
    <row r="7025" spans="1:8">
      <c r="A7025" s="185">
        <v>43088</v>
      </c>
      <c r="B7025" s="184">
        <v>169</v>
      </c>
      <c r="C7025" s="184">
        <f t="shared" si="439"/>
        <v>2017</v>
      </c>
      <c r="E7025" s="190">
        <v>46.8</v>
      </c>
      <c r="F7025" s="190">
        <f t="shared" si="442"/>
        <v>7020</v>
      </c>
      <c r="G7025" s="190">
        <f t="shared" si="440"/>
        <v>0.76872536136662284</v>
      </c>
      <c r="H7025" s="190">
        <f t="shared" si="441"/>
        <v>280.8</v>
      </c>
    </row>
    <row r="7026" spans="1:8">
      <c r="A7026" s="185">
        <v>43089</v>
      </c>
      <c r="B7026" s="184">
        <v>154</v>
      </c>
      <c r="C7026" s="184">
        <f t="shared" si="439"/>
        <v>2017</v>
      </c>
      <c r="E7026" s="190">
        <v>46.7</v>
      </c>
      <c r="F7026" s="190">
        <f t="shared" si="442"/>
        <v>7021</v>
      </c>
      <c r="G7026" s="190">
        <f t="shared" si="440"/>
        <v>0.76883486640385457</v>
      </c>
      <c r="H7026" s="190">
        <f t="shared" si="441"/>
        <v>280.83999999999997</v>
      </c>
    </row>
    <row r="7027" spans="1:8">
      <c r="A7027" s="185">
        <v>43090</v>
      </c>
      <c r="B7027" s="184">
        <v>163</v>
      </c>
      <c r="C7027" s="184">
        <f t="shared" si="439"/>
        <v>2017</v>
      </c>
      <c r="E7027" s="190">
        <v>46.7</v>
      </c>
      <c r="F7027" s="190">
        <f t="shared" si="442"/>
        <v>7022</v>
      </c>
      <c r="G7027" s="190">
        <f t="shared" si="440"/>
        <v>0.76894437144108629</v>
      </c>
      <c r="H7027" s="190">
        <f t="shared" si="441"/>
        <v>280.88</v>
      </c>
    </row>
    <row r="7028" spans="1:8">
      <c r="A7028" s="185">
        <v>43091</v>
      </c>
      <c r="B7028" s="184">
        <v>167</v>
      </c>
      <c r="C7028" s="184">
        <f t="shared" si="439"/>
        <v>2017</v>
      </c>
      <c r="E7028" s="190">
        <v>46.7</v>
      </c>
      <c r="F7028" s="190">
        <f t="shared" si="442"/>
        <v>7023</v>
      </c>
      <c r="G7028" s="190">
        <f t="shared" si="440"/>
        <v>0.76905387647831802</v>
      </c>
      <c r="H7028" s="190">
        <f t="shared" si="441"/>
        <v>280.92</v>
      </c>
    </row>
    <row r="7029" spans="1:8">
      <c r="A7029" s="185">
        <v>43092</v>
      </c>
      <c r="B7029" s="184">
        <v>167</v>
      </c>
      <c r="C7029" s="184">
        <f t="shared" si="439"/>
        <v>2017</v>
      </c>
      <c r="E7029" s="190">
        <v>46.7</v>
      </c>
      <c r="F7029" s="190">
        <f t="shared" si="442"/>
        <v>7024</v>
      </c>
      <c r="G7029" s="190">
        <f t="shared" si="440"/>
        <v>0.76916338151554975</v>
      </c>
      <c r="H7029" s="190">
        <f t="shared" si="441"/>
        <v>280.95999999999998</v>
      </c>
    </row>
    <row r="7030" spans="1:8">
      <c r="A7030" s="185">
        <v>43093</v>
      </c>
      <c r="B7030" s="184">
        <v>165</v>
      </c>
      <c r="C7030" s="184">
        <f t="shared" si="439"/>
        <v>2017</v>
      </c>
      <c r="E7030" s="190">
        <v>46.7</v>
      </c>
      <c r="F7030" s="190">
        <f t="shared" si="442"/>
        <v>7025</v>
      </c>
      <c r="G7030" s="190">
        <f t="shared" si="440"/>
        <v>0.76927288655278148</v>
      </c>
      <c r="H7030" s="190">
        <f t="shared" si="441"/>
        <v>281</v>
      </c>
    </row>
    <row r="7031" spans="1:8">
      <c r="A7031" s="185">
        <v>43094</v>
      </c>
      <c r="B7031" s="184">
        <v>172</v>
      </c>
      <c r="C7031" s="184">
        <f t="shared" si="439"/>
        <v>2017</v>
      </c>
      <c r="E7031" s="190">
        <v>46.7</v>
      </c>
      <c r="F7031" s="190">
        <f t="shared" si="442"/>
        <v>7026</v>
      </c>
      <c r="G7031" s="190">
        <f t="shared" si="440"/>
        <v>0.76938239159001309</v>
      </c>
      <c r="H7031" s="190">
        <f t="shared" si="441"/>
        <v>281.04000000000002</v>
      </c>
    </row>
    <row r="7032" spans="1:8">
      <c r="A7032" s="185">
        <v>43095</v>
      </c>
      <c r="B7032" s="184">
        <v>167</v>
      </c>
      <c r="C7032" s="184">
        <f t="shared" si="439"/>
        <v>2017</v>
      </c>
      <c r="E7032" s="190">
        <v>46.7</v>
      </c>
      <c r="F7032" s="190">
        <f t="shared" si="442"/>
        <v>7027</v>
      </c>
      <c r="G7032" s="190">
        <f t="shared" si="440"/>
        <v>0.76949189662724482</v>
      </c>
      <c r="H7032" s="190">
        <f t="shared" si="441"/>
        <v>281.08</v>
      </c>
    </row>
    <row r="7033" spans="1:8">
      <c r="A7033" s="185">
        <v>43096</v>
      </c>
      <c r="B7033" s="184">
        <v>160</v>
      </c>
      <c r="C7033" s="184">
        <f t="shared" si="439"/>
        <v>2017</v>
      </c>
      <c r="E7033" s="190">
        <v>46.7</v>
      </c>
      <c r="F7033" s="190">
        <f t="shared" si="442"/>
        <v>7028</v>
      </c>
      <c r="G7033" s="190">
        <f t="shared" si="440"/>
        <v>0.76960140166447655</v>
      </c>
      <c r="H7033" s="190">
        <f t="shared" si="441"/>
        <v>281.12</v>
      </c>
    </row>
    <row r="7034" spans="1:8">
      <c r="A7034" s="185">
        <v>43097</v>
      </c>
      <c r="B7034" s="184">
        <v>149</v>
      </c>
      <c r="C7034" s="184">
        <f t="shared" si="439"/>
        <v>2017</v>
      </c>
      <c r="E7034" s="190">
        <v>46.7</v>
      </c>
      <c r="F7034" s="190">
        <f t="shared" si="442"/>
        <v>7029</v>
      </c>
      <c r="G7034" s="190">
        <f t="shared" si="440"/>
        <v>0.76971090670170828</v>
      </c>
      <c r="H7034" s="190">
        <f t="shared" si="441"/>
        <v>281.16000000000003</v>
      </c>
    </row>
    <row r="7035" spans="1:8">
      <c r="A7035" s="185">
        <v>43098</v>
      </c>
      <c r="B7035" s="184">
        <v>164</v>
      </c>
      <c r="C7035" s="184">
        <f t="shared" si="439"/>
        <v>2017</v>
      </c>
      <c r="E7035" s="190">
        <v>46.7</v>
      </c>
      <c r="F7035" s="190">
        <f t="shared" si="442"/>
        <v>7030</v>
      </c>
      <c r="G7035" s="190">
        <f t="shared" si="440"/>
        <v>0.76982041173894</v>
      </c>
      <c r="H7035" s="190">
        <f t="shared" si="441"/>
        <v>281.2</v>
      </c>
    </row>
    <row r="7036" spans="1:8">
      <c r="A7036" s="185">
        <v>43099</v>
      </c>
      <c r="B7036" s="184">
        <v>164</v>
      </c>
      <c r="C7036" s="184">
        <f t="shared" si="439"/>
        <v>2017</v>
      </c>
      <c r="E7036" s="190">
        <v>46.7</v>
      </c>
      <c r="F7036" s="190">
        <f t="shared" si="442"/>
        <v>7031</v>
      </c>
      <c r="G7036" s="190">
        <f t="shared" si="440"/>
        <v>0.76992991677617173</v>
      </c>
      <c r="H7036" s="190">
        <f t="shared" si="441"/>
        <v>281.24</v>
      </c>
    </row>
    <row r="7037" spans="1:8">
      <c r="A7037" s="185">
        <v>43100</v>
      </c>
      <c r="B7037" s="184">
        <v>163</v>
      </c>
      <c r="C7037" s="184">
        <f t="shared" si="439"/>
        <v>2017</v>
      </c>
      <c r="E7037" s="190">
        <v>46.6</v>
      </c>
      <c r="F7037" s="190">
        <f t="shared" si="442"/>
        <v>7032</v>
      </c>
      <c r="G7037" s="190">
        <f t="shared" si="440"/>
        <v>0.77003942181340346</v>
      </c>
      <c r="H7037" s="190">
        <f t="shared" si="441"/>
        <v>281.27999999999997</v>
      </c>
    </row>
    <row r="7038" spans="1:8">
      <c r="A7038" s="185">
        <v>43101</v>
      </c>
      <c r="B7038" s="184">
        <v>163</v>
      </c>
      <c r="C7038" s="184">
        <f t="shared" si="439"/>
        <v>2018</v>
      </c>
      <c r="E7038" s="190">
        <v>46.6</v>
      </c>
      <c r="F7038" s="190">
        <f t="shared" si="442"/>
        <v>7033</v>
      </c>
      <c r="G7038" s="190">
        <f t="shared" si="440"/>
        <v>0.77014892685063507</v>
      </c>
      <c r="H7038" s="190">
        <f t="shared" si="441"/>
        <v>281.31999999999994</v>
      </c>
    </row>
    <row r="7039" spans="1:8">
      <c r="A7039" s="185">
        <v>43102</v>
      </c>
      <c r="B7039" s="184">
        <v>162</v>
      </c>
      <c r="C7039" s="184">
        <f t="shared" si="439"/>
        <v>2018</v>
      </c>
      <c r="E7039" s="190">
        <v>46.6</v>
      </c>
      <c r="F7039" s="190">
        <f t="shared" si="442"/>
        <v>7034</v>
      </c>
      <c r="G7039" s="190">
        <f t="shared" si="440"/>
        <v>0.7702584318878668</v>
      </c>
      <c r="H7039" s="190">
        <f t="shared" si="441"/>
        <v>281.36</v>
      </c>
    </row>
    <row r="7040" spans="1:8">
      <c r="A7040" s="185">
        <v>43103</v>
      </c>
      <c r="B7040" s="184">
        <v>156</v>
      </c>
      <c r="C7040" s="184">
        <f t="shared" si="439"/>
        <v>2018</v>
      </c>
      <c r="E7040" s="190">
        <v>46.6</v>
      </c>
      <c r="F7040" s="190">
        <f t="shared" si="442"/>
        <v>7035</v>
      </c>
      <c r="G7040" s="190">
        <f t="shared" si="440"/>
        <v>0.77036793692509853</v>
      </c>
      <c r="H7040" s="190">
        <f t="shared" si="441"/>
        <v>281.39999999999998</v>
      </c>
    </row>
    <row r="7041" spans="1:8">
      <c r="A7041" s="185">
        <v>43104</v>
      </c>
      <c r="B7041" s="184">
        <v>159</v>
      </c>
      <c r="C7041" s="184">
        <f t="shared" si="439"/>
        <v>2018</v>
      </c>
      <c r="E7041" s="190">
        <v>46.6</v>
      </c>
      <c r="F7041" s="190">
        <f t="shared" si="442"/>
        <v>7036</v>
      </c>
      <c r="G7041" s="190">
        <f t="shared" si="440"/>
        <v>0.77047744196233026</v>
      </c>
      <c r="H7041" s="190">
        <f t="shared" si="441"/>
        <v>281.44</v>
      </c>
    </row>
    <row r="7042" spans="1:8">
      <c r="A7042" s="185">
        <v>43105</v>
      </c>
      <c r="B7042" s="184">
        <v>162</v>
      </c>
      <c r="C7042" s="184">
        <f t="shared" si="439"/>
        <v>2018</v>
      </c>
      <c r="E7042" s="190">
        <v>46.6</v>
      </c>
      <c r="F7042" s="190">
        <f t="shared" si="442"/>
        <v>7037</v>
      </c>
      <c r="G7042" s="190">
        <f t="shared" si="440"/>
        <v>0.77058694699956198</v>
      </c>
      <c r="H7042" s="190">
        <f t="shared" si="441"/>
        <v>281.48</v>
      </c>
    </row>
    <row r="7043" spans="1:8">
      <c r="A7043" s="185">
        <v>43106</v>
      </c>
      <c r="B7043" s="184">
        <v>165</v>
      </c>
      <c r="C7043" s="184">
        <f t="shared" si="439"/>
        <v>2018</v>
      </c>
      <c r="E7043" s="190">
        <v>46.6</v>
      </c>
      <c r="F7043" s="190">
        <f t="shared" si="442"/>
        <v>7038</v>
      </c>
      <c r="G7043" s="190">
        <f t="shared" si="440"/>
        <v>0.77069645203679371</v>
      </c>
      <c r="H7043" s="190">
        <f t="shared" si="441"/>
        <v>281.52</v>
      </c>
    </row>
    <row r="7044" spans="1:8">
      <c r="A7044" s="185">
        <v>43107</v>
      </c>
      <c r="B7044" s="184">
        <v>158</v>
      </c>
      <c r="C7044" s="184">
        <f t="shared" si="439"/>
        <v>2018</v>
      </c>
      <c r="E7044" s="190">
        <v>46.6</v>
      </c>
      <c r="F7044" s="190">
        <f t="shared" si="442"/>
        <v>7039</v>
      </c>
      <c r="G7044" s="190">
        <f t="shared" si="440"/>
        <v>0.77080595707402544</v>
      </c>
      <c r="H7044" s="190">
        <f t="shared" si="441"/>
        <v>281.56</v>
      </c>
    </row>
    <row r="7045" spans="1:8">
      <c r="A7045" s="185">
        <v>43108</v>
      </c>
      <c r="B7045" s="184">
        <v>158</v>
      </c>
      <c r="C7045" s="184">
        <f t="shared" si="439"/>
        <v>2018</v>
      </c>
      <c r="E7045" s="190">
        <v>46.6</v>
      </c>
      <c r="F7045" s="190">
        <f t="shared" si="442"/>
        <v>7040</v>
      </c>
      <c r="G7045" s="190">
        <f t="shared" si="440"/>
        <v>0.77091546211125717</v>
      </c>
      <c r="H7045" s="190">
        <f t="shared" si="441"/>
        <v>281.60000000000002</v>
      </c>
    </row>
    <row r="7046" spans="1:8">
      <c r="A7046" s="185">
        <v>43109</v>
      </c>
      <c r="B7046" s="184">
        <v>159</v>
      </c>
      <c r="C7046" s="184">
        <f t="shared" ref="C7046:C7109" si="443">YEAR(A7046)</f>
        <v>2018</v>
      </c>
      <c r="E7046" s="190">
        <v>46.6</v>
      </c>
      <c r="F7046" s="190">
        <f t="shared" si="442"/>
        <v>7041</v>
      </c>
      <c r="G7046" s="190">
        <f t="shared" ref="G7046:G7109" si="444">F7046/9132</f>
        <v>0.77102496714848878</v>
      </c>
      <c r="H7046" s="190">
        <f t="shared" ref="H7046:H7109" si="445">G7046*9132/25</f>
        <v>281.64</v>
      </c>
    </row>
    <row r="7047" spans="1:8">
      <c r="A7047" s="185">
        <v>43110</v>
      </c>
      <c r="B7047" s="184">
        <v>158</v>
      </c>
      <c r="C7047" s="184">
        <f t="shared" si="443"/>
        <v>2018</v>
      </c>
      <c r="E7047" s="190">
        <v>46.5</v>
      </c>
      <c r="F7047" s="190">
        <f t="shared" ref="F7047:F7110" si="446">F7046+1</f>
        <v>7042</v>
      </c>
      <c r="G7047" s="190">
        <f t="shared" si="444"/>
        <v>0.77113447218572051</v>
      </c>
      <c r="H7047" s="190">
        <f t="shared" si="445"/>
        <v>281.68</v>
      </c>
    </row>
    <row r="7048" spans="1:8">
      <c r="A7048" s="185">
        <v>43111</v>
      </c>
      <c r="B7048" s="184">
        <v>132</v>
      </c>
      <c r="C7048" s="184">
        <f t="shared" si="443"/>
        <v>2018</v>
      </c>
      <c r="E7048" s="190">
        <v>46.5</v>
      </c>
      <c r="F7048" s="190">
        <f t="shared" si="446"/>
        <v>7043</v>
      </c>
      <c r="G7048" s="190">
        <f t="shared" si="444"/>
        <v>0.77124397722295224</v>
      </c>
      <c r="H7048" s="190">
        <f t="shared" si="445"/>
        <v>281.72000000000003</v>
      </c>
    </row>
    <row r="7049" spans="1:8">
      <c r="A7049" s="185">
        <v>43112</v>
      </c>
      <c r="B7049" s="184">
        <v>134</v>
      </c>
      <c r="C7049" s="184">
        <f t="shared" si="443"/>
        <v>2018</v>
      </c>
      <c r="E7049" s="190">
        <v>46.5</v>
      </c>
      <c r="F7049" s="190">
        <f t="shared" si="446"/>
        <v>7044</v>
      </c>
      <c r="G7049" s="190">
        <f t="shared" si="444"/>
        <v>0.77135348226018396</v>
      </c>
      <c r="H7049" s="190">
        <f t="shared" si="445"/>
        <v>281.76</v>
      </c>
    </row>
    <row r="7050" spans="1:8">
      <c r="A7050" s="185">
        <v>43113</v>
      </c>
      <c r="B7050" s="184">
        <v>130</v>
      </c>
      <c r="C7050" s="184">
        <f t="shared" si="443"/>
        <v>2018</v>
      </c>
      <c r="E7050" s="190">
        <v>46.5</v>
      </c>
      <c r="F7050" s="190">
        <f t="shared" si="446"/>
        <v>7045</v>
      </c>
      <c r="G7050" s="190">
        <f t="shared" si="444"/>
        <v>0.77146298729741569</v>
      </c>
      <c r="H7050" s="190">
        <f t="shared" si="445"/>
        <v>281.8</v>
      </c>
    </row>
    <row r="7051" spans="1:8">
      <c r="A7051" s="185">
        <v>43114</v>
      </c>
      <c r="B7051" s="184">
        <v>129</v>
      </c>
      <c r="C7051" s="184">
        <f t="shared" si="443"/>
        <v>2018</v>
      </c>
      <c r="E7051" s="190">
        <v>46.5</v>
      </c>
      <c r="F7051" s="190">
        <f t="shared" si="446"/>
        <v>7046</v>
      </c>
      <c r="G7051" s="190">
        <f t="shared" si="444"/>
        <v>0.77157249233464742</v>
      </c>
      <c r="H7051" s="190">
        <f t="shared" si="445"/>
        <v>281.83999999999997</v>
      </c>
    </row>
    <row r="7052" spans="1:8">
      <c r="A7052" s="185">
        <v>43115</v>
      </c>
      <c r="B7052" s="184">
        <v>129</v>
      </c>
      <c r="C7052" s="184">
        <f t="shared" si="443"/>
        <v>2018</v>
      </c>
      <c r="E7052" s="190">
        <v>46.5</v>
      </c>
      <c r="F7052" s="190">
        <f t="shared" si="446"/>
        <v>7047</v>
      </c>
      <c r="G7052" s="190">
        <f t="shared" si="444"/>
        <v>0.77168199737187915</v>
      </c>
      <c r="H7052" s="190">
        <f t="shared" si="445"/>
        <v>281.88</v>
      </c>
    </row>
    <row r="7053" spans="1:8">
      <c r="A7053" s="185">
        <v>43116</v>
      </c>
      <c r="B7053" s="184">
        <v>127</v>
      </c>
      <c r="C7053" s="184">
        <f t="shared" si="443"/>
        <v>2018</v>
      </c>
      <c r="E7053" s="190">
        <v>46.5</v>
      </c>
      <c r="F7053" s="190">
        <f t="shared" si="446"/>
        <v>7048</v>
      </c>
      <c r="G7053" s="190">
        <f t="shared" si="444"/>
        <v>0.77179150240911087</v>
      </c>
      <c r="H7053" s="190">
        <f t="shared" si="445"/>
        <v>281.92</v>
      </c>
    </row>
    <row r="7054" spans="1:8">
      <c r="A7054" s="185">
        <v>43117</v>
      </c>
      <c r="B7054" s="184">
        <v>126</v>
      </c>
      <c r="C7054" s="184">
        <f t="shared" si="443"/>
        <v>2018</v>
      </c>
      <c r="E7054" s="190">
        <v>46.5</v>
      </c>
      <c r="F7054" s="190">
        <f t="shared" si="446"/>
        <v>7049</v>
      </c>
      <c r="G7054" s="190">
        <f t="shared" si="444"/>
        <v>0.77190100744634249</v>
      </c>
      <c r="H7054" s="190">
        <f t="shared" si="445"/>
        <v>281.95999999999998</v>
      </c>
    </row>
    <row r="7055" spans="1:8">
      <c r="A7055" s="185">
        <v>43118</v>
      </c>
      <c r="B7055" s="184">
        <v>124</v>
      </c>
      <c r="C7055" s="184">
        <f t="shared" si="443"/>
        <v>2018</v>
      </c>
      <c r="E7055" s="190">
        <v>46.4</v>
      </c>
      <c r="F7055" s="190">
        <f t="shared" si="446"/>
        <v>7050</v>
      </c>
      <c r="G7055" s="190">
        <f t="shared" si="444"/>
        <v>0.77201051248357422</v>
      </c>
      <c r="H7055" s="190">
        <f t="shared" si="445"/>
        <v>282</v>
      </c>
    </row>
    <row r="7056" spans="1:8">
      <c r="A7056" s="185">
        <v>43119</v>
      </c>
      <c r="B7056" s="184">
        <v>126</v>
      </c>
      <c r="C7056" s="184">
        <f t="shared" si="443"/>
        <v>2018</v>
      </c>
      <c r="E7056" s="190">
        <v>46.4</v>
      </c>
      <c r="F7056" s="190">
        <f t="shared" si="446"/>
        <v>7051</v>
      </c>
      <c r="G7056" s="190">
        <f t="shared" si="444"/>
        <v>0.77212001752080595</v>
      </c>
      <c r="H7056" s="190">
        <f t="shared" si="445"/>
        <v>282.04000000000002</v>
      </c>
    </row>
    <row r="7057" spans="1:8">
      <c r="A7057" s="185">
        <v>43120</v>
      </c>
      <c r="B7057" s="184">
        <v>127</v>
      </c>
      <c r="C7057" s="184">
        <f t="shared" si="443"/>
        <v>2018</v>
      </c>
      <c r="E7057" s="190">
        <v>46.4</v>
      </c>
      <c r="F7057" s="190">
        <f t="shared" si="446"/>
        <v>7052</v>
      </c>
      <c r="G7057" s="190">
        <f t="shared" si="444"/>
        <v>0.77222952255803767</v>
      </c>
      <c r="H7057" s="190">
        <f t="shared" si="445"/>
        <v>282.08</v>
      </c>
    </row>
    <row r="7058" spans="1:8">
      <c r="A7058" s="185">
        <v>43121</v>
      </c>
      <c r="B7058" s="184">
        <v>123</v>
      </c>
      <c r="C7058" s="184">
        <f t="shared" si="443"/>
        <v>2018</v>
      </c>
      <c r="E7058" s="190">
        <v>46.4</v>
      </c>
      <c r="F7058" s="190">
        <f t="shared" si="446"/>
        <v>7053</v>
      </c>
      <c r="G7058" s="190">
        <f t="shared" si="444"/>
        <v>0.7723390275952694</v>
      </c>
      <c r="H7058" s="190">
        <f t="shared" si="445"/>
        <v>282.12</v>
      </c>
    </row>
    <row r="7059" spans="1:8">
      <c r="A7059" s="185">
        <v>43122</v>
      </c>
      <c r="B7059" s="184">
        <v>122</v>
      </c>
      <c r="C7059" s="184">
        <f t="shared" si="443"/>
        <v>2018</v>
      </c>
      <c r="E7059" s="190">
        <v>46.4</v>
      </c>
      <c r="F7059" s="190">
        <f t="shared" si="446"/>
        <v>7054</v>
      </c>
      <c r="G7059" s="190">
        <f t="shared" si="444"/>
        <v>0.77244853263250113</v>
      </c>
      <c r="H7059" s="190">
        <f t="shared" si="445"/>
        <v>282.16000000000003</v>
      </c>
    </row>
    <row r="7060" spans="1:8">
      <c r="A7060" s="185">
        <v>43123</v>
      </c>
      <c r="B7060" s="184">
        <v>122</v>
      </c>
      <c r="C7060" s="184">
        <f t="shared" si="443"/>
        <v>2018</v>
      </c>
      <c r="E7060" s="190">
        <v>46.4</v>
      </c>
      <c r="F7060" s="190">
        <f t="shared" si="446"/>
        <v>7055</v>
      </c>
      <c r="G7060" s="190">
        <f t="shared" si="444"/>
        <v>0.77255803766973286</v>
      </c>
      <c r="H7060" s="190">
        <f t="shared" si="445"/>
        <v>282.2</v>
      </c>
    </row>
    <row r="7061" spans="1:8">
      <c r="A7061" s="185">
        <v>43124</v>
      </c>
      <c r="B7061" s="184">
        <v>124</v>
      </c>
      <c r="C7061" s="184">
        <f t="shared" si="443"/>
        <v>2018</v>
      </c>
      <c r="E7061" s="190">
        <v>46.3</v>
      </c>
      <c r="F7061" s="190">
        <f t="shared" si="446"/>
        <v>7056</v>
      </c>
      <c r="G7061" s="190">
        <f t="shared" si="444"/>
        <v>0.77266754270696447</v>
      </c>
      <c r="H7061" s="190">
        <f t="shared" si="445"/>
        <v>282.24</v>
      </c>
    </row>
    <row r="7062" spans="1:8">
      <c r="A7062" s="185">
        <v>43125</v>
      </c>
      <c r="B7062" s="184">
        <v>125</v>
      </c>
      <c r="C7062" s="184">
        <f t="shared" si="443"/>
        <v>2018</v>
      </c>
      <c r="E7062" s="190">
        <v>46.3</v>
      </c>
      <c r="F7062" s="190">
        <f t="shared" si="446"/>
        <v>7057</v>
      </c>
      <c r="G7062" s="190">
        <f t="shared" si="444"/>
        <v>0.7727770477441962</v>
      </c>
      <c r="H7062" s="190">
        <f t="shared" si="445"/>
        <v>282.27999999999997</v>
      </c>
    </row>
    <row r="7063" spans="1:8">
      <c r="A7063" s="185">
        <v>43126</v>
      </c>
      <c r="B7063" s="184">
        <v>123</v>
      </c>
      <c r="C7063" s="184">
        <f t="shared" si="443"/>
        <v>2018</v>
      </c>
      <c r="E7063" s="190">
        <v>46.3</v>
      </c>
      <c r="F7063" s="190">
        <f t="shared" si="446"/>
        <v>7058</v>
      </c>
      <c r="G7063" s="190">
        <f t="shared" si="444"/>
        <v>0.77288655278142793</v>
      </c>
      <c r="H7063" s="190">
        <f t="shared" si="445"/>
        <v>282.32</v>
      </c>
    </row>
    <row r="7064" spans="1:8">
      <c r="A7064" s="185">
        <v>43127</v>
      </c>
      <c r="B7064" s="184">
        <v>122</v>
      </c>
      <c r="C7064" s="184">
        <f t="shared" si="443"/>
        <v>2018</v>
      </c>
      <c r="E7064" s="190">
        <v>46.3</v>
      </c>
      <c r="F7064" s="190">
        <f t="shared" si="446"/>
        <v>7059</v>
      </c>
      <c r="G7064" s="190">
        <f t="shared" si="444"/>
        <v>0.77299605781865965</v>
      </c>
      <c r="H7064" s="190">
        <f t="shared" si="445"/>
        <v>282.36</v>
      </c>
    </row>
    <row r="7065" spans="1:8">
      <c r="A7065" s="185">
        <v>43128</v>
      </c>
      <c r="B7065" s="184">
        <v>121</v>
      </c>
      <c r="C7065" s="184">
        <f t="shared" si="443"/>
        <v>2018</v>
      </c>
      <c r="E7065" s="190">
        <v>46.2</v>
      </c>
      <c r="F7065" s="190">
        <f t="shared" si="446"/>
        <v>7060</v>
      </c>
      <c r="G7065" s="190">
        <f t="shared" si="444"/>
        <v>0.77310556285589138</v>
      </c>
      <c r="H7065" s="190">
        <f t="shared" si="445"/>
        <v>282.39999999999998</v>
      </c>
    </row>
    <row r="7066" spans="1:8">
      <c r="A7066" s="185">
        <v>43129</v>
      </c>
      <c r="B7066" s="184">
        <v>121</v>
      </c>
      <c r="C7066" s="184">
        <f t="shared" si="443"/>
        <v>2018</v>
      </c>
      <c r="E7066" s="190">
        <v>46.2</v>
      </c>
      <c r="F7066" s="190">
        <f t="shared" si="446"/>
        <v>7061</v>
      </c>
      <c r="G7066" s="190">
        <f t="shared" si="444"/>
        <v>0.77321506789312311</v>
      </c>
      <c r="H7066" s="190">
        <f t="shared" si="445"/>
        <v>282.44</v>
      </c>
    </row>
    <row r="7067" spans="1:8">
      <c r="A7067" s="185">
        <v>43130</v>
      </c>
      <c r="B7067" s="184">
        <v>120</v>
      </c>
      <c r="C7067" s="184">
        <f t="shared" si="443"/>
        <v>2018</v>
      </c>
      <c r="E7067" s="190">
        <v>46.2</v>
      </c>
      <c r="F7067" s="190">
        <f t="shared" si="446"/>
        <v>7062</v>
      </c>
      <c r="G7067" s="190">
        <f t="shared" si="444"/>
        <v>0.77332457293035484</v>
      </c>
      <c r="H7067" s="190">
        <f t="shared" si="445"/>
        <v>282.48</v>
      </c>
    </row>
    <row r="7068" spans="1:8">
      <c r="A7068" s="185">
        <v>43131</v>
      </c>
      <c r="B7068" s="184">
        <v>121</v>
      </c>
      <c r="C7068" s="184">
        <f t="shared" si="443"/>
        <v>2018</v>
      </c>
      <c r="E7068" s="190">
        <v>46.2</v>
      </c>
      <c r="F7068" s="190">
        <f t="shared" si="446"/>
        <v>7063</v>
      </c>
      <c r="G7068" s="190">
        <f t="shared" si="444"/>
        <v>0.77343407796758656</v>
      </c>
      <c r="H7068" s="190">
        <f t="shared" si="445"/>
        <v>282.52000000000004</v>
      </c>
    </row>
    <row r="7069" spans="1:8">
      <c r="A7069" s="185">
        <v>43132</v>
      </c>
      <c r="B7069" s="184">
        <v>121</v>
      </c>
      <c r="C7069" s="184">
        <f t="shared" si="443"/>
        <v>2018</v>
      </c>
      <c r="E7069" s="190">
        <v>46.2</v>
      </c>
      <c r="F7069" s="190">
        <f t="shared" si="446"/>
        <v>7064</v>
      </c>
      <c r="G7069" s="190">
        <f t="shared" si="444"/>
        <v>0.77354358300481818</v>
      </c>
      <c r="H7069" s="190">
        <f t="shared" si="445"/>
        <v>282.56</v>
      </c>
    </row>
    <row r="7070" spans="1:8">
      <c r="A7070" s="185">
        <v>43133</v>
      </c>
      <c r="B7070" s="184">
        <v>117</v>
      </c>
      <c r="C7070" s="184">
        <f t="shared" si="443"/>
        <v>2018</v>
      </c>
      <c r="E7070" s="190">
        <v>46.2</v>
      </c>
      <c r="F7070" s="190">
        <f t="shared" si="446"/>
        <v>7065</v>
      </c>
      <c r="G7070" s="190">
        <f t="shared" si="444"/>
        <v>0.77365308804204991</v>
      </c>
      <c r="H7070" s="190">
        <f t="shared" si="445"/>
        <v>282.60000000000002</v>
      </c>
    </row>
    <row r="7071" spans="1:8">
      <c r="A7071" s="185">
        <v>43134</v>
      </c>
      <c r="B7071" s="184">
        <v>117</v>
      </c>
      <c r="C7071" s="184">
        <f t="shared" si="443"/>
        <v>2018</v>
      </c>
      <c r="E7071" s="190">
        <v>46.2</v>
      </c>
      <c r="F7071" s="190">
        <f t="shared" si="446"/>
        <v>7066</v>
      </c>
      <c r="G7071" s="190">
        <f t="shared" si="444"/>
        <v>0.77376259307928164</v>
      </c>
      <c r="H7071" s="190">
        <f t="shared" si="445"/>
        <v>282.64</v>
      </c>
    </row>
    <row r="7072" spans="1:8">
      <c r="A7072" s="185">
        <v>43135</v>
      </c>
      <c r="B7072" s="184">
        <v>118</v>
      </c>
      <c r="C7072" s="184">
        <f t="shared" si="443"/>
        <v>2018</v>
      </c>
      <c r="E7072" s="190">
        <v>46.2</v>
      </c>
      <c r="F7072" s="190">
        <f t="shared" si="446"/>
        <v>7067</v>
      </c>
      <c r="G7072" s="190">
        <f t="shared" si="444"/>
        <v>0.77387209811651336</v>
      </c>
      <c r="H7072" s="190">
        <f t="shared" si="445"/>
        <v>282.68</v>
      </c>
    </row>
    <row r="7073" spans="1:8">
      <c r="A7073" s="185">
        <v>43136</v>
      </c>
      <c r="B7073" s="184">
        <v>108</v>
      </c>
      <c r="C7073" s="184">
        <f t="shared" si="443"/>
        <v>2018</v>
      </c>
      <c r="E7073" s="190">
        <v>46.2</v>
      </c>
      <c r="F7073" s="190">
        <f t="shared" si="446"/>
        <v>7068</v>
      </c>
      <c r="G7073" s="190">
        <f t="shared" si="444"/>
        <v>0.77398160315374509</v>
      </c>
      <c r="H7073" s="190">
        <f t="shared" si="445"/>
        <v>282.72000000000003</v>
      </c>
    </row>
    <row r="7074" spans="1:8">
      <c r="A7074" s="185">
        <v>43137</v>
      </c>
      <c r="B7074" s="184">
        <v>121</v>
      </c>
      <c r="C7074" s="184">
        <f t="shared" si="443"/>
        <v>2018</v>
      </c>
      <c r="E7074" s="190">
        <v>46.2</v>
      </c>
      <c r="F7074" s="190">
        <f t="shared" si="446"/>
        <v>7069</v>
      </c>
      <c r="G7074" s="190">
        <f t="shared" si="444"/>
        <v>0.77409110819097682</v>
      </c>
      <c r="H7074" s="190">
        <f t="shared" si="445"/>
        <v>282.76</v>
      </c>
    </row>
    <row r="7075" spans="1:8">
      <c r="A7075" s="185">
        <v>43138</v>
      </c>
      <c r="B7075" s="184">
        <v>117</v>
      </c>
      <c r="C7075" s="184">
        <f t="shared" si="443"/>
        <v>2018</v>
      </c>
      <c r="E7075" s="190">
        <v>46.2</v>
      </c>
      <c r="F7075" s="190">
        <f t="shared" si="446"/>
        <v>7070</v>
      </c>
      <c r="G7075" s="190">
        <f t="shared" si="444"/>
        <v>0.77420061322820855</v>
      </c>
      <c r="H7075" s="190">
        <f t="shared" si="445"/>
        <v>282.8</v>
      </c>
    </row>
    <row r="7076" spans="1:8">
      <c r="A7076" s="185">
        <v>43139</v>
      </c>
      <c r="B7076" s="184">
        <v>116</v>
      </c>
      <c r="C7076" s="184">
        <f t="shared" si="443"/>
        <v>2018</v>
      </c>
      <c r="E7076" s="190">
        <v>46.2</v>
      </c>
      <c r="F7076" s="190">
        <f t="shared" si="446"/>
        <v>7071</v>
      </c>
      <c r="G7076" s="190">
        <f t="shared" si="444"/>
        <v>0.77431011826544016</v>
      </c>
      <c r="H7076" s="190">
        <f t="shared" si="445"/>
        <v>282.83999999999997</v>
      </c>
    </row>
    <row r="7077" spans="1:8">
      <c r="A7077" s="185">
        <v>43140</v>
      </c>
      <c r="B7077" s="184">
        <v>115</v>
      </c>
      <c r="C7077" s="184">
        <f t="shared" si="443"/>
        <v>2018</v>
      </c>
      <c r="E7077" s="190">
        <v>46.2</v>
      </c>
      <c r="F7077" s="190">
        <f t="shared" si="446"/>
        <v>7072</v>
      </c>
      <c r="G7077" s="190">
        <f t="shared" si="444"/>
        <v>0.77441962330267189</v>
      </c>
      <c r="H7077" s="190">
        <f t="shared" si="445"/>
        <v>282.88</v>
      </c>
    </row>
    <row r="7078" spans="1:8">
      <c r="A7078" s="185">
        <v>43141</v>
      </c>
      <c r="B7078" s="184">
        <v>117</v>
      </c>
      <c r="C7078" s="184">
        <f t="shared" si="443"/>
        <v>2018</v>
      </c>
      <c r="E7078" s="190">
        <v>46.2</v>
      </c>
      <c r="F7078" s="190">
        <f t="shared" si="446"/>
        <v>7073</v>
      </c>
      <c r="G7078" s="190">
        <f t="shared" si="444"/>
        <v>0.77452912833990362</v>
      </c>
      <c r="H7078" s="190">
        <f t="shared" si="445"/>
        <v>282.92</v>
      </c>
    </row>
    <row r="7079" spans="1:8">
      <c r="A7079" s="185">
        <v>43142</v>
      </c>
      <c r="B7079" s="184">
        <v>116</v>
      </c>
      <c r="C7079" s="184">
        <f t="shared" si="443"/>
        <v>2018</v>
      </c>
      <c r="E7079" s="190">
        <v>46.2</v>
      </c>
      <c r="F7079" s="190">
        <f t="shared" si="446"/>
        <v>7074</v>
      </c>
      <c r="G7079" s="190">
        <f t="shared" si="444"/>
        <v>0.77463863337713534</v>
      </c>
      <c r="H7079" s="190">
        <f t="shared" si="445"/>
        <v>282.95999999999998</v>
      </c>
    </row>
    <row r="7080" spans="1:8">
      <c r="A7080" s="185">
        <v>43143</v>
      </c>
      <c r="B7080" s="184">
        <v>116</v>
      </c>
      <c r="C7080" s="184">
        <f t="shared" si="443"/>
        <v>2018</v>
      </c>
      <c r="E7080" s="190">
        <v>46.1</v>
      </c>
      <c r="F7080" s="190">
        <f t="shared" si="446"/>
        <v>7075</v>
      </c>
      <c r="G7080" s="190">
        <f t="shared" si="444"/>
        <v>0.77474813841436707</v>
      </c>
      <c r="H7080" s="190">
        <f t="shared" si="445"/>
        <v>283</v>
      </c>
    </row>
    <row r="7081" spans="1:8">
      <c r="A7081" s="185">
        <v>43144</v>
      </c>
      <c r="B7081" s="184">
        <v>113</v>
      </c>
      <c r="C7081" s="184">
        <f t="shared" si="443"/>
        <v>2018</v>
      </c>
      <c r="E7081" s="190">
        <v>46.1</v>
      </c>
      <c r="F7081" s="190">
        <f t="shared" si="446"/>
        <v>7076</v>
      </c>
      <c r="G7081" s="190">
        <f t="shared" si="444"/>
        <v>0.7748576434515988</v>
      </c>
      <c r="H7081" s="190">
        <f t="shared" si="445"/>
        <v>283.04000000000002</v>
      </c>
    </row>
    <row r="7082" spans="1:8">
      <c r="A7082" s="185">
        <v>43145</v>
      </c>
      <c r="B7082" s="184">
        <v>104</v>
      </c>
      <c r="C7082" s="184">
        <f t="shared" si="443"/>
        <v>2018</v>
      </c>
      <c r="E7082" s="190">
        <v>46.1</v>
      </c>
      <c r="F7082" s="190">
        <f t="shared" si="446"/>
        <v>7077</v>
      </c>
      <c r="G7082" s="190">
        <f t="shared" si="444"/>
        <v>0.77496714848883053</v>
      </c>
      <c r="H7082" s="190">
        <f t="shared" si="445"/>
        <v>283.08</v>
      </c>
    </row>
    <row r="7083" spans="1:8">
      <c r="A7083" s="185">
        <v>43146</v>
      </c>
      <c r="B7083" s="184">
        <v>104</v>
      </c>
      <c r="C7083" s="184">
        <f t="shared" si="443"/>
        <v>2018</v>
      </c>
      <c r="E7083" s="190">
        <v>46.1</v>
      </c>
      <c r="F7083" s="190">
        <f t="shared" si="446"/>
        <v>7078</v>
      </c>
      <c r="G7083" s="190">
        <f t="shared" si="444"/>
        <v>0.77507665352606225</v>
      </c>
      <c r="H7083" s="190">
        <f t="shared" si="445"/>
        <v>283.12000000000006</v>
      </c>
    </row>
    <row r="7084" spans="1:8">
      <c r="A7084" s="185">
        <v>43147</v>
      </c>
      <c r="B7084" s="184">
        <v>106</v>
      </c>
      <c r="C7084" s="184">
        <f t="shared" si="443"/>
        <v>2018</v>
      </c>
      <c r="E7084" s="190">
        <v>46.1</v>
      </c>
      <c r="F7084" s="190">
        <f t="shared" si="446"/>
        <v>7079</v>
      </c>
      <c r="G7084" s="190">
        <f t="shared" si="444"/>
        <v>0.77518615856329387</v>
      </c>
      <c r="H7084" s="190">
        <f t="shared" si="445"/>
        <v>283.16000000000003</v>
      </c>
    </row>
    <row r="7085" spans="1:8">
      <c r="A7085" s="185">
        <v>43148</v>
      </c>
      <c r="B7085" s="184">
        <v>104</v>
      </c>
      <c r="C7085" s="184">
        <f t="shared" si="443"/>
        <v>2018</v>
      </c>
      <c r="E7085" s="190">
        <v>46.1</v>
      </c>
      <c r="F7085" s="190">
        <f t="shared" si="446"/>
        <v>7080</v>
      </c>
      <c r="G7085" s="190">
        <f t="shared" si="444"/>
        <v>0.7752956636005256</v>
      </c>
      <c r="H7085" s="190">
        <f t="shared" si="445"/>
        <v>283.2</v>
      </c>
    </row>
    <row r="7086" spans="1:8">
      <c r="A7086" s="185">
        <v>43149</v>
      </c>
      <c r="B7086" s="184">
        <v>101</v>
      </c>
      <c r="C7086" s="184">
        <f t="shared" si="443"/>
        <v>2018</v>
      </c>
      <c r="E7086" s="190">
        <v>46.1</v>
      </c>
      <c r="F7086" s="190">
        <f t="shared" si="446"/>
        <v>7081</v>
      </c>
      <c r="G7086" s="190">
        <f t="shared" si="444"/>
        <v>0.77540516863775732</v>
      </c>
      <c r="H7086" s="190">
        <f t="shared" si="445"/>
        <v>283.24</v>
      </c>
    </row>
    <row r="7087" spans="1:8">
      <c r="A7087" s="185">
        <v>43150</v>
      </c>
      <c r="B7087" s="184">
        <v>101</v>
      </c>
      <c r="C7087" s="184">
        <f t="shared" si="443"/>
        <v>2018</v>
      </c>
      <c r="E7087" s="190">
        <v>46.1</v>
      </c>
      <c r="F7087" s="190">
        <f t="shared" si="446"/>
        <v>7082</v>
      </c>
      <c r="G7087" s="190">
        <f t="shared" si="444"/>
        <v>0.77551467367498905</v>
      </c>
      <c r="H7087" s="190">
        <f t="shared" si="445"/>
        <v>283.27999999999997</v>
      </c>
    </row>
    <row r="7088" spans="1:8">
      <c r="A7088" s="185">
        <v>43151</v>
      </c>
      <c r="B7088" s="184">
        <v>96.5</v>
      </c>
      <c r="C7088" s="184">
        <f t="shared" si="443"/>
        <v>2018</v>
      </c>
      <c r="E7088" s="190">
        <v>46.1</v>
      </c>
      <c r="F7088" s="190">
        <f t="shared" si="446"/>
        <v>7083</v>
      </c>
      <c r="G7088" s="190">
        <f t="shared" si="444"/>
        <v>0.77562417871222078</v>
      </c>
      <c r="H7088" s="190">
        <f t="shared" si="445"/>
        <v>283.32</v>
      </c>
    </row>
    <row r="7089" spans="1:8">
      <c r="A7089" s="185">
        <v>43152</v>
      </c>
      <c r="B7089" s="184">
        <v>79</v>
      </c>
      <c r="C7089" s="184">
        <f t="shared" si="443"/>
        <v>2018</v>
      </c>
      <c r="E7089" s="190">
        <v>46.1</v>
      </c>
      <c r="F7089" s="190">
        <f t="shared" si="446"/>
        <v>7084</v>
      </c>
      <c r="G7089" s="190">
        <f t="shared" si="444"/>
        <v>0.77573368374945251</v>
      </c>
      <c r="H7089" s="190">
        <f t="shared" si="445"/>
        <v>283.36</v>
      </c>
    </row>
    <row r="7090" spans="1:8">
      <c r="A7090" s="185">
        <v>43153</v>
      </c>
      <c r="B7090" s="184">
        <v>81.3</v>
      </c>
      <c r="C7090" s="184">
        <f t="shared" si="443"/>
        <v>2018</v>
      </c>
      <c r="E7090" s="190">
        <v>46.1</v>
      </c>
      <c r="F7090" s="190">
        <f t="shared" si="446"/>
        <v>7085</v>
      </c>
      <c r="G7090" s="190">
        <f t="shared" si="444"/>
        <v>0.77584318878668423</v>
      </c>
      <c r="H7090" s="190">
        <f t="shared" si="445"/>
        <v>283.39999999999998</v>
      </c>
    </row>
    <row r="7091" spans="1:8">
      <c r="A7091" s="185">
        <v>43154</v>
      </c>
      <c r="B7091" s="184">
        <v>81.900000000000006</v>
      </c>
      <c r="C7091" s="184">
        <f t="shared" si="443"/>
        <v>2018</v>
      </c>
      <c r="E7091" s="190">
        <v>46.1</v>
      </c>
      <c r="F7091" s="190">
        <f t="shared" si="446"/>
        <v>7086</v>
      </c>
      <c r="G7091" s="190">
        <f t="shared" si="444"/>
        <v>0.77595269382391585</v>
      </c>
      <c r="H7091" s="190">
        <f t="shared" si="445"/>
        <v>283.44</v>
      </c>
    </row>
    <row r="7092" spans="1:8">
      <c r="A7092" s="185">
        <v>43155</v>
      </c>
      <c r="B7092" s="184">
        <v>81.2</v>
      </c>
      <c r="C7092" s="184">
        <f t="shared" si="443"/>
        <v>2018</v>
      </c>
      <c r="E7092" s="190">
        <v>46</v>
      </c>
      <c r="F7092" s="190">
        <f t="shared" si="446"/>
        <v>7087</v>
      </c>
      <c r="G7092" s="190">
        <f t="shared" si="444"/>
        <v>0.77606219886114758</v>
      </c>
      <c r="H7092" s="190">
        <f t="shared" si="445"/>
        <v>283.48</v>
      </c>
    </row>
    <row r="7093" spans="1:8">
      <c r="A7093" s="185">
        <v>43156</v>
      </c>
      <c r="B7093" s="184">
        <v>80.599999999999994</v>
      </c>
      <c r="C7093" s="184">
        <f t="shared" si="443"/>
        <v>2018</v>
      </c>
      <c r="E7093" s="190">
        <v>46</v>
      </c>
      <c r="F7093" s="190">
        <f t="shared" si="446"/>
        <v>7088</v>
      </c>
      <c r="G7093" s="190">
        <f t="shared" si="444"/>
        <v>0.77617170389837931</v>
      </c>
      <c r="H7093" s="190">
        <f t="shared" si="445"/>
        <v>283.52</v>
      </c>
    </row>
    <row r="7094" spans="1:8">
      <c r="A7094" s="185">
        <v>43157</v>
      </c>
      <c r="B7094" s="184">
        <v>81.7</v>
      </c>
      <c r="C7094" s="184">
        <f t="shared" si="443"/>
        <v>2018</v>
      </c>
      <c r="E7094" s="190">
        <v>46</v>
      </c>
      <c r="F7094" s="190">
        <f t="shared" si="446"/>
        <v>7089</v>
      </c>
      <c r="G7094" s="190">
        <f t="shared" si="444"/>
        <v>0.77628120893561103</v>
      </c>
      <c r="H7094" s="190">
        <f t="shared" si="445"/>
        <v>283.56</v>
      </c>
    </row>
    <row r="7095" spans="1:8">
      <c r="A7095" s="185">
        <v>43158</v>
      </c>
      <c r="B7095" s="184">
        <v>82.7</v>
      </c>
      <c r="C7095" s="184">
        <f t="shared" si="443"/>
        <v>2018</v>
      </c>
      <c r="E7095" s="190">
        <v>46</v>
      </c>
      <c r="F7095" s="190">
        <f t="shared" si="446"/>
        <v>7090</v>
      </c>
      <c r="G7095" s="190">
        <f t="shared" si="444"/>
        <v>0.77639071397284276</v>
      </c>
      <c r="H7095" s="190">
        <f t="shared" si="445"/>
        <v>283.60000000000002</v>
      </c>
    </row>
    <row r="7096" spans="1:8">
      <c r="A7096" s="185">
        <v>43159</v>
      </c>
      <c r="B7096" s="184">
        <v>80</v>
      </c>
      <c r="C7096" s="184">
        <f t="shared" si="443"/>
        <v>2018</v>
      </c>
      <c r="E7096" s="190">
        <v>46</v>
      </c>
      <c r="F7096" s="190">
        <f t="shared" si="446"/>
        <v>7091</v>
      </c>
      <c r="G7096" s="190">
        <f t="shared" si="444"/>
        <v>0.77650021901007449</v>
      </c>
      <c r="H7096" s="190">
        <f t="shared" si="445"/>
        <v>283.64</v>
      </c>
    </row>
    <row r="7097" spans="1:8">
      <c r="A7097" s="185">
        <v>43160</v>
      </c>
      <c r="B7097" s="184">
        <v>75.5</v>
      </c>
      <c r="C7097" s="184">
        <f t="shared" si="443"/>
        <v>2018</v>
      </c>
      <c r="E7097" s="190">
        <v>46</v>
      </c>
      <c r="F7097" s="190">
        <f t="shared" si="446"/>
        <v>7092</v>
      </c>
      <c r="G7097" s="190">
        <f t="shared" si="444"/>
        <v>0.77660972404730622</v>
      </c>
      <c r="H7097" s="190">
        <f t="shared" si="445"/>
        <v>283.68</v>
      </c>
    </row>
    <row r="7098" spans="1:8">
      <c r="A7098" s="185">
        <v>43161</v>
      </c>
      <c r="B7098" s="184">
        <v>81.5</v>
      </c>
      <c r="C7098" s="184">
        <f t="shared" si="443"/>
        <v>2018</v>
      </c>
      <c r="E7098" s="190">
        <v>46</v>
      </c>
      <c r="F7098" s="190">
        <f t="shared" si="446"/>
        <v>7093</v>
      </c>
      <c r="G7098" s="190">
        <f t="shared" si="444"/>
        <v>0.77671922908453794</v>
      </c>
      <c r="H7098" s="190">
        <f t="shared" si="445"/>
        <v>283.72000000000003</v>
      </c>
    </row>
    <row r="7099" spans="1:8">
      <c r="A7099" s="185">
        <v>43162</v>
      </c>
      <c r="B7099" s="184">
        <v>82</v>
      </c>
      <c r="C7099" s="184">
        <f t="shared" si="443"/>
        <v>2018</v>
      </c>
      <c r="E7099" s="190">
        <v>46</v>
      </c>
      <c r="F7099" s="190">
        <f t="shared" si="446"/>
        <v>7094</v>
      </c>
      <c r="G7099" s="190">
        <f t="shared" si="444"/>
        <v>0.77682873412176956</v>
      </c>
      <c r="H7099" s="190">
        <f t="shared" si="445"/>
        <v>283.76</v>
      </c>
    </row>
    <row r="7100" spans="1:8">
      <c r="A7100" s="185">
        <v>43163</v>
      </c>
      <c r="B7100" s="184">
        <v>88.4</v>
      </c>
      <c r="C7100" s="184">
        <f t="shared" si="443"/>
        <v>2018</v>
      </c>
      <c r="E7100" s="190">
        <v>46</v>
      </c>
      <c r="F7100" s="190">
        <f t="shared" si="446"/>
        <v>7095</v>
      </c>
      <c r="G7100" s="190">
        <f t="shared" si="444"/>
        <v>0.77693823915900129</v>
      </c>
      <c r="H7100" s="190">
        <f t="shared" si="445"/>
        <v>283.8</v>
      </c>
    </row>
    <row r="7101" spans="1:8">
      <c r="A7101" s="185">
        <v>43164</v>
      </c>
      <c r="B7101" s="184">
        <v>92.3</v>
      </c>
      <c r="C7101" s="184">
        <f t="shared" si="443"/>
        <v>2018</v>
      </c>
      <c r="E7101" s="190">
        <v>46</v>
      </c>
      <c r="F7101" s="190">
        <f t="shared" si="446"/>
        <v>7096</v>
      </c>
      <c r="G7101" s="190">
        <f t="shared" si="444"/>
        <v>0.77704774419623301</v>
      </c>
      <c r="H7101" s="190">
        <f t="shared" si="445"/>
        <v>283.83999999999997</v>
      </c>
    </row>
    <row r="7102" spans="1:8">
      <c r="A7102" s="185">
        <v>43165</v>
      </c>
      <c r="B7102" s="184">
        <v>95.5</v>
      </c>
      <c r="C7102" s="184">
        <f t="shared" si="443"/>
        <v>2018</v>
      </c>
      <c r="E7102" s="190">
        <v>46</v>
      </c>
      <c r="F7102" s="190">
        <f t="shared" si="446"/>
        <v>7097</v>
      </c>
      <c r="G7102" s="190">
        <f t="shared" si="444"/>
        <v>0.77715724923346474</v>
      </c>
      <c r="H7102" s="190">
        <f t="shared" si="445"/>
        <v>283.88</v>
      </c>
    </row>
    <row r="7103" spans="1:8">
      <c r="A7103" s="185">
        <v>43166</v>
      </c>
      <c r="B7103" s="184">
        <v>94.6</v>
      </c>
      <c r="C7103" s="184">
        <f t="shared" si="443"/>
        <v>2018</v>
      </c>
      <c r="E7103" s="190">
        <v>46</v>
      </c>
      <c r="F7103" s="190">
        <f t="shared" si="446"/>
        <v>7098</v>
      </c>
      <c r="G7103" s="190">
        <f t="shared" si="444"/>
        <v>0.77726675427069647</v>
      </c>
      <c r="H7103" s="190">
        <f t="shared" si="445"/>
        <v>283.92</v>
      </c>
    </row>
    <row r="7104" spans="1:8">
      <c r="A7104" s="185">
        <v>43167</v>
      </c>
      <c r="B7104" s="184">
        <v>92.9</v>
      </c>
      <c r="C7104" s="184">
        <f t="shared" si="443"/>
        <v>2018</v>
      </c>
      <c r="E7104" s="190">
        <v>46</v>
      </c>
      <c r="F7104" s="190">
        <f t="shared" si="446"/>
        <v>7099</v>
      </c>
      <c r="G7104" s="190">
        <f t="shared" si="444"/>
        <v>0.7773762593079282</v>
      </c>
      <c r="H7104" s="190">
        <f t="shared" si="445"/>
        <v>283.95999999999998</v>
      </c>
    </row>
    <row r="7105" spans="1:8">
      <c r="A7105" s="185">
        <v>43168</v>
      </c>
      <c r="B7105" s="184">
        <v>91.5</v>
      </c>
      <c r="C7105" s="184">
        <f t="shared" si="443"/>
        <v>2018</v>
      </c>
      <c r="E7105" s="190">
        <v>45.9</v>
      </c>
      <c r="F7105" s="190">
        <f t="shared" si="446"/>
        <v>7100</v>
      </c>
      <c r="G7105" s="190">
        <f t="shared" si="444"/>
        <v>0.77748576434515992</v>
      </c>
      <c r="H7105" s="190">
        <f t="shared" si="445"/>
        <v>284</v>
      </c>
    </row>
    <row r="7106" spans="1:8">
      <c r="A7106" s="185">
        <v>43169</v>
      </c>
      <c r="B7106" s="184">
        <v>90</v>
      </c>
      <c r="C7106" s="184">
        <f t="shared" si="443"/>
        <v>2018</v>
      </c>
      <c r="E7106" s="190">
        <v>45.9</v>
      </c>
      <c r="F7106" s="190">
        <f t="shared" si="446"/>
        <v>7101</v>
      </c>
      <c r="G7106" s="190">
        <f t="shared" si="444"/>
        <v>0.77759526938239154</v>
      </c>
      <c r="H7106" s="190">
        <f t="shared" si="445"/>
        <v>284.04000000000002</v>
      </c>
    </row>
    <row r="7107" spans="1:8">
      <c r="A7107" s="185">
        <v>43170</v>
      </c>
      <c r="B7107" s="184">
        <v>89.1</v>
      </c>
      <c r="C7107" s="184">
        <f t="shared" si="443"/>
        <v>2018</v>
      </c>
      <c r="E7107" s="190">
        <v>45.9</v>
      </c>
      <c r="F7107" s="190">
        <f t="shared" si="446"/>
        <v>7102</v>
      </c>
      <c r="G7107" s="190">
        <f t="shared" si="444"/>
        <v>0.77770477441962327</v>
      </c>
      <c r="H7107" s="190">
        <f t="shared" si="445"/>
        <v>284.08</v>
      </c>
    </row>
    <row r="7108" spans="1:8">
      <c r="A7108" s="185">
        <v>43171</v>
      </c>
      <c r="B7108" s="184">
        <v>82.1</v>
      </c>
      <c r="C7108" s="184">
        <f t="shared" si="443"/>
        <v>2018</v>
      </c>
      <c r="E7108" s="190">
        <v>45.9</v>
      </c>
      <c r="F7108" s="190">
        <f t="shared" si="446"/>
        <v>7103</v>
      </c>
      <c r="G7108" s="190">
        <f t="shared" si="444"/>
        <v>0.777814279456855</v>
      </c>
      <c r="H7108" s="190">
        <f t="shared" si="445"/>
        <v>284.12</v>
      </c>
    </row>
    <row r="7109" spans="1:8">
      <c r="A7109" s="185">
        <v>43172</v>
      </c>
      <c r="B7109" s="184">
        <v>86.4</v>
      </c>
      <c r="C7109" s="184">
        <f t="shared" si="443"/>
        <v>2018</v>
      </c>
      <c r="E7109" s="190">
        <v>45.9</v>
      </c>
      <c r="F7109" s="190">
        <f t="shared" si="446"/>
        <v>7104</v>
      </c>
      <c r="G7109" s="190">
        <f t="shared" si="444"/>
        <v>0.77792378449408672</v>
      </c>
      <c r="H7109" s="190">
        <f t="shared" si="445"/>
        <v>284.16000000000003</v>
      </c>
    </row>
    <row r="7110" spans="1:8">
      <c r="A7110" s="185">
        <v>43173</v>
      </c>
      <c r="B7110" s="184">
        <v>132</v>
      </c>
      <c r="C7110" s="184">
        <f t="shared" ref="C7110:C7173" si="447">YEAR(A7110)</f>
        <v>2018</v>
      </c>
      <c r="E7110" s="190">
        <v>45.9</v>
      </c>
      <c r="F7110" s="190">
        <f t="shared" si="446"/>
        <v>7105</v>
      </c>
      <c r="G7110" s="190">
        <f t="shared" ref="G7110:G7173" si="448">F7110/9132</f>
        <v>0.77803328953131845</v>
      </c>
      <c r="H7110" s="190">
        <f t="shared" ref="H7110:H7173" si="449">G7110*9132/25</f>
        <v>284.2</v>
      </c>
    </row>
    <row r="7111" spans="1:8">
      <c r="A7111" s="185">
        <v>43174</v>
      </c>
      <c r="B7111" s="184">
        <v>152</v>
      </c>
      <c r="C7111" s="184">
        <f t="shared" si="447"/>
        <v>2018</v>
      </c>
      <c r="E7111" s="190">
        <v>45.9</v>
      </c>
      <c r="F7111" s="190">
        <f t="shared" ref="F7111:F7174" si="450">F7110+1</f>
        <v>7106</v>
      </c>
      <c r="G7111" s="190">
        <f t="shared" si="448"/>
        <v>0.77814279456855018</v>
      </c>
      <c r="H7111" s="190">
        <f t="shared" si="449"/>
        <v>284.24</v>
      </c>
    </row>
    <row r="7112" spans="1:8">
      <c r="A7112" s="185">
        <v>43175</v>
      </c>
      <c r="B7112" s="184">
        <v>182</v>
      </c>
      <c r="C7112" s="184">
        <f t="shared" si="447"/>
        <v>2018</v>
      </c>
      <c r="E7112" s="190">
        <v>45.8</v>
      </c>
      <c r="F7112" s="190">
        <f t="shared" si="450"/>
        <v>7107</v>
      </c>
      <c r="G7112" s="190">
        <f t="shared" si="448"/>
        <v>0.77825229960578191</v>
      </c>
      <c r="H7112" s="190">
        <f t="shared" si="449"/>
        <v>284.27999999999997</v>
      </c>
    </row>
    <row r="7113" spans="1:8">
      <c r="A7113" s="185">
        <v>43176</v>
      </c>
      <c r="B7113" s="184">
        <v>196</v>
      </c>
      <c r="C7113" s="184">
        <f t="shared" si="447"/>
        <v>2018</v>
      </c>
      <c r="E7113" s="190">
        <v>45.8</v>
      </c>
      <c r="F7113" s="190">
        <f t="shared" si="450"/>
        <v>7108</v>
      </c>
      <c r="G7113" s="190">
        <f t="shared" si="448"/>
        <v>0.77836180464301363</v>
      </c>
      <c r="H7113" s="190">
        <f t="shared" si="449"/>
        <v>284.32000000000005</v>
      </c>
    </row>
    <row r="7114" spans="1:8">
      <c r="A7114" s="185">
        <v>43177</v>
      </c>
      <c r="B7114" s="184">
        <v>189</v>
      </c>
      <c r="C7114" s="184">
        <f t="shared" si="447"/>
        <v>2018</v>
      </c>
      <c r="E7114" s="190">
        <v>45.8</v>
      </c>
      <c r="F7114" s="190">
        <f t="shared" si="450"/>
        <v>7109</v>
      </c>
      <c r="G7114" s="190">
        <f t="shared" si="448"/>
        <v>0.77847130968024525</v>
      </c>
      <c r="H7114" s="190">
        <f t="shared" si="449"/>
        <v>284.36</v>
      </c>
    </row>
    <row r="7115" spans="1:8">
      <c r="A7115" s="185">
        <v>43178</v>
      </c>
      <c r="B7115" s="184">
        <v>189</v>
      </c>
      <c r="C7115" s="184">
        <f t="shared" si="447"/>
        <v>2018</v>
      </c>
      <c r="E7115" s="190">
        <v>45.8</v>
      </c>
      <c r="F7115" s="190">
        <f t="shared" si="450"/>
        <v>7110</v>
      </c>
      <c r="G7115" s="190">
        <f t="shared" si="448"/>
        <v>0.77858081471747698</v>
      </c>
      <c r="H7115" s="190">
        <f t="shared" si="449"/>
        <v>284.39999999999998</v>
      </c>
    </row>
    <row r="7116" spans="1:8">
      <c r="A7116" s="185">
        <v>43179</v>
      </c>
      <c r="B7116" s="184">
        <v>188</v>
      </c>
      <c r="C7116" s="184">
        <f t="shared" si="447"/>
        <v>2018</v>
      </c>
      <c r="E7116" s="190">
        <v>45.8</v>
      </c>
      <c r="F7116" s="190">
        <f t="shared" si="450"/>
        <v>7111</v>
      </c>
      <c r="G7116" s="190">
        <f t="shared" si="448"/>
        <v>0.7786903197547087</v>
      </c>
      <c r="H7116" s="190">
        <f t="shared" si="449"/>
        <v>284.44</v>
      </c>
    </row>
    <row r="7117" spans="1:8">
      <c r="A7117" s="185">
        <v>43180</v>
      </c>
      <c r="B7117" s="184">
        <v>189</v>
      </c>
      <c r="C7117" s="184">
        <f t="shared" si="447"/>
        <v>2018</v>
      </c>
      <c r="E7117" s="190">
        <v>45.8</v>
      </c>
      <c r="F7117" s="190">
        <f t="shared" si="450"/>
        <v>7112</v>
      </c>
      <c r="G7117" s="190">
        <f t="shared" si="448"/>
        <v>0.77879982479194043</v>
      </c>
      <c r="H7117" s="190">
        <f t="shared" si="449"/>
        <v>284.48</v>
      </c>
    </row>
    <row r="7118" spans="1:8">
      <c r="A7118" s="185">
        <v>43181</v>
      </c>
      <c r="B7118" s="184">
        <v>190</v>
      </c>
      <c r="C7118" s="184">
        <f t="shared" si="447"/>
        <v>2018</v>
      </c>
      <c r="E7118" s="190">
        <v>45.8</v>
      </c>
      <c r="F7118" s="190">
        <f t="shared" si="450"/>
        <v>7113</v>
      </c>
      <c r="G7118" s="190">
        <f t="shared" si="448"/>
        <v>0.77890932982917216</v>
      </c>
      <c r="H7118" s="190">
        <f t="shared" si="449"/>
        <v>284.52</v>
      </c>
    </row>
    <row r="7119" spans="1:8">
      <c r="A7119" s="185">
        <v>43182</v>
      </c>
      <c r="B7119" s="184">
        <v>204</v>
      </c>
      <c r="C7119" s="184">
        <f t="shared" si="447"/>
        <v>2018</v>
      </c>
      <c r="E7119" s="190">
        <v>45.8</v>
      </c>
      <c r="F7119" s="190">
        <f t="shared" si="450"/>
        <v>7114</v>
      </c>
      <c r="G7119" s="190">
        <f t="shared" si="448"/>
        <v>0.77901883486640389</v>
      </c>
      <c r="H7119" s="190">
        <f t="shared" si="449"/>
        <v>284.56</v>
      </c>
    </row>
    <row r="7120" spans="1:8">
      <c r="A7120" s="185">
        <v>43183</v>
      </c>
      <c r="B7120" s="184">
        <v>190</v>
      </c>
      <c r="C7120" s="184">
        <f t="shared" si="447"/>
        <v>2018</v>
      </c>
      <c r="E7120" s="190">
        <v>45.8</v>
      </c>
      <c r="F7120" s="190">
        <f t="shared" si="450"/>
        <v>7115</v>
      </c>
      <c r="G7120" s="190">
        <f t="shared" si="448"/>
        <v>0.77912833990363561</v>
      </c>
      <c r="H7120" s="190">
        <f t="shared" si="449"/>
        <v>284.60000000000002</v>
      </c>
    </row>
    <row r="7121" spans="1:8">
      <c r="A7121" s="185">
        <v>43184</v>
      </c>
      <c r="B7121" s="184">
        <v>190</v>
      </c>
      <c r="C7121" s="184">
        <f t="shared" si="447"/>
        <v>2018</v>
      </c>
      <c r="E7121" s="190">
        <v>45.8</v>
      </c>
      <c r="F7121" s="190">
        <f t="shared" si="450"/>
        <v>7116</v>
      </c>
      <c r="G7121" s="190">
        <f t="shared" si="448"/>
        <v>0.77923784494086723</v>
      </c>
      <c r="H7121" s="190">
        <f t="shared" si="449"/>
        <v>284.64</v>
      </c>
    </row>
    <row r="7122" spans="1:8">
      <c r="A7122" s="185">
        <v>43185</v>
      </c>
      <c r="B7122" s="184">
        <v>180</v>
      </c>
      <c r="C7122" s="184">
        <f t="shared" si="447"/>
        <v>2018</v>
      </c>
      <c r="E7122" s="190">
        <v>45.8</v>
      </c>
      <c r="F7122" s="190">
        <f t="shared" si="450"/>
        <v>7117</v>
      </c>
      <c r="G7122" s="190">
        <f t="shared" si="448"/>
        <v>0.77934734997809896</v>
      </c>
      <c r="H7122" s="190">
        <f t="shared" si="449"/>
        <v>284.68</v>
      </c>
    </row>
    <row r="7123" spans="1:8">
      <c r="A7123" s="185">
        <v>43186</v>
      </c>
      <c r="B7123" s="184">
        <v>167</v>
      </c>
      <c r="C7123" s="184">
        <f t="shared" si="447"/>
        <v>2018</v>
      </c>
      <c r="E7123" s="190">
        <v>45.8</v>
      </c>
      <c r="F7123" s="190">
        <f t="shared" si="450"/>
        <v>7118</v>
      </c>
      <c r="G7123" s="190">
        <f t="shared" si="448"/>
        <v>0.77945685501533069</v>
      </c>
      <c r="H7123" s="190">
        <f t="shared" si="449"/>
        <v>284.72000000000003</v>
      </c>
    </row>
    <row r="7124" spans="1:8">
      <c r="A7124" s="185">
        <v>43187</v>
      </c>
      <c r="B7124" s="184">
        <v>174</v>
      </c>
      <c r="C7124" s="184">
        <f t="shared" si="447"/>
        <v>2018</v>
      </c>
      <c r="E7124" s="190">
        <v>45.8</v>
      </c>
      <c r="F7124" s="190">
        <f t="shared" si="450"/>
        <v>7119</v>
      </c>
      <c r="G7124" s="190">
        <f t="shared" si="448"/>
        <v>0.77956636005256241</v>
      </c>
      <c r="H7124" s="190">
        <f t="shared" si="449"/>
        <v>284.76</v>
      </c>
    </row>
    <row r="7125" spans="1:8">
      <c r="A7125" s="185">
        <v>43188</v>
      </c>
      <c r="B7125" s="184">
        <v>183</v>
      </c>
      <c r="C7125" s="184">
        <f t="shared" si="447"/>
        <v>2018</v>
      </c>
      <c r="E7125" s="190">
        <v>45.7</v>
      </c>
      <c r="F7125" s="190">
        <f t="shared" si="450"/>
        <v>7120</v>
      </c>
      <c r="G7125" s="190">
        <f t="shared" si="448"/>
        <v>0.77967586508979414</v>
      </c>
      <c r="H7125" s="190">
        <f t="shared" si="449"/>
        <v>284.8</v>
      </c>
    </row>
    <row r="7126" spans="1:8">
      <c r="A7126" s="185">
        <v>43189</v>
      </c>
      <c r="B7126" s="184">
        <v>184</v>
      </c>
      <c r="C7126" s="184">
        <f t="shared" si="447"/>
        <v>2018</v>
      </c>
      <c r="E7126" s="190">
        <v>45.7</v>
      </c>
      <c r="F7126" s="190">
        <f t="shared" si="450"/>
        <v>7121</v>
      </c>
      <c r="G7126" s="190">
        <f t="shared" si="448"/>
        <v>0.77978537012702587</v>
      </c>
      <c r="H7126" s="190">
        <f t="shared" si="449"/>
        <v>284.83999999999997</v>
      </c>
    </row>
    <row r="7127" spans="1:8">
      <c r="A7127" s="185">
        <v>43190</v>
      </c>
      <c r="B7127" s="184">
        <v>197</v>
      </c>
      <c r="C7127" s="184">
        <f t="shared" si="447"/>
        <v>2018</v>
      </c>
      <c r="E7127" s="190">
        <v>45.7</v>
      </c>
      <c r="F7127" s="190">
        <f t="shared" si="450"/>
        <v>7122</v>
      </c>
      <c r="G7127" s="190">
        <f t="shared" si="448"/>
        <v>0.77989487516425759</v>
      </c>
      <c r="H7127" s="190">
        <f t="shared" si="449"/>
        <v>284.88</v>
      </c>
    </row>
    <row r="7128" spans="1:8">
      <c r="A7128" s="185">
        <v>43191</v>
      </c>
      <c r="B7128" s="184">
        <v>196</v>
      </c>
      <c r="C7128" s="184">
        <f t="shared" si="447"/>
        <v>2018</v>
      </c>
      <c r="E7128" s="190">
        <v>45.7</v>
      </c>
      <c r="F7128" s="190">
        <f t="shared" si="450"/>
        <v>7123</v>
      </c>
      <c r="G7128" s="190">
        <f t="shared" si="448"/>
        <v>0.78000438020148932</v>
      </c>
      <c r="H7128" s="190">
        <f t="shared" si="449"/>
        <v>284.92</v>
      </c>
    </row>
    <row r="7129" spans="1:8">
      <c r="A7129" s="185">
        <v>43192</v>
      </c>
      <c r="B7129" s="184">
        <v>195</v>
      </c>
      <c r="C7129" s="184">
        <f t="shared" si="447"/>
        <v>2018</v>
      </c>
      <c r="E7129" s="190">
        <v>45.7</v>
      </c>
      <c r="F7129" s="190">
        <f t="shared" si="450"/>
        <v>7124</v>
      </c>
      <c r="G7129" s="190">
        <f t="shared" si="448"/>
        <v>0.78011388523872094</v>
      </c>
      <c r="H7129" s="190">
        <f t="shared" si="449"/>
        <v>284.95999999999998</v>
      </c>
    </row>
    <row r="7130" spans="1:8">
      <c r="A7130" s="185">
        <v>43193</v>
      </c>
      <c r="B7130" s="184">
        <v>195</v>
      </c>
      <c r="C7130" s="184">
        <f t="shared" si="447"/>
        <v>2018</v>
      </c>
      <c r="E7130" s="190">
        <v>45.7</v>
      </c>
      <c r="F7130" s="190">
        <f t="shared" si="450"/>
        <v>7125</v>
      </c>
      <c r="G7130" s="190">
        <f t="shared" si="448"/>
        <v>0.78022339027595267</v>
      </c>
      <c r="H7130" s="190">
        <f t="shared" si="449"/>
        <v>285</v>
      </c>
    </row>
    <row r="7131" spans="1:8">
      <c r="A7131" s="185">
        <v>43194</v>
      </c>
      <c r="B7131" s="184">
        <v>177</v>
      </c>
      <c r="C7131" s="184">
        <f t="shared" si="447"/>
        <v>2018</v>
      </c>
      <c r="E7131" s="190">
        <v>45.7</v>
      </c>
      <c r="F7131" s="190">
        <f t="shared" si="450"/>
        <v>7126</v>
      </c>
      <c r="G7131" s="190">
        <f t="shared" si="448"/>
        <v>0.78033289531318439</v>
      </c>
      <c r="H7131" s="190">
        <f t="shared" si="449"/>
        <v>285.04000000000002</v>
      </c>
    </row>
    <row r="7132" spans="1:8">
      <c r="A7132" s="185">
        <v>43195</v>
      </c>
      <c r="B7132" s="184">
        <v>163</v>
      </c>
      <c r="C7132" s="184">
        <f t="shared" si="447"/>
        <v>2018</v>
      </c>
      <c r="E7132" s="190">
        <v>45.6</v>
      </c>
      <c r="F7132" s="190">
        <f t="shared" si="450"/>
        <v>7127</v>
      </c>
      <c r="G7132" s="190">
        <f t="shared" si="448"/>
        <v>0.78044240035041612</v>
      </c>
      <c r="H7132" s="190">
        <f t="shared" si="449"/>
        <v>285.08</v>
      </c>
    </row>
    <row r="7133" spans="1:8">
      <c r="A7133" s="185">
        <v>43196</v>
      </c>
      <c r="B7133" s="184">
        <v>153</v>
      </c>
      <c r="C7133" s="184">
        <f t="shared" si="447"/>
        <v>2018</v>
      </c>
      <c r="E7133" s="190">
        <v>45.6</v>
      </c>
      <c r="F7133" s="190">
        <f t="shared" si="450"/>
        <v>7128</v>
      </c>
      <c r="G7133" s="190">
        <f t="shared" si="448"/>
        <v>0.78055190538764785</v>
      </c>
      <c r="H7133" s="190">
        <f t="shared" si="449"/>
        <v>285.12</v>
      </c>
    </row>
    <row r="7134" spans="1:8">
      <c r="A7134" s="185">
        <v>43197</v>
      </c>
      <c r="B7134" s="184">
        <v>196</v>
      </c>
      <c r="C7134" s="184">
        <f t="shared" si="447"/>
        <v>2018</v>
      </c>
      <c r="E7134" s="190">
        <v>45.6</v>
      </c>
      <c r="F7134" s="190">
        <f t="shared" si="450"/>
        <v>7129</v>
      </c>
      <c r="G7134" s="190">
        <f t="shared" si="448"/>
        <v>0.78066141042487958</v>
      </c>
      <c r="H7134" s="190">
        <f t="shared" si="449"/>
        <v>285.16000000000003</v>
      </c>
    </row>
    <row r="7135" spans="1:8">
      <c r="A7135" s="185">
        <v>43198</v>
      </c>
      <c r="B7135" s="184">
        <v>192</v>
      </c>
      <c r="C7135" s="184">
        <f t="shared" si="447"/>
        <v>2018</v>
      </c>
      <c r="E7135" s="190">
        <v>45.6</v>
      </c>
      <c r="F7135" s="190">
        <f t="shared" si="450"/>
        <v>7130</v>
      </c>
      <c r="G7135" s="190">
        <f t="shared" si="448"/>
        <v>0.7807709154621113</v>
      </c>
      <c r="H7135" s="190">
        <f t="shared" si="449"/>
        <v>285.2</v>
      </c>
    </row>
    <row r="7136" spans="1:8">
      <c r="A7136" s="185">
        <v>43199</v>
      </c>
      <c r="B7136" s="184">
        <v>239</v>
      </c>
      <c r="C7136" s="184">
        <f t="shared" si="447"/>
        <v>2018</v>
      </c>
      <c r="E7136" s="190">
        <v>45.6</v>
      </c>
      <c r="F7136" s="190">
        <f t="shared" si="450"/>
        <v>7131</v>
      </c>
      <c r="G7136" s="190">
        <f t="shared" si="448"/>
        <v>0.78088042049934292</v>
      </c>
      <c r="H7136" s="190">
        <f t="shared" si="449"/>
        <v>285.23999999999995</v>
      </c>
    </row>
    <row r="7137" spans="1:8">
      <c r="A7137" s="185">
        <v>43200</v>
      </c>
      <c r="B7137" s="184">
        <v>236</v>
      </c>
      <c r="C7137" s="184">
        <f t="shared" si="447"/>
        <v>2018</v>
      </c>
      <c r="E7137" s="190">
        <v>45.6</v>
      </c>
      <c r="F7137" s="190">
        <f t="shared" si="450"/>
        <v>7132</v>
      </c>
      <c r="G7137" s="190">
        <f t="shared" si="448"/>
        <v>0.78098992553657465</v>
      </c>
      <c r="H7137" s="190">
        <f t="shared" si="449"/>
        <v>285.27999999999997</v>
      </c>
    </row>
    <row r="7138" spans="1:8">
      <c r="A7138" s="185">
        <v>43201</v>
      </c>
      <c r="B7138" s="184">
        <v>220</v>
      </c>
      <c r="C7138" s="184">
        <f t="shared" si="447"/>
        <v>2018</v>
      </c>
      <c r="E7138" s="190">
        <v>45.6</v>
      </c>
      <c r="F7138" s="190">
        <f t="shared" si="450"/>
        <v>7133</v>
      </c>
      <c r="G7138" s="190">
        <f t="shared" si="448"/>
        <v>0.78109943057380637</v>
      </c>
      <c r="H7138" s="190">
        <f t="shared" si="449"/>
        <v>285.32</v>
      </c>
    </row>
    <row r="7139" spans="1:8">
      <c r="A7139" s="185">
        <v>43202</v>
      </c>
      <c r="B7139" s="184">
        <v>246</v>
      </c>
      <c r="C7139" s="184">
        <f t="shared" si="447"/>
        <v>2018</v>
      </c>
      <c r="E7139" s="190">
        <v>45.6</v>
      </c>
      <c r="F7139" s="190">
        <f t="shared" si="450"/>
        <v>7134</v>
      </c>
      <c r="G7139" s="190">
        <f t="shared" si="448"/>
        <v>0.7812089356110381</v>
      </c>
      <c r="H7139" s="190">
        <f t="shared" si="449"/>
        <v>285.36</v>
      </c>
    </row>
    <row r="7140" spans="1:8">
      <c r="A7140" s="185">
        <v>43203</v>
      </c>
      <c r="B7140" s="184">
        <v>275</v>
      </c>
      <c r="C7140" s="184">
        <f t="shared" si="447"/>
        <v>2018</v>
      </c>
      <c r="E7140" s="190">
        <v>45.6</v>
      </c>
      <c r="F7140" s="190">
        <f t="shared" si="450"/>
        <v>7135</v>
      </c>
      <c r="G7140" s="190">
        <f t="shared" si="448"/>
        <v>0.78131844064826983</v>
      </c>
      <c r="H7140" s="190">
        <f t="shared" si="449"/>
        <v>285.39999999999998</v>
      </c>
    </row>
    <row r="7141" spans="1:8">
      <c r="A7141" s="185">
        <v>43204</v>
      </c>
      <c r="B7141" s="184">
        <v>274</v>
      </c>
      <c r="C7141" s="184">
        <f t="shared" si="447"/>
        <v>2018</v>
      </c>
      <c r="E7141" s="190">
        <v>45.6</v>
      </c>
      <c r="F7141" s="190">
        <f t="shared" si="450"/>
        <v>7136</v>
      </c>
      <c r="G7141" s="190">
        <f t="shared" si="448"/>
        <v>0.78142794568550156</v>
      </c>
      <c r="H7141" s="190">
        <f t="shared" si="449"/>
        <v>285.44</v>
      </c>
    </row>
    <row r="7142" spans="1:8">
      <c r="A7142" s="185">
        <v>43205</v>
      </c>
      <c r="B7142" s="184">
        <v>272</v>
      </c>
      <c r="C7142" s="184">
        <f t="shared" si="447"/>
        <v>2018</v>
      </c>
      <c r="E7142" s="190">
        <v>45.6</v>
      </c>
      <c r="F7142" s="190">
        <f t="shared" si="450"/>
        <v>7137</v>
      </c>
      <c r="G7142" s="190">
        <f t="shared" si="448"/>
        <v>0.78153745072273328</v>
      </c>
      <c r="H7142" s="190">
        <f t="shared" si="449"/>
        <v>285.48</v>
      </c>
    </row>
    <row r="7143" spans="1:8">
      <c r="A7143" s="185">
        <v>43206</v>
      </c>
      <c r="B7143" s="184">
        <v>242</v>
      </c>
      <c r="C7143" s="184">
        <f t="shared" si="447"/>
        <v>2018</v>
      </c>
      <c r="E7143" s="190">
        <v>45.6</v>
      </c>
      <c r="F7143" s="190">
        <f t="shared" si="450"/>
        <v>7138</v>
      </c>
      <c r="G7143" s="190">
        <f t="shared" si="448"/>
        <v>0.78164695575996501</v>
      </c>
      <c r="H7143" s="190">
        <f t="shared" si="449"/>
        <v>285.52000000000004</v>
      </c>
    </row>
    <row r="7144" spans="1:8">
      <c r="A7144" s="185">
        <v>43207</v>
      </c>
      <c r="B7144" s="184">
        <v>207</v>
      </c>
      <c r="C7144" s="184">
        <f t="shared" si="447"/>
        <v>2018</v>
      </c>
      <c r="E7144" s="190">
        <v>45.6</v>
      </c>
      <c r="F7144" s="190">
        <f t="shared" si="450"/>
        <v>7139</v>
      </c>
      <c r="G7144" s="190">
        <f t="shared" si="448"/>
        <v>0.78175646079719663</v>
      </c>
      <c r="H7144" s="190">
        <f t="shared" si="449"/>
        <v>285.56</v>
      </c>
    </row>
    <row r="7145" spans="1:8">
      <c r="A7145" s="185">
        <v>43208</v>
      </c>
      <c r="B7145" s="184">
        <v>166</v>
      </c>
      <c r="C7145" s="184">
        <f t="shared" si="447"/>
        <v>2018</v>
      </c>
      <c r="E7145" s="190">
        <v>45.5</v>
      </c>
      <c r="F7145" s="190">
        <f t="shared" si="450"/>
        <v>7140</v>
      </c>
      <c r="G7145" s="190">
        <f t="shared" si="448"/>
        <v>0.78186596583442836</v>
      </c>
      <c r="H7145" s="190">
        <f t="shared" si="449"/>
        <v>285.60000000000002</v>
      </c>
    </row>
    <row r="7146" spans="1:8">
      <c r="A7146" s="185">
        <v>43209</v>
      </c>
      <c r="B7146" s="184">
        <v>121</v>
      </c>
      <c r="C7146" s="184">
        <f t="shared" si="447"/>
        <v>2018</v>
      </c>
      <c r="E7146" s="190">
        <v>45.5</v>
      </c>
      <c r="F7146" s="190">
        <f t="shared" si="450"/>
        <v>7141</v>
      </c>
      <c r="G7146" s="190">
        <f t="shared" si="448"/>
        <v>0.78197547087166008</v>
      </c>
      <c r="H7146" s="190">
        <f t="shared" si="449"/>
        <v>285.64</v>
      </c>
    </row>
    <row r="7147" spans="1:8">
      <c r="A7147" s="185">
        <v>43210</v>
      </c>
      <c r="B7147" s="184">
        <v>102</v>
      </c>
      <c r="C7147" s="184">
        <f t="shared" si="447"/>
        <v>2018</v>
      </c>
      <c r="E7147" s="190">
        <v>45.5</v>
      </c>
      <c r="F7147" s="190">
        <f t="shared" si="450"/>
        <v>7142</v>
      </c>
      <c r="G7147" s="190">
        <f t="shared" si="448"/>
        <v>0.78208497590889181</v>
      </c>
      <c r="H7147" s="190">
        <f t="shared" si="449"/>
        <v>285.68</v>
      </c>
    </row>
    <row r="7148" spans="1:8">
      <c r="A7148" s="185">
        <v>43211</v>
      </c>
      <c r="B7148" s="184">
        <v>83.2</v>
      </c>
      <c r="C7148" s="184">
        <f t="shared" si="447"/>
        <v>2018</v>
      </c>
      <c r="E7148" s="190">
        <v>45.5</v>
      </c>
      <c r="F7148" s="190">
        <f t="shared" si="450"/>
        <v>7143</v>
      </c>
      <c r="G7148" s="190">
        <f t="shared" si="448"/>
        <v>0.78219448094612354</v>
      </c>
      <c r="H7148" s="190">
        <f t="shared" si="449"/>
        <v>285.72000000000003</v>
      </c>
    </row>
    <row r="7149" spans="1:8">
      <c r="A7149" s="185">
        <v>43212</v>
      </c>
      <c r="B7149" s="184">
        <v>74.7</v>
      </c>
      <c r="C7149" s="184">
        <f t="shared" si="447"/>
        <v>2018</v>
      </c>
      <c r="E7149" s="190">
        <v>45.5</v>
      </c>
      <c r="F7149" s="190">
        <f t="shared" si="450"/>
        <v>7144</v>
      </c>
      <c r="G7149" s="190">
        <f t="shared" si="448"/>
        <v>0.78230398598335527</v>
      </c>
      <c r="H7149" s="190">
        <f t="shared" si="449"/>
        <v>285.76</v>
      </c>
    </row>
    <row r="7150" spans="1:8">
      <c r="A7150" s="185">
        <v>43213</v>
      </c>
      <c r="B7150" s="184">
        <v>60</v>
      </c>
      <c r="C7150" s="184">
        <f t="shared" si="447"/>
        <v>2018</v>
      </c>
      <c r="E7150" s="190">
        <v>45.5</v>
      </c>
      <c r="F7150" s="190">
        <f t="shared" si="450"/>
        <v>7145</v>
      </c>
      <c r="G7150" s="190">
        <f t="shared" si="448"/>
        <v>0.78241349102058699</v>
      </c>
      <c r="H7150" s="190">
        <f t="shared" si="449"/>
        <v>285.8</v>
      </c>
    </row>
    <row r="7151" spans="1:8">
      <c r="A7151" s="185">
        <v>43214</v>
      </c>
      <c r="B7151" s="184">
        <v>38.1</v>
      </c>
      <c r="C7151" s="184">
        <f t="shared" si="447"/>
        <v>2018</v>
      </c>
      <c r="E7151" s="190">
        <v>45.5</v>
      </c>
      <c r="F7151" s="190">
        <f t="shared" si="450"/>
        <v>7146</v>
      </c>
      <c r="G7151" s="190">
        <f t="shared" si="448"/>
        <v>0.78252299605781861</v>
      </c>
      <c r="H7151" s="190">
        <f t="shared" si="449"/>
        <v>285.83999999999997</v>
      </c>
    </row>
    <row r="7152" spans="1:8">
      <c r="A7152" s="185">
        <v>43215</v>
      </c>
      <c r="B7152" s="184">
        <v>37.4</v>
      </c>
      <c r="C7152" s="184">
        <f t="shared" si="447"/>
        <v>2018</v>
      </c>
      <c r="E7152" s="190">
        <v>45.5</v>
      </c>
      <c r="F7152" s="190">
        <f t="shared" si="450"/>
        <v>7147</v>
      </c>
      <c r="G7152" s="190">
        <f t="shared" si="448"/>
        <v>0.78263250109505034</v>
      </c>
      <c r="H7152" s="190">
        <f t="shared" si="449"/>
        <v>285.88</v>
      </c>
    </row>
    <row r="7153" spans="1:8">
      <c r="A7153" s="185">
        <v>43216</v>
      </c>
      <c r="B7153" s="184">
        <v>56.3</v>
      </c>
      <c r="C7153" s="184">
        <f t="shared" si="447"/>
        <v>2018</v>
      </c>
      <c r="E7153" s="190">
        <v>45.5</v>
      </c>
      <c r="F7153" s="190">
        <f t="shared" si="450"/>
        <v>7148</v>
      </c>
      <c r="G7153" s="190">
        <f t="shared" si="448"/>
        <v>0.78274200613228206</v>
      </c>
      <c r="H7153" s="190">
        <f t="shared" si="449"/>
        <v>285.92</v>
      </c>
    </row>
    <row r="7154" spans="1:8">
      <c r="A7154" s="185">
        <v>43217</v>
      </c>
      <c r="B7154" s="184">
        <v>69</v>
      </c>
      <c r="C7154" s="184">
        <f t="shared" si="447"/>
        <v>2018</v>
      </c>
      <c r="E7154" s="190">
        <v>45.5</v>
      </c>
      <c r="F7154" s="190">
        <f t="shared" si="450"/>
        <v>7149</v>
      </c>
      <c r="G7154" s="190">
        <f t="shared" si="448"/>
        <v>0.78285151116951379</v>
      </c>
      <c r="H7154" s="190">
        <f t="shared" si="449"/>
        <v>285.95999999999998</v>
      </c>
    </row>
    <row r="7155" spans="1:8">
      <c r="A7155" s="185">
        <v>43218</v>
      </c>
      <c r="B7155" s="184">
        <v>72.8</v>
      </c>
      <c r="C7155" s="184">
        <f t="shared" si="447"/>
        <v>2018</v>
      </c>
      <c r="E7155" s="190">
        <v>45.5</v>
      </c>
      <c r="F7155" s="190">
        <f t="shared" si="450"/>
        <v>7150</v>
      </c>
      <c r="G7155" s="190">
        <f t="shared" si="448"/>
        <v>0.78296101620674552</v>
      </c>
      <c r="H7155" s="190">
        <f t="shared" si="449"/>
        <v>286</v>
      </c>
    </row>
    <row r="7156" spans="1:8">
      <c r="A7156" s="185">
        <v>43219</v>
      </c>
      <c r="B7156" s="184">
        <v>74.7</v>
      </c>
      <c r="C7156" s="184">
        <f t="shared" si="447"/>
        <v>2018</v>
      </c>
      <c r="E7156" s="190">
        <v>45.5</v>
      </c>
      <c r="F7156" s="190">
        <f t="shared" si="450"/>
        <v>7151</v>
      </c>
      <c r="G7156" s="190">
        <f t="shared" si="448"/>
        <v>0.78307052124397725</v>
      </c>
      <c r="H7156" s="190">
        <f t="shared" si="449"/>
        <v>286.04000000000002</v>
      </c>
    </row>
    <row r="7157" spans="1:8">
      <c r="A7157" s="185">
        <v>43220</v>
      </c>
      <c r="B7157" s="184">
        <v>105</v>
      </c>
      <c r="C7157" s="184">
        <f t="shared" si="447"/>
        <v>2018</v>
      </c>
      <c r="E7157" s="190">
        <v>45.5</v>
      </c>
      <c r="F7157" s="190">
        <f t="shared" si="450"/>
        <v>7152</v>
      </c>
      <c r="G7157" s="190">
        <f t="shared" si="448"/>
        <v>0.78318002628120897</v>
      </c>
      <c r="H7157" s="190">
        <f t="shared" si="449"/>
        <v>286.08</v>
      </c>
    </row>
    <row r="7158" spans="1:8">
      <c r="A7158" s="185">
        <v>43221</v>
      </c>
      <c r="B7158" s="184">
        <v>75.599999999999994</v>
      </c>
      <c r="C7158" s="184">
        <f t="shared" si="447"/>
        <v>2018</v>
      </c>
      <c r="E7158" s="190">
        <v>45.5</v>
      </c>
      <c r="F7158" s="190">
        <f t="shared" si="450"/>
        <v>7153</v>
      </c>
      <c r="G7158" s="190">
        <f t="shared" si="448"/>
        <v>0.7832895313184407</v>
      </c>
      <c r="H7158" s="190">
        <f t="shared" si="449"/>
        <v>286.12000000000006</v>
      </c>
    </row>
    <row r="7159" spans="1:8">
      <c r="A7159" s="185">
        <v>43222</v>
      </c>
      <c r="B7159" s="184">
        <v>75.3</v>
      </c>
      <c r="C7159" s="184">
        <f t="shared" si="447"/>
        <v>2018</v>
      </c>
      <c r="E7159" s="190">
        <v>45.4</v>
      </c>
      <c r="F7159" s="190">
        <f t="shared" si="450"/>
        <v>7154</v>
      </c>
      <c r="G7159" s="190">
        <f t="shared" si="448"/>
        <v>0.78339903635567232</v>
      </c>
      <c r="H7159" s="190">
        <f t="shared" si="449"/>
        <v>286.16000000000003</v>
      </c>
    </row>
    <row r="7160" spans="1:8">
      <c r="A7160" s="185">
        <v>43223</v>
      </c>
      <c r="B7160" s="184">
        <v>67.8</v>
      </c>
      <c r="C7160" s="184">
        <f t="shared" si="447"/>
        <v>2018</v>
      </c>
      <c r="E7160" s="190">
        <v>45.4</v>
      </c>
      <c r="F7160" s="190">
        <f t="shared" si="450"/>
        <v>7155</v>
      </c>
      <c r="G7160" s="190">
        <f t="shared" si="448"/>
        <v>0.78350854139290405</v>
      </c>
      <c r="H7160" s="190">
        <f t="shared" si="449"/>
        <v>286.2</v>
      </c>
    </row>
    <row r="7161" spans="1:8">
      <c r="A7161" s="185">
        <v>43224</v>
      </c>
      <c r="B7161" s="184">
        <v>69.2</v>
      </c>
      <c r="C7161" s="184">
        <f t="shared" si="447"/>
        <v>2018</v>
      </c>
      <c r="E7161" s="190">
        <v>45.4</v>
      </c>
      <c r="F7161" s="190">
        <f t="shared" si="450"/>
        <v>7156</v>
      </c>
      <c r="G7161" s="190">
        <f t="shared" si="448"/>
        <v>0.78361804643013577</v>
      </c>
      <c r="H7161" s="190">
        <f t="shared" si="449"/>
        <v>286.24</v>
      </c>
    </row>
    <row r="7162" spans="1:8">
      <c r="A7162" s="185">
        <v>43225</v>
      </c>
      <c r="B7162" s="184">
        <v>65.7</v>
      </c>
      <c r="C7162" s="184">
        <f t="shared" si="447"/>
        <v>2018</v>
      </c>
      <c r="E7162" s="190">
        <v>45.4</v>
      </c>
      <c r="F7162" s="190">
        <f t="shared" si="450"/>
        <v>7157</v>
      </c>
      <c r="G7162" s="190">
        <f t="shared" si="448"/>
        <v>0.7837275514673675</v>
      </c>
      <c r="H7162" s="190">
        <f t="shared" si="449"/>
        <v>286.27999999999997</v>
      </c>
    </row>
    <row r="7163" spans="1:8">
      <c r="A7163" s="185">
        <v>43226</v>
      </c>
      <c r="B7163" s="184">
        <v>73.900000000000006</v>
      </c>
      <c r="C7163" s="184">
        <f t="shared" si="447"/>
        <v>2018</v>
      </c>
      <c r="E7163" s="190">
        <v>45.4</v>
      </c>
      <c r="F7163" s="190">
        <f t="shared" si="450"/>
        <v>7158</v>
      </c>
      <c r="G7163" s="190">
        <f t="shared" si="448"/>
        <v>0.78383705650459923</v>
      </c>
      <c r="H7163" s="190">
        <f t="shared" si="449"/>
        <v>286.32</v>
      </c>
    </row>
    <row r="7164" spans="1:8">
      <c r="A7164" s="185">
        <v>43227</v>
      </c>
      <c r="B7164" s="184">
        <v>64.8</v>
      </c>
      <c r="C7164" s="184">
        <f t="shared" si="447"/>
        <v>2018</v>
      </c>
      <c r="E7164" s="190">
        <v>45.4</v>
      </c>
      <c r="F7164" s="190">
        <f t="shared" si="450"/>
        <v>7159</v>
      </c>
      <c r="G7164" s="190">
        <f t="shared" si="448"/>
        <v>0.78394656154183096</v>
      </c>
      <c r="H7164" s="190">
        <f t="shared" si="449"/>
        <v>286.36</v>
      </c>
    </row>
    <row r="7165" spans="1:8">
      <c r="A7165" s="185">
        <v>43228</v>
      </c>
      <c r="B7165" s="184">
        <v>68.099999999999994</v>
      </c>
      <c r="C7165" s="184">
        <f t="shared" si="447"/>
        <v>2018</v>
      </c>
      <c r="E7165" s="190">
        <v>45.4</v>
      </c>
      <c r="F7165" s="190">
        <f t="shared" si="450"/>
        <v>7160</v>
      </c>
      <c r="G7165" s="190">
        <f t="shared" si="448"/>
        <v>0.78405606657906268</v>
      </c>
      <c r="H7165" s="190">
        <f t="shared" si="449"/>
        <v>286.39999999999998</v>
      </c>
    </row>
    <row r="7166" spans="1:8">
      <c r="A7166" s="185">
        <v>43229</v>
      </c>
      <c r="B7166" s="184">
        <v>72.2</v>
      </c>
      <c r="C7166" s="184">
        <f t="shared" si="447"/>
        <v>2018</v>
      </c>
      <c r="E7166" s="190">
        <v>45.3</v>
      </c>
      <c r="F7166" s="190">
        <f t="shared" si="450"/>
        <v>7161</v>
      </c>
      <c r="G7166" s="190">
        <f t="shared" si="448"/>
        <v>0.7841655716162943</v>
      </c>
      <c r="H7166" s="190">
        <f t="shared" si="449"/>
        <v>286.43999999999994</v>
      </c>
    </row>
    <row r="7167" spans="1:8">
      <c r="A7167" s="185">
        <v>43230</v>
      </c>
      <c r="B7167" s="184">
        <v>103</v>
      </c>
      <c r="C7167" s="184">
        <f t="shared" si="447"/>
        <v>2018</v>
      </c>
      <c r="E7167" s="190">
        <v>45.3</v>
      </c>
      <c r="F7167" s="190">
        <f t="shared" si="450"/>
        <v>7162</v>
      </c>
      <c r="G7167" s="190">
        <f t="shared" si="448"/>
        <v>0.78427507665352603</v>
      </c>
      <c r="H7167" s="190">
        <f t="shared" si="449"/>
        <v>286.48</v>
      </c>
    </row>
    <row r="7168" spans="1:8">
      <c r="A7168" s="185">
        <v>43231</v>
      </c>
      <c r="B7168" s="184">
        <v>142</v>
      </c>
      <c r="C7168" s="184">
        <f t="shared" si="447"/>
        <v>2018</v>
      </c>
      <c r="E7168" s="190">
        <v>45.3</v>
      </c>
      <c r="F7168" s="190">
        <f t="shared" si="450"/>
        <v>7163</v>
      </c>
      <c r="G7168" s="190">
        <f t="shared" si="448"/>
        <v>0.78438458169075775</v>
      </c>
      <c r="H7168" s="190">
        <f t="shared" si="449"/>
        <v>286.52</v>
      </c>
    </row>
    <row r="7169" spans="1:8">
      <c r="A7169" s="185">
        <v>43232</v>
      </c>
      <c r="B7169" s="184">
        <v>155</v>
      </c>
      <c r="C7169" s="184">
        <f t="shared" si="447"/>
        <v>2018</v>
      </c>
      <c r="E7169" s="190">
        <v>45.3</v>
      </c>
      <c r="F7169" s="190">
        <f t="shared" si="450"/>
        <v>7164</v>
      </c>
      <c r="G7169" s="190">
        <f t="shared" si="448"/>
        <v>0.78449408672798948</v>
      </c>
      <c r="H7169" s="190">
        <f t="shared" si="449"/>
        <v>286.56</v>
      </c>
    </row>
    <row r="7170" spans="1:8">
      <c r="A7170" s="185">
        <v>43233</v>
      </c>
      <c r="B7170" s="184">
        <v>150</v>
      </c>
      <c r="C7170" s="184">
        <f t="shared" si="447"/>
        <v>2018</v>
      </c>
      <c r="E7170" s="190">
        <v>45.3</v>
      </c>
      <c r="F7170" s="190">
        <f t="shared" si="450"/>
        <v>7165</v>
      </c>
      <c r="G7170" s="190">
        <f t="shared" si="448"/>
        <v>0.78460359176522121</v>
      </c>
      <c r="H7170" s="190">
        <f t="shared" si="449"/>
        <v>286.60000000000002</v>
      </c>
    </row>
    <row r="7171" spans="1:8">
      <c r="A7171" s="185">
        <v>43234</v>
      </c>
      <c r="B7171" s="184">
        <v>171</v>
      </c>
      <c r="C7171" s="184">
        <f t="shared" si="447"/>
        <v>2018</v>
      </c>
      <c r="E7171" s="190">
        <v>45.3</v>
      </c>
      <c r="F7171" s="190">
        <f t="shared" si="450"/>
        <v>7166</v>
      </c>
      <c r="G7171" s="190">
        <f t="shared" si="448"/>
        <v>0.78471309680245294</v>
      </c>
      <c r="H7171" s="190">
        <f t="shared" si="449"/>
        <v>286.64</v>
      </c>
    </row>
    <row r="7172" spans="1:8">
      <c r="A7172" s="185">
        <v>43235</v>
      </c>
      <c r="B7172" s="184">
        <v>188</v>
      </c>
      <c r="C7172" s="184">
        <f t="shared" si="447"/>
        <v>2018</v>
      </c>
      <c r="E7172" s="190">
        <v>45.3</v>
      </c>
      <c r="F7172" s="190">
        <f t="shared" si="450"/>
        <v>7167</v>
      </c>
      <c r="G7172" s="190">
        <f t="shared" si="448"/>
        <v>0.78482260183968466</v>
      </c>
      <c r="H7172" s="190">
        <f t="shared" si="449"/>
        <v>286.68</v>
      </c>
    </row>
    <row r="7173" spans="1:8">
      <c r="A7173" s="185">
        <v>43236</v>
      </c>
      <c r="B7173" s="184">
        <v>188</v>
      </c>
      <c r="C7173" s="184">
        <f t="shared" si="447"/>
        <v>2018</v>
      </c>
      <c r="E7173" s="190">
        <v>45.3</v>
      </c>
      <c r="F7173" s="190">
        <f t="shared" si="450"/>
        <v>7168</v>
      </c>
      <c r="G7173" s="190">
        <f t="shared" si="448"/>
        <v>0.78493210687691639</v>
      </c>
      <c r="H7173" s="190">
        <f t="shared" si="449"/>
        <v>286.72000000000003</v>
      </c>
    </row>
    <row r="7174" spans="1:8">
      <c r="A7174" s="185">
        <v>43237</v>
      </c>
      <c r="B7174" s="184">
        <v>240</v>
      </c>
      <c r="C7174" s="184">
        <f t="shared" ref="C7174:C7237" si="451">YEAR(A7174)</f>
        <v>2018</v>
      </c>
      <c r="E7174" s="190">
        <v>45.3</v>
      </c>
      <c r="F7174" s="190">
        <f t="shared" si="450"/>
        <v>7169</v>
      </c>
      <c r="G7174" s="190">
        <f t="shared" ref="G7174:G7237" si="452">F7174/9132</f>
        <v>0.78504161191414801</v>
      </c>
      <c r="H7174" s="190">
        <f t="shared" ref="H7174:H7237" si="453">G7174*9132/25</f>
        <v>286.76</v>
      </c>
    </row>
    <row r="7175" spans="1:8">
      <c r="A7175" s="185">
        <v>43238</v>
      </c>
      <c r="B7175" s="184">
        <v>299</v>
      </c>
      <c r="C7175" s="184">
        <f t="shared" si="451"/>
        <v>2018</v>
      </c>
      <c r="E7175" s="190">
        <v>45.3</v>
      </c>
      <c r="F7175" s="190">
        <f t="shared" ref="F7175:F7238" si="454">F7174+1</f>
        <v>7170</v>
      </c>
      <c r="G7175" s="190">
        <f t="shared" si="452"/>
        <v>0.78515111695137974</v>
      </c>
      <c r="H7175" s="190">
        <f t="shared" si="453"/>
        <v>286.8</v>
      </c>
    </row>
    <row r="7176" spans="1:8">
      <c r="A7176" s="185">
        <v>43239</v>
      </c>
      <c r="B7176" s="184">
        <v>342</v>
      </c>
      <c r="C7176" s="184">
        <f t="shared" si="451"/>
        <v>2018</v>
      </c>
      <c r="E7176" s="190">
        <v>45.3</v>
      </c>
      <c r="F7176" s="190">
        <f t="shared" si="454"/>
        <v>7171</v>
      </c>
      <c r="G7176" s="190">
        <f t="shared" si="452"/>
        <v>0.78526062198861146</v>
      </c>
      <c r="H7176" s="190">
        <f t="shared" si="453"/>
        <v>286.83999999999997</v>
      </c>
    </row>
    <row r="7177" spans="1:8">
      <c r="A7177" s="185">
        <v>43240</v>
      </c>
      <c r="B7177" s="184">
        <v>377</v>
      </c>
      <c r="C7177" s="184">
        <f t="shared" si="451"/>
        <v>2018</v>
      </c>
      <c r="E7177" s="190">
        <v>45.3</v>
      </c>
      <c r="F7177" s="190">
        <f t="shared" si="454"/>
        <v>7172</v>
      </c>
      <c r="G7177" s="190">
        <f t="shared" si="452"/>
        <v>0.78537012702584319</v>
      </c>
      <c r="H7177" s="190">
        <f t="shared" si="453"/>
        <v>286.88</v>
      </c>
    </row>
    <row r="7178" spans="1:8">
      <c r="A7178" s="185">
        <v>43241</v>
      </c>
      <c r="B7178" s="184">
        <v>364</v>
      </c>
      <c r="C7178" s="184">
        <f t="shared" si="451"/>
        <v>2018</v>
      </c>
      <c r="E7178" s="190">
        <v>45.3</v>
      </c>
      <c r="F7178" s="190">
        <f t="shared" si="454"/>
        <v>7173</v>
      </c>
      <c r="G7178" s="190">
        <f t="shared" si="452"/>
        <v>0.78547963206307492</v>
      </c>
      <c r="H7178" s="190">
        <f t="shared" si="453"/>
        <v>286.92</v>
      </c>
    </row>
    <row r="7179" spans="1:8">
      <c r="A7179" s="185">
        <v>43242</v>
      </c>
      <c r="B7179" s="184">
        <v>336</v>
      </c>
      <c r="C7179" s="184">
        <f t="shared" si="451"/>
        <v>2018</v>
      </c>
      <c r="E7179" s="190">
        <v>45.3</v>
      </c>
      <c r="F7179" s="190">
        <f t="shared" si="454"/>
        <v>7174</v>
      </c>
      <c r="G7179" s="190">
        <f t="shared" si="452"/>
        <v>0.78558913710030664</v>
      </c>
      <c r="H7179" s="190">
        <f t="shared" si="453"/>
        <v>286.95999999999998</v>
      </c>
    </row>
    <row r="7180" spans="1:8">
      <c r="A7180" s="185">
        <v>43243</v>
      </c>
      <c r="B7180" s="184">
        <v>313</v>
      </c>
      <c r="C7180" s="184">
        <f t="shared" si="451"/>
        <v>2018</v>
      </c>
      <c r="E7180" s="190">
        <v>45.3</v>
      </c>
      <c r="F7180" s="190">
        <f t="shared" si="454"/>
        <v>7175</v>
      </c>
      <c r="G7180" s="190">
        <f t="shared" si="452"/>
        <v>0.78569864213753837</v>
      </c>
      <c r="H7180" s="190">
        <f t="shared" si="453"/>
        <v>287</v>
      </c>
    </row>
    <row r="7181" spans="1:8">
      <c r="A7181" s="185">
        <v>43244</v>
      </c>
      <c r="B7181" s="184">
        <v>281</v>
      </c>
      <c r="C7181" s="184">
        <f t="shared" si="451"/>
        <v>2018</v>
      </c>
      <c r="E7181" s="190">
        <v>45.3</v>
      </c>
      <c r="F7181" s="190">
        <f t="shared" si="454"/>
        <v>7176</v>
      </c>
      <c r="G7181" s="190">
        <f t="shared" si="452"/>
        <v>0.78580814717476999</v>
      </c>
      <c r="H7181" s="190">
        <f t="shared" si="453"/>
        <v>287.03999999999996</v>
      </c>
    </row>
    <row r="7182" spans="1:8">
      <c r="A7182" s="185">
        <v>43245</v>
      </c>
      <c r="B7182" s="184">
        <v>261</v>
      </c>
      <c r="C7182" s="184">
        <f t="shared" si="451"/>
        <v>2018</v>
      </c>
      <c r="E7182" s="190">
        <v>45.3</v>
      </c>
      <c r="F7182" s="190">
        <f t="shared" si="454"/>
        <v>7177</v>
      </c>
      <c r="G7182" s="190">
        <f t="shared" si="452"/>
        <v>0.78591765221200172</v>
      </c>
      <c r="H7182" s="190">
        <f t="shared" si="453"/>
        <v>287.08</v>
      </c>
    </row>
    <row r="7183" spans="1:8">
      <c r="A7183" s="185">
        <v>43246</v>
      </c>
      <c r="B7183" s="184">
        <v>239</v>
      </c>
      <c r="C7183" s="184">
        <f t="shared" si="451"/>
        <v>2018</v>
      </c>
      <c r="E7183" s="190">
        <v>45.3</v>
      </c>
      <c r="F7183" s="190">
        <f t="shared" si="454"/>
        <v>7178</v>
      </c>
      <c r="G7183" s="190">
        <f t="shared" si="452"/>
        <v>0.78602715724923344</v>
      </c>
      <c r="H7183" s="190">
        <f t="shared" si="453"/>
        <v>287.12</v>
      </c>
    </row>
    <row r="7184" spans="1:8">
      <c r="A7184" s="185">
        <v>43247</v>
      </c>
      <c r="B7184" s="184">
        <v>226</v>
      </c>
      <c r="C7184" s="184">
        <f t="shared" si="451"/>
        <v>2018</v>
      </c>
      <c r="E7184" s="190">
        <v>45.2</v>
      </c>
      <c r="F7184" s="190">
        <f t="shared" si="454"/>
        <v>7179</v>
      </c>
      <c r="G7184" s="190">
        <f t="shared" si="452"/>
        <v>0.78613666228646517</v>
      </c>
      <c r="H7184" s="190">
        <f t="shared" si="453"/>
        <v>287.16000000000003</v>
      </c>
    </row>
    <row r="7185" spans="1:8">
      <c r="A7185" s="185">
        <v>43248</v>
      </c>
      <c r="B7185" s="184">
        <v>197</v>
      </c>
      <c r="C7185" s="184">
        <f t="shared" si="451"/>
        <v>2018</v>
      </c>
      <c r="E7185" s="190">
        <v>45.2</v>
      </c>
      <c r="F7185" s="190">
        <f t="shared" si="454"/>
        <v>7180</v>
      </c>
      <c r="G7185" s="190">
        <f t="shared" si="452"/>
        <v>0.7862461673236969</v>
      </c>
      <c r="H7185" s="190">
        <f t="shared" si="453"/>
        <v>287.2</v>
      </c>
    </row>
    <row r="7186" spans="1:8">
      <c r="A7186" s="185">
        <v>43249</v>
      </c>
      <c r="B7186" s="184">
        <v>177</v>
      </c>
      <c r="C7186" s="184">
        <f t="shared" si="451"/>
        <v>2018</v>
      </c>
      <c r="E7186" s="190">
        <v>45.2</v>
      </c>
      <c r="F7186" s="190">
        <f t="shared" si="454"/>
        <v>7181</v>
      </c>
      <c r="G7186" s="190">
        <f t="shared" si="452"/>
        <v>0.78635567236092863</v>
      </c>
      <c r="H7186" s="190">
        <f t="shared" si="453"/>
        <v>287.24</v>
      </c>
    </row>
    <row r="7187" spans="1:8">
      <c r="A7187" s="185">
        <v>43250</v>
      </c>
      <c r="B7187" s="184">
        <v>163</v>
      </c>
      <c r="C7187" s="184">
        <f t="shared" si="451"/>
        <v>2018</v>
      </c>
      <c r="E7187" s="190">
        <v>45.2</v>
      </c>
      <c r="F7187" s="190">
        <f t="shared" si="454"/>
        <v>7182</v>
      </c>
      <c r="G7187" s="190">
        <f t="shared" si="452"/>
        <v>0.78646517739816035</v>
      </c>
      <c r="H7187" s="190">
        <f t="shared" si="453"/>
        <v>287.27999999999997</v>
      </c>
    </row>
    <row r="7188" spans="1:8">
      <c r="A7188" s="185">
        <v>43251</v>
      </c>
      <c r="B7188" s="184">
        <v>152</v>
      </c>
      <c r="C7188" s="184">
        <f t="shared" si="451"/>
        <v>2018</v>
      </c>
      <c r="E7188" s="190">
        <v>45.2</v>
      </c>
      <c r="F7188" s="190">
        <f t="shared" si="454"/>
        <v>7183</v>
      </c>
      <c r="G7188" s="190">
        <f t="shared" si="452"/>
        <v>0.78657468243539208</v>
      </c>
      <c r="H7188" s="190">
        <f t="shared" si="453"/>
        <v>287.32000000000005</v>
      </c>
    </row>
    <row r="7189" spans="1:8">
      <c r="A7189" s="185">
        <v>43252</v>
      </c>
      <c r="B7189" s="184">
        <v>152</v>
      </c>
      <c r="C7189" s="184">
        <f t="shared" si="451"/>
        <v>2018</v>
      </c>
      <c r="E7189" s="190">
        <v>45.2</v>
      </c>
      <c r="F7189" s="190">
        <f t="shared" si="454"/>
        <v>7184</v>
      </c>
      <c r="G7189" s="190">
        <f t="shared" si="452"/>
        <v>0.7866841874726237</v>
      </c>
      <c r="H7189" s="190">
        <f t="shared" si="453"/>
        <v>287.36</v>
      </c>
    </row>
    <row r="7190" spans="1:8">
      <c r="A7190" s="185">
        <v>43253</v>
      </c>
      <c r="B7190" s="184">
        <v>135</v>
      </c>
      <c r="C7190" s="184">
        <f t="shared" si="451"/>
        <v>2018</v>
      </c>
      <c r="E7190" s="190">
        <v>45.1</v>
      </c>
      <c r="F7190" s="190">
        <f t="shared" si="454"/>
        <v>7185</v>
      </c>
      <c r="G7190" s="190">
        <f t="shared" si="452"/>
        <v>0.78679369250985542</v>
      </c>
      <c r="H7190" s="190">
        <f t="shared" si="453"/>
        <v>287.39999999999998</v>
      </c>
    </row>
    <row r="7191" spans="1:8">
      <c r="A7191" s="185">
        <v>43254</v>
      </c>
      <c r="B7191" s="184">
        <v>129</v>
      </c>
      <c r="C7191" s="184">
        <f t="shared" si="451"/>
        <v>2018</v>
      </c>
      <c r="E7191" s="190">
        <v>45.1</v>
      </c>
      <c r="F7191" s="190">
        <f t="shared" si="454"/>
        <v>7186</v>
      </c>
      <c r="G7191" s="190">
        <f t="shared" si="452"/>
        <v>0.78690319754708715</v>
      </c>
      <c r="H7191" s="190">
        <f t="shared" si="453"/>
        <v>287.44</v>
      </c>
    </row>
    <row r="7192" spans="1:8">
      <c r="A7192" s="185">
        <v>43255</v>
      </c>
      <c r="B7192" s="184">
        <v>110</v>
      </c>
      <c r="C7192" s="184">
        <f t="shared" si="451"/>
        <v>2018</v>
      </c>
      <c r="E7192" s="190">
        <v>45.1</v>
      </c>
      <c r="F7192" s="190">
        <f t="shared" si="454"/>
        <v>7187</v>
      </c>
      <c r="G7192" s="190">
        <f t="shared" si="452"/>
        <v>0.78701270258431888</v>
      </c>
      <c r="H7192" s="190">
        <f t="shared" si="453"/>
        <v>287.48</v>
      </c>
    </row>
    <row r="7193" spans="1:8">
      <c r="A7193" s="185">
        <v>43256</v>
      </c>
      <c r="B7193" s="184">
        <v>94.6</v>
      </c>
      <c r="C7193" s="184">
        <f t="shared" si="451"/>
        <v>2018</v>
      </c>
      <c r="E7193" s="190">
        <v>45.1</v>
      </c>
      <c r="F7193" s="190">
        <f t="shared" si="454"/>
        <v>7188</v>
      </c>
      <c r="G7193" s="190">
        <f t="shared" si="452"/>
        <v>0.78712220762155061</v>
      </c>
      <c r="H7193" s="190">
        <f t="shared" si="453"/>
        <v>287.52</v>
      </c>
    </row>
    <row r="7194" spans="1:8">
      <c r="A7194" s="185">
        <v>43257</v>
      </c>
      <c r="B7194" s="184">
        <v>96.9</v>
      </c>
      <c r="C7194" s="184">
        <f t="shared" si="451"/>
        <v>2018</v>
      </c>
      <c r="E7194" s="190">
        <v>45.1</v>
      </c>
      <c r="F7194" s="190">
        <f t="shared" si="454"/>
        <v>7189</v>
      </c>
      <c r="G7194" s="190">
        <f t="shared" si="452"/>
        <v>0.78723171265878233</v>
      </c>
      <c r="H7194" s="190">
        <f t="shared" si="453"/>
        <v>287.56</v>
      </c>
    </row>
    <row r="7195" spans="1:8">
      <c r="A7195" s="185">
        <v>43258</v>
      </c>
      <c r="B7195" s="184">
        <v>94</v>
      </c>
      <c r="C7195" s="184">
        <f t="shared" si="451"/>
        <v>2018</v>
      </c>
      <c r="E7195" s="190">
        <v>45.1</v>
      </c>
      <c r="F7195" s="190">
        <f t="shared" si="454"/>
        <v>7190</v>
      </c>
      <c r="G7195" s="190">
        <f t="shared" si="452"/>
        <v>0.78734121769601406</v>
      </c>
      <c r="H7195" s="190">
        <f t="shared" si="453"/>
        <v>287.60000000000002</v>
      </c>
    </row>
    <row r="7196" spans="1:8">
      <c r="A7196" s="185">
        <v>43259</v>
      </c>
      <c r="B7196" s="184">
        <v>99.5</v>
      </c>
      <c r="C7196" s="184">
        <f t="shared" si="451"/>
        <v>2018</v>
      </c>
      <c r="E7196" s="190">
        <v>45.1</v>
      </c>
      <c r="F7196" s="190">
        <f t="shared" si="454"/>
        <v>7191</v>
      </c>
      <c r="G7196" s="190">
        <f t="shared" si="452"/>
        <v>0.78745072273324568</v>
      </c>
      <c r="H7196" s="190">
        <f t="shared" si="453"/>
        <v>287.64</v>
      </c>
    </row>
    <row r="7197" spans="1:8">
      <c r="A7197" s="185">
        <v>43260</v>
      </c>
      <c r="B7197" s="184">
        <v>97.8</v>
      </c>
      <c r="C7197" s="184">
        <f t="shared" si="451"/>
        <v>2018</v>
      </c>
      <c r="E7197" s="190">
        <v>45.1</v>
      </c>
      <c r="F7197" s="190">
        <f t="shared" si="454"/>
        <v>7192</v>
      </c>
      <c r="G7197" s="190">
        <f t="shared" si="452"/>
        <v>0.78756022777047741</v>
      </c>
      <c r="H7197" s="190">
        <f t="shared" si="453"/>
        <v>287.68</v>
      </c>
    </row>
    <row r="7198" spans="1:8">
      <c r="A7198" s="185">
        <v>43261</v>
      </c>
      <c r="B7198" s="184">
        <v>85.1</v>
      </c>
      <c r="C7198" s="184">
        <f t="shared" si="451"/>
        <v>2018</v>
      </c>
      <c r="E7198" s="190">
        <v>45.1</v>
      </c>
      <c r="F7198" s="190">
        <f t="shared" si="454"/>
        <v>7193</v>
      </c>
      <c r="G7198" s="190">
        <f t="shared" si="452"/>
        <v>0.78766973280770913</v>
      </c>
      <c r="H7198" s="190">
        <f t="shared" si="453"/>
        <v>287.72000000000003</v>
      </c>
    </row>
    <row r="7199" spans="1:8">
      <c r="A7199" s="185">
        <v>43262</v>
      </c>
      <c r="B7199" s="184">
        <v>74</v>
      </c>
      <c r="C7199" s="184">
        <f t="shared" si="451"/>
        <v>2018</v>
      </c>
      <c r="E7199" s="190">
        <v>45</v>
      </c>
      <c r="F7199" s="190">
        <f t="shared" si="454"/>
        <v>7194</v>
      </c>
      <c r="G7199" s="190">
        <f t="shared" si="452"/>
        <v>0.78777923784494086</v>
      </c>
      <c r="H7199" s="190">
        <f t="shared" si="453"/>
        <v>287.76</v>
      </c>
    </row>
    <row r="7200" spans="1:8">
      <c r="A7200" s="185">
        <v>43263</v>
      </c>
      <c r="B7200" s="184">
        <v>61.3</v>
      </c>
      <c r="C7200" s="184">
        <f t="shared" si="451"/>
        <v>2018</v>
      </c>
      <c r="E7200" s="190">
        <v>45</v>
      </c>
      <c r="F7200" s="190">
        <f t="shared" si="454"/>
        <v>7195</v>
      </c>
      <c r="G7200" s="190">
        <f t="shared" si="452"/>
        <v>0.78788874288217259</v>
      </c>
      <c r="H7200" s="190">
        <f t="shared" si="453"/>
        <v>287.8</v>
      </c>
    </row>
    <row r="7201" spans="1:8">
      <c r="A7201" s="185">
        <v>43264</v>
      </c>
      <c r="B7201" s="184">
        <v>54.6</v>
      </c>
      <c r="C7201" s="184">
        <f t="shared" si="451"/>
        <v>2018</v>
      </c>
      <c r="E7201" s="190">
        <v>45</v>
      </c>
      <c r="F7201" s="190">
        <f t="shared" si="454"/>
        <v>7196</v>
      </c>
      <c r="G7201" s="190">
        <f t="shared" si="452"/>
        <v>0.78799824791940432</v>
      </c>
      <c r="H7201" s="190">
        <f t="shared" si="453"/>
        <v>287.83999999999997</v>
      </c>
    </row>
    <row r="7202" spans="1:8">
      <c r="A7202" s="185">
        <v>43265</v>
      </c>
      <c r="B7202" s="184">
        <v>54.5</v>
      </c>
      <c r="C7202" s="184">
        <f t="shared" si="451"/>
        <v>2018</v>
      </c>
      <c r="E7202" s="190">
        <v>45</v>
      </c>
      <c r="F7202" s="190">
        <f t="shared" si="454"/>
        <v>7197</v>
      </c>
      <c r="G7202" s="190">
        <f t="shared" si="452"/>
        <v>0.78810775295663604</v>
      </c>
      <c r="H7202" s="190">
        <f t="shared" si="453"/>
        <v>287.88</v>
      </c>
    </row>
    <row r="7203" spans="1:8">
      <c r="A7203" s="185">
        <v>43266</v>
      </c>
      <c r="B7203" s="184">
        <v>61.3</v>
      </c>
      <c r="C7203" s="184">
        <f t="shared" si="451"/>
        <v>2018</v>
      </c>
      <c r="E7203" s="190">
        <v>45</v>
      </c>
      <c r="F7203" s="190">
        <f t="shared" si="454"/>
        <v>7198</v>
      </c>
      <c r="G7203" s="190">
        <f t="shared" si="452"/>
        <v>0.78821725799386777</v>
      </c>
      <c r="H7203" s="190">
        <f t="shared" si="453"/>
        <v>287.92</v>
      </c>
    </row>
    <row r="7204" spans="1:8">
      <c r="A7204" s="185">
        <v>43267</v>
      </c>
      <c r="B7204" s="184">
        <v>58.5</v>
      </c>
      <c r="C7204" s="184">
        <f t="shared" si="451"/>
        <v>2018</v>
      </c>
      <c r="E7204" s="190">
        <v>45</v>
      </c>
      <c r="F7204" s="190">
        <f t="shared" si="454"/>
        <v>7199</v>
      </c>
      <c r="G7204" s="190">
        <f t="shared" si="452"/>
        <v>0.78832676303109939</v>
      </c>
      <c r="H7204" s="190">
        <f t="shared" si="453"/>
        <v>287.95999999999998</v>
      </c>
    </row>
    <row r="7205" spans="1:8">
      <c r="A7205" s="185">
        <v>43268</v>
      </c>
      <c r="B7205" s="184">
        <v>57.4</v>
      </c>
      <c r="C7205" s="184">
        <f t="shared" si="451"/>
        <v>2018</v>
      </c>
      <c r="E7205" s="190">
        <v>45</v>
      </c>
      <c r="F7205" s="190">
        <f t="shared" si="454"/>
        <v>7200</v>
      </c>
      <c r="G7205" s="190">
        <f t="shared" si="452"/>
        <v>0.78843626806833111</v>
      </c>
      <c r="H7205" s="190">
        <f t="shared" si="453"/>
        <v>288</v>
      </c>
    </row>
    <row r="7206" spans="1:8">
      <c r="A7206" s="185">
        <v>43269</v>
      </c>
      <c r="B7206" s="184">
        <v>54.6</v>
      </c>
      <c r="C7206" s="184">
        <f t="shared" si="451"/>
        <v>2018</v>
      </c>
      <c r="E7206" s="190">
        <v>45</v>
      </c>
      <c r="F7206" s="190">
        <f t="shared" si="454"/>
        <v>7201</v>
      </c>
      <c r="G7206" s="190">
        <f t="shared" si="452"/>
        <v>0.78854577310556284</v>
      </c>
      <c r="H7206" s="190">
        <f t="shared" si="453"/>
        <v>288.04000000000002</v>
      </c>
    </row>
    <row r="7207" spans="1:8">
      <c r="A7207" s="185">
        <v>43270</v>
      </c>
      <c r="B7207" s="184">
        <v>54.8</v>
      </c>
      <c r="C7207" s="184">
        <f t="shared" si="451"/>
        <v>2018</v>
      </c>
      <c r="E7207" s="190">
        <v>45</v>
      </c>
      <c r="F7207" s="190">
        <f t="shared" si="454"/>
        <v>7202</v>
      </c>
      <c r="G7207" s="190">
        <f t="shared" si="452"/>
        <v>0.78865527814279457</v>
      </c>
      <c r="H7207" s="190">
        <f t="shared" si="453"/>
        <v>288.08</v>
      </c>
    </row>
    <row r="7208" spans="1:8">
      <c r="A7208" s="185">
        <v>43271</v>
      </c>
      <c r="B7208" s="184">
        <v>57.8</v>
      </c>
      <c r="C7208" s="184">
        <f t="shared" si="451"/>
        <v>2018</v>
      </c>
      <c r="E7208" s="190">
        <v>45</v>
      </c>
      <c r="F7208" s="190">
        <f t="shared" si="454"/>
        <v>7203</v>
      </c>
      <c r="G7208" s="190">
        <f t="shared" si="452"/>
        <v>0.7887647831800263</v>
      </c>
      <c r="H7208" s="190">
        <f t="shared" si="453"/>
        <v>288.12</v>
      </c>
    </row>
    <row r="7209" spans="1:8">
      <c r="A7209" s="185">
        <v>43272</v>
      </c>
      <c r="B7209" s="184">
        <v>69.400000000000006</v>
      </c>
      <c r="C7209" s="184">
        <f t="shared" si="451"/>
        <v>2018</v>
      </c>
      <c r="E7209" s="190">
        <v>45</v>
      </c>
      <c r="F7209" s="190">
        <f t="shared" si="454"/>
        <v>7204</v>
      </c>
      <c r="G7209" s="190">
        <f t="shared" si="452"/>
        <v>0.78887428821725802</v>
      </c>
      <c r="H7209" s="190">
        <f t="shared" si="453"/>
        <v>288.16000000000003</v>
      </c>
    </row>
    <row r="7210" spans="1:8">
      <c r="A7210" s="185">
        <v>43273</v>
      </c>
      <c r="B7210" s="184">
        <v>62.7</v>
      </c>
      <c r="C7210" s="184">
        <f t="shared" si="451"/>
        <v>2018</v>
      </c>
      <c r="E7210" s="190">
        <v>45</v>
      </c>
      <c r="F7210" s="190">
        <f t="shared" si="454"/>
        <v>7205</v>
      </c>
      <c r="G7210" s="190">
        <f t="shared" si="452"/>
        <v>0.78898379325448975</v>
      </c>
      <c r="H7210" s="190">
        <f t="shared" si="453"/>
        <v>288.2</v>
      </c>
    </row>
    <row r="7211" spans="1:8">
      <c r="A7211" s="185">
        <v>43274</v>
      </c>
      <c r="B7211" s="184">
        <v>62.4</v>
      </c>
      <c r="C7211" s="184">
        <f t="shared" si="451"/>
        <v>2018</v>
      </c>
      <c r="E7211" s="190">
        <v>45</v>
      </c>
      <c r="F7211" s="190">
        <f t="shared" si="454"/>
        <v>7206</v>
      </c>
      <c r="G7211" s="190">
        <f t="shared" si="452"/>
        <v>0.78909329829172137</v>
      </c>
      <c r="H7211" s="190">
        <f t="shared" si="453"/>
        <v>288.23999999999995</v>
      </c>
    </row>
    <row r="7212" spans="1:8">
      <c r="A7212" s="185">
        <v>43275</v>
      </c>
      <c r="B7212" s="184">
        <v>67.400000000000006</v>
      </c>
      <c r="C7212" s="184">
        <f t="shared" si="451"/>
        <v>2018</v>
      </c>
      <c r="E7212" s="190">
        <v>45</v>
      </c>
      <c r="F7212" s="190">
        <f t="shared" si="454"/>
        <v>7207</v>
      </c>
      <c r="G7212" s="190">
        <f t="shared" si="452"/>
        <v>0.7892028033289531</v>
      </c>
      <c r="H7212" s="190">
        <f t="shared" si="453"/>
        <v>288.27999999999997</v>
      </c>
    </row>
    <row r="7213" spans="1:8">
      <c r="A7213" s="185">
        <v>43276</v>
      </c>
      <c r="B7213" s="184">
        <v>53.9</v>
      </c>
      <c r="C7213" s="184">
        <f t="shared" si="451"/>
        <v>2018</v>
      </c>
      <c r="E7213" s="190">
        <v>45</v>
      </c>
      <c r="F7213" s="190">
        <f t="shared" si="454"/>
        <v>7208</v>
      </c>
      <c r="G7213" s="190">
        <f t="shared" si="452"/>
        <v>0.78931230836618482</v>
      </c>
      <c r="H7213" s="190">
        <f t="shared" si="453"/>
        <v>288.32</v>
      </c>
    </row>
    <row r="7214" spans="1:8">
      <c r="A7214" s="185">
        <v>43277</v>
      </c>
      <c r="B7214" s="184">
        <v>58.8</v>
      </c>
      <c r="C7214" s="184">
        <f t="shared" si="451"/>
        <v>2018</v>
      </c>
      <c r="E7214" s="190">
        <v>45</v>
      </c>
      <c r="F7214" s="190">
        <f t="shared" si="454"/>
        <v>7209</v>
      </c>
      <c r="G7214" s="190">
        <f t="shared" si="452"/>
        <v>0.78942181340341655</v>
      </c>
      <c r="H7214" s="190">
        <f t="shared" si="453"/>
        <v>288.36</v>
      </c>
    </row>
    <row r="7215" spans="1:8">
      <c r="A7215" s="185">
        <v>43278</v>
      </c>
      <c r="B7215" s="184">
        <v>60.7</v>
      </c>
      <c r="C7215" s="184">
        <f t="shared" si="451"/>
        <v>2018</v>
      </c>
      <c r="E7215" s="190">
        <v>45</v>
      </c>
      <c r="F7215" s="190">
        <f t="shared" si="454"/>
        <v>7210</v>
      </c>
      <c r="G7215" s="190">
        <f t="shared" si="452"/>
        <v>0.78953131844064828</v>
      </c>
      <c r="H7215" s="190">
        <f t="shared" si="453"/>
        <v>288.39999999999998</v>
      </c>
    </row>
    <row r="7216" spans="1:8">
      <c r="A7216" s="185">
        <v>43279</v>
      </c>
      <c r="B7216" s="184">
        <v>60.8</v>
      </c>
      <c r="C7216" s="184">
        <f t="shared" si="451"/>
        <v>2018</v>
      </c>
      <c r="E7216" s="190">
        <v>45</v>
      </c>
      <c r="F7216" s="190">
        <f t="shared" si="454"/>
        <v>7211</v>
      </c>
      <c r="G7216" s="190">
        <f t="shared" si="452"/>
        <v>0.78964082347788001</v>
      </c>
      <c r="H7216" s="190">
        <f t="shared" si="453"/>
        <v>288.44</v>
      </c>
    </row>
    <row r="7217" spans="1:8">
      <c r="A7217" s="185">
        <v>43280</v>
      </c>
      <c r="B7217" s="184">
        <v>61.7</v>
      </c>
      <c r="C7217" s="184">
        <f t="shared" si="451"/>
        <v>2018</v>
      </c>
      <c r="E7217" s="190">
        <v>45</v>
      </c>
      <c r="F7217" s="190">
        <f t="shared" si="454"/>
        <v>7212</v>
      </c>
      <c r="G7217" s="190">
        <f t="shared" si="452"/>
        <v>0.78975032851511173</v>
      </c>
      <c r="H7217" s="190">
        <f t="shared" si="453"/>
        <v>288.48</v>
      </c>
    </row>
    <row r="7218" spans="1:8">
      <c r="A7218" s="185">
        <v>43281</v>
      </c>
      <c r="B7218" s="184">
        <v>55.8</v>
      </c>
      <c r="C7218" s="184">
        <f t="shared" si="451"/>
        <v>2018</v>
      </c>
      <c r="E7218" s="190">
        <v>45</v>
      </c>
      <c r="F7218" s="190">
        <f t="shared" si="454"/>
        <v>7213</v>
      </c>
      <c r="G7218" s="190">
        <f t="shared" si="452"/>
        <v>0.78985983355234346</v>
      </c>
      <c r="H7218" s="190">
        <f t="shared" si="453"/>
        <v>288.52000000000004</v>
      </c>
    </row>
    <row r="7219" spans="1:8">
      <c r="A7219" s="185">
        <v>43282</v>
      </c>
      <c r="B7219" s="184">
        <v>67.900000000000006</v>
      </c>
      <c r="C7219" s="184">
        <f t="shared" si="451"/>
        <v>2018</v>
      </c>
      <c r="E7219" s="190">
        <v>45</v>
      </c>
      <c r="F7219" s="190">
        <f t="shared" si="454"/>
        <v>7214</v>
      </c>
      <c r="G7219" s="190">
        <f t="shared" si="452"/>
        <v>0.78996933858957508</v>
      </c>
      <c r="H7219" s="190">
        <f t="shared" si="453"/>
        <v>288.56</v>
      </c>
    </row>
    <row r="7220" spans="1:8">
      <c r="A7220" s="185">
        <v>43283</v>
      </c>
      <c r="B7220" s="184">
        <v>64.8</v>
      </c>
      <c r="C7220" s="184">
        <f t="shared" si="451"/>
        <v>2018</v>
      </c>
      <c r="E7220" s="190">
        <v>45</v>
      </c>
      <c r="F7220" s="190">
        <f t="shared" si="454"/>
        <v>7215</v>
      </c>
      <c r="G7220" s="190">
        <f t="shared" si="452"/>
        <v>0.7900788436268068</v>
      </c>
      <c r="H7220" s="190">
        <f t="shared" si="453"/>
        <v>288.60000000000002</v>
      </c>
    </row>
    <row r="7221" spans="1:8">
      <c r="A7221" s="185">
        <v>43284</v>
      </c>
      <c r="B7221" s="184">
        <v>63.9</v>
      </c>
      <c r="C7221" s="184">
        <f t="shared" si="451"/>
        <v>2018</v>
      </c>
      <c r="E7221" s="190">
        <v>45</v>
      </c>
      <c r="F7221" s="190">
        <f t="shared" si="454"/>
        <v>7216</v>
      </c>
      <c r="G7221" s="190">
        <f t="shared" si="452"/>
        <v>0.79018834866403853</v>
      </c>
      <c r="H7221" s="190">
        <f t="shared" si="453"/>
        <v>288.64</v>
      </c>
    </row>
    <row r="7222" spans="1:8">
      <c r="A7222" s="185">
        <v>43285</v>
      </c>
      <c r="B7222" s="184">
        <v>60.7</v>
      </c>
      <c r="C7222" s="184">
        <f t="shared" si="451"/>
        <v>2018</v>
      </c>
      <c r="E7222" s="190">
        <v>44.9</v>
      </c>
      <c r="F7222" s="190">
        <f t="shared" si="454"/>
        <v>7217</v>
      </c>
      <c r="G7222" s="190">
        <f t="shared" si="452"/>
        <v>0.79029785370127026</v>
      </c>
      <c r="H7222" s="190">
        <f t="shared" si="453"/>
        <v>288.68</v>
      </c>
    </row>
    <row r="7223" spans="1:8">
      <c r="A7223" s="185">
        <v>43286</v>
      </c>
      <c r="B7223" s="184">
        <v>60.3</v>
      </c>
      <c r="C7223" s="184">
        <f t="shared" si="451"/>
        <v>2018</v>
      </c>
      <c r="E7223" s="190">
        <v>44.9</v>
      </c>
      <c r="F7223" s="190">
        <f t="shared" si="454"/>
        <v>7218</v>
      </c>
      <c r="G7223" s="190">
        <f t="shared" si="452"/>
        <v>0.79040735873850199</v>
      </c>
      <c r="H7223" s="190">
        <f t="shared" si="453"/>
        <v>288.72000000000003</v>
      </c>
    </row>
    <row r="7224" spans="1:8">
      <c r="A7224" s="185">
        <v>43287</v>
      </c>
      <c r="B7224" s="184">
        <v>68.2</v>
      </c>
      <c r="C7224" s="184">
        <f t="shared" si="451"/>
        <v>2018</v>
      </c>
      <c r="E7224" s="190">
        <v>44.9</v>
      </c>
      <c r="F7224" s="190">
        <f t="shared" si="454"/>
        <v>7219</v>
      </c>
      <c r="G7224" s="190">
        <f t="shared" si="452"/>
        <v>0.79051686377573371</v>
      </c>
      <c r="H7224" s="190">
        <f t="shared" si="453"/>
        <v>288.76</v>
      </c>
    </row>
    <row r="7225" spans="1:8">
      <c r="A7225" s="185">
        <v>43288</v>
      </c>
      <c r="B7225" s="184">
        <v>60.8</v>
      </c>
      <c r="C7225" s="184">
        <f t="shared" si="451"/>
        <v>2018</v>
      </c>
      <c r="E7225" s="190">
        <v>44.9</v>
      </c>
      <c r="F7225" s="190">
        <f t="shared" si="454"/>
        <v>7220</v>
      </c>
      <c r="G7225" s="190">
        <f t="shared" si="452"/>
        <v>0.79062636881296544</v>
      </c>
      <c r="H7225" s="190">
        <f t="shared" si="453"/>
        <v>288.8</v>
      </c>
    </row>
    <row r="7226" spans="1:8">
      <c r="A7226" s="185">
        <v>43289</v>
      </c>
      <c r="B7226" s="184">
        <v>66.2</v>
      </c>
      <c r="C7226" s="184">
        <f t="shared" si="451"/>
        <v>2018</v>
      </c>
      <c r="E7226" s="190">
        <v>44.9</v>
      </c>
      <c r="F7226" s="190">
        <f t="shared" si="454"/>
        <v>7221</v>
      </c>
      <c r="G7226" s="190">
        <f t="shared" si="452"/>
        <v>0.79073587385019706</v>
      </c>
      <c r="H7226" s="190">
        <f t="shared" si="453"/>
        <v>288.83999999999997</v>
      </c>
    </row>
    <row r="7227" spans="1:8">
      <c r="A7227" s="185">
        <v>43290</v>
      </c>
      <c r="B7227" s="184">
        <v>62.1</v>
      </c>
      <c r="C7227" s="184">
        <f t="shared" si="451"/>
        <v>2018</v>
      </c>
      <c r="E7227" s="190">
        <v>44.9</v>
      </c>
      <c r="F7227" s="190">
        <f t="shared" si="454"/>
        <v>7222</v>
      </c>
      <c r="G7227" s="190">
        <f t="shared" si="452"/>
        <v>0.79084537888742878</v>
      </c>
      <c r="H7227" s="190">
        <f t="shared" si="453"/>
        <v>288.88</v>
      </c>
    </row>
    <row r="7228" spans="1:8">
      <c r="A7228" s="185">
        <v>43291</v>
      </c>
      <c r="B7228" s="184">
        <v>55.7</v>
      </c>
      <c r="C7228" s="184">
        <f t="shared" si="451"/>
        <v>2018</v>
      </c>
      <c r="E7228" s="190">
        <v>44.9</v>
      </c>
      <c r="F7228" s="190">
        <f t="shared" si="454"/>
        <v>7223</v>
      </c>
      <c r="G7228" s="190">
        <f t="shared" si="452"/>
        <v>0.79095488392466051</v>
      </c>
      <c r="H7228" s="190">
        <f t="shared" si="453"/>
        <v>288.92</v>
      </c>
    </row>
    <row r="7229" spans="1:8">
      <c r="A7229" s="185">
        <v>43292</v>
      </c>
      <c r="B7229" s="184">
        <v>58.1</v>
      </c>
      <c r="C7229" s="184">
        <f t="shared" si="451"/>
        <v>2018</v>
      </c>
      <c r="E7229" s="190">
        <v>44.9</v>
      </c>
      <c r="F7229" s="190">
        <f t="shared" si="454"/>
        <v>7224</v>
      </c>
      <c r="G7229" s="190">
        <f t="shared" si="452"/>
        <v>0.79106438896189224</v>
      </c>
      <c r="H7229" s="190">
        <f t="shared" si="453"/>
        <v>288.95999999999998</v>
      </c>
    </row>
    <row r="7230" spans="1:8">
      <c r="A7230" s="185">
        <v>43293</v>
      </c>
      <c r="B7230" s="184">
        <v>61.5</v>
      </c>
      <c r="C7230" s="184">
        <f t="shared" si="451"/>
        <v>2018</v>
      </c>
      <c r="E7230" s="190">
        <v>44.9</v>
      </c>
      <c r="F7230" s="190">
        <f t="shared" si="454"/>
        <v>7225</v>
      </c>
      <c r="G7230" s="190">
        <f t="shared" si="452"/>
        <v>0.79117389399912397</v>
      </c>
      <c r="H7230" s="190">
        <f t="shared" si="453"/>
        <v>289</v>
      </c>
    </row>
    <row r="7231" spans="1:8">
      <c r="A7231" s="185">
        <v>43294</v>
      </c>
      <c r="B7231" s="184">
        <v>69.599999999999994</v>
      </c>
      <c r="C7231" s="184">
        <f t="shared" si="451"/>
        <v>2018</v>
      </c>
      <c r="E7231" s="190">
        <v>44.9</v>
      </c>
      <c r="F7231" s="190">
        <f t="shared" si="454"/>
        <v>7226</v>
      </c>
      <c r="G7231" s="190">
        <f t="shared" si="452"/>
        <v>0.79128339903635569</v>
      </c>
      <c r="H7231" s="190">
        <f t="shared" si="453"/>
        <v>289.04000000000002</v>
      </c>
    </row>
    <row r="7232" spans="1:8">
      <c r="A7232" s="185">
        <v>43295</v>
      </c>
      <c r="B7232" s="184">
        <v>68.5</v>
      </c>
      <c r="C7232" s="184">
        <f t="shared" si="451"/>
        <v>2018</v>
      </c>
      <c r="E7232" s="190">
        <v>44.9</v>
      </c>
      <c r="F7232" s="190">
        <f t="shared" si="454"/>
        <v>7227</v>
      </c>
      <c r="G7232" s="190">
        <f t="shared" si="452"/>
        <v>0.79139290407358742</v>
      </c>
      <c r="H7232" s="190">
        <f t="shared" si="453"/>
        <v>289.08</v>
      </c>
    </row>
    <row r="7233" spans="1:8">
      <c r="A7233" s="185">
        <v>43296</v>
      </c>
      <c r="B7233" s="184">
        <v>61.3</v>
      </c>
      <c r="C7233" s="184">
        <f t="shared" si="451"/>
        <v>2018</v>
      </c>
      <c r="E7233" s="190">
        <v>44.8</v>
      </c>
      <c r="F7233" s="190">
        <f t="shared" si="454"/>
        <v>7228</v>
      </c>
      <c r="G7233" s="190">
        <f t="shared" si="452"/>
        <v>0.79150240911081915</v>
      </c>
      <c r="H7233" s="190">
        <f t="shared" si="453"/>
        <v>289.12000000000006</v>
      </c>
    </row>
    <row r="7234" spans="1:8">
      <c r="A7234" s="185">
        <v>43297</v>
      </c>
      <c r="B7234" s="184">
        <v>53.3</v>
      </c>
      <c r="C7234" s="184">
        <f t="shared" si="451"/>
        <v>2018</v>
      </c>
      <c r="E7234" s="190">
        <v>44.8</v>
      </c>
      <c r="F7234" s="190">
        <f t="shared" si="454"/>
        <v>7229</v>
      </c>
      <c r="G7234" s="190">
        <f t="shared" si="452"/>
        <v>0.79161191414805077</v>
      </c>
      <c r="H7234" s="190">
        <f t="shared" si="453"/>
        <v>289.16000000000003</v>
      </c>
    </row>
    <row r="7235" spans="1:8">
      <c r="A7235" s="185">
        <v>43298</v>
      </c>
      <c r="B7235" s="184">
        <v>53.6</v>
      </c>
      <c r="C7235" s="184">
        <f t="shared" si="451"/>
        <v>2018</v>
      </c>
      <c r="E7235" s="190">
        <v>44.8</v>
      </c>
      <c r="F7235" s="190">
        <f t="shared" si="454"/>
        <v>7230</v>
      </c>
      <c r="G7235" s="190">
        <f t="shared" si="452"/>
        <v>0.79172141918528249</v>
      </c>
      <c r="H7235" s="190">
        <f t="shared" si="453"/>
        <v>289.2</v>
      </c>
    </row>
    <row r="7236" spans="1:8">
      <c r="A7236" s="185">
        <v>43299</v>
      </c>
      <c r="B7236" s="184">
        <v>56.5</v>
      </c>
      <c r="C7236" s="184">
        <f t="shared" si="451"/>
        <v>2018</v>
      </c>
      <c r="E7236" s="190">
        <v>44.8</v>
      </c>
      <c r="F7236" s="190">
        <f t="shared" si="454"/>
        <v>7231</v>
      </c>
      <c r="G7236" s="190">
        <f t="shared" si="452"/>
        <v>0.79183092422251422</v>
      </c>
      <c r="H7236" s="190">
        <f t="shared" si="453"/>
        <v>289.24</v>
      </c>
    </row>
    <row r="7237" spans="1:8">
      <c r="A7237" s="185">
        <v>43300</v>
      </c>
      <c r="B7237" s="184">
        <v>93.2</v>
      </c>
      <c r="C7237" s="184">
        <f t="shared" si="451"/>
        <v>2018</v>
      </c>
      <c r="E7237" s="190">
        <v>44.8</v>
      </c>
      <c r="F7237" s="190">
        <f t="shared" si="454"/>
        <v>7232</v>
      </c>
      <c r="G7237" s="190">
        <f t="shared" si="452"/>
        <v>0.79194042925974595</v>
      </c>
      <c r="H7237" s="190">
        <f t="shared" si="453"/>
        <v>289.27999999999997</v>
      </c>
    </row>
    <row r="7238" spans="1:8">
      <c r="A7238" s="185">
        <v>43301</v>
      </c>
      <c r="B7238" s="184">
        <v>62.3</v>
      </c>
      <c r="C7238" s="184">
        <f t="shared" ref="C7238:C7301" si="455">YEAR(A7238)</f>
        <v>2018</v>
      </c>
      <c r="E7238" s="190">
        <v>44.8</v>
      </c>
      <c r="F7238" s="190">
        <f t="shared" si="454"/>
        <v>7233</v>
      </c>
      <c r="G7238" s="190">
        <f t="shared" ref="G7238:G7301" si="456">F7238/9132</f>
        <v>0.79204993429697768</v>
      </c>
      <c r="H7238" s="190">
        <f t="shared" ref="H7238:H7301" si="457">G7238*9132/25</f>
        <v>289.32</v>
      </c>
    </row>
    <row r="7239" spans="1:8">
      <c r="A7239" s="185">
        <v>43302</v>
      </c>
      <c r="B7239" s="184">
        <v>56.9</v>
      </c>
      <c r="C7239" s="184">
        <f t="shared" si="455"/>
        <v>2018</v>
      </c>
      <c r="E7239" s="190">
        <v>44.8</v>
      </c>
      <c r="F7239" s="190">
        <f t="shared" ref="F7239:F7302" si="458">F7238+1</f>
        <v>7234</v>
      </c>
      <c r="G7239" s="190">
        <f t="shared" si="456"/>
        <v>0.7921594393342094</v>
      </c>
      <c r="H7239" s="190">
        <f t="shared" si="457"/>
        <v>289.36</v>
      </c>
    </row>
    <row r="7240" spans="1:8">
      <c r="A7240" s="185">
        <v>43303</v>
      </c>
      <c r="B7240" s="184">
        <v>55.9</v>
      </c>
      <c r="C7240" s="184">
        <f t="shared" si="455"/>
        <v>2018</v>
      </c>
      <c r="E7240" s="190">
        <v>44.8</v>
      </c>
      <c r="F7240" s="190">
        <f t="shared" si="458"/>
        <v>7235</v>
      </c>
      <c r="G7240" s="190">
        <f t="shared" si="456"/>
        <v>0.79226894437144113</v>
      </c>
      <c r="H7240" s="190">
        <f t="shared" si="457"/>
        <v>289.39999999999998</v>
      </c>
    </row>
    <row r="7241" spans="1:8">
      <c r="A7241" s="185">
        <v>43304</v>
      </c>
      <c r="B7241" s="184">
        <v>50.6</v>
      </c>
      <c r="C7241" s="184">
        <f t="shared" si="455"/>
        <v>2018</v>
      </c>
      <c r="E7241" s="190">
        <v>44.8</v>
      </c>
      <c r="F7241" s="190">
        <f t="shared" si="458"/>
        <v>7236</v>
      </c>
      <c r="G7241" s="190">
        <f t="shared" si="456"/>
        <v>0.79237844940867275</v>
      </c>
      <c r="H7241" s="190">
        <f t="shared" si="457"/>
        <v>289.43999999999994</v>
      </c>
    </row>
    <row r="7242" spans="1:8">
      <c r="A7242" s="185">
        <v>43305</v>
      </c>
      <c r="B7242" s="184">
        <v>50.6</v>
      </c>
      <c r="C7242" s="184">
        <f t="shared" si="455"/>
        <v>2018</v>
      </c>
      <c r="E7242" s="190">
        <v>44.8</v>
      </c>
      <c r="F7242" s="190">
        <f t="shared" si="458"/>
        <v>7237</v>
      </c>
      <c r="G7242" s="190">
        <f t="shared" si="456"/>
        <v>0.79248795444590447</v>
      </c>
      <c r="H7242" s="190">
        <f t="shared" si="457"/>
        <v>289.48</v>
      </c>
    </row>
    <row r="7243" spans="1:8">
      <c r="A7243" s="185">
        <v>43306</v>
      </c>
      <c r="B7243" s="184">
        <v>52.8</v>
      </c>
      <c r="C7243" s="184">
        <f t="shared" si="455"/>
        <v>2018</v>
      </c>
      <c r="E7243" s="190">
        <v>44.8</v>
      </c>
      <c r="F7243" s="190">
        <f t="shared" si="458"/>
        <v>7238</v>
      </c>
      <c r="G7243" s="190">
        <f t="shared" si="456"/>
        <v>0.7925974594831362</v>
      </c>
      <c r="H7243" s="190">
        <f t="shared" si="457"/>
        <v>289.52</v>
      </c>
    </row>
    <row r="7244" spans="1:8">
      <c r="A7244" s="185">
        <v>43307</v>
      </c>
      <c r="B7244" s="184">
        <v>51.5</v>
      </c>
      <c r="C7244" s="184">
        <f t="shared" si="455"/>
        <v>2018</v>
      </c>
      <c r="E7244" s="190">
        <v>44.7</v>
      </c>
      <c r="F7244" s="190">
        <f t="shared" si="458"/>
        <v>7239</v>
      </c>
      <c r="G7244" s="190">
        <f t="shared" si="456"/>
        <v>0.79270696452036793</v>
      </c>
      <c r="H7244" s="190">
        <f t="shared" si="457"/>
        <v>289.56</v>
      </c>
    </row>
    <row r="7245" spans="1:8">
      <c r="A7245" s="185">
        <v>43308</v>
      </c>
      <c r="B7245" s="184">
        <v>55.1</v>
      </c>
      <c r="C7245" s="184">
        <f t="shared" si="455"/>
        <v>2018</v>
      </c>
      <c r="E7245" s="190">
        <v>44.7</v>
      </c>
      <c r="F7245" s="190">
        <f t="shared" si="458"/>
        <v>7240</v>
      </c>
      <c r="G7245" s="190">
        <f t="shared" si="456"/>
        <v>0.79281646955759966</v>
      </c>
      <c r="H7245" s="190">
        <f t="shared" si="457"/>
        <v>289.60000000000002</v>
      </c>
    </row>
    <row r="7246" spans="1:8">
      <c r="A7246" s="185">
        <v>43309</v>
      </c>
      <c r="B7246" s="184">
        <v>55.8</v>
      </c>
      <c r="C7246" s="184">
        <f t="shared" si="455"/>
        <v>2018</v>
      </c>
      <c r="E7246" s="190">
        <v>44.7</v>
      </c>
      <c r="F7246" s="190">
        <f t="shared" si="458"/>
        <v>7241</v>
      </c>
      <c r="G7246" s="190">
        <f t="shared" si="456"/>
        <v>0.79292597459483138</v>
      </c>
      <c r="H7246" s="190">
        <f t="shared" si="457"/>
        <v>289.64</v>
      </c>
    </row>
    <row r="7247" spans="1:8">
      <c r="A7247" s="185">
        <v>43310</v>
      </c>
      <c r="B7247" s="184">
        <v>58.7</v>
      </c>
      <c r="C7247" s="184">
        <f t="shared" si="455"/>
        <v>2018</v>
      </c>
      <c r="E7247" s="190">
        <v>44.7</v>
      </c>
      <c r="F7247" s="190">
        <f t="shared" si="458"/>
        <v>7242</v>
      </c>
      <c r="G7247" s="190">
        <f t="shared" si="456"/>
        <v>0.79303547963206311</v>
      </c>
      <c r="H7247" s="190">
        <f t="shared" si="457"/>
        <v>289.68</v>
      </c>
    </row>
    <row r="7248" spans="1:8">
      <c r="A7248" s="185">
        <v>43311</v>
      </c>
      <c r="B7248" s="184">
        <v>51.2</v>
      </c>
      <c r="C7248" s="184">
        <f t="shared" si="455"/>
        <v>2018</v>
      </c>
      <c r="E7248" s="190">
        <v>44.7</v>
      </c>
      <c r="F7248" s="190">
        <f t="shared" si="458"/>
        <v>7243</v>
      </c>
      <c r="G7248" s="190">
        <f t="shared" si="456"/>
        <v>0.79314498466929484</v>
      </c>
      <c r="H7248" s="190">
        <f t="shared" si="457"/>
        <v>289.72000000000003</v>
      </c>
    </row>
    <row r="7249" spans="1:8">
      <c r="A7249" s="185">
        <v>43312</v>
      </c>
      <c r="B7249" s="184">
        <v>42.5</v>
      </c>
      <c r="C7249" s="184">
        <f t="shared" si="455"/>
        <v>2018</v>
      </c>
      <c r="E7249" s="190">
        <v>44.7</v>
      </c>
      <c r="F7249" s="190">
        <f t="shared" si="458"/>
        <v>7244</v>
      </c>
      <c r="G7249" s="190">
        <f t="shared" si="456"/>
        <v>0.79325448970652646</v>
      </c>
      <c r="H7249" s="190">
        <f t="shared" si="457"/>
        <v>289.76</v>
      </c>
    </row>
    <row r="7250" spans="1:8">
      <c r="A7250" s="185">
        <v>43313</v>
      </c>
      <c r="B7250" s="184">
        <v>53.9</v>
      </c>
      <c r="C7250" s="184">
        <f t="shared" si="455"/>
        <v>2018</v>
      </c>
      <c r="E7250" s="190">
        <v>44.7</v>
      </c>
      <c r="F7250" s="190">
        <f t="shared" si="458"/>
        <v>7245</v>
      </c>
      <c r="G7250" s="190">
        <f t="shared" si="456"/>
        <v>0.79336399474375818</v>
      </c>
      <c r="H7250" s="190">
        <f t="shared" si="457"/>
        <v>289.8</v>
      </c>
    </row>
    <row r="7251" spans="1:8">
      <c r="A7251" s="185">
        <v>43314</v>
      </c>
      <c r="B7251" s="184">
        <v>52.4</v>
      </c>
      <c r="C7251" s="184">
        <f t="shared" si="455"/>
        <v>2018</v>
      </c>
      <c r="E7251" s="190">
        <v>44.7</v>
      </c>
      <c r="F7251" s="190">
        <f t="shared" si="458"/>
        <v>7246</v>
      </c>
      <c r="G7251" s="190">
        <f t="shared" si="456"/>
        <v>0.79347349978098991</v>
      </c>
      <c r="H7251" s="190">
        <f t="shared" si="457"/>
        <v>289.83999999999997</v>
      </c>
    </row>
    <row r="7252" spans="1:8">
      <c r="A7252" s="185">
        <v>43315</v>
      </c>
      <c r="B7252" s="184">
        <v>55.4</v>
      </c>
      <c r="C7252" s="184">
        <f t="shared" si="455"/>
        <v>2018</v>
      </c>
      <c r="E7252" s="190">
        <v>44.7</v>
      </c>
      <c r="F7252" s="190">
        <f t="shared" si="458"/>
        <v>7247</v>
      </c>
      <c r="G7252" s="190">
        <f t="shared" si="456"/>
        <v>0.79358300481822164</v>
      </c>
      <c r="H7252" s="190">
        <f t="shared" si="457"/>
        <v>289.88</v>
      </c>
    </row>
    <row r="7253" spans="1:8">
      <c r="A7253" s="185">
        <v>43316</v>
      </c>
      <c r="B7253" s="184">
        <v>53.1</v>
      </c>
      <c r="C7253" s="184">
        <f t="shared" si="455"/>
        <v>2018</v>
      </c>
      <c r="E7253" s="190">
        <v>44.6</v>
      </c>
      <c r="F7253" s="190">
        <f t="shared" si="458"/>
        <v>7248</v>
      </c>
      <c r="G7253" s="190">
        <f t="shared" si="456"/>
        <v>0.79369250985545337</v>
      </c>
      <c r="H7253" s="190">
        <f t="shared" si="457"/>
        <v>289.92</v>
      </c>
    </row>
    <row r="7254" spans="1:8">
      <c r="A7254" s="185">
        <v>43317</v>
      </c>
      <c r="B7254" s="184">
        <v>52.4</v>
      </c>
      <c r="C7254" s="184">
        <f t="shared" si="455"/>
        <v>2018</v>
      </c>
      <c r="E7254" s="190">
        <v>44.6</v>
      </c>
      <c r="F7254" s="190">
        <f t="shared" si="458"/>
        <v>7249</v>
      </c>
      <c r="G7254" s="190">
        <f t="shared" si="456"/>
        <v>0.79380201489268509</v>
      </c>
      <c r="H7254" s="190">
        <f t="shared" si="457"/>
        <v>289.95999999999998</v>
      </c>
    </row>
    <row r="7255" spans="1:8">
      <c r="A7255" s="185">
        <v>43318</v>
      </c>
      <c r="B7255" s="184">
        <v>68.3</v>
      </c>
      <c r="C7255" s="184">
        <f t="shared" si="455"/>
        <v>2018</v>
      </c>
      <c r="E7255" s="190">
        <v>44.6</v>
      </c>
      <c r="F7255" s="190">
        <f t="shared" si="458"/>
        <v>7250</v>
      </c>
      <c r="G7255" s="190">
        <f t="shared" si="456"/>
        <v>0.79391151992991682</v>
      </c>
      <c r="H7255" s="190">
        <f t="shared" si="457"/>
        <v>290</v>
      </c>
    </row>
    <row r="7256" spans="1:8">
      <c r="A7256" s="185">
        <v>43319</v>
      </c>
      <c r="B7256" s="184">
        <v>67.2</v>
      </c>
      <c r="C7256" s="184">
        <f t="shared" si="455"/>
        <v>2018</v>
      </c>
      <c r="E7256" s="190">
        <v>44.6</v>
      </c>
      <c r="F7256" s="190">
        <f t="shared" si="458"/>
        <v>7251</v>
      </c>
      <c r="G7256" s="190">
        <f t="shared" si="456"/>
        <v>0.79402102496714844</v>
      </c>
      <c r="H7256" s="190">
        <f t="shared" si="457"/>
        <v>290.03999999999996</v>
      </c>
    </row>
    <row r="7257" spans="1:8">
      <c r="A7257" s="185">
        <v>43320</v>
      </c>
      <c r="B7257" s="184">
        <v>51.3</v>
      </c>
      <c r="C7257" s="184">
        <f t="shared" si="455"/>
        <v>2018</v>
      </c>
      <c r="E7257" s="190">
        <v>44.6</v>
      </c>
      <c r="F7257" s="190">
        <f t="shared" si="458"/>
        <v>7252</v>
      </c>
      <c r="G7257" s="190">
        <f t="shared" si="456"/>
        <v>0.79413053000438016</v>
      </c>
      <c r="H7257" s="190">
        <f t="shared" si="457"/>
        <v>290.08</v>
      </c>
    </row>
    <row r="7258" spans="1:8">
      <c r="A7258" s="185">
        <v>43321</v>
      </c>
      <c r="B7258" s="184">
        <v>45.6</v>
      </c>
      <c r="C7258" s="184">
        <f t="shared" si="455"/>
        <v>2018</v>
      </c>
      <c r="E7258" s="190">
        <v>44.6</v>
      </c>
      <c r="F7258" s="190">
        <f t="shared" si="458"/>
        <v>7253</v>
      </c>
      <c r="G7258" s="190">
        <f t="shared" si="456"/>
        <v>0.79424003504161189</v>
      </c>
      <c r="H7258" s="190">
        <f t="shared" si="457"/>
        <v>290.12</v>
      </c>
    </row>
    <row r="7259" spans="1:8">
      <c r="A7259" s="185">
        <v>43322</v>
      </c>
      <c r="B7259" s="184">
        <v>38.4</v>
      </c>
      <c r="C7259" s="184">
        <f t="shared" si="455"/>
        <v>2018</v>
      </c>
      <c r="E7259" s="190">
        <v>44.6</v>
      </c>
      <c r="F7259" s="190">
        <f t="shared" si="458"/>
        <v>7254</v>
      </c>
      <c r="G7259" s="190">
        <f t="shared" si="456"/>
        <v>0.79434954007884362</v>
      </c>
      <c r="H7259" s="190">
        <f t="shared" si="457"/>
        <v>290.16000000000003</v>
      </c>
    </row>
    <row r="7260" spans="1:8">
      <c r="A7260" s="185">
        <v>43323</v>
      </c>
      <c r="B7260" s="184">
        <v>30.6</v>
      </c>
      <c r="C7260" s="184">
        <f t="shared" si="455"/>
        <v>2018</v>
      </c>
      <c r="E7260" s="190">
        <v>44.6</v>
      </c>
      <c r="F7260" s="190">
        <f t="shared" si="458"/>
        <v>7255</v>
      </c>
      <c r="G7260" s="190">
        <f t="shared" si="456"/>
        <v>0.79445904511607535</v>
      </c>
      <c r="H7260" s="190">
        <f t="shared" si="457"/>
        <v>290.2</v>
      </c>
    </row>
    <row r="7261" spans="1:8">
      <c r="A7261" s="185">
        <v>43324</v>
      </c>
      <c r="B7261" s="184">
        <v>33.6</v>
      </c>
      <c r="C7261" s="184">
        <f t="shared" si="455"/>
        <v>2018</v>
      </c>
      <c r="E7261" s="190">
        <v>44.6</v>
      </c>
      <c r="F7261" s="190">
        <f t="shared" si="458"/>
        <v>7256</v>
      </c>
      <c r="G7261" s="190">
        <f t="shared" si="456"/>
        <v>0.79456855015330707</v>
      </c>
      <c r="H7261" s="190">
        <f t="shared" si="457"/>
        <v>290.24</v>
      </c>
    </row>
    <row r="7262" spans="1:8">
      <c r="A7262" s="185">
        <v>43325</v>
      </c>
      <c r="B7262" s="184">
        <v>36.1</v>
      </c>
      <c r="C7262" s="184">
        <f t="shared" si="455"/>
        <v>2018</v>
      </c>
      <c r="E7262" s="190">
        <v>44.6</v>
      </c>
      <c r="F7262" s="190">
        <f t="shared" si="458"/>
        <v>7257</v>
      </c>
      <c r="G7262" s="190">
        <f t="shared" si="456"/>
        <v>0.7946780551905388</v>
      </c>
      <c r="H7262" s="190">
        <f t="shared" si="457"/>
        <v>290.27999999999997</v>
      </c>
    </row>
    <row r="7263" spans="1:8">
      <c r="A7263" s="185">
        <v>43326</v>
      </c>
      <c r="B7263" s="184">
        <v>38.9</v>
      </c>
      <c r="C7263" s="184">
        <f t="shared" si="455"/>
        <v>2018</v>
      </c>
      <c r="E7263" s="190">
        <v>44.6</v>
      </c>
      <c r="F7263" s="190">
        <f t="shared" si="458"/>
        <v>7258</v>
      </c>
      <c r="G7263" s="190">
        <f t="shared" si="456"/>
        <v>0.79478756022777053</v>
      </c>
      <c r="H7263" s="190">
        <f t="shared" si="457"/>
        <v>290.32000000000005</v>
      </c>
    </row>
    <row r="7264" spans="1:8">
      <c r="A7264" s="185">
        <v>43327</v>
      </c>
      <c r="B7264" s="184">
        <v>44.3</v>
      </c>
      <c r="C7264" s="184">
        <f t="shared" si="455"/>
        <v>2018</v>
      </c>
      <c r="E7264" s="190">
        <v>44.6</v>
      </c>
      <c r="F7264" s="190">
        <f t="shared" si="458"/>
        <v>7259</v>
      </c>
      <c r="G7264" s="190">
        <f t="shared" si="456"/>
        <v>0.79489706526500215</v>
      </c>
      <c r="H7264" s="190">
        <f t="shared" si="457"/>
        <v>290.36</v>
      </c>
    </row>
    <row r="7265" spans="1:8">
      <c r="A7265" s="185">
        <v>43328</v>
      </c>
      <c r="B7265" s="184">
        <v>42.3</v>
      </c>
      <c r="C7265" s="184">
        <f t="shared" si="455"/>
        <v>2018</v>
      </c>
      <c r="E7265" s="190">
        <v>44.6</v>
      </c>
      <c r="F7265" s="190">
        <f t="shared" si="458"/>
        <v>7260</v>
      </c>
      <c r="G7265" s="190">
        <f t="shared" si="456"/>
        <v>0.79500657030223387</v>
      </c>
      <c r="H7265" s="190">
        <f t="shared" si="457"/>
        <v>290.39999999999998</v>
      </c>
    </row>
    <row r="7266" spans="1:8">
      <c r="A7266" s="185">
        <v>43329</v>
      </c>
      <c r="B7266" s="184">
        <v>41.7</v>
      </c>
      <c r="C7266" s="184">
        <f t="shared" si="455"/>
        <v>2018</v>
      </c>
      <c r="E7266" s="190">
        <v>44.6</v>
      </c>
      <c r="F7266" s="190">
        <f t="shared" si="458"/>
        <v>7261</v>
      </c>
      <c r="G7266" s="190">
        <f t="shared" si="456"/>
        <v>0.7951160753394656</v>
      </c>
      <c r="H7266" s="190">
        <f t="shared" si="457"/>
        <v>290.44</v>
      </c>
    </row>
    <row r="7267" spans="1:8">
      <c r="A7267" s="185">
        <v>43330</v>
      </c>
      <c r="B7267" s="184">
        <v>42.1</v>
      </c>
      <c r="C7267" s="184">
        <f t="shared" si="455"/>
        <v>2018</v>
      </c>
      <c r="E7267" s="190">
        <v>44.6</v>
      </c>
      <c r="F7267" s="190">
        <f t="shared" si="458"/>
        <v>7262</v>
      </c>
      <c r="G7267" s="190">
        <f t="shared" si="456"/>
        <v>0.79522558037669733</v>
      </c>
      <c r="H7267" s="190">
        <f t="shared" si="457"/>
        <v>290.48</v>
      </c>
    </row>
    <row r="7268" spans="1:8">
      <c r="A7268" s="185">
        <v>43331</v>
      </c>
      <c r="B7268" s="184">
        <v>43.2</v>
      </c>
      <c r="C7268" s="184">
        <f t="shared" si="455"/>
        <v>2018</v>
      </c>
      <c r="E7268" s="190">
        <v>44.5</v>
      </c>
      <c r="F7268" s="190">
        <f t="shared" si="458"/>
        <v>7263</v>
      </c>
      <c r="G7268" s="190">
        <f t="shared" si="456"/>
        <v>0.79533508541392905</v>
      </c>
      <c r="H7268" s="190">
        <f t="shared" si="457"/>
        <v>290.52</v>
      </c>
    </row>
    <row r="7269" spans="1:8">
      <c r="A7269" s="185">
        <v>43332</v>
      </c>
      <c r="B7269" s="184">
        <v>49.3</v>
      </c>
      <c r="C7269" s="184">
        <f t="shared" si="455"/>
        <v>2018</v>
      </c>
      <c r="E7269" s="190">
        <v>44.5</v>
      </c>
      <c r="F7269" s="190">
        <f t="shared" si="458"/>
        <v>7264</v>
      </c>
      <c r="G7269" s="190">
        <f t="shared" si="456"/>
        <v>0.79544459045116078</v>
      </c>
      <c r="H7269" s="190">
        <f t="shared" si="457"/>
        <v>290.56</v>
      </c>
    </row>
    <row r="7270" spans="1:8">
      <c r="A7270" s="185">
        <v>43333</v>
      </c>
      <c r="B7270" s="184">
        <v>57.5</v>
      </c>
      <c r="C7270" s="184">
        <f t="shared" si="455"/>
        <v>2018</v>
      </c>
      <c r="E7270" s="190">
        <v>44.5</v>
      </c>
      <c r="F7270" s="190">
        <f t="shared" si="458"/>
        <v>7265</v>
      </c>
      <c r="G7270" s="190">
        <f t="shared" si="456"/>
        <v>0.79555409548839251</v>
      </c>
      <c r="H7270" s="190">
        <f t="shared" si="457"/>
        <v>290.60000000000002</v>
      </c>
    </row>
    <row r="7271" spans="1:8">
      <c r="A7271" s="185">
        <v>43334</v>
      </c>
      <c r="B7271" s="184">
        <v>80.8</v>
      </c>
      <c r="C7271" s="184">
        <f t="shared" si="455"/>
        <v>2018</v>
      </c>
      <c r="E7271" s="190">
        <v>44.5</v>
      </c>
      <c r="F7271" s="190">
        <f t="shared" si="458"/>
        <v>7266</v>
      </c>
      <c r="G7271" s="190">
        <f t="shared" si="456"/>
        <v>0.79566360052562413</v>
      </c>
      <c r="H7271" s="190">
        <f t="shared" si="457"/>
        <v>290.64</v>
      </c>
    </row>
    <row r="7272" spans="1:8">
      <c r="A7272" s="185">
        <v>43335</v>
      </c>
      <c r="B7272" s="184">
        <v>64.5</v>
      </c>
      <c r="C7272" s="184">
        <f t="shared" si="455"/>
        <v>2018</v>
      </c>
      <c r="E7272" s="190">
        <v>44.5</v>
      </c>
      <c r="F7272" s="190">
        <f t="shared" si="458"/>
        <v>7267</v>
      </c>
      <c r="G7272" s="190">
        <f t="shared" si="456"/>
        <v>0.79577310556285585</v>
      </c>
      <c r="H7272" s="190">
        <f t="shared" si="457"/>
        <v>290.68</v>
      </c>
    </row>
    <row r="7273" spans="1:8">
      <c r="A7273" s="185">
        <v>43336</v>
      </c>
      <c r="B7273" s="184">
        <v>52.7</v>
      </c>
      <c r="C7273" s="184">
        <f t="shared" si="455"/>
        <v>2018</v>
      </c>
      <c r="E7273" s="190">
        <v>44.5</v>
      </c>
      <c r="F7273" s="190">
        <f t="shared" si="458"/>
        <v>7268</v>
      </c>
      <c r="G7273" s="190">
        <f t="shared" si="456"/>
        <v>0.79588261060008758</v>
      </c>
      <c r="H7273" s="190">
        <f t="shared" si="457"/>
        <v>290.72000000000003</v>
      </c>
    </row>
    <row r="7274" spans="1:8">
      <c r="A7274" s="185">
        <v>43337</v>
      </c>
      <c r="B7274" s="184">
        <v>49.9</v>
      </c>
      <c r="C7274" s="184">
        <f t="shared" si="455"/>
        <v>2018</v>
      </c>
      <c r="E7274" s="190">
        <v>44.5</v>
      </c>
      <c r="F7274" s="190">
        <f t="shared" si="458"/>
        <v>7269</v>
      </c>
      <c r="G7274" s="190">
        <f t="shared" si="456"/>
        <v>0.79599211563731931</v>
      </c>
      <c r="H7274" s="190">
        <f t="shared" si="457"/>
        <v>290.76</v>
      </c>
    </row>
    <row r="7275" spans="1:8">
      <c r="A7275" s="185">
        <v>43338</v>
      </c>
      <c r="B7275" s="184">
        <v>47.2</v>
      </c>
      <c r="C7275" s="184">
        <f t="shared" si="455"/>
        <v>2018</v>
      </c>
      <c r="E7275" s="190">
        <v>44.5</v>
      </c>
      <c r="F7275" s="190">
        <f t="shared" si="458"/>
        <v>7270</v>
      </c>
      <c r="G7275" s="190">
        <f t="shared" si="456"/>
        <v>0.79610162067455104</v>
      </c>
      <c r="H7275" s="190">
        <f t="shared" si="457"/>
        <v>290.8</v>
      </c>
    </row>
    <row r="7276" spans="1:8">
      <c r="A7276" s="185">
        <v>43339</v>
      </c>
      <c r="B7276" s="184">
        <v>50</v>
      </c>
      <c r="C7276" s="184">
        <f t="shared" si="455"/>
        <v>2018</v>
      </c>
      <c r="E7276" s="190">
        <v>44.5</v>
      </c>
      <c r="F7276" s="190">
        <f t="shared" si="458"/>
        <v>7271</v>
      </c>
      <c r="G7276" s="190">
        <f t="shared" si="456"/>
        <v>0.79621112571178276</v>
      </c>
      <c r="H7276" s="190">
        <f t="shared" si="457"/>
        <v>290.83999999999997</v>
      </c>
    </row>
    <row r="7277" spans="1:8">
      <c r="A7277" s="185">
        <v>43340</v>
      </c>
      <c r="B7277" s="184">
        <v>45.4</v>
      </c>
      <c r="C7277" s="184">
        <f t="shared" si="455"/>
        <v>2018</v>
      </c>
      <c r="E7277" s="190">
        <v>44.5</v>
      </c>
      <c r="F7277" s="190">
        <f t="shared" si="458"/>
        <v>7272</v>
      </c>
      <c r="G7277" s="190">
        <f t="shared" si="456"/>
        <v>0.79632063074901449</v>
      </c>
      <c r="H7277" s="190">
        <f t="shared" si="457"/>
        <v>290.88</v>
      </c>
    </row>
    <row r="7278" spans="1:8">
      <c r="A7278" s="185">
        <v>43341</v>
      </c>
      <c r="B7278" s="184">
        <v>44.5</v>
      </c>
      <c r="C7278" s="184">
        <f t="shared" si="455"/>
        <v>2018</v>
      </c>
      <c r="E7278" s="190">
        <v>44.5</v>
      </c>
      <c r="F7278" s="190">
        <f t="shared" si="458"/>
        <v>7273</v>
      </c>
      <c r="G7278" s="190">
        <f t="shared" si="456"/>
        <v>0.79643013578624622</v>
      </c>
      <c r="H7278" s="190">
        <f t="shared" si="457"/>
        <v>290.92</v>
      </c>
    </row>
    <row r="7279" spans="1:8">
      <c r="A7279" s="185">
        <v>43342</v>
      </c>
      <c r="B7279" s="184">
        <v>43</v>
      </c>
      <c r="C7279" s="184">
        <f t="shared" si="455"/>
        <v>2018</v>
      </c>
      <c r="E7279" s="190">
        <v>44.5</v>
      </c>
      <c r="F7279" s="190">
        <f t="shared" si="458"/>
        <v>7274</v>
      </c>
      <c r="G7279" s="190">
        <f t="shared" si="456"/>
        <v>0.79653964082347783</v>
      </c>
      <c r="H7279" s="190">
        <f t="shared" si="457"/>
        <v>290.95999999999998</v>
      </c>
    </row>
    <row r="7280" spans="1:8">
      <c r="A7280" s="185">
        <v>43343</v>
      </c>
      <c r="B7280" s="184">
        <v>44.1</v>
      </c>
      <c r="C7280" s="184">
        <f t="shared" si="455"/>
        <v>2018</v>
      </c>
      <c r="E7280" s="190">
        <v>44.5</v>
      </c>
      <c r="F7280" s="190">
        <f t="shared" si="458"/>
        <v>7275</v>
      </c>
      <c r="G7280" s="190">
        <f t="shared" si="456"/>
        <v>0.79664914586070956</v>
      </c>
      <c r="H7280" s="190">
        <f t="shared" si="457"/>
        <v>291</v>
      </c>
    </row>
    <row r="7281" spans="1:8">
      <c r="A7281" s="185">
        <v>43344</v>
      </c>
      <c r="B7281" s="184">
        <v>41.3</v>
      </c>
      <c r="C7281" s="184">
        <f t="shared" si="455"/>
        <v>2018</v>
      </c>
      <c r="E7281" s="190">
        <v>44.5</v>
      </c>
      <c r="F7281" s="190">
        <f t="shared" si="458"/>
        <v>7276</v>
      </c>
      <c r="G7281" s="190">
        <f t="shared" si="456"/>
        <v>0.79675865089794129</v>
      </c>
      <c r="H7281" s="190">
        <f t="shared" si="457"/>
        <v>291.04000000000002</v>
      </c>
    </row>
    <row r="7282" spans="1:8">
      <c r="A7282" s="185">
        <v>43345</v>
      </c>
      <c r="B7282" s="184">
        <v>40.200000000000003</v>
      </c>
      <c r="C7282" s="184">
        <f t="shared" si="455"/>
        <v>2018</v>
      </c>
      <c r="E7282" s="190">
        <v>44.4</v>
      </c>
      <c r="F7282" s="190">
        <f t="shared" si="458"/>
        <v>7277</v>
      </c>
      <c r="G7282" s="190">
        <f t="shared" si="456"/>
        <v>0.79686815593517302</v>
      </c>
      <c r="H7282" s="190">
        <f t="shared" si="457"/>
        <v>291.08</v>
      </c>
    </row>
    <row r="7283" spans="1:8">
      <c r="A7283" s="185">
        <v>43346</v>
      </c>
      <c r="B7283" s="184">
        <v>45.3</v>
      </c>
      <c r="C7283" s="184">
        <f t="shared" si="455"/>
        <v>2018</v>
      </c>
      <c r="E7283" s="190">
        <v>44.4</v>
      </c>
      <c r="F7283" s="190">
        <f t="shared" si="458"/>
        <v>7278</v>
      </c>
      <c r="G7283" s="190">
        <f t="shared" si="456"/>
        <v>0.79697766097240474</v>
      </c>
      <c r="H7283" s="190">
        <f t="shared" si="457"/>
        <v>291.12</v>
      </c>
    </row>
    <row r="7284" spans="1:8">
      <c r="A7284" s="185">
        <v>43347</v>
      </c>
      <c r="B7284" s="184">
        <v>45.9</v>
      </c>
      <c r="C7284" s="184">
        <f t="shared" si="455"/>
        <v>2018</v>
      </c>
      <c r="E7284" s="190">
        <v>44.4</v>
      </c>
      <c r="F7284" s="190">
        <f t="shared" si="458"/>
        <v>7279</v>
      </c>
      <c r="G7284" s="190">
        <f t="shared" si="456"/>
        <v>0.79708716600963647</v>
      </c>
      <c r="H7284" s="190">
        <f t="shared" si="457"/>
        <v>291.16000000000003</v>
      </c>
    </row>
    <row r="7285" spans="1:8">
      <c r="A7285" s="185">
        <v>43348</v>
      </c>
      <c r="B7285" s="184">
        <v>45.5</v>
      </c>
      <c r="C7285" s="184">
        <f t="shared" si="455"/>
        <v>2018</v>
      </c>
      <c r="E7285" s="190">
        <v>44.4</v>
      </c>
      <c r="F7285" s="190">
        <f t="shared" si="458"/>
        <v>7280</v>
      </c>
      <c r="G7285" s="190">
        <f t="shared" si="456"/>
        <v>0.7971966710468682</v>
      </c>
      <c r="H7285" s="190">
        <f t="shared" si="457"/>
        <v>291.2</v>
      </c>
    </row>
    <row r="7286" spans="1:8">
      <c r="A7286" s="185">
        <v>43349</v>
      </c>
      <c r="B7286" s="184">
        <v>44.7</v>
      </c>
      <c r="C7286" s="184">
        <f t="shared" si="455"/>
        <v>2018</v>
      </c>
      <c r="E7286" s="190">
        <v>44.4</v>
      </c>
      <c r="F7286" s="190">
        <f t="shared" si="458"/>
        <v>7281</v>
      </c>
      <c r="G7286" s="190">
        <f t="shared" si="456"/>
        <v>0.79730617608409982</v>
      </c>
      <c r="H7286" s="190">
        <f t="shared" si="457"/>
        <v>291.23999999999995</v>
      </c>
    </row>
    <row r="7287" spans="1:8">
      <c r="A7287" s="185">
        <v>43350</v>
      </c>
      <c r="B7287" s="184">
        <v>45</v>
      </c>
      <c r="C7287" s="184">
        <f t="shared" si="455"/>
        <v>2018</v>
      </c>
      <c r="E7287" s="190">
        <v>44.4</v>
      </c>
      <c r="F7287" s="190">
        <f t="shared" si="458"/>
        <v>7282</v>
      </c>
      <c r="G7287" s="190">
        <f t="shared" si="456"/>
        <v>0.79741568112133154</v>
      </c>
      <c r="H7287" s="190">
        <f t="shared" si="457"/>
        <v>291.27999999999997</v>
      </c>
    </row>
    <row r="7288" spans="1:8">
      <c r="A7288" s="185">
        <v>43351</v>
      </c>
      <c r="B7288" s="184">
        <v>45</v>
      </c>
      <c r="C7288" s="184">
        <f t="shared" si="455"/>
        <v>2018</v>
      </c>
      <c r="E7288" s="190">
        <v>44.4</v>
      </c>
      <c r="F7288" s="190">
        <f t="shared" si="458"/>
        <v>7283</v>
      </c>
      <c r="G7288" s="190">
        <f t="shared" si="456"/>
        <v>0.79752518615856327</v>
      </c>
      <c r="H7288" s="190">
        <f t="shared" si="457"/>
        <v>291.32</v>
      </c>
    </row>
    <row r="7289" spans="1:8">
      <c r="A7289" s="185">
        <v>43352</v>
      </c>
      <c r="B7289" s="184">
        <v>46</v>
      </c>
      <c r="C7289" s="184">
        <f t="shared" si="455"/>
        <v>2018</v>
      </c>
      <c r="E7289" s="190">
        <v>44.4</v>
      </c>
      <c r="F7289" s="190">
        <f t="shared" si="458"/>
        <v>7284</v>
      </c>
      <c r="G7289" s="190">
        <f t="shared" si="456"/>
        <v>0.797634691195795</v>
      </c>
      <c r="H7289" s="190">
        <f t="shared" si="457"/>
        <v>291.36</v>
      </c>
    </row>
    <row r="7290" spans="1:8">
      <c r="A7290" s="185">
        <v>43353</v>
      </c>
      <c r="B7290" s="184">
        <v>47.4</v>
      </c>
      <c r="C7290" s="184">
        <f t="shared" si="455"/>
        <v>2018</v>
      </c>
      <c r="E7290" s="190">
        <v>44.4</v>
      </c>
      <c r="F7290" s="190">
        <f t="shared" si="458"/>
        <v>7285</v>
      </c>
      <c r="G7290" s="190">
        <f t="shared" si="456"/>
        <v>0.79774419623302673</v>
      </c>
      <c r="H7290" s="190">
        <f t="shared" si="457"/>
        <v>291.39999999999998</v>
      </c>
    </row>
    <row r="7291" spans="1:8">
      <c r="A7291" s="185">
        <v>43354</v>
      </c>
      <c r="B7291" s="184">
        <v>47.3</v>
      </c>
      <c r="C7291" s="184">
        <f t="shared" si="455"/>
        <v>2018</v>
      </c>
      <c r="E7291" s="190">
        <v>44.4</v>
      </c>
      <c r="F7291" s="190">
        <f t="shared" si="458"/>
        <v>7286</v>
      </c>
      <c r="G7291" s="190">
        <f t="shared" si="456"/>
        <v>0.79785370127025845</v>
      </c>
      <c r="H7291" s="190">
        <f t="shared" si="457"/>
        <v>291.44</v>
      </c>
    </row>
    <row r="7292" spans="1:8">
      <c r="A7292" s="185">
        <v>43355</v>
      </c>
      <c r="B7292" s="184">
        <v>47.3</v>
      </c>
      <c r="C7292" s="184">
        <f t="shared" si="455"/>
        <v>2018</v>
      </c>
      <c r="E7292" s="190">
        <v>44.4</v>
      </c>
      <c r="F7292" s="190">
        <f t="shared" si="458"/>
        <v>7287</v>
      </c>
      <c r="G7292" s="190">
        <f t="shared" si="456"/>
        <v>0.79796320630749018</v>
      </c>
      <c r="H7292" s="190">
        <f t="shared" si="457"/>
        <v>291.48</v>
      </c>
    </row>
    <row r="7293" spans="1:8">
      <c r="A7293" s="185">
        <v>43356</v>
      </c>
      <c r="B7293" s="184">
        <v>46.6</v>
      </c>
      <c r="C7293" s="184">
        <f t="shared" si="455"/>
        <v>2018</v>
      </c>
      <c r="E7293" s="190">
        <v>44.4</v>
      </c>
      <c r="F7293" s="190">
        <f t="shared" si="458"/>
        <v>7288</v>
      </c>
      <c r="G7293" s="190">
        <f t="shared" si="456"/>
        <v>0.79807271134472191</v>
      </c>
      <c r="H7293" s="190">
        <f t="shared" si="457"/>
        <v>291.52000000000004</v>
      </c>
    </row>
    <row r="7294" spans="1:8">
      <c r="A7294" s="185">
        <v>43357</v>
      </c>
      <c r="B7294" s="184">
        <v>47.2</v>
      </c>
      <c r="C7294" s="184">
        <f t="shared" si="455"/>
        <v>2018</v>
      </c>
      <c r="E7294" s="190">
        <v>44.4</v>
      </c>
      <c r="F7294" s="190">
        <f t="shared" si="458"/>
        <v>7289</v>
      </c>
      <c r="G7294" s="190">
        <f t="shared" si="456"/>
        <v>0.79818221638195352</v>
      </c>
      <c r="H7294" s="190">
        <f t="shared" si="457"/>
        <v>291.56</v>
      </c>
    </row>
    <row r="7295" spans="1:8">
      <c r="A7295" s="185">
        <v>43358</v>
      </c>
      <c r="B7295" s="184">
        <v>47.1</v>
      </c>
      <c r="C7295" s="184">
        <f t="shared" si="455"/>
        <v>2018</v>
      </c>
      <c r="E7295" s="190">
        <v>44.3</v>
      </c>
      <c r="F7295" s="190">
        <f t="shared" si="458"/>
        <v>7290</v>
      </c>
      <c r="G7295" s="190">
        <f t="shared" si="456"/>
        <v>0.79829172141918525</v>
      </c>
      <c r="H7295" s="190">
        <f t="shared" si="457"/>
        <v>291.60000000000002</v>
      </c>
    </row>
    <row r="7296" spans="1:8">
      <c r="A7296" s="185">
        <v>43359</v>
      </c>
      <c r="B7296" s="184">
        <v>43</v>
      </c>
      <c r="C7296" s="184">
        <f t="shared" si="455"/>
        <v>2018</v>
      </c>
      <c r="E7296" s="190">
        <v>44.3</v>
      </c>
      <c r="F7296" s="190">
        <f t="shared" si="458"/>
        <v>7291</v>
      </c>
      <c r="G7296" s="190">
        <f t="shared" si="456"/>
        <v>0.79840122645641698</v>
      </c>
      <c r="H7296" s="190">
        <f t="shared" si="457"/>
        <v>291.64</v>
      </c>
    </row>
    <row r="7297" spans="1:8">
      <c r="A7297" s="185">
        <v>43360</v>
      </c>
      <c r="B7297" s="184">
        <v>42.1</v>
      </c>
      <c r="C7297" s="184">
        <f t="shared" si="455"/>
        <v>2018</v>
      </c>
      <c r="E7297" s="190">
        <v>44.3</v>
      </c>
      <c r="F7297" s="190">
        <f t="shared" si="458"/>
        <v>7292</v>
      </c>
      <c r="G7297" s="190">
        <f t="shared" si="456"/>
        <v>0.79851073149364871</v>
      </c>
      <c r="H7297" s="190">
        <f t="shared" si="457"/>
        <v>291.68</v>
      </c>
    </row>
    <row r="7298" spans="1:8">
      <c r="A7298" s="185">
        <v>43361</v>
      </c>
      <c r="B7298" s="184">
        <v>43.4</v>
      </c>
      <c r="C7298" s="184">
        <f t="shared" si="455"/>
        <v>2018</v>
      </c>
      <c r="E7298" s="190">
        <v>44.3</v>
      </c>
      <c r="F7298" s="190">
        <f t="shared" si="458"/>
        <v>7293</v>
      </c>
      <c r="G7298" s="190">
        <f t="shared" si="456"/>
        <v>0.79862023653088043</v>
      </c>
      <c r="H7298" s="190">
        <f t="shared" si="457"/>
        <v>291.72000000000003</v>
      </c>
    </row>
    <row r="7299" spans="1:8">
      <c r="A7299" s="185">
        <v>43362</v>
      </c>
      <c r="B7299" s="184">
        <v>39.799999999999997</v>
      </c>
      <c r="C7299" s="184">
        <f t="shared" si="455"/>
        <v>2018</v>
      </c>
      <c r="E7299" s="190">
        <v>44.3</v>
      </c>
      <c r="F7299" s="190">
        <f t="shared" si="458"/>
        <v>7294</v>
      </c>
      <c r="G7299" s="190">
        <f t="shared" si="456"/>
        <v>0.79872974156811216</v>
      </c>
      <c r="H7299" s="190">
        <f t="shared" si="457"/>
        <v>291.76</v>
      </c>
    </row>
    <row r="7300" spans="1:8">
      <c r="A7300" s="185">
        <v>43363</v>
      </c>
      <c r="B7300" s="184">
        <v>42.9</v>
      </c>
      <c r="C7300" s="184">
        <f t="shared" si="455"/>
        <v>2018</v>
      </c>
      <c r="E7300" s="190">
        <v>44.3</v>
      </c>
      <c r="F7300" s="190">
        <f t="shared" si="458"/>
        <v>7295</v>
      </c>
      <c r="G7300" s="190">
        <f t="shared" si="456"/>
        <v>0.79883924660534389</v>
      </c>
      <c r="H7300" s="190">
        <f t="shared" si="457"/>
        <v>291.8</v>
      </c>
    </row>
    <row r="7301" spans="1:8">
      <c r="A7301" s="185">
        <v>43364</v>
      </c>
      <c r="B7301" s="184">
        <v>49.1</v>
      </c>
      <c r="C7301" s="184">
        <f t="shared" si="455"/>
        <v>2018</v>
      </c>
      <c r="E7301" s="190">
        <v>44.3</v>
      </c>
      <c r="F7301" s="190">
        <f t="shared" si="458"/>
        <v>7296</v>
      </c>
      <c r="G7301" s="190">
        <f t="shared" si="456"/>
        <v>0.79894875164257551</v>
      </c>
      <c r="H7301" s="190">
        <f t="shared" si="457"/>
        <v>291.83999999999997</v>
      </c>
    </row>
    <row r="7302" spans="1:8">
      <c r="A7302" s="185">
        <v>43365</v>
      </c>
      <c r="B7302" s="184">
        <v>46.6</v>
      </c>
      <c r="C7302" s="184">
        <f t="shared" ref="C7302:C7365" si="459">YEAR(A7302)</f>
        <v>2018</v>
      </c>
      <c r="E7302" s="190">
        <v>44.3</v>
      </c>
      <c r="F7302" s="190">
        <f t="shared" si="458"/>
        <v>7297</v>
      </c>
      <c r="G7302" s="190">
        <f t="shared" ref="G7302:G7365" si="460">F7302/9132</f>
        <v>0.79905825667980723</v>
      </c>
      <c r="H7302" s="190">
        <f t="shared" ref="H7302:H7365" si="461">G7302*9132/25</f>
        <v>291.88</v>
      </c>
    </row>
    <row r="7303" spans="1:8">
      <c r="A7303" s="185">
        <v>43366</v>
      </c>
      <c r="B7303" s="184">
        <v>47.1</v>
      </c>
      <c r="C7303" s="184">
        <f t="shared" si="459"/>
        <v>2018</v>
      </c>
      <c r="E7303" s="190">
        <v>44.3</v>
      </c>
      <c r="F7303" s="190">
        <f t="shared" ref="F7303:F7366" si="462">F7302+1</f>
        <v>7298</v>
      </c>
      <c r="G7303" s="190">
        <f t="shared" si="460"/>
        <v>0.79916776171703896</v>
      </c>
      <c r="H7303" s="190">
        <f t="shared" si="461"/>
        <v>291.92</v>
      </c>
    </row>
    <row r="7304" spans="1:8">
      <c r="A7304" s="185">
        <v>43367</v>
      </c>
      <c r="B7304" s="184">
        <v>45.1</v>
      </c>
      <c r="C7304" s="184">
        <f t="shared" si="459"/>
        <v>2018</v>
      </c>
      <c r="E7304" s="190">
        <v>44.3</v>
      </c>
      <c r="F7304" s="190">
        <f t="shared" si="462"/>
        <v>7299</v>
      </c>
      <c r="G7304" s="190">
        <f t="shared" si="460"/>
        <v>0.79927726675427069</v>
      </c>
      <c r="H7304" s="190">
        <f t="shared" si="461"/>
        <v>291.95999999999998</v>
      </c>
    </row>
    <row r="7305" spans="1:8">
      <c r="A7305" s="185">
        <v>43368</v>
      </c>
      <c r="B7305" s="184">
        <v>41.7</v>
      </c>
      <c r="C7305" s="184">
        <f t="shared" si="459"/>
        <v>2018</v>
      </c>
      <c r="E7305" s="190">
        <v>44.3</v>
      </c>
      <c r="F7305" s="190">
        <f t="shared" si="462"/>
        <v>7300</v>
      </c>
      <c r="G7305" s="190">
        <f t="shared" si="460"/>
        <v>0.79938677179150242</v>
      </c>
      <c r="H7305" s="190">
        <f t="shared" si="461"/>
        <v>292</v>
      </c>
    </row>
    <row r="7306" spans="1:8">
      <c r="A7306" s="185">
        <v>43369</v>
      </c>
      <c r="B7306" s="184">
        <v>44.7</v>
      </c>
      <c r="C7306" s="184">
        <f t="shared" si="459"/>
        <v>2018</v>
      </c>
      <c r="E7306" s="190">
        <v>44.3</v>
      </c>
      <c r="F7306" s="190">
        <f t="shared" si="462"/>
        <v>7301</v>
      </c>
      <c r="G7306" s="190">
        <f t="shared" si="460"/>
        <v>0.79949627682873414</v>
      </c>
      <c r="H7306" s="190">
        <f t="shared" si="461"/>
        <v>292.04000000000002</v>
      </c>
    </row>
    <row r="7307" spans="1:8">
      <c r="A7307" s="185">
        <v>43370</v>
      </c>
      <c r="B7307" s="184">
        <v>42.5</v>
      </c>
      <c r="C7307" s="184">
        <f t="shared" si="459"/>
        <v>2018</v>
      </c>
      <c r="E7307" s="190">
        <v>44.2</v>
      </c>
      <c r="F7307" s="190">
        <f t="shared" si="462"/>
        <v>7302</v>
      </c>
      <c r="G7307" s="190">
        <f t="shared" si="460"/>
        <v>0.79960578186596587</v>
      </c>
      <c r="H7307" s="190">
        <f t="shared" si="461"/>
        <v>292.08</v>
      </c>
    </row>
    <row r="7308" spans="1:8">
      <c r="A7308" s="185">
        <v>43371</v>
      </c>
      <c r="B7308" s="184">
        <v>39.299999999999997</v>
      </c>
      <c r="C7308" s="184">
        <f t="shared" si="459"/>
        <v>2018</v>
      </c>
      <c r="E7308" s="190">
        <v>44.2</v>
      </c>
      <c r="F7308" s="190">
        <f t="shared" si="462"/>
        <v>7303</v>
      </c>
      <c r="G7308" s="190">
        <f t="shared" si="460"/>
        <v>0.7997152869031976</v>
      </c>
      <c r="H7308" s="190">
        <f t="shared" si="461"/>
        <v>292.12000000000006</v>
      </c>
    </row>
    <row r="7309" spans="1:8">
      <c r="A7309" s="185">
        <v>43372</v>
      </c>
      <c r="B7309" s="184">
        <v>36.4</v>
      </c>
      <c r="C7309" s="184">
        <f t="shared" si="459"/>
        <v>2018</v>
      </c>
      <c r="E7309" s="190">
        <v>44.2</v>
      </c>
      <c r="F7309" s="190">
        <f t="shared" si="462"/>
        <v>7304</v>
      </c>
      <c r="G7309" s="190">
        <f t="shared" si="460"/>
        <v>0.79982479194042921</v>
      </c>
      <c r="H7309" s="190">
        <f t="shared" si="461"/>
        <v>292.16000000000003</v>
      </c>
    </row>
    <row r="7310" spans="1:8">
      <c r="A7310" s="185">
        <v>43373</v>
      </c>
      <c r="B7310" s="184">
        <v>40</v>
      </c>
      <c r="C7310" s="184">
        <f t="shared" si="459"/>
        <v>2018</v>
      </c>
      <c r="E7310" s="190">
        <v>44.2</v>
      </c>
      <c r="F7310" s="190">
        <f t="shared" si="462"/>
        <v>7305</v>
      </c>
      <c r="G7310" s="190">
        <f t="shared" si="460"/>
        <v>0.79993429697766094</v>
      </c>
      <c r="H7310" s="190">
        <f t="shared" si="461"/>
        <v>292.2</v>
      </c>
    </row>
    <row r="7311" spans="1:8">
      <c r="A7311" s="185">
        <v>43374</v>
      </c>
      <c r="B7311" s="184">
        <v>46</v>
      </c>
      <c r="C7311" s="184">
        <f t="shared" si="459"/>
        <v>2018</v>
      </c>
      <c r="E7311" s="190">
        <v>44.2</v>
      </c>
      <c r="F7311" s="190">
        <f t="shared" si="462"/>
        <v>7306</v>
      </c>
      <c r="G7311" s="190">
        <f t="shared" si="460"/>
        <v>0.80004380201489267</v>
      </c>
      <c r="H7311" s="190">
        <f t="shared" si="461"/>
        <v>292.24</v>
      </c>
    </row>
    <row r="7312" spans="1:8">
      <c r="A7312" s="185">
        <v>43375</v>
      </c>
      <c r="B7312" s="184">
        <v>63.8</v>
      </c>
      <c r="C7312" s="184">
        <f t="shared" si="459"/>
        <v>2018</v>
      </c>
      <c r="E7312" s="190">
        <v>44.2</v>
      </c>
      <c r="F7312" s="190">
        <f t="shared" si="462"/>
        <v>7307</v>
      </c>
      <c r="G7312" s="190">
        <f t="shared" si="460"/>
        <v>0.8001533070521244</v>
      </c>
      <c r="H7312" s="190">
        <f t="shared" si="461"/>
        <v>292.27999999999997</v>
      </c>
    </row>
    <row r="7313" spans="1:8">
      <c r="A7313" s="185">
        <v>43376</v>
      </c>
      <c r="B7313" s="184">
        <v>62</v>
      </c>
      <c r="C7313" s="184">
        <f t="shared" si="459"/>
        <v>2018</v>
      </c>
      <c r="E7313" s="190">
        <v>44.2</v>
      </c>
      <c r="F7313" s="190">
        <f t="shared" si="462"/>
        <v>7308</v>
      </c>
      <c r="G7313" s="190">
        <f t="shared" si="460"/>
        <v>0.80026281208935612</v>
      </c>
      <c r="H7313" s="190">
        <f t="shared" si="461"/>
        <v>292.32</v>
      </c>
    </row>
    <row r="7314" spans="1:8">
      <c r="A7314" s="185">
        <v>43377</v>
      </c>
      <c r="B7314" s="184">
        <v>66.400000000000006</v>
      </c>
      <c r="C7314" s="184">
        <f t="shared" si="459"/>
        <v>2018</v>
      </c>
      <c r="E7314" s="190">
        <v>44.1</v>
      </c>
      <c r="F7314" s="190">
        <f t="shared" si="462"/>
        <v>7309</v>
      </c>
      <c r="G7314" s="190">
        <f t="shared" si="460"/>
        <v>0.80037231712658785</v>
      </c>
      <c r="H7314" s="190">
        <f t="shared" si="461"/>
        <v>292.36</v>
      </c>
    </row>
    <row r="7315" spans="1:8">
      <c r="A7315" s="185">
        <v>43378</v>
      </c>
      <c r="B7315" s="184">
        <v>77.5</v>
      </c>
      <c r="C7315" s="184">
        <f t="shared" si="459"/>
        <v>2018</v>
      </c>
      <c r="E7315" s="190">
        <v>44.1</v>
      </c>
      <c r="F7315" s="190">
        <f t="shared" si="462"/>
        <v>7310</v>
      </c>
      <c r="G7315" s="190">
        <f t="shared" si="460"/>
        <v>0.80048182216381958</v>
      </c>
      <c r="H7315" s="190">
        <f t="shared" si="461"/>
        <v>292.39999999999998</v>
      </c>
    </row>
    <row r="7316" spans="1:8">
      <c r="A7316" s="185">
        <v>43379</v>
      </c>
      <c r="B7316" s="184">
        <v>30.7</v>
      </c>
      <c r="C7316" s="184">
        <f t="shared" si="459"/>
        <v>2018</v>
      </c>
      <c r="E7316" s="190">
        <v>44.1</v>
      </c>
      <c r="F7316" s="190">
        <f t="shared" si="462"/>
        <v>7311</v>
      </c>
      <c r="G7316" s="190">
        <f t="shared" si="460"/>
        <v>0.80059132720105119</v>
      </c>
      <c r="H7316" s="190">
        <f t="shared" si="461"/>
        <v>292.43999999999994</v>
      </c>
    </row>
    <row r="7317" spans="1:8">
      <c r="A7317" s="185">
        <v>43380</v>
      </c>
      <c r="B7317" s="184">
        <v>29.1</v>
      </c>
      <c r="C7317" s="184">
        <f t="shared" si="459"/>
        <v>2018</v>
      </c>
      <c r="E7317" s="190">
        <v>44.1</v>
      </c>
      <c r="F7317" s="190">
        <f t="shared" si="462"/>
        <v>7312</v>
      </c>
      <c r="G7317" s="190">
        <f t="shared" si="460"/>
        <v>0.80070083223828292</v>
      </c>
      <c r="H7317" s="190">
        <f t="shared" si="461"/>
        <v>292.48</v>
      </c>
    </row>
    <row r="7318" spans="1:8">
      <c r="A7318" s="185">
        <v>43381</v>
      </c>
      <c r="B7318" s="184">
        <v>26.5</v>
      </c>
      <c r="C7318" s="184">
        <f t="shared" si="459"/>
        <v>2018</v>
      </c>
      <c r="E7318" s="190">
        <v>44.1</v>
      </c>
      <c r="F7318" s="190">
        <f t="shared" si="462"/>
        <v>7313</v>
      </c>
      <c r="G7318" s="190">
        <f t="shared" si="460"/>
        <v>0.80081033727551465</v>
      </c>
      <c r="H7318" s="190">
        <f t="shared" si="461"/>
        <v>292.52</v>
      </c>
    </row>
    <row r="7319" spans="1:8">
      <c r="A7319" s="185">
        <v>43382</v>
      </c>
      <c r="B7319" s="184">
        <v>41.8</v>
      </c>
      <c r="C7319" s="184">
        <f t="shared" si="459"/>
        <v>2018</v>
      </c>
      <c r="E7319" s="190">
        <v>44.1</v>
      </c>
      <c r="F7319" s="190">
        <f t="shared" si="462"/>
        <v>7314</v>
      </c>
      <c r="G7319" s="190">
        <f t="shared" si="460"/>
        <v>0.80091984231274638</v>
      </c>
      <c r="H7319" s="190">
        <f t="shared" si="461"/>
        <v>292.56</v>
      </c>
    </row>
    <row r="7320" spans="1:8">
      <c r="A7320" s="185">
        <v>43383</v>
      </c>
      <c r="B7320" s="184">
        <v>88.1</v>
      </c>
      <c r="C7320" s="184">
        <f t="shared" si="459"/>
        <v>2018</v>
      </c>
      <c r="E7320" s="190">
        <v>44.1</v>
      </c>
      <c r="F7320" s="190">
        <f t="shared" si="462"/>
        <v>7315</v>
      </c>
      <c r="G7320" s="190">
        <f t="shared" si="460"/>
        <v>0.8010293473499781</v>
      </c>
      <c r="H7320" s="190">
        <f t="shared" si="461"/>
        <v>292.60000000000002</v>
      </c>
    </row>
    <row r="7321" spans="1:8">
      <c r="A7321" s="185">
        <v>43384</v>
      </c>
      <c r="B7321" s="184">
        <v>41.7</v>
      </c>
      <c r="C7321" s="184">
        <f t="shared" si="459"/>
        <v>2018</v>
      </c>
      <c r="E7321" s="190">
        <v>44.1</v>
      </c>
      <c r="F7321" s="190">
        <f t="shared" si="462"/>
        <v>7316</v>
      </c>
      <c r="G7321" s="190">
        <f t="shared" si="460"/>
        <v>0.80113885238720983</v>
      </c>
      <c r="H7321" s="190">
        <f t="shared" si="461"/>
        <v>292.64</v>
      </c>
    </row>
    <row r="7322" spans="1:8">
      <c r="A7322" s="185">
        <v>43385</v>
      </c>
      <c r="B7322" s="184">
        <v>50.7</v>
      </c>
      <c r="C7322" s="184">
        <f t="shared" si="459"/>
        <v>2018</v>
      </c>
      <c r="E7322" s="190">
        <v>44.1</v>
      </c>
      <c r="F7322" s="190">
        <f t="shared" si="462"/>
        <v>7317</v>
      </c>
      <c r="G7322" s="190">
        <f t="shared" si="460"/>
        <v>0.80124835742444156</v>
      </c>
      <c r="H7322" s="190">
        <f t="shared" si="461"/>
        <v>292.68</v>
      </c>
    </row>
    <row r="7323" spans="1:8">
      <c r="A7323" s="185">
        <v>43386</v>
      </c>
      <c r="B7323" s="184">
        <v>97.9</v>
      </c>
      <c r="C7323" s="184">
        <f t="shared" si="459"/>
        <v>2018</v>
      </c>
      <c r="E7323" s="190">
        <v>44</v>
      </c>
      <c r="F7323" s="190">
        <f t="shared" si="462"/>
        <v>7318</v>
      </c>
      <c r="G7323" s="190">
        <f t="shared" si="460"/>
        <v>0.80135786246167329</v>
      </c>
      <c r="H7323" s="190">
        <f t="shared" si="461"/>
        <v>292.72000000000003</v>
      </c>
    </row>
    <row r="7324" spans="1:8">
      <c r="A7324" s="185">
        <v>43387</v>
      </c>
      <c r="B7324" s="184">
        <v>50.2</v>
      </c>
      <c r="C7324" s="184">
        <f t="shared" si="459"/>
        <v>2018</v>
      </c>
      <c r="E7324" s="190">
        <v>44</v>
      </c>
      <c r="F7324" s="190">
        <f t="shared" si="462"/>
        <v>7319</v>
      </c>
      <c r="G7324" s="190">
        <f t="shared" si="460"/>
        <v>0.8014673674989049</v>
      </c>
      <c r="H7324" s="190">
        <f t="shared" si="461"/>
        <v>292.76</v>
      </c>
    </row>
    <row r="7325" spans="1:8">
      <c r="A7325" s="185">
        <v>43388</v>
      </c>
      <c r="B7325" s="184">
        <v>63.8</v>
      </c>
      <c r="C7325" s="184">
        <f t="shared" si="459"/>
        <v>2018</v>
      </c>
      <c r="E7325" s="190">
        <v>44</v>
      </c>
      <c r="F7325" s="190">
        <f t="shared" si="462"/>
        <v>7320</v>
      </c>
      <c r="G7325" s="190">
        <f t="shared" si="460"/>
        <v>0.80157687253613663</v>
      </c>
      <c r="H7325" s="190">
        <f t="shared" si="461"/>
        <v>292.8</v>
      </c>
    </row>
    <row r="7326" spans="1:8">
      <c r="A7326" s="185">
        <v>43389</v>
      </c>
      <c r="B7326" s="184">
        <v>94.1</v>
      </c>
      <c r="C7326" s="184">
        <f t="shared" si="459"/>
        <v>2018</v>
      </c>
      <c r="E7326" s="190">
        <v>44</v>
      </c>
      <c r="F7326" s="190">
        <f t="shared" si="462"/>
        <v>7321</v>
      </c>
      <c r="G7326" s="190">
        <f t="shared" si="460"/>
        <v>0.80168637757336836</v>
      </c>
      <c r="H7326" s="190">
        <f t="shared" si="461"/>
        <v>292.83999999999997</v>
      </c>
    </row>
    <row r="7327" spans="1:8">
      <c r="A7327" s="185">
        <v>43390</v>
      </c>
      <c r="B7327" s="184">
        <v>119</v>
      </c>
      <c r="C7327" s="184">
        <f t="shared" si="459"/>
        <v>2018</v>
      </c>
      <c r="E7327" s="190">
        <v>44</v>
      </c>
      <c r="F7327" s="190">
        <f t="shared" si="462"/>
        <v>7322</v>
      </c>
      <c r="G7327" s="190">
        <f t="shared" si="460"/>
        <v>0.80179588261060009</v>
      </c>
      <c r="H7327" s="190">
        <f t="shared" si="461"/>
        <v>292.88</v>
      </c>
    </row>
    <row r="7328" spans="1:8">
      <c r="A7328" s="185">
        <v>43391</v>
      </c>
      <c r="B7328" s="184">
        <v>100</v>
      </c>
      <c r="C7328" s="184">
        <f t="shared" si="459"/>
        <v>2018</v>
      </c>
      <c r="E7328" s="190">
        <v>44</v>
      </c>
      <c r="F7328" s="190">
        <f t="shared" si="462"/>
        <v>7323</v>
      </c>
      <c r="G7328" s="190">
        <f t="shared" si="460"/>
        <v>0.80190538764783181</v>
      </c>
      <c r="H7328" s="190">
        <f t="shared" si="461"/>
        <v>292.92</v>
      </c>
    </row>
    <row r="7329" spans="1:8">
      <c r="A7329" s="185">
        <v>43392</v>
      </c>
      <c r="B7329" s="184">
        <v>54</v>
      </c>
      <c r="C7329" s="184">
        <f t="shared" si="459"/>
        <v>2018</v>
      </c>
      <c r="E7329" s="190">
        <v>44</v>
      </c>
      <c r="F7329" s="190">
        <f t="shared" si="462"/>
        <v>7324</v>
      </c>
      <c r="G7329" s="190">
        <f t="shared" si="460"/>
        <v>0.80201489268506354</v>
      </c>
      <c r="H7329" s="190">
        <f t="shared" si="461"/>
        <v>292.95999999999998</v>
      </c>
    </row>
    <row r="7330" spans="1:8">
      <c r="A7330" s="185">
        <v>43393</v>
      </c>
      <c r="B7330" s="184">
        <v>39.700000000000003</v>
      </c>
      <c r="C7330" s="184">
        <f t="shared" si="459"/>
        <v>2018</v>
      </c>
      <c r="E7330" s="190">
        <v>44</v>
      </c>
      <c r="F7330" s="190">
        <f t="shared" si="462"/>
        <v>7325</v>
      </c>
      <c r="G7330" s="190">
        <f t="shared" si="460"/>
        <v>0.80212439772229527</v>
      </c>
      <c r="H7330" s="190">
        <f t="shared" si="461"/>
        <v>293</v>
      </c>
    </row>
    <row r="7331" spans="1:8">
      <c r="A7331" s="185">
        <v>43394</v>
      </c>
      <c r="B7331" s="184">
        <v>39.700000000000003</v>
      </c>
      <c r="C7331" s="184">
        <f t="shared" si="459"/>
        <v>2018</v>
      </c>
      <c r="E7331" s="190">
        <v>44</v>
      </c>
      <c r="F7331" s="190">
        <f t="shared" si="462"/>
        <v>7326</v>
      </c>
      <c r="G7331" s="190">
        <f t="shared" si="460"/>
        <v>0.80223390275952688</v>
      </c>
      <c r="H7331" s="190">
        <f t="shared" si="461"/>
        <v>293.03999999999996</v>
      </c>
    </row>
    <row r="7332" spans="1:8">
      <c r="A7332" s="185">
        <v>43395</v>
      </c>
      <c r="B7332" s="184">
        <v>39.5</v>
      </c>
      <c r="C7332" s="184">
        <f t="shared" si="459"/>
        <v>2018</v>
      </c>
      <c r="E7332" s="190">
        <v>44</v>
      </c>
      <c r="F7332" s="190">
        <f t="shared" si="462"/>
        <v>7327</v>
      </c>
      <c r="G7332" s="190">
        <f t="shared" si="460"/>
        <v>0.80234340779675861</v>
      </c>
      <c r="H7332" s="190">
        <f t="shared" si="461"/>
        <v>293.08</v>
      </c>
    </row>
    <row r="7333" spans="1:8">
      <c r="A7333" s="185">
        <v>43396</v>
      </c>
      <c r="B7333" s="184">
        <v>39.700000000000003</v>
      </c>
      <c r="C7333" s="184">
        <f t="shared" si="459"/>
        <v>2018</v>
      </c>
      <c r="E7333" s="190">
        <v>44</v>
      </c>
      <c r="F7333" s="190">
        <f t="shared" si="462"/>
        <v>7328</v>
      </c>
      <c r="G7333" s="190">
        <f t="shared" si="460"/>
        <v>0.80245291283399034</v>
      </c>
      <c r="H7333" s="190">
        <f t="shared" si="461"/>
        <v>293.12</v>
      </c>
    </row>
    <row r="7334" spans="1:8">
      <c r="A7334" s="185">
        <v>43397</v>
      </c>
      <c r="B7334" s="184">
        <v>37.799999999999997</v>
      </c>
      <c r="C7334" s="184">
        <f t="shared" si="459"/>
        <v>2018</v>
      </c>
      <c r="E7334" s="190">
        <v>44</v>
      </c>
      <c r="F7334" s="190">
        <f t="shared" si="462"/>
        <v>7329</v>
      </c>
      <c r="G7334" s="190">
        <f t="shared" si="460"/>
        <v>0.80256241787122207</v>
      </c>
      <c r="H7334" s="190">
        <f t="shared" si="461"/>
        <v>293.16000000000003</v>
      </c>
    </row>
    <row r="7335" spans="1:8">
      <c r="A7335" s="185">
        <v>43398</v>
      </c>
      <c r="B7335" s="184">
        <v>38.299999999999997</v>
      </c>
      <c r="C7335" s="184">
        <f t="shared" si="459"/>
        <v>2018</v>
      </c>
      <c r="E7335" s="190">
        <v>44</v>
      </c>
      <c r="F7335" s="190">
        <f t="shared" si="462"/>
        <v>7330</v>
      </c>
      <c r="G7335" s="190">
        <f t="shared" si="460"/>
        <v>0.80267192290845379</v>
      </c>
      <c r="H7335" s="190">
        <f t="shared" si="461"/>
        <v>293.2</v>
      </c>
    </row>
    <row r="7336" spans="1:8">
      <c r="A7336" s="185">
        <v>43399</v>
      </c>
      <c r="B7336" s="184">
        <v>49.7</v>
      </c>
      <c r="C7336" s="184">
        <f t="shared" si="459"/>
        <v>2018</v>
      </c>
      <c r="E7336" s="190">
        <v>44</v>
      </c>
      <c r="F7336" s="190">
        <f t="shared" si="462"/>
        <v>7331</v>
      </c>
      <c r="G7336" s="190">
        <f t="shared" si="460"/>
        <v>0.80278142794568552</v>
      </c>
      <c r="H7336" s="190">
        <f t="shared" si="461"/>
        <v>293.24</v>
      </c>
    </row>
    <row r="7337" spans="1:8">
      <c r="A7337" s="185">
        <v>43400</v>
      </c>
      <c r="B7337" s="184">
        <v>62.6</v>
      </c>
      <c r="C7337" s="184">
        <f t="shared" si="459"/>
        <v>2018</v>
      </c>
      <c r="E7337" s="190">
        <v>44</v>
      </c>
      <c r="F7337" s="190">
        <f t="shared" si="462"/>
        <v>7332</v>
      </c>
      <c r="G7337" s="190">
        <f t="shared" si="460"/>
        <v>0.80289093298291725</v>
      </c>
      <c r="H7337" s="190">
        <f t="shared" si="461"/>
        <v>293.27999999999997</v>
      </c>
    </row>
    <row r="7338" spans="1:8">
      <c r="A7338" s="185">
        <v>43401</v>
      </c>
      <c r="B7338" s="184">
        <v>61.7</v>
      </c>
      <c r="C7338" s="184">
        <f t="shared" si="459"/>
        <v>2018</v>
      </c>
      <c r="E7338" s="190">
        <v>44</v>
      </c>
      <c r="F7338" s="190">
        <f t="shared" si="462"/>
        <v>7333</v>
      </c>
      <c r="G7338" s="190">
        <f t="shared" si="460"/>
        <v>0.80300043802014898</v>
      </c>
      <c r="H7338" s="190">
        <f t="shared" si="461"/>
        <v>293.32</v>
      </c>
    </row>
    <row r="7339" spans="1:8">
      <c r="A7339" s="185">
        <v>43402</v>
      </c>
      <c r="B7339" s="184">
        <v>64.099999999999994</v>
      </c>
      <c r="C7339" s="184">
        <f t="shared" si="459"/>
        <v>2018</v>
      </c>
      <c r="E7339" s="190">
        <v>44</v>
      </c>
      <c r="F7339" s="190">
        <f t="shared" si="462"/>
        <v>7334</v>
      </c>
      <c r="G7339" s="190">
        <f t="shared" si="460"/>
        <v>0.80310994305738059</v>
      </c>
      <c r="H7339" s="190">
        <f t="shared" si="461"/>
        <v>293.36</v>
      </c>
    </row>
    <row r="7340" spans="1:8">
      <c r="A7340" s="185">
        <v>43403</v>
      </c>
      <c r="B7340" s="184">
        <v>74.7</v>
      </c>
      <c r="C7340" s="184">
        <f t="shared" si="459"/>
        <v>2018</v>
      </c>
      <c r="E7340" s="190">
        <v>44</v>
      </c>
      <c r="F7340" s="190">
        <f t="shared" si="462"/>
        <v>7335</v>
      </c>
      <c r="G7340" s="190">
        <f t="shared" si="460"/>
        <v>0.80321944809461232</v>
      </c>
      <c r="H7340" s="190">
        <f t="shared" si="461"/>
        <v>293.39999999999998</v>
      </c>
    </row>
    <row r="7341" spans="1:8">
      <c r="A7341" s="185">
        <v>43404</v>
      </c>
      <c r="B7341" s="184">
        <v>62.7</v>
      </c>
      <c r="C7341" s="184">
        <f t="shared" si="459"/>
        <v>2018</v>
      </c>
      <c r="E7341" s="190">
        <v>44</v>
      </c>
      <c r="F7341" s="190">
        <f t="shared" si="462"/>
        <v>7336</v>
      </c>
      <c r="G7341" s="190">
        <f t="shared" si="460"/>
        <v>0.80332895313184405</v>
      </c>
      <c r="H7341" s="190">
        <f t="shared" si="461"/>
        <v>293.44</v>
      </c>
    </row>
    <row r="7342" spans="1:8">
      <c r="A7342" s="185">
        <v>43405</v>
      </c>
      <c r="B7342" s="184">
        <v>81.5</v>
      </c>
      <c r="C7342" s="184">
        <f t="shared" si="459"/>
        <v>2018</v>
      </c>
      <c r="E7342" s="190">
        <v>44</v>
      </c>
      <c r="F7342" s="190">
        <f t="shared" si="462"/>
        <v>7337</v>
      </c>
      <c r="G7342" s="190">
        <f t="shared" si="460"/>
        <v>0.80343845816907578</v>
      </c>
      <c r="H7342" s="190">
        <f t="shared" si="461"/>
        <v>293.48</v>
      </c>
    </row>
    <row r="7343" spans="1:8">
      <c r="A7343" s="185">
        <v>43406</v>
      </c>
      <c r="B7343" s="184">
        <v>99.6</v>
      </c>
      <c r="C7343" s="184">
        <f t="shared" si="459"/>
        <v>2018</v>
      </c>
      <c r="E7343" s="190">
        <v>44</v>
      </c>
      <c r="F7343" s="190">
        <f t="shared" si="462"/>
        <v>7338</v>
      </c>
      <c r="G7343" s="190">
        <f t="shared" si="460"/>
        <v>0.8035479632063075</v>
      </c>
      <c r="H7343" s="190">
        <f t="shared" si="461"/>
        <v>293.52</v>
      </c>
    </row>
    <row r="7344" spans="1:8">
      <c r="A7344" s="185">
        <v>43407</v>
      </c>
      <c r="B7344" s="184">
        <v>114</v>
      </c>
      <c r="C7344" s="184">
        <f t="shared" si="459"/>
        <v>2018</v>
      </c>
      <c r="E7344" s="190">
        <v>44</v>
      </c>
      <c r="F7344" s="190">
        <f t="shared" si="462"/>
        <v>7339</v>
      </c>
      <c r="G7344" s="190">
        <f t="shared" si="460"/>
        <v>0.80365746824353923</v>
      </c>
      <c r="H7344" s="190">
        <f t="shared" si="461"/>
        <v>293.56</v>
      </c>
    </row>
    <row r="7345" spans="1:8">
      <c r="A7345" s="185">
        <v>43408</v>
      </c>
      <c r="B7345" s="184">
        <v>128</v>
      </c>
      <c r="C7345" s="184">
        <f t="shared" si="459"/>
        <v>2018</v>
      </c>
      <c r="E7345" s="190">
        <v>44</v>
      </c>
      <c r="F7345" s="190">
        <f t="shared" si="462"/>
        <v>7340</v>
      </c>
      <c r="G7345" s="190">
        <f t="shared" si="460"/>
        <v>0.80376697328077096</v>
      </c>
      <c r="H7345" s="190">
        <f t="shared" si="461"/>
        <v>293.60000000000002</v>
      </c>
    </row>
    <row r="7346" spans="1:8">
      <c r="A7346" s="185">
        <v>43409</v>
      </c>
      <c r="B7346" s="184">
        <v>147</v>
      </c>
      <c r="C7346" s="184">
        <f t="shared" si="459"/>
        <v>2018</v>
      </c>
      <c r="E7346" s="190">
        <v>43.9</v>
      </c>
      <c r="F7346" s="190">
        <f t="shared" si="462"/>
        <v>7341</v>
      </c>
      <c r="G7346" s="190">
        <f t="shared" si="460"/>
        <v>0.80387647831800257</v>
      </c>
      <c r="H7346" s="190">
        <f t="shared" si="461"/>
        <v>293.64</v>
      </c>
    </row>
    <row r="7347" spans="1:8">
      <c r="A7347" s="185">
        <v>43410</v>
      </c>
      <c r="B7347" s="184">
        <v>132</v>
      </c>
      <c r="C7347" s="184">
        <f t="shared" si="459"/>
        <v>2018</v>
      </c>
      <c r="E7347" s="190">
        <v>43.9</v>
      </c>
      <c r="F7347" s="190">
        <f t="shared" si="462"/>
        <v>7342</v>
      </c>
      <c r="G7347" s="190">
        <f t="shared" si="460"/>
        <v>0.8039859833552343</v>
      </c>
      <c r="H7347" s="190">
        <f t="shared" si="461"/>
        <v>293.68</v>
      </c>
    </row>
    <row r="7348" spans="1:8">
      <c r="A7348" s="185">
        <v>43411</v>
      </c>
      <c r="B7348" s="184">
        <v>128</v>
      </c>
      <c r="C7348" s="184">
        <f t="shared" si="459"/>
        <v>2018</v>
      </c>
      <c r="E7348" s="190">
        <v>43.9</v>
      </c>
      <c r="F7348" s="190">
        <f t="shared" si="462"/>
        <v>7343</v>
      </c>
      <c r="G7348" s="190">
        <f t="shared" si="460"/>
        <v>0.80409548839246603</v>
      </c>
      <c r="H7348" s="190">
        <f t="shared" si="461"/>
        <v>293.72000000000003</v>
      </c>
    </row>
    <row r="7349" spans="1:8">
      <c r="A7349" s="185">
        <v>43412</v>
      </c>
      <c r="B7349" s="184">
        <v>128</v>
      </c>
      <c r="C7349" s="184">
        <f t="shared" si="459"/>
        <v>2018</v>
      </c>
      <c r="E7349" s="190">
        <v>43.9</v>
      </c>
      <c r="F7349" s="190">
        <f t="shared" si="462"/>
        <v>7344</v>
      </c>
      <c r="G7349" s="190">
        <f t="shared" si="460"/>
        <v>0.80420499342969776</v>
      </c>
      <c r="H7349" s="190">
        <f t="shared" si="461"/>
        <v>293.76</v>
      </c>
    </row>
    <row r="7350" spans="1:8">
      <c r="A7350" s="185">
        <v>43413</v>
      </c>
      <c r="B7350" s="184">
        <v>128</v>
      </c>
      <c r="C7350" s="184">
        <f t="shared" si="459"/>
        <v>2018</v>
      </c>
      <c r="E7350" s="190">
        <v>43.9</v>
      </c>
      <c r="F7350" s="190">
        <f t="shared" si="462"/>
        <v>7345</v>
      </c>
      <c r="G7350" s="190">
        <f t="shared" si="460"/>
        <v>0.80431449846692948</v>
      </c>
      <c r="H7350" s="190">
        <f t="shared" si="461"/>
        <v>293.8</v>
      </c>
    </row>
    <row r="7351" spans="1:8">
      <c r="A7351" s="185">
        <v>43414</v>
      </c>
      <c r="B7351" s="184">
        <v>129</v>
      </c>
      <c r="C7351" s="184">
        <f t="shared" si="459"/>
        <v>2018</v>
      </c>
      <c r="E7351" s="190">
        <v>43.9</v>
      </c>
      <c r="F7351" s="190">
        <f t="shared" si="462"/>
        <v>7346</v>
      </c>
      <c r="G7351" s="190">
        <f t="shared" si="460"/>
        <v>0.80442400350416121</v>
      </c>
      <c r="H7351" s="190">
        <f t="shared" si="461"/>
        <v>293.83999999999997</v>
      </c>
    </row>
    <row r="7352" spans="1:8">
      <c r="A7352" s="185">
        <v>43415</v>
      </c>
      <c r="B7352" s="184">
        <v>109</v>
      </c>
      <c r="C7352" s="184">
        <f t="shared" si="459"/>
        <v>2018</v>
      </c>
      <c r="E7352" s="190">
        <v>43.9</v>
      </c>
      <c r="F7352" s="190">
        <f t="shared" si="462"/>
        <v>7347</v>
      </c>
      <c r="G7352" s="190">
        <f t="shared" si="460"/>
        <v>0.80453350854139294</v>
      </c>
      <c r="H7352" s="190">
        <f t="shared" si="461"/>
        <v>293.88</v>
      </c>
    </row>
    <row r="7353" spans="1:8">
      <c r="A7353" s="185">
        <v>43416</v>
      </c>
      <c r="B7353" s="184">
        <v>93.2</v>
      </c>
      <c r="C7353" s="184">
        <f t="shared" si="459"/>
        <v>2018</v>
      </c>
      <c r="E7353" s="190">
        <v>43.9</v>
      </c>
      <c r="F7353" s="190">
        <f t="shared" si="462"/>
        <v>7348</v>
      </c>
      <c r="G7353" s="190">
        <f t="shared" si="460"/>
        <v>0.80464301357862467</v>
      </c>
      <c r="H7353" s="190">
        <f t="shared" si="461"/>
        <v>293.92</v>
      </c>
    </row>
    <row r="7354" spans="1:8">
      <c r="A7354" s="185">
        <v>43417</v>
      </c>
      <c r="B7354" s="184">
        <v>82.4</v>
      </c>
      <c r="C7354" s="184">
        <f t="shared" si="459"/>
        <v>2018</v>
      </c>
      <c r="E7354" s="190">
        <v>43.9</v>
      </c>
      <c r="F7354" s="190">
        <f t="shared" si="462"/>
        <v>7349</v>
      </c>
      <c r="G7354" s="190">
        <f t="shared" si="460"/>
        <v>0.80475251861585628</v>
      </c>
      <c r="H7354" s="190">
        <f t="shared" si="461"/>
        <v>293.95999999999998</v>
      </c>
    </row>
    <row r="7355" spans="1:8">
      <c r="A7355" s="185">
        <v>43418</v>
      </c>
      <c r="B7355" s="184">
        <v>47.2</v>
      </c>
      <c r="C7355" s="184">
        <f t="shared" si="459"/>
        <v>2018</v>
      </c>
      <c r="E7355" s="190">
        <v>43.9</v>
      </c>
      <c r="F7355" s="190">
        <f t="shared" si="462"/>
        <v>7350</v>
      </c>
      <c r="G7355" s="190">
        <f t="shared" si="460"/>
        <v>0.80486202365308801</v>
      </c>
      <c r="H7355" s="190">
        <f t="shared" si="461"/>
        <v>294</v>
      </c>
    </row>
    <row r="7356" spans="1:8">
      <c r="A7356" s="185">
        <v>43419</v>
      </c>
      <c r="B7356" s="184">
        <v>47.5</v>
      </c>
      <c r="C7356" s="184">
        <f t="shared" si="459"/>
        <v>2018</v>
      </c>
      <c r="E7356" s="190">
        <v>43.9</v>
      </c>
      <c r="F7356" s="190">
        <f t="shared" si="462"/>
        <v>7351</v>
      </c>
      <c r="G7356" s="190">
        <f t="shared" si="460"/>
        <v>0.80497152869031974</v>
      </c>
      <c r="H7356" s="190">
        <f t="shared" si="461"/>
        <v>294.04000000000002</v>
      </c>
    </row>
    <row r="7357" spans="1:8">
      <c r="A7357" s="185">
        <v>43420</v>
      </c>
      <c r="B7357" s="184">
        <v>44.8</v>
      </c>
      <c r="C7357" s="184">
        <f t="shared" si="459"/>
        <v>2018</v>
      </c>
      <c r="E7357" s="190">
        <v>43.8</v>
      </c>
      <c r="F7357" s="190">
        <f t="shared" si="462"/>
        <v>7352</v>
      </c>
      <c r="G7357" s="190">
        <f t="shared" si="460"/>
        <v>0.80508103372755146</v>
      </c>
      <c r="H7357" s="190">
        <f t="shared" si="461"/>
        <v>294.08</v>
      </c>
    </row>
    <row r="7358" spans="1:8">
      <c r="A7358" s="185">
        <v>43421</v>
      </c>
      <c r="B7358" s="184">
        <v>52.3</v>
      </c>
      <c r="C7358" s="184">
        <f t="shared" si="459"/>
        <v>2018</v>
      </c>
      <c r="E7358" s="190">
        <v>43.8</v>
      </c>
      <c r="F7358" s="190">
        <f t="shared" si="462"/>
        <v>7353</v>
      </c>
      <c r="G7358" s="190">
        <f t="shared" si="460"/>
        <v>0.80519053876478319</v>
      </c>
      <c r="H7358" s="190">
        <f t="shared" si="461"/>
        <v>294.12</v>
      </c>
    </row>
    <row r="7359" spans="1:8">
      <c r="A7359" s="185">
        <v>43422</v>
      </c>
      <c r="B7359" s="184">
        <v>57.3</v>
      </c>
      <c r="C7359" s="184">
        <f t="shared" si="459"/>
        <v>2018</v>
      </c>
      <c r="E7359" s="190">
        <v>43.8</v>
      </c>
      <c r="F7359" s="190">
        <f t="shared" si="462"/>
        <v>7354</v>
      </c>
      <c r="G7359" s="190">
        <f t="shared" si="460"/>
        <v>0.80530004380201492</v>
      </c>
      <c r="H7359" s="190">
        <f t="shared" si="461"/>
        <v>294.16000000000003</v>
      </c>
    </row>
    <row r="7360" spans="1:8">
      <c r="A7360" s="185">
        <v>43423</v>
      </c>
      <c r="B7360" s="184">
        <v>59.5</v>
      </c>
      <c r="C7360" s="184">
        <f t="shared" si="459"/>
        <v>2018</v>
      </c>
      <c r="E7360" s="190">
        <v>43.8</v>
      </c>
      <c r="F7360" s="190">
        <f t="shared" si="462"/>
        <v>7355</v>
      </c>
      <c r="G7360" s="190">
        <f t="shared" si="460"/>
        <v>0.80540954883924665</v>
      </c>
      <c r="H7360" s="190">
        <f t="shared" si="461"/>
        <v>294.2</v>
      </c>
    </row>
    <row r="7361" spans="1:8">
      <c r="A7361" s="185">
        <v>43424</v>
      </c>
      <c r="B7361" s="184">
        <v>68.599999999999994</v>
      </c>
      <c r="C7361" s="184">
        <f t="shared" si="459"/>
        <v>2018</v>
      </c>
      <c r="E7361" s="190">
        <v>43.8</v>
      </c>
      <c r="F7361" s="190">
        <f t="shared" si="462"/>
        <v>7356</v>
      </c>
      <c r="G7361" s="190">
        <f t="shared" si="460"/>
        <v>0.80551905387647826</v>
      </c>
      <c r="H7361" s="190">
        <f t="shared" si="461"/>
        <v>294.23999999999995</v>
      </c>
    </row>
    <row r="7362" spans="1:8">
      <c r="A7362" s="185">
        <v>43425</v>
      </c>
      <c r="B7362" s="184">
        <v>66.900000000000006</v>
      </c>
      <c r="C7362" s="184">
        <f t="shared" si="459"/>
        <v>2018</v>
      </c>
      <c r="E7362" s="190">
        <v>43.8</v>
      </c>
      <c r="F7362" s="190">
        <f t="shared" si="462"/>
        <v>7357</v>
      </c>
      <c r="G7362" s="190">
        <f t="shared" si="460"/>
        <v>0.80562855891370999</v>
      </c>
      <c r="H7362" s="190">
        <f t="shared" si="461"/>
        <v>294.27999999999997</v>
      </c>
    </row>
    <row r="7363" spans="1:8">
      <c r="A7363" s="185">
        <v>43426</v>
      </c>
      <c r="B7363" s="184">
        <v>82.8</v>
      </c>
      <c r="C7363" s="184">
        <f t="shared" si="459"/>
        <v>2018</v>
      </c>
      <c r="E7363" s="190">
        <v>43.8</v>
      </c>
      <c r="F7363" s="190">
        <f t="shared" si="462"/>
        <v>7358</v>
      </c>
      <c r="G7363" s="190">
        <f t="shared" si="460"/>
        <v>0.80573806395094172</v>
      </c>
      <c r="H7363" s="190">
        <f t="shared" si="461"/>
        <v>294.32</v>
      </c>
    </row>
    <row r="7364" spans="1:8">
      <c r="A7364" s="185">
        <v>43427</v>
      </c>
      <c r="B7364" s="184">
        <v>78.599999999999994</v>
      </c>
      <c r="C7364" s="184">
        <f t="shared" si="459"/>
        <v>2018</v>
      </c>
      <c r="E7364" s="190">
        <v>43.8</v>
      </c>
      <c r="F7364" s="190">
        <f t="shared" si="462"/>
        <v>7359</v>
      </c>
      <c r="G7364" s="190">
        <f t="shared" si="460"/>
        <v>0.80584756898817345</v>
      </c>
      <c r="H7364" s="190">
        <f t="shared" si="461"/>
        <v>294.36</v>
      </c>
    </row>
    <row r="7365" spans="1:8">
      <c r="A7365" s="185">
        <v>43428</v>
      </c>
      <c r="B7365" s="184">
        <v>97.8</v>
      </c>
      <c r="C7365" s="184">
        <f t="shared" si="459"/>
        <v>2018</v>
      </c>
      <c r="E7365" s="190">
        <v>43.7</v>
      </c>
      <c r="F7365" s="190">
        <f t="shared" si="462"/>
        <v>7360</v>
      </c>
      <c r="G7365" s="190">
        <f t="shared" si="460"/>
        <v>0.80595707402540517</v>
      </c>
      <c r="H7365" s="190">
        <f t="shared" si="461"/>
        <v>294.39999999999998</v>
      </c>
    </row>
    <row r="7366" spans="1:8">
      <c r="A7366" s="185">
        <v>43429</v>
      </c>
      <c r="B7366" s="184">
        <v>76.7</v>
      </c>
      <c r="C7366" s="184">
        <f t="shared" ref="C7366:C7429" si="463">YEAR(A7366)</f>
        <v>2018</v>
      </c>
      <c r="E7366" s="190">
        <v>43.7</v>
      </c>
      <c r="F7366" s="190">
        <f t="shared" si="462"/>
        <v>7361</v>
      </c>
      <c r="G7366" s="190">
        <f t="shared" ref="G7366:G7429" si="464">F7366/9132</f>
        <v>0.8060665790626369</v>
      </c>
      <c r="H7366" s="190">
        <f t="shared" ref="H7366:H7429" si="465">G7366*9132/25</f>
        <v>294.44</v>
      </c>
    </row>
    <row r="7367" spans="1:8">
      <c r="A7367" s="185">
        <v>43430</v>
      </c>
      <c r="B7367" s="184">
        <v>73.7</v>
      </c>
      <c r="C7367" s="184">
        <f t="shared" si="463"/>
        <v>2018</v>
      </c>
      <c r="E7367" s="190">
        <v>43.7</v>
      </c>
      <c r="F7367" s="190">
        <f t="shared" ref="F7367:F7430" si="466">F7366+1</f>
        <v>7362</v>
      </c>
      <c r="G7367" s="190">
        <f t="shared" si="464"/>
        <v>0.80617608409986863</v>
      </c>
      <c r="H7367" s="190">
        <f t="shared" si="465"/>
        <v>294.48</v>
      </c>
    </row>
    <row r="7368" spans="1:8">
      <c r="A7368" s="185">
        <v>43431</v>
      </c>
      <c r="B7368" s="184">
        <v>74.7</v>
      </c>
      <c r="C7368" s="184">
        <f t="shared" si="463"/>
        <v>2018</v>
      </c>
      <c r="E7368" s="190">
        <v>43.7</v>
      </c>
      <c r="F7368" s="190">
        <f t="shared" si="466"/>
        <v>7363</v>
      </c>
      <c r="G7368" s="190">
        <f t="shared" si="464"/>
        <v>0.80628558913710036</v>
      </c>
      <c r="H7368" s="190">
        <f t="shared" si="465"/>
        <v>294.52</v>
      </c>
    </row>
    <row r="7369" spans="1:8">
      <c r="A7369" s="185">
        <v>43432</v>
      </c>
      <c r="B7369" s="184">
        <v>81.900000000000006</v>
      </c>
      <c r="C7369" s="184">
        <f t="shared" si="463"/>
        <v>2018</v>
      </c>
      <c r="E7369" s="190">
        <v>43.7</v>
      </c>
      <c r="F7369" s="190">
        <f t="shared" si="466"/>
        <v>7364</v>
      </c>
      <c r="G7369" s="190">
        <f t="shared" si="464"/>
        <v>0.80639509417433197</v>
      </c>
      <c r="H7369" s="190">
        <f t="shared" si="465"/>
        <v>294.56</v>
      </c>
    </row>
    <row r="7370" spans="1:8">
      <c r="A7370" s="185">
        <v>43433</v>
      </c>
      <c r="B7370" s="184">
        <v>89.9</v>
      </c>
      <c r="C7370" s="184">
        <f t="shared" si="463"/>
        <v>2018</v>
      </c>
      <c r="E7370" s="190">
        <v>43.7</v>
      </c>
      <c r="F7370" s="190">
        <f t="shared" si="466"/>
        <v>7365</v>
      </c>
      <c r="G7370" s="190">
        <f t="shared" si="464"/>
        <v>0.8065045992115637</v>
      </c>
      <c r="H7370" s="190">
        <f t="shared" si="465"/>
        <v>294.60000000000002</v>
      </c>
    </row>
    <row r="7371" spans="1:8">
      <c r="A7371" s="185">
        <v>43434</v>
      </c>
      <c r="B7371" s="184">
        <v>85.1</v>
      </c>
      <c r="C7371" s="184">
        <f t="shared" si="463"/>
        <v>2018</v>
      </c>
      <c r="E7371" s="190">
        <v>43.7</v>
      </c>
      <c r="F7371" s="190">
        <f t="shared" si="466"/>
        <v>7366</v>
      </c>
      <c r="G7371" s="190">
        <f t="shared" si="464"/>
        <v>0.80661410424879543</v>
      </c>
      <c r="H7371" s="190">
        <f t="shared" si="465"/>
        <v>294.64</v>
      </c>
    </row>
    <row r="7372" spans="1:8">
      <c r="A7372" s="185">
        <v>43435</v>
      </c>
      <c r="B7372" s="184">
        <v>80.400000000000006</v>
      </c>
      <c r="C7372" s="184">
        <f t="shared" si="463"/>
        <v>2018</v>
      </c>
      <c r="E7372" s="190">
        <v>43.7</v>
      </c>
      <c r="F7372" s="190">
        <f t="shared" si="466"/>
        <v>7367</v>
      </c>
      <c r="G7372" s="190">
        <f t="shared" si="464"/>
        <v>0.80672360928602715</v>
      </c>
      <c r="H7372" s="190">
        <f t="shared" si="465"/>
        <v>294.68</v>
      </c>
    </row>
    <row r="7373" spans="1:8">
      <c r="A7373" s="185">
        <v>43436</v>
      </c>
      <c r="B7373" s="184">
        <v>79.099999999999994</v>
      </c>
      <c r="C7373" s="184">
        <f t="shared" si="463"/>
        <v>2018</v>
      </c>
      <c r="E7373" s="190">
        <v>43.7</v>
      </c>
      <c r="F7373" s="190">
        <f t="shared" si="466"/>
        <v>7368</v>
      </c>
      <c r="G7373" s="190">
        <f t="shared" si="464"/>
        <v>0.80683311432325888</v>
      </c>
      <c r="H7373" s="190">
        <f t="shared" si="465"/>
        <v>294.72000000000003</v>
      </c>
    </row>
    <row r="7374" spans="1:8">
      <c r="A7374" s="185">
        <v>43437</v>
      </c>
      <c r="B7374" s="184">
        <v>75</v>
      </c>
      <c r="C7374" s="184">
        <f t="shared" si="463"/>
        <v>2018</v>
      </c>
      <c r="E7374" s="190">
        <v>43.7</v>
      </c>
      <c r="F7374" s="190">
        <f t="shared" si="466"/>
        <v>7369</v>
      </c>
      <c r="G7374" s="190">
        <f t="shared" si="464"/>
        <v>0.80694261936049061</v>
      </c>
      <c r="H7374" s="190">
        <f t="shared" si="465"/>
        <v>294.76</v>
      </c>
    </row>
    <row r="7375" spans="1:8">
      <c r="A7375" s="185">
        <v>43438</v>
      </c>
      <c r="B7375" s="184">
        <v>72.400000000000006</v>
      </c>
      <c r="C7375" s="184">
        <f t="shared" si="463"/>
        <v>2018</v>
      </c>
      <c r="E7375" s="190">
        <v>43.7</v>
      </c>
      <c r="F7375" s="190">
        <f t="shared" si="466"/>
        <v>7370</v>
      </c>
      <c r="G7375" s="190">
        <f t="shared" si="464"/>
        <v>0.80705212439772234</v>
      </c>
      <c r="H7375" s="190">
        <f t="shared" si="465"/>
        <v>294.8</v>
      </c>
    </row>
    <row r="7376" spans="1:8">
      <c r="A7376" s="185">
        <v>43439</v>
      </c>
      <c r="B7376" s="184">
        <v>71.7</v>
      </c>
      <c r="C7376" s="184">
        <f t="shared" si="463"/>
        <v>2018</v>
      </c>
      <c r="E7376" s="190">
        <v>43.7</v>
      </c>
      <c r="F7376" s="190">
        <f t="shared" si="466"/>
        <v>7371</v>
      </c>
      <c r="G7376" s="190">
        <f t="shared" si="464"/>
        <v>0.80716162943495395</v>
      </c>
      <c r="H7376" s="190">
        <f t="shared" si="465"/>
        <v>294.83999999999997</v>
      </c>
    </row>
    <row r="7377" spans="1:8">
      <c r="A7377" s="185">
        <v>43440</v>
      </c>
      <c r="B7377" s="184">
        <v>71</v>
      </c>
      <c r="C7377" s="184">
        <f t="shared" si="463"/>
        <v>2018</v>
      </c>
      <c r="E7377" s="190">
        <v>43.7</v>
      </c>
      <c r="F7377" s="190">
        <f t="shared" si="466"/>
        <v>7372</v>
      </c>
      <c r="G7377" s="190">
        <f t="shared" si="464"/>
        <v>0.80727113447218568</v>
      </c>
      <c r="H7377" s="190">
        <f t="shared" si="465"/>
        <v>294.88</v>
      </c>
    </row>
    <row r="7378" spans="1:8">
      <c r="A7378" s="185">
        <v>43441</v>
      </c>
      <c r="B7378" s="184">
        <v>71</v>
      </c>
      <c r="C7378" s="184">
        <f t="shared" si="463"/>
        <v>2018</v>
      </c>
      <c r="E7378" s="190">
        <v>43.7</v>
      </c>
      <c r="F7378" s="190">
        <f t="shared" si="466"/>
        <v>7373</v>
      </c>
      <c r="G7378" s="190">
        <f t="shared" si="464"/>
        <v>0.80738063950941741</v>
      </c>
      <c r="H7378" s="190">
        <f t="shared" si="465"/>
        <v>294.92</v>
      </c>
    </row>
    <row r="7379" spans="1:8">
      <c r="A7379" s="185">
        <v>43442</v>
      </c>
      <c r="B7379" s="184">
        <v>70.900000000000006</v>
      </c>
      <c r="C7379" s="184">
        <f t="shared" si="463"/>
        <v>2018</v>
      </c>
      <c r="E7379" s="190">
        <v>43.6</v>
      </c>
      <c r="F7379" s="190">
        <f t="shared" si="466"/>
        <v>7374</v>
      </c>
      <c r="G7379" s="190">
        <f t="shared" si="464"/>
        <v>0.80749014454664914</v>
      </c>
      <c r="H7379" s="190">
        <f t="shared" si="465"/>
        <v>294.95999999999998</v>
      </c>
    </row>
    <row r="7380" spans="1:8">
      <c r="A7380" s="185">
        <v>43443</v>
      </c>
      <c r="B7380" s="184">
        <v>69.099999999999994</v>
      </c>
      <c r="C7380" s="184">
        <f t="shared" si="463"/>
        <v>2018</v>
      </c>
      <c r="E7380" s="190">
        <v>43.6</v>
      </c>
      <c r="F7380" s="190">
        <f t="shared" si="466"/>
        <v>7375</v>
      </c>
      <c r="G7380" s="190">
        <f t="shared" si="464"/>
        <v>0.80759964958388086</v>
      </c>
      <c r="H7380" s="190">
        <f t="shared" si="465"/>
        <v>295</v>
      </c>
    </row>
    <row r="7381" spans="1:8">
      <c r="A7381" s="185">
        <v>43444</v>
      </c>
      <c r="B7381" s="184">
        <v>68.400000000000006</v>
      </c>
      <c r="C7381" s="184">
        <f t="shared" si="463"/>
        <v>2018</v>
      </c>
      <c r="E7381" s="190">
        <v>43.6</v>
      </c>
      <c r="F7381" s="190">
        <f t="shared" si="466"/>
        <v>7376</v>
      </c>
      <c r="G7381" s="190">
        <f t="shared" si="464"/>
        <v>0.80770915462111259</v>
      </c>
      <c r="H7381" s="190">
        <f t="shared" si="465"/>
        <v>295.04000000000002</v>
      </c>
    </row>
    <row r="7382" spans="1:8">
      <c r="A7382" s="185">
        <v>43445</v>
      </c>
      <c r="B7382" s="184">
        <v>68.2</v>
      </c>
      <c r="C7382" s="184">
        <f t="shared" si="463"/>
        <v>2018</v>
      </c>
      <c r="E7382" s="190">
        <v>43.6</v>
      </c>
      <c r="F7382" s="190">
        <f t="shared" si="466"/>
        <v>7377</v>
      </c>
      <c r="G7382" s="190">
        <f t="shared" si="464"/>
        <v>0.80781865965834432</v>
      </c>
      <c r="H7382" s="190">
        <f t="shared" si="465"/>
        <v>295.08</v>
      </c>
    </row>
    <row r="7383" spans="1:8">
      <c r="A7383" s="185">
        <v>43446</v>
      </c>
      <c r="B7383" s="184">
        <v>68.599999999999994</v>
      </c>
      <c r="C7383" s="184">
        <f t="shared" si="463"/>
        <v>2018</v>
      </c>
      <c r="E7383" s="190">
        <v>43.6</v>
      </c>
      <c r="F7383" s="190">
        <f t="shared" si="466"/>
        <v>7378</v>
      </c>
      <c r="G7383" s="190">
        <f t="shared" si="464"/>
        <v>0.80792816469557605</v>
      </c>
      <c r="H7383" s="190">
        <f t="shared" si="465"/>
        <v>295.12</v>
      </c>
    </row>
    <row r="7384" spans="1:8">
      <c r="A7384" s="185">
        <v>43447</v>
      </c>
      <c r="B7384" s="184">
        <v>68.7</v>
      </c>
      <c r="C7384" s="184">
        <f t="shared" si="463"/>
        <v>2018</v>
      </c>
      <c r="E7384" s="190">
        <v>43.6</v>
      </c>
      <c r="F7384" s="190">
        <f t="shared" si="466"/>
        <v>7379</v>
      </c>
      <c r="G7384" s="190">
        <f t="shared" si="464"/>
        <v>0.80803766973280766</v>
      </c>
      <c r="H7384" s="190">
        <f t="shared" si="465"/>
        <v>295.16000000000003</v>
      </c>
    </row>
    <row r="7385" spans="1:8">
      <c r="A7385" s="185">
        <v>43448</v>
      </c>
      <c r="B7385" s="184">
        <v>69.099999999999994</v>
      </c>
      <c r="C7385" s="184">
        <f t="shared" si="463"/>
        <v>2018</v>
      </c>
      <c r="E7385" s="190">
        <v>43.6</v>
      </c>
      <c r="F7385" s="190">
        <f t="shared" si="466"/>
        <v>7380</v>
      </c>
      <c r="G7385" s="190">
        <f t="shared" si="464"/>
        <v>0.80814717477003939</v>
      </c>
      <c r="H7385" s="190">
        <f t="shared" si="465"/>
        <v>295.2</v>
      </c>
    </row>
    <row r="7386" spans="1:8">
      <c r="A7386" s="185">
        <v>43449</v>
      </c>
      <c r="B7386" s="184">
        <v>69.900000000000006</v>
      </c>
      <c r="C7386" s="184">
        <f t="shared" si="463"/>
        <v>2018</v>
      </c>
      <c r="E7386" s="190">
        <v>43.6</v>
      </c>
      <c r="F7386" s="190">
        <f t="shared" si="466"/>
        <v>7381</v>
      </c>
      <c r="G7386" s="190">
        <f t="shared" si="464"/>
        <v>0.80825667980727112</v>
      </c>
      <c r="H7386" s="190">
        <f t="shared" si="465"/>
        <v>295.24</v>
      </c>
    </row>
    <row r="7387" spans="1:8">
      <c r="A7387" s="185">
        <v>43450</v>
      </c>
      <c r="B7387" s="184">
        <v>69.599999999999994</v>
      </c>
      <c r="C7387" s="184">
        <f t="shared" si="463"/>
        <v>2018</v>
      </c>
      <c r="E7387" s="190">
        <v>43.6</v>
      </c>
      <c r="F7387" s="190">
        <f t="shared" si="466"/>
        <v>7382</v>
      </c>
      <c r="G7387" s="190">
        <f t="shared" si="464"/>
        <v>0.80836618484450284</v>
      </c>
      <c r="H7387" s="190">
        <f t="shared" si="465"/>
        <v>295.27999999999997</v>
      </c>
    </row>
    <row r="7388" spans="1:8">
      <c r="A7388" s="185">
        <v>43451</v>
      </c>
      <c r="B7388" s="184">
        <v>69.2</v>
      </c>
      <c r="C7388" s="184">
        <f t="shared" si="463"/>
        <v>2018</v>
      </c>
      <c r="E7388" s="190">
        <v>43.5</v>
      </c>
      <c r="F7388" s="190">
        <f t="shared" si="466"/>
        <v>7383</v>
      </c>
      <c r="G7388" s="190">
        <f t="shared" si="464"/>
        <v>0.80847568988173457</v>
      </c>
      <c r="H7388" s="190">
        <f t="shared" si="465"/>
        <v>295.32</v>
      </c>
    </row>
    <row r="7389" spans="1:8">
      <c r="A7389" s="185">
        <v>43452</v>
      </c>
      <c r="B7389" s="184">
        <v>69.3</v>
      </c>
      <c r="C7389" s="184">
        <f t="shared" si="463"/>
        <v>2018</v>
      </c>
      <c r="E7389" s="190">
        <v>43.5</v>
      </c>
      <c r="F7389" s="190">
        <f t="shared" si="466"/>
        <v>7384</v>
      </c>
      <c r="G7389" s="190">
        <f t="shared" si="464"/>
        <v>0.8085851949189663</v>
      </c>
      <c r="H7389" s="190">
        <f t="shared" si="465"/>
        <v>295.36</v>
      </c>
    </row>
    <row r="7390" spans="1:8">
      <c r="A7390" s="185">
        <v>43453</v>
      </c>
      <c r="B7390" s="184">
        <v>67.599999999999994</v>
      </c>
      <c r="C7390" s="184">
        <f t="shared" si="463"/>
        <v>2018</v>
      </c>
      <c r="E7390" s="190">
        <v>43.5</v>
      </c>
      <c r="F7390" s="190">
        <f t="shared" si="466"/>
        <v>7385</v>
      </c>
      <c r="G7390" s="190">
        <f t="shared" si="464"/>
        <v>0.80869469995619803</v>
      </c>
      <c r="H7390" s="190">
        <f t="shared" si="465"/>
        <v>295.39999999999998</v>
      </c>
    </row>
    <row r="7391" spans="1:8">
      <c r="A7391" s="185">
        <v>43454</v>
      </c>
      <c r="B7391" s="184">
        <v>69.2</v>
      </c>
      <c r="C7391" s="184">
        <f t="shared" si="463"/>
        <v>2018</v>
      </c>
      <c r="E7391" s="190">
        <v>43.5</v>
      </c>
      <c r="F7391" s="190">
        <f t="shared" si="466"/>
        <v>7386</v>
      </c>
      <c r="G7391" s="190">
        <f t="shared" si="464"/>
        <v>0.80880420499342964</v>
      </c>
      <c r="H7391" s="190">
        <f t="shared" si="465"/>
        <v>295.43999999999994</v>
      </c>
    </row>
    <row r="7392" spans="1:8">
      <c r="A7392" s="185">
        <v>43455</v>
      </c>
      <c r="B7392" s="184">
        <v>69.3</v>
      </c>
      <c r="C7392" s="184">
        <f t="shared" si="463"/>
        <v>2018</v>
      </c>
      <c r="E7392" s="190">
        <v>43.5</v>
      </c>
      <c r="F7392" s="190">
        <f t="shared" si="466"/>
        <v>7387</v>
      </c>
      <c r="G7392" s="190">
        <f t="shared" si="464"/>
        <v>0.80891371003066137</v>
      </c>
      <c r="H7392" s="190">
        <f t="shared" si="465"/>
        <v>295.48</v>
      </c>
    </row>
    <row r="7393" spans="1:8">
      <c r="A7393" s="185">
        <v>43456</v>
      </c>
      <c r="B7393" s="184">
        <v>68.599999999999994</v>
      </c>
      <c r="C7393" s="184">
        <f t="shared" si="463"/>
        <v>2018</v>
      </c>
      <c r="E7393" s="190">
        <v>43.5</v>
      </c>
      <c r="F7393" s="190">
        <f t="shared" si="466"/>
        <v>7388</v>
      </c>
      <c r="G7393" s="190">
        <f t="shared" si="464"/>
        <v>0.8090232150678931</v>
      </c>
      <c r="H7393" s="190">
        <f t="shared" si="465"/>
        <v>295.52</v>
      </c>
    </row>
    <row r="7394" spans="1:8">
      <c r="A7394" s="185">
        <v>43457</v>
      </c>
      <c r="B7394" s="184">
        <v>67.2</v>
      </c>
      <c r="C7394" s="184">
        <f t="shared" si="463"/>
        <v>2018</v>
      </c>
      <c r="E7394" s="190">
        <v>43.5</v>
      </c>
      <c r="F7394" s="190">
        <f t="shared" si="466"/>
        <v>7389</v>
      </c>
      <c r="G7394" s="190">
        <f t="shared" si="464"/>
        <v>0.80913272010512483</v>
      </c>
      <c r="H7394" s="190">
        <f t="shared" si="465"/>
        <v>295.56</v>
      </c>
    </row>
    <row r="7395" spans="1:8">
      <c r="A7395" s="185">
        <v>43458</v>
      </c>
      <c r="B7395" s="184">
        <v>68</v>
      </c>
      <c r="C7395" s="184">
        <f t="shared" si="463"/>
        <v>2018</v>
      </c>
      <c r="E7395" s="190">
        <v>43.5</v>
      </c>
      <c r="F7395" s="190">
        <f t="shared" si="466"/>
        <v>7390</v>
      </c>
      <c r="G7395" s="190">
        <f t="shared" si="464"/>
        <v>0.80924222514235655</v>
      </c>
      <c r="H7395" s="190">
        <f t="shared" si="465"/>
        <v>295.60000000000002</v>
      </c>
    </row>
    <row r="7396" spans="1:8">
      <c r="A7396" s="185">
        <v>43459</v>
      </c>
      <c r="B7396" s="184">
        <v>67.7</v>
      </c>
      <c r="C7396" s="184">
        <f t="shared" si="463"/>
        <v>2018</v>
      </c>
      <c r="E7396" s="190">
        <v>43.5</v>
      </c>
      <c r="F7396" s="190">
        <f t="shared" si="466"/>
        <v>7391</v>
      </c>
      <c r="G7396" s="190">
        <f t="shared" si="464"/>
        <v>0.80935173017958828</v>
      </c>
      <c r="H7396" s="190">
        <f t="shared" si="465"/>
        <v>295.64</v>
      </c>
    </row>
    <row r="7397" spans="1:8">
      <c r="A7397" s="185">
        <v>43460</v>
      </c>
      <c r="B7397" s="184">
        <v>68.400000000000006</v>
      </c>
      <c r="C7397" s="184">
        <f t="shared" si="463"/>
        <v>2018</v>
      </c>
      <c r="E7397" s="190">
        <v>43.5</v>
      </c>
      <c r="F7397" s="190">
        <f t="shared" si="466"/>
        <v>7392</v>
      </c>
      <c r="G7397" s="190">
        <f t="shared" si="464"/>
        <v>0.80946123521682001</v>
      </c>
      <c r="H7397" s="190">
        <f t="shared" si="465"/>
        <v>295.68</v>
      </c>
    </row>
    <row r="7398" spans="1:8">
      <c r="A7398" s="185">
        <v>43461</v>
      </c>
      <c r="B7398" s="184">
        <v>66.7</v>
      </c>
      <c r="C7398" s="184">
        <f t="shared" si="463"/>
        <v>2018</v>
      </c>
      <c r="E7398" s="190">
        <v>43.5</v>
      </c>
      <c r="F7398" s="190">
        <f t="shared" si="466"/>
        <v>7393</v>
      </c>
      <c r="G7398" s="190">
        <f t="shared" si="464"/>
        <v>0.80957074025405174</v>
      </c>
      <c r="H7398" s="190">
        <f t="shared" si="465"/>
        <v>295.72000000000003</v>
      </c>
    </row>
    <row r="7399" spans="1:8">
      <c r="A7399" s="185">
        <v>43462</v>
      </c>
      <c r="B7399" s="184">
        <v>66.099999999999994</v>
      </c>
      <c r="C7399" s="184">
        <f t="shared" si="463"/>
        <v>2018</v>
      </c>
      <c r="E7399" s="190">
        <v>43.5</v>
      </c>
      <c r="F7399" s="190">
        <f t="shared" si="466"/>
        <v>7394</v>
      </c>
      <c r="G7399" s="190">
        <f t="shared" si="464"/>
        <v>0.80968024529128335</v>
      </c>
      <c r="H7399" s="190">
        <f t="shared" si="465"/>
        <v>295.76</v>
      </c>
    </row>
    <row r="7400" spans="1:8">
      <c r="A7400" s="185">
        <v>43463</v>
      </c>
      <c r="B7400" s="184">
        <v>64.7</v>
      </c>
      <c r="C7400" s="184">
        <f t="shared" si="463"/>
        <v>2018</v>
      </c>
      <c r="E7400" s="190">
        <v>43.4</v>
      </c>
      <c r="F7400" s="190">
        <f t="shared" si="466"/>
        <v>7395</v>
      </c>
      <c r="G7400" s="190">
        <f t="shared" si="464"/>
        <v>0.80978975032851508</v>
      </c>
      <c r="H7400" s="190">
        <f t="shared" si="465"/>
        <v>295.8</v>
      </c>
    </row>
    <row r="7401" spans="1:8">
      <c r="A7401" s="185">
        <v>43464</v>
      </c>
      <c r="B7401" s="184">
        <v>66.400000000000006</v>
      </c>
      <c r="C7401" s="184">
        <f t="shared" si="463"/>
        <v>2018</v>
      </c>
      <c r="E7401" s="190">
        <v>43.4</v>
      </c>
      <c r="F7401" s="190">
        <f t="shared" si="466"/>
        <v>7396</v>
      </c>
      <c r="G7401" s="190">
        <f t="shared" si="464"/>
        <v>0.80989925536574681</v>
      </c>
      <c r="H7401" s="190">
        <f t="shared" si="465"/>
        <v>295.83999999999997</v>
      </c>
    </row>
    <row r="7402" spans="1:8">
      <c r="A7402" s="185">
        <v>43465</v>
      </c>
      <c r="B7402" s="184">
        <v>66</v>
      </c>
      <c r="C7402" s="184">
        <f t="shared" si="463"/>
        <v>2018</v>
      </c>
      <c r="E7402" s="190">
        <v>43.4</v>
      </c>
      <c r="F7402" s="190">
        <f t="shared" si="466"/>
        <v>7397</v>
      </c>
      <c r="G7402" s="190">
        <f t="shared" si="464"/>
        <v>0.81000876040297853</v>
      </c>
      <c r="H7402" s="190">
        <f t="shared" si="465"/>
        <v>295.88</v>
      </c>
    </row>
    <row r="7403" spans="1:8">
      <c r="A7403" s="185">
        <v>43466</v>
      </c>
      <c r="B7403" s="184">
        <v>62</v>
      </c>
      <c r="C7403" s="184">
        <f t="shared" si="463"/>
        <v>2019</v>
      </c>
      <c r="E7403" s="190">
        <v>43.4</v>
      </c>
      <c r="F7403" s="190">
        <f t="shared" si="466"/>
        <v>7398</v>
      </c>
      <c r="G7403" s="190">
        <f t="shared" si="464"/>
        <v>0.81011826544021026</v>
      </c>
      <c r="H7403" s="190">
        <f t="shared" si="465"/>
        <v>295.92</v>
      </c>
    </row>
    <row r="7404" spans="1:8">
      <c r="A7404" s="185">
        <v>43467</v>
      </c>
      <c r="B7404" s="184">
        <v>64.099999999999994</v>
      </c>
      <c r="C7404" s="184">
        <f t="shared" si="463"/>
        <v>2019</v>
      </c>
      <c r="E7404" s="190">
        <v>43.4</v>
      </c>
      <c r="F7404" s="190">
        <f t="shared" si="466"/>
        <v>7399</v>
      </c>
      <c r="G7404" s="190">
        <f t="shared" si="464"/>
        <v>0.81022777047744199</v>
      </c>
      <c r="H7404" s="190">
        <f t="shared" si="465"/>
        <v>295.95999999999998</v>
      </c>
    </row>
    <row r="7405" spans="1:8">
      <c r="A7405" s="185">
        <v>43468</v>
      </c>
      <c r="B7405" s="184">
        <v>71.599999999999994</v>
      </c>
      <c r="C7405" s="184">
        <f t="shared" si="463"/>
        <v>2019</v>
      </c>
      <c r="E7405" s="190">
        <v>43.4</v>
      </c>
      <c r="F7405" s="190">
        <f t="shared" si="466"/>
        <v>7400</v>
      </c>
      <c r="G7405" s="190">
        <f t="shared" si="464"/>
        <v>0.81033727551467372</v>
      </c>
      <c r="H7405" s="190">
        <f t="shared" si="465"/>
        <v>296</v>
      </c>
    </row>
    <row r="7406" spans="1:8">
      <c r="A7406" s="185">
        <v>43469</v>
      </c>
      <c r="B7406" s="184">
        <v>71.599999999999994</v>
      </c>
      <c r="C7406" s="184">
        <f t="shared" si="463"/>
        <v>2019</v>
      </c>
      <c r="E7406" s="190">
        <v>43.4</v>
      </c>
      <c r="F7406" s="190">
        <f t="shared" si="466"/>
        <v>7401</v>
      </c>
      <c r="G7406" s="190">
        <f t="shared" si="464"/>
        <v>0.81044678055190533</v>
      </c>
      <c r="H7406" s="190">
        <f t="shared" si="465"/>
        <v>296.03999999999996</v>
      </c>
    </row>
    <row r="7407" spans="1:8">
      <c r="A7407" s="185">
        <v>43470</v>
      </c>
      <c r="B7407" s="184">
        <v>70</v>
      </c>
      <c r="C7407" s="184">
        <f t="shared" si="463"/>
        <v>2019</v>
      </c>
      <c r="E7407" s="190">
        <v>43.4</v>
      </c>
      <c r="F7407" s="190">
        <f t="shared" si="466"/>
        <v>7402</v>
      </c>
      <c r="G7407" s="190">
        <f t="shared" si="464"/>
        <v>0.81055628558913706</v>
      </c>
      <c r="H7407" s="190">
        <f t="shared" si="465"/>
        <v>296.08</v>
      </c>
    </row>
    <row r="7408" spans="1:8">
      <c r="A7408" s="185">
        <v>43471</v>
      </c>
      <c r="B7408" s="184">
        <v>81.400000000000006</v>
      </c>
      <c r="C7408" s="184">
        <f t="shared" si="463"/>
        <v>2019</v>
      </c>
      <c r="E7408" s="190">
        <v>43.4</v>
      </c>
      <c r="F7408" s="190">
        <f t="shared" si="466"/>
        <v>7403</v>
      </c>
      <c r="G7408" s="190">
        <f t="shared" si="464"/>
        <v>0.81066579062636879</v>
      </c>
      <c r="H7408" s="190">
        <f t="shared" si="465"/>
        <v>296.12</v>
      </c>
    </row>
    <row r="7409" spans="1:8">
      <c r="A7409" s="185">
        <v>43472</v>
      </c>
      <c r="B7409" s="184">
        <v>78.7</v>
      </c>
      <c r="C7409" s="184">
        <f t="shared" si="463"/>
        <v>2019</v>
      </c>
      <c r="E7409" s="190">
        <v>43.4</v>
      </c>
      <c r="F7409" s="190">
        <f t="shared" si="466"/>
        <v>7404</v>
      </c>
      <c r="G7409" s="190">
        <f t="shared" si="464"/>
        <v>0.81077529566360051</v>
      </c>
      <c r="H7409" s="190">
        <f t="shared" si="465"/>
        <v>296.16000000000003</v>
      </c>
    </row>
    <row r="7410" spans="1:8">
      <c r="A7410" s="185">
        <v>43473</v>
      </c>
      <c r="B7410" s="184">
        <v>72.400000000000006</v>
      </c>
      <c r="C7410" s="184">
        <f t="shared" si="463"/>
        <v>2019</v>
      </c>
      <c r="E7410" s="190">
        <v>43.4</v>
      </c>
      <c r="F7410" s="190">
        <f t="shared" si="466"/>
        <v>7405</v>
      </c>
      <c r="G7410" s="190">
        <f t="shared" si="464"/>
        <v>0.81088480070083224</v>
      </c>
      <c r="H7410" s="190">
        <f t="shared" si="465"/>
        <v>296.2</v>
      </c>
    </row>
    <row r="7411" spans="1:8">
      <c r="A7411" s="185">
        <v>43474</v>
      </c>
      <c r="B7411" s="184">
        <v>72.5</v>
      </c>
      <c r="C7411" s="184">
        <f t="shared" si="463"/>
        <v>2019</v>
      </c>
      <c r="E7411" s="190">
        <v>43.4</v>
      </c>
      <c r="F7411" s="190">
        <f t="shared" si="466"/>
        <v>7406</v>
      </c>
      <c r="G7411" s="190">
        <f t="shared" si="464"/>
        <v>0.81099430573806397</v>
      </c>
      <c r="H7411" s="190">
        <f t="shared" si="465"/>
        <v>296.24</v>
      </c>
    </row>
    <row r="7412" spans="1:8">
      <c r="A7412" s="185">
        <v>43475</v>
      </c>
      <c r="B7412" s="184">
        <v>70</v>
      </c>
      <c r="C7412" s="184">
        <f t="shared" si="463"/>
        <v>2019</v>
      </c>
      <c r="E7412" s="190">
        <v>43.4</v>
      </c>
      <c r="F7412" s="190">
        <f t="shared" si="466"/>
        <v>7407</v>
      </c>
      <c r="G7412" s="190">
        <f t="shared" si="464"/>
        <v>0.8111038107752957</v>
      </c>
      <c r="H7412" s="190">
        <f t="shared" si="465"/>
        <v>296.27999999999997</v>
      </c>
    </row>
    <row r="7413" spans="1:8">
      <c r="A7413" s="185">
        <v>43476</v>
      </c>
      <c r="B7413" s="184">
        <v>72</v>
      </c>
      <c r="C7413" s="184">
        <f t="shared" si="463"/>
        <v>2019</v>
      </c>
      <c r="E7413" s="190">
        <v>43.3</v>
      </c>
      <c r="F7413" s="190">
        <f t="shared" si="466"/>
        <v>7408</v>
      </c>
      <c r="G7413" s="190">
        <f t="shared" si="464"/>
        <v>0.81121331581252742</v>
      </c>
      <c r="H7413" s="190">
        <f t="shared" si="465"/>
        <v>296.32</v>
      </c>
    </row>
    <row r="7414" spans="1:8">
      <c r="A7414" s="185">
        <v>43477</v>
      </c>
      <c r="B7414" s="184">
        <v>70.099999999999994</v>
      </c>
      <c r="C7414" s="184">
        <f t="shared" si="463"/>
        <v>2019</v>
      </c>
      <c r="E7414" s="190">
        <v>43.3</v>
      </c>
      <c r="F7414" s="190">
        <f t="shared" si="466"/>
        <v>7409</v>
      </c>
      <c r="G7414" s="190">
        <f t="shared" si="464"/>
        <v>0.81132282084975904</v>
      </c>
      <c r="H7414" s="190">
        <f t="shared" si="465"/>
        <v>296.36</v>
      </c>
    </row>
    <row r="7415" spans="1:8">
      <c r="A7415" s="185">
        <v>43478</v>
      </c>
      <c r="B7415" s="184">
        <v>69</v>
      </c>
      <c r="C7415" s="184">
        <f t="shared" si="463"/>
        <v>2019</v>
      </c>
      <c r="E7415" s="190">
        <v>43.3</v>
      </c>
      <c r="F7415" s="190">
        <f t="shared" si="466"/>
        <v>7410</v>
      </c>
      <c r="G7415" s="190">
        <f t="shared" si="464"/>
        <v>0.81143232588699077</v>
      </c>
      <c r="H7415" s="190">
        <f t="shared" si="465"/>
        <v>296.39999999999998</v>
      </c>
    </row>
    <row r="7416" spans="1:8">
      <c r="A7416" s="185">
        <v>43479</v>
      </c>
      <c r="B7416" s="184">
        <v>69.400000000000006</v>
      </c>
      <c r="C7416" s="184">
        <f t="shared" si="463"/>
        <v>2019</v>
      </c>
      <c r="E7416" s="190">
        <v>43.3</v>
      </c>
      <c r="F7416" s="190">
        <f t="shared" si="466"/>
        <v>7411</v>
      </c>
      <c r="G7416" s="190">
        <f t="shared" si="464"/>
        <v>0.8115418309242225</v>
      </c>
      <c r="H7416" s="190">
        <f t="shared" si="465"/>
        <v>296.44</v>
      </c>
    </row>
    <row r="7417" spans="1:8">
      <c r="A7417" s="185">
        <v>43480</v>
      </c>
      <c r="B7417" s="184">
        <v>69.8</v>
      </c>
      <c r="C7417" s="184">
        <f t="shared" si="463"/>
        <v>2019</v>
      </c>
      <c r="E7417" s="190">
        <v>43.3</v>
      </c>
      <c r="F7417" s="190">
        <f t="shared" si="466"/>
        <v>7412</v>
      </c>
      <c r="G7417" s="190">
        <f t="shared" si="464"/>
        <v>0.81165133596145422</v>
      </c>
      <c r="H7417" s="190">
        <f t="shared" si="465"/>
        <v>296.48</v>
      </c>
    </row>
    <row r="7418" spans="1:8">
      <c r="A7418" s="185">
        <v>43481</v>
      </c>
      <c r="B7418" s="184">
        <v>79.3</v>
      </c>
      <c r="C7418" s="184">
        <f t="shared" si="463"/>
        <v>2019</v>
      </c>
      <c r="E7418" s="190">
        <v>43.3</v>
      </c>
      <c r="F7418" s="190">
        <f t="shared" si="466"/>
        <v>7413</v>
      </c>
      <c r="G7418" s="190">
        <f t="shared" si="464"/>
        <v>0.81176084099868595</v>
      </c>
      <c r="H7418" s="190">
        <f t="shared" si="465"/>
        <v>296.52</v>
      </c>
    </row>
    <row r="7419" spans="1:8">
      <c r="A7419" s="185">
        <v>43482</v>
      </c>
      <c r="B7419" s="184">
        <v>137</v>
      </c>
      <c r="C7419" s="184">
        <f t="shared" si="463"/>
        <v>2019</v>
      </c>
      <c r="E7419" s="190">
        <v>43.3</v>
      </c>
      <c r="F7419" s="190">
        <f t="shared" si="466"/>
        <v>7414</v>
      </c>
      <c r="G7419" s="190">
        <f t="shared" si="464"/>
        <v>0.81187034603591768</v>
      </c>
      <c r="H7419" s="190">
        <f t="shared" si="465"/>
        <v>296.56</v>
      </c>
    </row>
    <row r="7420" spans="1:8">
      <c r="A7420" s="185">
        <v>43483</v>
      </c>
      <c r="B7420" s="184">
        <v>107</v>
      </c>
      <c r="C7420" s="184">
        <f t="shared" si="463"/>
        <v>2019</v>
      </c>
      <c r="E7420" s="190">
        <v>43.2</v>
      </c>
      <c r="F7420" s="190">
        <f t="shared" si="466"/>
        <v>7415</v>
      </c>
      <c r="G7420" s="190">
        <f t="shared" si="464"/>
        <v>0.81197985107314941</v>
      </c>
      <c r="H7420" s="190">
        <f t="shared" si="465"/>
        <v>296.60000000000002</v>
      </c>
    </row>
    <row r="7421" spans="1:8">
      <c r="A7421" s="185">
        <v>43484</v>
      </c>
      <c r="B7421" s="184">
        <v>84.4</v>
      </c>
      <c r="C7421" s="184">
        <f t="shared" si="463"/>
        <v>2019</v>
      </c>
      <c r="E7421" s="190">
        <v>43.2</v>
      </c>
      <c r="F7421" s="190">
        <f t="shared" si="466"/>
        <v>7416</v>
      </c>
      <c r="G7421" s="190">
        <f t="shared" si="464"/>
        <v>0.81208935611038102</v>
      </c>
      <c r="H7421" s="190">
        <f t="shared" si="465"/>
        <v>296.64</v>
      </c>
    </row>
    <row r="7422" spans="1:8">
      <c r="A7422" s="185">
        <v>43485</v>
      </c>
      <c r="B7422" s="184">
        <v>82.5</v>
      </c>
      <c r="C7422" s="184">
        <f t="shared" si="463"/>
        <v>2019</v>
      </c>
      <c r="E7422" s="190">
        <v>43.2</v>
      </c>
      <c r="F7422" s="190">
        <f t="shared" si="466"/>
        <v>7417</v>
      </c>
      <c r="G7422" s="190">
        <f t="shared" si="464"/>
        <v>0.81219886114761275</v>
      </c>
      <c r="H7422" s="190">
        <f t="shared" si="465"/>
        <v>296.68</v>
      </c>
    </row>
    <row r="7423" spans="1:8">
      <c r="A7423" s="185">
        <v>43486</v>
      </c>
      <c r="B7423" s="184">
        <v>94</v>
      </c>
      <c r="C7423" s="184">
        <f t="shared" si="463"/>
        <v>2019</v>
      </c>
      <c r="E7423" s="190">
        <v>43.2</v>
      </c>
      <c r="F7423" s="190">
        <f t="shared" si="466"/>
        <v>7418</v>
      </c>
      <c r="G7423" s="190">
        <f t="shared" si="464"/>
        <v>0.81230836618484448</v>
      </c>
      <c r="H7423" s="190">
        <f t="shared" si="465"/>
        <v>296.72000000000003</v>
      </c>
    </row>
    <row r="7424" spans="1:8">
      <c r="A7424" s="185">
        <v>43487</v>
      </c>
      <c r="B7424" s="184">
        <v>83.3</v>
      </c>
      <c r="C7424" s="184">
        <f t="shared" si="463"/>
        <v>2019</v>
      </c>
      <c r="E7424" s="190">
        <v>43.2</v>
      </c>
      <c r="F7424" s="190">
        <f t="shared" si="466"/>
        <v>7419</v>
      </c>
      <c r="G7424" s="190">
        <f t="shared" si="464"/>
        <v>0.8124178712220762</v>
      </c>
      <c r="H7424" s="190">
        <f t="shared" si="465"/>
        <v>296.76</v>
      </c>
    </row>
    <row r="7425" spans="1:8">
      <c r="A7425" s="185">
        <v>43488</v>
      </c>
      <c r="B7425" s="184">
        <v>81.7</v>
      </c>
      <c r="C7425" s="184">
        <f t="shared" si="463"/>
        <v>2019</v>
      </c>
      <c r="E7425" s="190">
        <v>43.2</v>
      </c>
      <c r="F7425" s="190">
        <f t="shared" si="466"/>
        <v>7420</v>
      </c>
      <c r="G7425" s="190">
        <f t="shared" si="464"/>
        <v>0.81252737625930793</v>
      </c>
      <c r="H7425" s="190">
        <f t="shared" si="465"/>
        <v>296.8</v>
      </c>
    </row>
    <row r="7426" spans="1:8">
      <c r="A7426" s="185">
        <v>43489</v>
      </c>
      <c r="B7426" s="184">
        <v>80.599999999999994</v>
      </c>
      <c r="C7426" s="184">
        <f t="shared" si="463"/>
        <v>2019</v>
      </c>
      <c r="E7426" s="190">
        <v>43.2</v>
      </c>
      <c r="F7426" s="190">
        <f t="shared" si="466"/>
        <v>7421</v>
      </c>
      <c r="G7426" s="190">
        <f t="shared" si="464"/>
        <v>0.81263688129653966</v>
      </c>
      <c r="H7426" s="190">
        <f t="shared" si="465"/>
        <v>296.83999999999997</v>
      </c>
    </row>
    <row r="7427" spans="1:8">
      <c r="A7427" s="185">
        <v>43490</v>
      </c>
      <c r="B7427" s="184">
        <v>78.900000000000006</v>
      </c>
      <c r="C7427" s="184">
        <f t="shared" si="463"/>
        <v>2019</v>
      </c>
      <c r="E7427" s="190">
        <v>43.2</v>
      </c>
      <c r="F7427" s="190">
        <f t="shared" si="466"/>
        <v>7422</v>
      </c>
      <c r="G7427" s="190">
        <f t="shared" si="464"/>
        <v>0.81274638633377139</v>
      </c>
      <c r="H7427" s="190">
        <f t="shared" si="465"/>
        <v>296.88</v>
      </c>
    </row>
    <row r="7428" spans="1:8">
      <c r="A7428" s="185">
        <v>43491</v>
      </c>
      <c r="B7428" s="184">
        <v>79.7</v>
      </c>
      <c r="C7428" s="184">
        <f t="shared" si="463"/>
        <v>2019</v>
      </c>
      <c r="E7428" s="190">
        <v>43.1</v>
      </c>
      <c r="F7428" s="190">
        <f t="shared" si="466"/>
        <v>7423</v>
      </c>
      <c r="G7428" s="190">
        <f t="shared" si="464"/>
        <v>0.81285589137100311</v>
      </c>
      <c r="H7428" s="190">
        <f t="shared" si="465"/>
        <v>296.92</v>
      </c>
    </row>
    <row r="7429" spans="1:8">
      <c r="A7429" s="185">
        <v>43492</v>
      </c>
      <c r="B7429" s="184">
        <v>79.7</v>
      </c>
      <c r="C7429" s="184">
        <f t="shared" si="463"/>
        <v>2019</v>
      </c>
      <c r="E7429" s="190">
        <v>43.1</v>
      </c>
      <c r="F7429" s="190">
        <f t="shared" si="466"/>
        <v>7424</v>
      </c>
      <c r="G7429" s="190">
        <f t="shared" si="464"/>
        <v>0.81296539640823473</v>
      </c>
      <c r="H7429" s="190">
        <f t="shared" si="465"/>
        <v>296.95999999999998</v>
      </c>
    </row>
    <row r="7430" spans="1:8">
      <c r="A7430" s="185">
        <v>43493</v>
      </c>
      <c r="B7430" s="184">
        <v>77.3</v>
      </c>
      <c r="C7430" s="184">
        <f t="shared" ref="C7430:C7493" si="467">YEAR(A7430)</f>
        <v>2019</v>
      </c>
      <c r="E7430" s="190">
        <v>43.1</v>
      </c>
      <c r="F7430" s="190">
        <f t="shared" si="466"/>
        <v>7425</v>
      </c>
      <c r="G7430" s="190">
        <f t="shared" ref="G7430:G7493" si="468">F7430/9132</f>
        <v>0.81307490144546646</v>
      </c>
      <c r="H7430" s="190">
        <f t="shared" ref="H7430:H7493" si="469">G7430*9132/25</f>
        <v>297</v>
      </c>
    </row>
    <row r="7431" spans="1:8">
      <c r="A7431" s="185">
        <v>43494</v>
      </c>
      <c r="B7431" s="184">
        <v>78.2</v>
      </c>
      <c r="C7431" s="184">
        <f t="shared" si="467"/>
        <v>2019</v>
      </c>
      <c r="E7431" s="190">
        <v>43.1</v>
      </c>
      <c r="F7431" s="190">
        <f t="shared" ref="F7431:F7494" si="470">F7430+1</f>
        <v>7426</v>
      </c>
      <c r="G7431" s="190">
        <f t="shared" si="468"/>
        <v>0.81318440648269819</v>
      </c>
      <c r="H7431" s="190">
        <f t="shared" si="469"/>
        <v>297.04000000000002</v>
      </c>
    </row>
    <row r="7432" spans="1:8">
      <c r="A7432" s="185">
        <v>43495</v>
      </c>
      <c r="B7432" s="184">
        <v>78.400000000000006</v>
      </c>
      <c r="C7432" s="184">
        <f t="shared" si="467"/>
        <v>2019</v>
      </c>
      <c r="E7432" s="190">
        <v>43.1</v>
      </c>
      <c r="F7432" s="190">
        <f t="shared" si="470"/>
        <v>7427</v>
      </c>
      <c r="G7432" s="190">
        <f t="shared" si="468"/>
        <v>0.81329391151992991</v>
      </c>
      <c r="H7432" s="190">
        <f t="shared" si="469"/>
        <v>297.08</v>
      </c>
    </row>
    <row r="7433" spans="1:8">
      <c r="A7433" s="185">
        <v>43496</v>
      </c>
      <c r="B7433" s="184">
        <v>76.7</v>
      </c>
      <c r="C7433" s="184">
        <f t="shared" si="467"/>
        <v>2019</v>
      </c>
      <c r="E7433" s="190">
        <v>43.1</v>
      </c>
      <c r="F7433" s="190">
        <f t="shared" si="470"/>
        <v>7428</v>
      </c>
      <c r="G7433" s="190">
        <f t="shared" si="468"/>
        <v>0.81340341655716164</v>
      </c>
      <c r="H7433" s="190">
        <f t="shared" si="469"/>
        <v>297.12</v>
      </c>
    </row>
    <row r="7434" spans="1:8">
      <c r="A7434" s="185">
        <v>43497</v>
      </c>
      <c r="B7434" s="184">
        <v>73</v>
      </c>
      <c r="C7434" s="184">
        <f t="shared" si="467"/>
        <v>2019</v>
      </c>
      <c r="E7434" s="190">
        <v>43.1</v>
      </c>
      <c r="F7434" s="190">
        <f t="shared" si="470"/>
        <v>7429</v>
      </c>
      <c r="G7434" s="190">
        <f t="shared" si="468"/>
        <v>0.81351292159439337</v>
      </c>
      <c r="H7434" s="190">
        <f t="shared" si="469"/>
        <v>297.16000000000003</v>
      </c>
    </row>
    <row r="7435" spans="1:8">
      <c r="A7435" s="185">
        <v>43498</v>
      </c>
      <c r="B7435" s="184">
        <v>71.400000000000006</v>
      </c>
      <c r="C7435" s="184">
        <f t="shared" si="467"/>
        <v>2019</v>
      </c>
      <c r="E7435" s="190">
        <v>43</v>
      </c>
      <c r="F7435" s="190">
        <f t="shared" si="470"/>
        <v>7430</v>
      </c>
      <c r="G7435" s="190">
        <f t="shared" si="468"/>
        <v>0.8136224266316251</v>
      </c>
      <c r="H7435" s="190">
        <f t="shared" si="469"/>
        <v>297.2</v>
      </c>
    </row>
    <row r="7436" spans="1:8">
      <c r="A7436" s="185">
        <v>43499</v>
      </c>
      <c r="B7436" s="184">
        <v>90.6</v>
      </c>
      <c r="C7436" s="184">
        <f t="shared" si="467"/>
        <v>2019</v>
      </c>
      <c r="E7436" s="190">
        <v>43</v>
      </c>
      <c r="F7436" s="190">
        <f t="shared" si="470"/>
        <v>7431</v>
      </c>
      <c r="G7436" s="190">
        <f t="shared" si="468"/>
        <v>0.81373193166885682</v>
      </c>
      <c r="H7436" s="190">
        <f t="shared" si="469"/>
        <v>297.24</v>
      </c>
    </row>
    <row r="7437" spans="1:8">
      <c r="A7437" s="185">
        <v>43500</v>
      </c>
      <c r="B7437" s="184">
        <v>79.8</v>
      </c>
      <c r="C7437" s="184">
        <f t="shared" si="467"/>
        <v>2019</v>
      </c>
      <c r="E7437" s="190">
        <v>43</v>
      </c>
      <c r="F7437" s="190">
        <f t="shared" si="470"/>
        <v>7432</v>
      </c>
      <c r="G7437" s="190">
        <f t="shared" si="468"/>
        <v>0.81384143670608844</v>
      </c>
      <c r="H7437" s="190">
        <f t="shared" si="469"/>
        <v>297.27999999999997</v>
      </c>
    </row>
    <row r="7438" spans="1:8">
      <c r="A7438" s="185">
        <v>43501</v>
      </c>
      <c r="B7438" s="184">
        <v>82.9</v>
      </c>
      <c r="C7438" s="184">
        <f t="shared" si="467"/>
        <v>2019</v>
      </c>
      <c r="E7438" s="190">
        <v>43</v>
      </c>
      <c r="F7438" s="190">
        <f t="shared" si="470"/>
        <v>7433</v>
      </c>
      <c r="G7438" s="190">
        <f t="shared" si="468"/>
        <v>0.81395094174332017</v>
      </c>
      <c r="H7438" s="190">
        <f t="shared" si="469"/>
        <v>297.32</v>
      </c>
    </row>
    <row r="7439" spans="1:8">
      <c r="A7439" s="185">
        <v>43502</v>
      </c>
      <c r="B7439" s="184">
        <v>79.599999999999994</v>
      </c>
      <c r="C7439" s="184">
        <f t="shared" si="467"/>
        <v>2019</v>
      </c>
      <c r="E7439" s="190">
        <v>43</v>
      </c>
      <c r="F7439" s="190">
        <f t="shared" si="470"/>
        <v>7434</v>
      </c>
      <c r="G7439" s="190">
        <f t="shared" si="468"/>
        <v>0.81406044678055189</v>
      </c>
      <c r="H7439" s="190">
        <f t="shared" si="469"/>
        <v>297.36</v>
      </c>
    </row>
    <row r="7440" spans="1:8">
      <c r="A7440" s="185">
        <v>43503</v>
      </c>
      <c r="B7440" s="184">
        <v>75.5</v>
      </c>
      <c r="C7440" s="184">
        <f t="shared" si="467"/>
        <v>2019</v>
      </c>
      <c r="E7440" s="190">
        <v>43</v>
      </c>
      <c r="F7440" s="190">
        <f t="shared" si="470"/>
        <v>7435</v>
      </c>
      <c r="G7440" s="190">
        <f t="shared" si="468"/>
        <v>0.81416995181778362</v>
      </c>
      <c r="H7440" s="190">
        <f t="shared" si="469"/>
        <v>297.39999999999998</v>
      </c>
    </row>
    <row r="7441" spans="1:8">
      <c r="A7441" s="185">
        <v>43504</v>
      </c>
      <c r="B7441" s="184">
        <v>73.5</v>
      </c>
      <c r="C7441" s="184">
        <f t="shared" si="467"/>
        <v>2019</v>
      </c>
      <c r="E7441" s="190">
        <v>43</v>
      </c>
      <c r="F7441" s="190">
        <f t="shared" si="470"/>
        <v>7436</v>
      </c>
      <c r="G7441" s="190">
        <f t="shared" si="468"/>
        <v>0.81427945685501535</v>
      </c>
      <c r="H7441" s="190">
        <f t="shared" si="469"/>
        <v>297.44</v>
      </c>
    </row>
    <row r="7442" spans="1:8">
      <c r="A7442" s="185">
        <v>43505</v>
      </c>
      <c r="B7442" s="184">
        <v>75.3</v>
      </c>
      <c r="C7442" s="184">
        <f t="shared" si="467"/>
        <v>2019</v>
      </c>
      <c r="E7442" s="190">
        <v>43</v>
      </c>
      <c r="F7442" s="190">
        <f t="shared" si="470"/>
        <v>7437</v>
      </c>
      <c r="G7442" s="190">
        <f t="shared" si="468"/>
        <v>0.81438896189224708</v>
      </c>
      <c r="H7442" s="190">
        <f t="shared" si="469"/>
        <v>297.48</v>
      </c>
    </row>
    <row r="7443" spans="1:8">
      <c r="A7443" s="185">
        <v>43506</v>
      </c>
      <c r="B7443" s="184">
        <v>74.400000000000006</v>
      </c>
      <c r="C7443" s="184">
        <f t="shared" si="467"/>
        <v>2019</v>
      </c>
      <c r="E7443" s="190">
        <v>43</v>
      </c>
      <c r="F7443" s="190">
        <f t="shared" si="470"/>
        <v>7438</v>
      </c>
      <c r="G7443" s="190">
        <f t="shared" si="468"/>
        <v>0.8144984669294788</v>
      </c>
      <c r="H7443" s="190">
        <f t="shared" si="469"/>
        <v>297.52</v>
      </c>
    </row>
    <row r="7444" spans="1:8">
      <c r="A7444" s="185">
        <v>43507</v>
      </c>
      <c r="B7444" s="184">
        <v>73.3</v>
      </c>
      <c r="C7444" s="184">
        <f t="shared" si="467"/>
        <v>2019</v>
      </c>
      <c r="E7444" s="190">
        <v>43</v>
      </c>
      <c r="F7444" s="190">
        <f t="shared" si="470"/>
        <v>7439</v>
      </c>
      <c r="G7444" s="190">
        <f t="shared" si="468"/>
        <v>0.81460797196671042</v>
      </c>
      <c r="H7444" s="190">
        <f t="shared" si="469"/>
        <v>297.56</v>
      </c>
    </row>
    <row r="7445" spans="1:8">
      <c r="A7445" s="185">
        <v>43508</v>
      </c>
      <c r="B7445" s="184">
        <v>71.3</v>
      </c>
      <c r="C7445" s="184">
        <f t="shared" si="467"/>
        <v>2019</v>
      </c>
      <c r="E7445" s="190">
        <v>43</v>
      </c>
      <c r="F7445" s="190">
        <f t="shared" si="470"/>
        <v>7440</v>
      </c>
      <c r="G7445" s="190">
        <f t="shared" si="468"/>
        <v>0.81471747700394215</v>
      </c>
      <c r="H7445" s="190">
        <f t="shared" si="469"/>
        <v>297.60000000000002</v>
      </c>
    </row>
    <row r="7446" spans="1:8">
      <c r="A7446" s="185">
        <v>43509</v>
      </c>
      <c r="B7446" s="184">
        <v>84.2</v>
      </c>
      <c r="C7446" s="184">
        <f t="shared" si="467"/>
        <v>2019</v>
      </c>
      <c r="E7446" s="190">
        <v>43</v>
      </c>
      <c r="F7446" s="190">
        <f t="shared" si="470"/>
        <v>7441</v>
      </c>
      <c r="G7446" s="190">
        <f t="shared" si="468"/>
        <v>0.81482698204117388</v>
      </c>
      <c r="H7446" s="190">
        <f t="shared" si="469"/>
        <v>297.64</v>
      </c>
    </row>
    <row r="7447" spans="1:8">
      <c r="A7447" s="185">
        <v>43510</v>
      </c>
      <c r="B7447" s="184">
        <v>105</v>
      </c>
      <c r="C7447" s="184">
        <f t="shared" si="467"/>
        <v>2019</v>
      </c>
      <c r="E7447" s="190">
        <v>43</v>
      </c>
      <c r="F7447" s="190">
        <f t="shared" si="470"/>
        <v>7442</v>
      </c>
      <c r="G7447" s="190">
        <f t="shared" si="468"/>
        <v>0.8149364870784056</v>
      </c>
      <c r="H7447" s="190">
        <f t="shared" si="469"/>
        <v>297.68</v>
      </c>
    </row>
    <row r="7448" spans="1:8">
      <c r="A7448" s="185">
        <v>43511</v>
      </c>
      <c r="B7448" s="184">
        <v>106</v>
      </c>
      <c r="C7448" s="184">
        <f t="shared" si="467"/>
        <v>2019</v>
      </c>
      <c r="E7448" s="190">
        <v>43</v>
      </c>
      <c r="F7448" s="190">
        <f t="shared" si="470"/>
        <v>7443</v>
      </c>
      <c r="G7448" s="190">
        <f t="shared" si="468"/>
        <v>0.81504599211563733</v>
      </c>
      <c r="H7448" s="190">
        <f t="shared" si="469"/>
        <v>297.72000000000003</v>
      </c>
    </row>
    <row r="7449" spans="1:8">
      <c r="A7449" s="185">
        <v>43512</v>
      </c>
      <c r="B7449" s="184">
        <v>94.4</v>
      </c>
      <c r="C7449" s="184">
        <f t="shared" si="467"/>
        <v>2019</v>
      </c>
      <c r="E7449" s="190">
        <v>43</v>
      </c>
      <c r="F7449" s="190">
        <f t="shared" si="470"/>
        <v>7444</v>
      </c>
      <c r="G7449" s="190">
        <f t="shared" si="468"/>
        <v>0.81515549715286906</v>
      </c>
      <c r="H7449" s="190">
        <f t="shared" si="469"/>
        <v>297.76</v>
      </c>
    </row>
    <row r="7450" spans="1:8">
      <c r="A7450" s="185">
        <v>43513</v>
      </c>
      <c r="B7450" s="184">
        <v>83.4</v>
      </c>
      <c r="C7450" s="184">
        <f t="shared" si="467"/>
        <v>2019</v>
      </c>
      <c r="E7450" s="190">
        <v>43</v>
      </c>
      <c r="F7450" s="190">
        <f t="shared" si="470"/>
        <v>7445</v>
      </c>
      <c r="G7450" s="190">
        <f t="shared" si="468"/>
        <v>0.81526500219010078</v>
      </c>
      <c r="H7450" s="190">
        <f t="shared" si="469"/>
        <v>297.8</v>
      </c>
    </row>
    <row r="7451" spans="1:8">
      <c r="A7451" s="185">
        <v>43514</v>
      </c>
      <c r="B7451" s="184">
        <v>82.9</v>
      </c>
      <c r="C7451" s="184">
        <f t="shared" si="467"/>
        <v>2019</v>
      </c>
      <c r="E7451" s="190">
        <v>43</v>
      </c>
      <c r="F7451" s="190">
        <f t="shared" si="470"/>
        <v>7446</v>
      </c>
      <c r="G7451" s="190">
        <f t="shared" si="468"/>
        <v>0.81537450722733251</v>
      </c>
      <c r="H7451" s="190">
        <f t="shared" si="469"/>
        <v>297.84000000000003</v>
      </c>
    </row>
    <row r="7452" spans="1:8">
      <c r="A7452" s="185">
        <v>43515</v>
      </c>
      <c r="B7452" s="184">
        <v>79.400000000000006</v>
      </c>
      <c r="C7452" s="184">
        <f t="shared" si="467"/>
        <v>2019</v>
      </c>
      <c r="E7452" s="190">
        <v>43</v>
      </c>
      <c r="F7452" s="190">
        <f t="shared" si="470"/>
        <v>7447</v>
      </c>
      <c r="G7452" s="190">
        <f t="shared" si="468"/>
        <v>0.81548401226456413</v>
      </c>
      <c r="H7452" s="190">
        <f t="shared" si="469"/>
        <v>297.88</v>
      </c>
    </row>
    <row r="7453" spans="1:8">
      <c r="A7453" s="185">
        <v>43516</v>
      </c>
      <c r="B7453" s="184">
        <v>77</v>
      </c>
      <c r="C7453" s="184">
        <f t="shared" si="467"/>
        <v>2019</v>
      </c>
      <c r="E7453" s="190">
        <v>43</v>
      </c>
      <c r="F7453" s="190">
        <f t="shared" si="470"/>
        <v>7448</v>
      </c>
      <c r="G7453" s="190">
        <f t="shared" si="468"/>
        <v>0.81559351730179586</v>
      </c>
      <c r="H7453" s="190">
        <f t="shared" si="469"/>
        <v>297.92</v>
      </c>
    </row>
    <row r="7454" spans="1:8">
      <c r="A7454" s="185">
        <v>43517</v>
      </c>
      <c r="B7454" s="184">
        <v>77.3</v>
      </c>
      <c r="C7454" s="184">
        <f t="shared" si="467"/>
        <v>2019</v>
      </c>
      <c r="E7454" s="190">
        <v>42.9</v>
      </c>
      <c r="F7454" s="190">
        <f t="shared" si="470"/>
        <v>7449</v>
      </c>
      <c r="G7454" s="190">
        <f t="shared" si="468"/>
        <v>0.81570302233902758</v>
      </c>
      <c r="H7454" s="190">
        <f t="shared" si="469"/>
        <v>297.95999999999998</v>
      </c>
    </row>
    <row r="7455" spans="1:8">
      <c r="A7455" s="185">
        <v>43518</v>
      </c>
      <c r="B7455" s="184">
        <v>76.7</v>
      </c>
      <c r="C7455" s="184">
        <f t="shared" si="467"/>
        <v>2019</v>
      </c>
      <c r="E7455" s="190">
        <v>42.9</v>
      </c>
      <c r="F7455" s="190">
        <f t="shared" si="470"/>
        <v>7450</v>
      </c>
      <c r="G7455" s="190">
        <f t="shared" si="468"/>
        <v>0.81581252737625931</v>
      </c>
      <c r="H7455" s="190">
        <f t="shared" si="469"/>
        <v>298</v>
      </c>
    </row>
    <row r="7456" spans="1:8">
      <c r="A7456" s="185">
        <v>43519</v>
      </c>
      <c r="B7456" s="184">
        <v>74.099999999999994</v>
      </c>
      <c r="C7456" s="184">
        <f t="shared" si="467"/>
        <v>2019</v>
      </c>
      <c r="E7456" s="190">
        <v>42.9</v>
      </c>
      <c r="F7456" s="190">
        <f t="shared" si="470"/>
        <v>7451</v>
      </c>
      <c r="G7456" s="190">
        <f t="shared" si="468"/>
        <v>0.81592203241349104</v>
      </c>
      <c r="H7456" s="190">
        <f t="shared" si="469"/>
        <v>298.04000000000002</v>
      </c>
    </row>
    <row r="7457" spans="1:8">
      <c r="A7457" s="185">
        <v>43520</v>
      </c>
      <c r="B7457" s="184">
        <v>74.099999999999994</v>
      </c>
      <c r="C7457" s="184">
        <f t="shared" si="467"/>
        <v>2019</v>
      </c>
      <c r="E7457" s="190">
        <v>42.9</v>
      </c>
      <c r="F7457" s="190">
        <f t="shared" si="470"/>
        <v>7452</v>
      </c>
      <c r="G7457" s="190">
        <f t="shared" si="468"/>
        <v>0.81603153745072277</v>
      </c>
      <c r="H7457" s="190">
        <f t="shared" si="469"/>
        <v>298.08</v>
      </c>
    </row>
    <row r="7458" spans="1:8">
      <c r="A7458" s="185">
        <v>43521</v>
      </c>
      <c r="B7458" s="184">
        <v>73.599999999999994</v>
      </c>
      <c r="C7458" s="184">
        <f t="shared" si="467"/>
        <v>2019</v>
      </c>
      <c r="E7458" s="190">
        <v>42.9</v>
      </c>
      <c r="F7458" s="190">
        <f t="shared" si="470"/>
        <v>7453</v>
      </c>
      <c r="G7458" s="190">
        <f t="shared" si="468"/>
        <v>0.81614104248795449</v>
      </c>
      <c r="H7458" s="190">
        <f t="shared" si="469"/>
        <v>298.12</v>
      </c>
    </row>
    <row r="7459" spans="1:8">
      <c r="A7459" s="185">
        <v>43522</v>
      </c>
      <c r="B7459" s="184">
        <v>76.900000000000006</v>
      </c>
      <c r="C7459" s="184">
        <f t="shared" si="467"/>
        <v>2019</v>
      </c>
      <c r="E7459" s="190">
        <v>42.9</v>
      </c>
      <c r="F7459" s="190">
        <f t="shared" si="470"/>
        <v>7454</v>
      </c>
      <c r="G7459" s="190">
        <f t="shared" si="468"/>
        <v>0.81625054752518611</v>
      </c>
      <c r="H7459" s="190">
        <f t="shared" si="469"/>
        <v>298.16000000000003</v>
      </c>
    </row>
    <row r="7460" spans="1:8">
      <c r="A7460" s="185">
        <v>43523</v>
      </c>
      <c r="B7460" s="184">
        <v>75.7</v>
      </c>
      <c r="C7460" s="184">
        <f t="shared" si="467"/>
        <v>2019</v>
      </c>
      <c r="E7460" s="190">
        <v>42.9</v>
      </c>
      <c r="F7460" s="190">
        <f t="shared" si="470"/>
        <v>7455</v>
      </c>
      <c r="G7460" s="190">
        <f t="shared" si="468"/>
        <v>0.81636005256241784</v>
      </c>
      <c r="H7460" s="190">
        <f t="shared" si="469"/>
        <v>298.2</v>
      </c>
    </row>
    <row r="7461" spans="1:8">
      <c r="A7461" s="185">
        <v>43524</v>
      </c>
      <c r="B7461" s="184">
        <v>74.7</v>
      </c>
      <c r="C7461" s="184">
        <f t="shared" si="467"/>
        <v>2019</v>
      </c>
      <c r="E7461" s="190">
        <v>42.9</v>
      </c>
      <c r="F7461" s="190">
        <f t="shared" si="470"/>
        <v>7456</v>
      </c>
      <c r="G7461" s="190">
        <f t="shared" si="468"/>
        <v>0.81646955759964956</v>
      </c>
      <c r="H7461" s="190">
        <f t="shared" si="469"/>
        <v>298.24</v>
      </c>
    </row>
    <row r="7462" spans="1:8">
      <c r="A7462" s="185">
        <v>43525</v>
      </c>
      <c r="B7462" s="184">
        <v>74.900000000000006</v>
      </c>
      <c r="C7462" s="184">
        <f t="shared" si="467"/>
        <v>2019</v>
      </c>
      <c r="E7462" s="190">
        <v>42.9</v>
      </c>
      <c r="F7462" s="190">
        <f t="shared" si="470"/>
        <v>7457</v>
      </c>
      <c r="G7462" s="190">
        <f t="shared" si="468"/>
        <v>0.81657906263688129</v>
      </c>
      <c r="H7462" s="190">
        <f t="shared" si="469"/>
        <v>298.27999999999997</v>
      </c>
    </row>
    <row r="7463" spans="1:8">
      <c r="A7463" s="185">
        <v>43526</v>
      </c>
      <c r="B7463" s="184">
        <v>88</v>
      </c>
      <c r="C7463" s="184">
        <f t="shared" si="467"/>
        <v>2019</v>
      </c>
      <c r="E7463" s="190">
        <v>42.9</v>
      </c>
      <c r="F7463" s="190">
        <f t="shared" si="470"/>
        <v>7458</v>
      </c>
      <c r="G7463" s="190">
        <f t="shared" si="468"/>
        <v>0.81668856767411302</v>
      </c>
      <c r="H7463" s="190">
        <f t="shared" si="469"/>
        <v>298.32</v>
      </c>
    </row>
    <row r="7464" spans="1:8">
      <c r="A7464" s="185">
        <v>43527</v>
      </c>
      <c r="B7464" s="184">
        <v>85.4</v>
      </c>
      <c r="C7464" s="184">
        <f t="shared" si="467"/>
        <v>2019</v>
      </c>
      <c r="E7464" s="190">
        <v>42.9</v>
      </c>
      <c r="F7464" s="190">
        <f t="shared" si="470"/>
        <v>7459</v>
      </c>
      <c r="G7464" s="190">
        <f t="shared" si="468"/>
        <v>0.81679807271134475</v>
      </c>
      <c r="H7464" s="190">
        <f t="shared" si="469"/>
        <v>298.36</v>
      </c>
    </row>
    <row r="7465" spans="1:8">
      <c r="A7465" s="185">
        <v>43528</v>
      </c>
      <c r="B7465" s="184">
        <v>76.900000000000006</v>
      </c>
      <c r="C7465" s="184">
        <f t="shared" si="467"/>
        <v>2019</v>
      </c>
      <c r="E7465" s="190">
        <v>42.8</v>
      </c>
      <c r="F7465" s="190">
        <f t="shared" si="470"/>
        <v>7460</v>
      </c>
      <c r="G7465" s="190">
        <f t="shared" si="468"/>
        <v>0.81690757774857647</v>
      </c>
      <c r="H7465" s="190">
        <f t="shared" si="469"/>
        <v>298.39999999999998</v>
      </c>
    </row>
    <row r="7466" spans="1:8">
      <c r="A7466" s="185">
        <v>43529</v>
      </c>
      <c r="B7466" s="184">
        <v>77.3</v>
      </c>
      <c r="C7466" s="184">
        <f t="shared" si="467"/>
        <v>2019</v>
      </c>
      <c r="E7466" s="190">
        <v>42.8</v>
      </c>
      <c r="F7466" s="190">
        <f t="shared" si="470"/>
        <v>7461</v>
      </c>
      <c r="G7466" s="190">
        <f t="shared" si="468"/>
        <v>0.8170170827858082</v>
      </c>
      <c r="H7466" s="190">
        <f t="shared" si="469"/>
        <v>298.44000000000005</v>
      </c>
    </row>
    <row r="7467" spans="1:8">
      <c r="A7467" s="185">
        <v>43530</v>
      </c>
      <c r="B7467" s="184">
        <v>101</v>
      </c>
      <c r="C7467" s="184">
        <f t="shared" si="467"/>
        <v>2019</v>
      </c>
      <c r="E7467" s="190">
        <v>42.8</v>
      </c>
      <c r="F7467" s="190">
        <f t="shared" si="470"/>
        <v>7462</v>
      </c>
      <c r="G7467" s="190">
        <f t="shared" si="468"/>
        <v>0.81712658782303982</v>
      </c>
      <c r="H7467" s="190">
        <f t="shared" si="469"/>
        <v>298.48</v>
      </c>
    </row>
    <row r="7468" spans="1:8">
      <c r="A7468" s="185">
        <v>43531</v>
      </c>
      <c r="B7468" s="184">
        <v>118</v>
      </c>
      <c r="C7468" s="184">
        <f t="shared" si="467"/>
        <v>2019</v>
      </c>
      <c r="E7468" s="190">
        <v>42.8</v>
      </c>
      <c r="F7468" s="190">
        <f t="shared" si="470"/>
        <v>7463</v>
      </c>
      <c r="G7468" s="190">
        <f t="shared" si="468"/>
        <v>0.81723609286027155</v>
      </c>
      <c r="H7468" s="190">
        <f t="shared" si="469"/>
        <v>298.52</v>
      </c>
    </row>
    <row r="7469" spans="1:8">
      <c r="A7469" s="185">
        <v>43532</v>
      </c>
      <c r="B7469" s="184">
        <v>135</v>
      </c>
      <c r="C7469" s="184">
        <f t="shared" si="467"/>
        <v>2019</v>
      </c>
      <c r="E7469" s="190">
        <v>42.8</v>
      </c>
      <c r="F7469" s="190">
        <f t="shared" si="470"/>
        <v>7464</v>
      </c>
      <c r="G7469" s="190">
        <f t="shared" si="468"/>
        <v>0.81734559789750327</v>
      </c>
      <c r="H7469" s="190">
        <f t="shared" si="469"/>
        <v>298.56</v>
      </c>
    </row>
    <row r="7470" spans="1:8">
      <c r="A7470" s="185">
        <v>43533</v>
      </c>
      <c r="B7470" s="184">
        <v>114</v>
      </c>
      <c r="C7470" s="184">
        <f t="shared" si="467"/>
        <v>2019</v>
      </c>
      <c r="E7470" s="190">
        <v>42.8</v>
      </c>
      <c r="F7470" s="190">
        <f t="shared" si="470"/>
        <v>7465</v>
      </c>
      <c r="G7470" s="190">
        <f t="shared" si="468"/>
        <v>0.817455102934735</v>
      </c>
      <c r="H7470" s="190">
        <f t="shared" si="469"/>
        <v>298.60000000000002</v>
      </c>
    </row>
    <row r="7471" spans="1:8">
      <c r="A7471" s="185">
        <v>43534</v>
      </c>
      <c r="B7471" s="184">
        <v>116</v>
      </c>
      <c r="C7471" s="184">
        <f t="shared" si="467"/>
        <v>2019</v>
      </c>
      <c r="E7471" s="190">
        <v>42.8</v>
      </c>
      <c r="F7471" s="190">
        <f t="shared" si="470"/>
        <v>7466</v>
      </c>
      <c r="G7471" s="190">
        <f t="shared" si="468"/>
        <v>0.81756460797196673</v>
      </c>
      <c r="H7471" s="190">
        <f t="shared" si="469"/>
        <v>298.64</v>
      </c>
    </row>
    <row r="7472" spans="1:8">
      <c r="A7472" s="185">
        <v>43535</v>
      </c>
      <c r="B7472" s="184">
        <v>113</v>
      </c>
      <c r="C7472" s="184">
        <f t="shared" si="467"/>
        <v>2019</v>
      </c>
      <c r="E7472" s="190">
        <v>42.7</v>
      </c>
      <c r="F7472" s="190">
        <f t="shared" si="470"/>
        <v>7467</v>
      </c>
      <c r="G7472" s="190">
        <f t="shared" si="468"/>
        <v>0.81767411300919846</v>
      </c>
      <c r="H7472" s="190">
        <f t="shared" si="469"/>
        <v>298.68</v>
      </c>
    </row>
    <row r="7473" spans="1:8">
      <c r="A7473" s="185">
        <v>43536</v>
      </c>
      <c r="B7473" s="184">
        <v>112</v>
      </c>
      <c r="C7473" s="184">
        <f t="shared" si="467"/>
        <v>2019</v>
      </c>
      <c r="E7473" s="190">
        <v>42.7</v>
      </c>
      <c r="F7473" s="190">
        <f t="shared" si="470"/>
        <v>7468</v>
      </c>
      <c r="G7473" s="190">
        <f t="shared" si="468"/>
        <v>0.81778361804643018</v>
      </c>
      <c r="H7473" s="190">
        <f t="shared" si="469"/>
        <v>298.72000000000003</v>
      </c>
    </row>
    <row r="7474" spans="1:8">
      <c r="A7474" s="185">
        <v>43537</v>
      </c>
      <c r="B7474" s="184">
        <v>125</v>
      </c>
      <c r="C7474" s="184">
        <f t="shared" si="467"/>
        <v>2019</v>
      </c>
      <c r="E7474" s="190">
        <v>42.7</v>
      </c>
      <c r="F7474" s="190">
        <f t="shared" si="470"/>
        <v>7469</v>
      </c>
      <c r="G7474" s="190">
        <f t="shared" si="468"/>
        <v>0.8178931230836618</v>
      </c>
      <c r="H7474" s="190">
        <f t="shared" si="469"/>
        <v>298.76</v>
      </c>
    </row>
    <row r="7475" spans="1:8">
      <c r="A7475" s="185">
        <v>43538</v>
      </c>
      <c r="B7475" s="184">
        <v>126</v>
      </c>
      <c r="C7475" s="184">
        <f t="shared" si="467"/>
        <v>2019</v>
      </c>
      <c r="E7475" s="190">
        <v>42.7</v>
      </c>
      <c r="F7475" s="190">
        <f t="shared" si="470"/>
        <v>7470</v>
      </c>
      <c r="G7475" s="190">
        <f t="shared" si="468"/>
        <v>0.81800262812089353</v>
      </c>
      <c r="H7475" s="190">
        <f t="shared" si="469"/>
        <v>298.8</v>
      </c>
    </row>
    <row r="7476" spans="1:8">
      <c r="A7476" s="185">
        <v>43539</v>
      </c>
      <c r="B7476" s="184">
        <v>100</v>
      </c>
      <c r="C7476" s="184">
        <f t="shared" si="467"/>
        <v>2019</v>
      </c>
      <c r="E7476" s="190">
        <v>42.7</v>
      </c>
      <c r="F7476" s="190">
        <f t="shared" si="470"/>
        <v>7471</v>
      </c>
      <c r="G7476" s="190">
        <f t="shared" si="468"/>
        <v>0.81811213315812525</v>
      </c>
      <c r="H7476" s="190">
        <f t="shared" si="469"/>
        <v>298.83999999999997</v>
      </c>
    </row>
    <row r="7477" spans="1:8">
      <c r="A7477" s="185">
        <v>43540</v>
      </c>
      <c r="B7477" s="184">
        <v>87.5</v>
      </c>
      <c r="C7477" s="184">
        <f t="shared" si="467"/>
        <v>2019</v>
      </c>
      <c r="E7477" s="190">
        <v>42.7</v>
      </c>
      <c r="F7477" s="190">
        <f t="shared" si="470"/>
        <v>7472</v>
      </c>
      <c r="G7477" s="190">
        <f t="shared" si="468"/>
        <v>0.81822163819535698</v>
      </c>
      <c r="H7477" s="190">
        <f t="shared" si="469"/>
        <v>298.88</v>
      </c>
    </row>
    <row r="7478" spans="1:8">
      <c r="A7478" s="185">
        <v>43541</v>
      </c>
      <c r="B7478" s="184">
        <v>84.1</v>
      </c>
      <c r="C7478" s="184">
        <f t="shared" si="467"/>
        <v>2019</v>
      </c>
      <c r="E7478" s="190">
        <v>42.7</v>
      </c>
      <c r="F7478" s="190">
        <f t="shared" si="470"/>
        <v>7473</v>
      </c>
      <c r="G7478" s="190">
        <f t="shared" si="468"/>
        <v>0.81833114323258871</v>
      </c>
      <c r="H7478" s="190">
        <f t="shared" si="469"/>
        <v>298.92</v>
      </c>
    </row>
    <row r="7479" spans="1:8">
      <c r="A7479" s="185">
        <v>43542</v>
      </c>
      <c r="B7479" s="184">
        <v>91.7</v>
      </c>
      <c r="C7479" s="184">
        <f t="shared" si="467"/>
        <v>2019</v>
      </c>
      <c r="E7479" s="190">
        <v>42.7</v>
      </c>
      <c r="F7479" s="190">
        <f t="shared" si="470"/>
        <v>7474</v>
      </c>
      <c r="G7479" s="190">
        <f t="shared" si="468"/>
        <v>0.81844064826982044</v>
      </c>
      <c r="H7479" s="190">
        <f t="shared" si="469"/>
        <v>298.95999999999998</v>
      </c>
    </row>
    <row r="7480" spans="1:8">
      <c r="A7480" s="185">
        <v>43543</v>
      </c>
      <c r="B7480" s="184">
        <v>93.3</v>
      </c>
      <c r="C7480" s="184">
        <f t="shared" si="467"/>
        <v>2019</v>
      </c>
      <c r="E7480" s="190">
        <v>42.7</v>
      </c>
      <c r="F7480" s="190">
        <f t="shared" si="470"/>
        <v>7475</v>
      </c>
      <c r="G7480" s="190">
        <f t="shared" si="468"/>
        <v>0.81855015330705216</v>
      </c>
      <c r="H7480" s="190">
        <f t="shared" si="469"/>
        <v>299</v>
      </c>
    </row>
    <row r="7481" spans="1:8">
      <c r="A7481" s="185">
        <v>43544</v>
      </c>
      <c r="B7481" s="184">
        <v>102</v>
      </c>
      <c r="C7481" s="184">
        <f t="shared" si="467"/>
        <v>2019</v>
      </c>
      <c r="E7481" s="190">
        <v>42.6</v>
      </c>
      <c r="F7481" s="190">
        <f t="shared" si="470"/>
        <v>7476</v>
      </c>
      <c r="G7481" s="190">
        <f t="shared" si="468"/>
        <v>0.81865965834428389</v>
      </c>
      <c r="H7481" s="190">
        <f t="shared" si="469"/>
        <v>299.04000000000002</v>
      </c>
    </row>
    <row r="7482" spans="1:8">
      <c r="A7482" s="185">
        <v>43545</v>
      </c>
      <c r="B7482" s="184">
        <v>99.5</v>
      </c>
      <c r="C7482" s="184">
        <f t="shared" si="467"/>
        <v>2019</v>
      </c>
      <c r="E7482" s="190">
        <v>42.6</v>
      </c>
      <c r="F7482" s="190">
        <f t="shared" si="470"/>
        <v>7477</v>
      </c>
      <c r="G7482" s="190">
        <f t="shared" si="468"/>
        <v>0.81876916338151551</v>
      </c>
      <c r="H7482" s="190">
        <f t="shared" si="469"/>
        <v>299.08</v>
      </c>
    </row>
    <row r="7483" spans="1:8">
      <c r="A7483" s="185">
        <v>43546</v>
      </c>
      <c r="B7483" s="184">
        <v>103</v>
      </c>
      <c r="C7483" s="184">
        <f t="shared" si="467"/>
        <v>2019</v>
      </c>
      <c r="E7483" s="190">
        <v>42.6</v>
      </c>
      <c r="F7483" s="190">
        <f t="shared" si="470"/>
        <v>7478</v>
      </c>
      <c r="G7483" s="190">
        <f t="shared" si="468"/>
        <v>0.81887866841874724</v>
      </c>
      <c r="H7483" s="190">
        <f t="shared" si="469"/>
        <v>299.12</v>
      </c>
    </row>
    <row r="7484" spans="1:8">
      <c r="A7484" s="185">
        <v>43547</v>
      </c>
      <c r="B7484" s="184">
        <v>111</v>
      </c>
      <c r="C7484" s="184">
        <f t="shared" si="467"/>
        <v>2019</v>
      </c>
      <c r="E7484" s="190">
        <v>42.6</v>
      </c>
      <c r="F7484" s="190">
        <f t="shared" si="470"/>
        <v>7479</v>
      </c>
      <c r="G7484" s="190">
        <f t="shared" si="468"/>
        <v>0.81898817345597896</v>
      </c>
      <c r="H7484" s="190">
        <f t="shared" si="469"/>
        <v>299.16000000000003</v>
      </c>
    </row>
    <row r="7485" spans="1:8">
      <c r="A7485" s="185">
        <v>43548</v>
      </c>
      <c r="B7485" s="184">
        <v>122</v>
      </c>
      <c r="C7485" s="184">
        <f t="shared" si="467"/>
        <v>2019</v>
      </c>
      <c r="E7485" s="190">
        <v>42.6</v>
      </c>
      <c r="F7485" s="190">
        <f t="shared" si="470"/>
        <v>7480</v>
      </c>
      <c r="G7485" s="190">
        <f t="shared" si="468"/>
        <v>0.81909767849321069</v>
      </c>
      <c r="H7485" s="190">
        <f t="shared" si="469"/>
        <v>299.2</v>
      </c>
    </row>
    <row r="7486" spans="1:8">
      <c r="A7486" s="185">
        <v>43549</v>
      </c>
      <c r="B7486" s="184">
        <v>120</v>
      </c>
      <c r="C7486" s="184">
        <f t="shared" si="467"/>
        <v>2019</v>
      </c>
      <c r="E7486" s="190">
        <v>42.5</v>
      </c>
      <c r="F7486" s="190">
        <f t="shared" si="470"/>
        <v>7481</v>
      </c>
      <c r="G7486" s="190">
        <f t="shared" si="468"/>
        <v>0.81920718353044242</v>
      </c>
      <c r="H7486" s="190">
        <f t="shared" si="469"/>
        <v>299.24</v>
      </c>
    </row>
    <row r="7487" spans="1:8">
      <c r="A7487" s="185">
        <v>43550</v>
      </c>
      <c r="B7487" s="184">
        <v>117</v>
      </c>
      <c r="C7487" s="184">
        <f t="shared" si="467"/>
        <v>2019</v>
      </c>
      <c r="E7487" s="190">
        <v>42.5</v>
      </c>
      <c r="F7487" s="190">
        <f t="shared" si="470"/>
        <v>7482</v>
      </c>
      <c r="G7487" s="190">
        <f t="shared" si="468"/>
        <v>0.81931668856767415</v>
      </c>
      <c r="H7487" s="190">
        <f t="shared" si="469"/>
        <v>299.27999999999997</v>
      </c>
    </row>
    <row r="7488" spans="1:8">
      <c r="A7488" s="185">
        <v>43551</v>
      </c>
      <c r="B7488" s="184">
        <v>126</v>
      </c>
      <c r="C7488" s="184">
        <f t="shared" si="467"/>
        <v>2019</v>
      </c>
      <c r="E7488" s="190">
        <v>42.5</v>
      </c>
      <c r="F7488" s="190">
        <f t="shared" si="470"/>
        <v>7483</v>
      </c>
      <c r="G7488" s="190">
        <f t="shared" si="468"/>
        <v>0.81942619360490587</v>
      </c>
      <c r="H7488" s="190">
        <f t="shared" si="469"/>
        <v>299.32</v>
      </c>
    </row>
    <row r="7489" spans="1:8">
      <c r="A7489" s="185">
        <v>43552</v>
      </c>
      <c r="B7489" s="184">
        <v>114</v>
      </c>
      <c r="C7489" s="184">
        <f t="shared" si="467"/>
        <v>2019</v>
      </c>
      <c r="E7489" s="190">
        <v>42.5</v>
      </c>
      <c r="F7489" s="190">
        <f t="shared" si="470"/>
        <v>7484</v>
      </c>
      <c r="G7489" s="190">
        <f t="shared" si="468"/>
        <v>0.81953569864213749</v>
      </c>
      <c r="H7489" s="190">
        <f t="shared" si="469"/>
        <v>299.36</v>
      </c>
    </row>
    <row r="7490" spans="1:8">
      <c r="A7490" s="185">
        <v>43553</v>
      </c>
      <c r="B7490" s="184">
        <v>124</v>
      </c>
      <c r="C7490" s="184">
        <f t="shared" si="467"/>
        <v>2019</v>
      </c>
      <c r="E7490" s="190">
        <v>42.5</v>
      </c>
      <c r="F7490" s="190">
        <f t="shared" si="470"/>
        <v>7485</v>
      </c>
      <c r="G7490" s="190">
        <f t="shared" si="468"/>
        <v>0.81964520367936922</v>
      </c>
      <c r="H7490" s="190">
        <f t="shared" si="469"/>
        <v>299.39999999999998</v>
      </c>
    </row>
    <row r="7491" spans="1:8">
      <c r="A7491" s="185">
        <v>43554</v>
      </c>
      <c r="B7491" s="184">
        <v>106</v>
      </c>
      <c r="C7491" s="184">
        <f t="shared" si="467"/>
        <v>2019</v>
      </c>
      <c r="E7491" s="190">
        <v>42.5</v>
      </c>
      <c r="F7491" s="190">
        <f t="shared" si="470"/>
        <v>7486</v>
      </c>
      <c r="G7491" s="190">
        <f t="shared" si="468"/>
        <v>0.81975470871660094</v>
      </c>
      <c r="H7491" s="190">
        <f t="shared" si="469"/>
        <v>299.44</v>
      </c>
    </row>
    <row r="7492" spans="1:8">
      <c r="A7492" s="185">
        <v>43555</v>
      </c>
      <c r="B7492" s="184">
        <v>101</v>
      </c>
      <c r="C7492" s="184">
        <f t="shared" si="467"/>
        <v>2019</v>
      </c>
      <c r="E7492" s="190">
        <v>42.5</v>
      </c>
      <c r="F7492" s="190">
        <f t="shared" si="470"/>
        <v>7487</v>
      </c>
      <c r="G7492" s="190">
        <f t="shared" si="468"/>
        <v>0.81986421375383267</v>
      </c>
      <c r="H7492" s="190">
        <f t="shared" si="469"/>
        <v>299.48</v>
      </c>
    </row>
    <row r="7493" spans="1:8">
      <c r="A7493" s="185">
        <v>43556</v>
      </c>
      <c r="B7493" s="184">
        <v>92.2</v>
      </c>
      <c r="C7493" s="184">
        <f t="shared" si="467"/>
        <v>2019</v>
      </c>
      <c r="E7493" s="190">
        <v>42.5</v>
      </c>
      <c r="F7493" s="190">
        <f t="shared" si="470"/>
        <v>7488</v>
      </c>
      <c r="G7493" s="190">
        <f t="shared" si="468"/>
        <v>0.8199737187910644</v>
      </c>
      <c r="H7493" s="190">
        <f t="shared" si="469"/>
        <v>299.52</v>
      </c>
    </row>
    <row r="7494" spans="1:8">
      <c r="A7494" s="185">
        <v>43557</v>
      </c>
      <c r="B7494" s="184">
        <v>88.8</v>
      </c>
      <c r="C7494" s="184">
        <f t="shared" ref="C7494:C7557" si="471">YEAR(A7494)</f>
        <v>2019</v>
      </c>
      <c r="E7494" s="190">
        <v>42.5</v>
      </c>
      <c r="F7494" s="190">
        <f t="shared" si="470"/>
        <v>7489</v>
      </c>
      <c r="G7494" s="190">
        <f t="shared" ref="G7494:G7557" si="472">F7494/9132</f>
        <v>0.82008322382829613</v>
      </c>
      <c r="H7494" s="190">
        <f t="shared" ref="H7494:H7557" si="473">G7494*9132/25</f>
        <v>299.56</v>
      </c>
    </row>
    <row r="7495" spans="1:8">
      <c r="A7495" s="185">
        <v>43558</v>
      </c>
      <c r="B7495" s="184">
        <v>98.1</v>
      </c>
      <c r="C7495" s="184">
        <f t="shared" si="471"/>
        <v>2019</v>
      </c>
      <c r="E7495" s="190">
        <v>42.5</v>
      </c>
      <c r="F7495" s="190">
        <f t="shared" ref="F7495:F7558" si="474">F7494+1</f>
        <v>7490</v>
      </c>
      <c r="G7495" s="190">
        <f t="shared" si="472"/>
        <v>0.82019272886552785</v>
      </c>
      <c r="H7495" s="190">
        <f t="shared" si="473"/>
        <v>299.60000000000002</v>
      </c>
    </row>
    <row r="7496" spans="1:8">
      <c r="A7496" s="185">
        <v>43559</v>
      </c>
      <c r="B7496" s="184">
        <v>97.8</v>
      </c>
      <c r="C7496" s="184">
        <f t="shared" si="471"/>
        <v>2019</v>
      </c>
      <c r="E7496" s="190">
        <v>42.5</v>
      </c>
      <c r="F7496" s="190">
        <f t="shared" si="474"/>
        <v>7491</v>
      </c>
      <c r="G7496" s="190">
        <f t="shared" si="472"/>
        <v>0.82030223390275958</v>
      </c>
      <c r="H7496" s="190">
        <f t="shared" si="473"/>
        <v>299.64000000000004</v>
      </c>
    </row>
    <row r="7497" spans="1:8">
      <c r="A7497" s="185">
        <v>43560</v>
      </c>
      <c r="B7497" s="184">
        <v>101</v>
      </c>
      <c r="C7497" s="184">
        <f t="shared" si="471"/>
        <v>2019</v>
      </c>
      <c r="E7497" s="190">
        <v>42.5</v>
      </c>
      <c r="F7497" s="190">
        <f t="shared" si="474"/>
        <v>7492</v>
      </c>
      <c r="G7497" s="190">
        <f t="shared" si="472"/>
        <v>0.8204117389399912</v>
      </c>
      <c r="H7497" s="190">
        <f t="shared" si="473"/>
        <v>299.68</v>
      </c>
    </row>
    <row r="7498" spans="1:8">
      <c r="A7498" s="185">
        <v>43561</v>
      </c>
      <c r="B7498" s="184">
        <v>107</v>
      </c>
      <c r="C7498" s="184">
        <f t="shared" si="471"/>
        <v>2019</v>
      </c>
      <c r="E7498" s="190">
        <v>42.4</v>
      </c>
      <c r="F7498" s="190">
        <f t="shared" si="474"/>
        <v>7493</v>
      </c>
      <c r="G7498" s="190">
        <f t="shared" si="472"/>
        <v>0.82052124397722292</v>
      </c>
      <c r="H7498" s="190">
        <f t="shared" si="473"/>
        <v>299.72000000000003</v>
      </c>
    </row>
    <row r="7499" spans="1:8">
      <c r="A7499" s="185">
        <v>43562</v>
      </c>
      <c r="B7499" s="184">
        <v>105</v>
      </c>
      <c r="C7499" s="184">
        <f t="shared" si="471"/>
        <v>2019</v>
      </c>
      <c r="E7499" s="190">
        <v>42.4</v>
      </c>
      <c r="F7499" s="190">
        <f t="shared" si="474"/>
        <v>7494</v>
      </c>
      <c r="G7499" s="190">
        <f t="shared" si="472"/>
        <v>0.82063074901445465</v>
      </c>
      <c r="H7499" s="190">
        <f t="shared" si="473"/>
        <v>299.76</v>
      </c>
    </row>
    <row r="7500" spans="1:8">
      <c r="A7500" s="185">
        <v>43563</v>
      </c>
      <c r="B7500" s="184">
        <v>106</v>
      </c>
      <c r="C7500" s="184">
        <f t="shared" si="471"/>
        <v>2019</v>
      </c>
      <c r="E7500" s="190">
        <v>42.4</v>
      </c>
      <c r="F7500" s="190">
        <f t="shared" si="474"/>
        <v>7495</v>
      </c>
      <c r="G7500" s="190">
        <f t="shared" si="472"/>
        <v>0.82074025405168638</v>
      </c>
      <c r="H7500" s="190">
        <f t="shared" si="473"/>
        <v>299.8</v>
      </c>
    </row>
    <row r="7501" spans="1:8">
      <c r="A7501" s="185">
        <v>43564</v>
      </c>
      <c r="B7501" s="184">
        <v>129</v>
      </c>
      <c r="C7501" s="184">
        <f t="shared" si="471"/>
        <v>2019</v>
      </c>
      <c r="E7501" s="190">
        <v>42.4</v>
      </c>
      <c r="F7501" s="190">
        <f t="shared" si="474"/>
        <v>7496</v>
      </c>
      <c r="G7501" s="190">
        <f t="shared" si="472"/>
        <v>0.82084975908891811</v>
      </c>
      <c r="H7501" s="190">
        <f t="shared" si="473"/>
        <v>299.83999999999997</v>
      </c>
    </row>
    <row r="7502" spans="1:8">
      <c r="A7502" s="185">
        <v>43565</v>
      </c>
      <c r="B7502" s="184">
        <v>112</v>
      </c>
      <c r="C7502" s="184">
        <f t="shared" si="471"/>
        <v>2019</v>
      </c>
      <c r="E7502" s="190">
        <v>42.4</v>
      </c>
      <c r="F7502" s="190">
        <f t="shared" si="474"/>
        <v>7497</v>
      </c>
      <c r="G7502" s="190">
        <f t="shared" si="472"/>
        <v>0.82095926412614983</v>
      </c>
      <c r="H7502" s="190">
        <f t="shared" si="473"/>
        <v>299.88</v>
      </c>
    </row>
    <row r="7503" spans="1:8">
      <c r="A7503" s="185">
        <v>43566</v>
      </c>
      <c r="B7503" s="184">
        <v>91.8</v>
      </c>
      <c r="C7503" s="184">
        <f t="shared" si="471"/>
        <v>2019</v>
      </c>
      <c r="E7503" s="190">
        <v>42.4</v>
      </c>
      <c r="F7503" s="190">
        <f t="shared" si="474"/>
        <v>7498</v>
      </c>
      <c r="G7503" s="190">
        <f t="shared" si="472"/>
        <v>0.82106876916338156</v>
      </c>
      <c r="H7503" s="190">
        <f t="shared" si="473"/>
        <v>299.92</v>
      </c>
    </row>
    <row r="7504" spans="1:8">
      <c r="A7504" s="185">
        <v>43567</v>
      </c>
      <c r="B7504" s="184">
        <v>86</v>
      </c>
      <c r="C7504" s="184">
        <f t="shared" si="471"/>
        <v>2019</v>
      </c>
      <c r="E7504" s="190">
        <v>42.4</v>
      </c>
      <c r="F7504" s="190">
        <f t="shared" si="474"/>
        <v>7499</v>
      </c>
      <c r="G7504" s="190">
        <f t="shared" si="472"/>
        <v>0.82117827420061318</v>
      </c>
      <c r="H7504" s="190">
        <f t="shared" si="473"/>
        <v>299.95999999999998</v>
      </c>
    </row>
    <row r="7505" spans="1:8">
      <c r="A7505" s="185">
        <v>43568</v>
      </c>
      <c r="B7505" s="184">
        <v>86.7</v>
      </c>
      <c r="C7505" s="184">
        <f t="shared" si="471"/>
        <v>2019</v>
      </c>
      <c r="E7505" s="190">
        <v>42.3</v>
      </c>
      <c r="F7505" s="190">
        <f t="shared" si="474"/>
        <v>7500</v>
      </c>
      <c r="G7505" s="190">
        <f t="shared" si="472"/>
        <v>0.82128777923784491</v>
      </c>
      <c r="H7505" s="190">
        <f t="shared" si="473"/>
        <v>300</v>
      </c>
    </row>
    <row r="7506" spans="1:8">
      <c r="A7506" s="185">
        <v>43569</v>
      </c>
      <c r="B7506" s="184">
        <v>95.4</v>
      </c>
      <c r="C7506" s="184">
        <f t="shared" si="471"/>
        <v>2019</v>
      </c>
      <c r="E7506" s="190">
        <v>42.3</v>
      </c>
      <c r="F7506" s="190">
        <f t="shared" si="474"/>
        <v>7501</v>
      </c>
      <c r="G7506" s="190">
        <f t="shared" si="472"/>
        <v>0.82139728427507663</v>
      </c>
      <c r="H7506" s="190">
        <f t="shared" si="473"/>
        <v>300.04000000000002</v>
      </c>
    </row>
    <row r="7507" spans="1:8">
      <c r="A7507" s="185">
        <v>43570</v>
      </c>
      <c r="B7507" s="184">
        <v>90.3</v>
      </c>
      <c r="C7507" s="184">
        <f t="shared" si="471"/>
        <v>2019</v>
      </c>
      <c r="E7507" s="190">
        <v>42.3</v>
      </c>
      <c r="F7507" s="190">
        <f t="shared" si="474"/>
        <v>7502</v>
      </c>
      <c r="G7507" s="190">
        <f t="shared" si="472"/>
        <v>0.82150678931230836</v>
      </c>
      <c r="H7507" s="190">
        <f t="shared" si="473"/>
        <v>300.08</v>
      </c>
    </row>
    <row r="7508" spans="1:8">
      <c r="A7508" s="185">
        <v>43571</v>
      </c>
      <c r="B7508" s="184">
        <v>99.6</v>
      </c>
      <c r="C7508" s="184">
        <f t="shared" si="471"/>
        <v>2019</v>
      </c>
      <c r="E7508" s="190">
        <v>42.3</v>
      </c>
      <c r="F7508" s="190">
        <f t="shared" si="474"/>
        <v>7503</v>
      </c>
      <c r="G7508" s="190">
        <f t="shared" si="472"/>
        <v>0.82161629434954009</v>
      </c>
      <c r="H7508" s="190">
        <f t="shared" si="473"/>
        <v>300.12</v>
      </c>
    </row>
    <row r="7509" spans="1:8">
      <c r="A7509" s="185">
        <v>43572</v>
      </c>
      <c r="B7509" s="184">
        <v>101</v>
      </c>
      <c r="C7509" s="184">
        <f t="shared" si="471"/>
        <v>2019</v>
      </c>
      <c r="E7509" s="190">
        <v>42.3</v>
      </c>
      <c r="F7509" s="190">
        <f t="shared" si="474"/>
        <v>7504</v>
      </c>
      <c r="G7509" s="190">
        <f t="shared" si="472"/>
        <v>0.82172579938677182</v>
      </c>
      <c r="H7509" s="190">
        <f t="shared" si="473"/>
        <v>300.16000000000003</v>
      </c>
    </row>
    <row r="7510" spans="1:8">
      <c r="A7510" s="185">
        <v>43573</v>
      </c>
      <c r="B7510" s="184">
        <v>105</v>
      </c>
      <c r="C7510" s="184">
        <f t="shared" si="471"/>
        <v>2019</v>
      </c>
      <c r="E7510" s="190">
        <v>42.3</v>
      </c>
      <c r="F7510" s="190">
        <f t="shared" si="474"/>
        <v>7505</v>
      </c>
      <c r="G7510" s="190">
        <f t="shared" si="472"/>
        <v>0.82183530442400354</v>
      </c>
      <c r="H7510" s="190">
        <f t="shared" si="473"/>
        <v>300.2</v>
      </c>
    </row>
    <row r="7511" spans="1:8">
      <c r="A7511" s="185">
        <v>43574</v>
      </c>
      <c r="B7511" s="184">
        <v>114</v>
      </c>
      <c r="C7511" s="184">
        <f t="shared" si="471"/>
        <v>2019</v>
      </c>
      <c r="E7511" s="190">
        <v>42.3</v>
      </c>
      <c r="F7511" s="190">
        <f t="shared" si="474"/>
        <v>7506</v>
      </c>
      <c r="G7511" s="190">
        <f t="shared" si="472"/>
        <v>0.82194480946123527</v>
      </c>
      <c r="H7511" s="190">
        <f t="shared" si="473"/>
        <v>300.24</v>
      </c>
    </row>
    <row r="7512" spans="1:8">
      <c r="A7512" s="185">
        <v>43575</v>
      </c>
      <c r="B7512" s="184">
        <v>125</v>
      </c>
      <c r="C7512" s="184">
        <f t="shared" si="471"/>
        <v>2019</v>
      </c>
      <c r="E7512" s="190">
        <v>42.3</v>
      </c>
      <c r="F7512" s="190">
        <f t="shared" si="474"/>
        <v>7507</v>
      </c>
      <c r="G7512" s="190">
        <f t="shared" si="472"/>
        <v>0.82205431449846689</v>
      </c>
      <c r="H7512" s="190">
        <f t="shared" si="473"/>
        <v>300.27999999999997</v>
      </c>
    </row>
    <row r="7513" spans="1:8">
      <c r="A7513" s="185">
        <v>43576</v>
      </c>
      <c r="B7513" s="184">
        <v>147</v>
      </c>
      <c r="C7513" s="184">
        <f t="shared" si="471"/>
        <v>2019</v>
      </c>
      <c r="E7513" s="190">
        <v>42.3</v>
      </c>
      <c r="F7513" s="190">
        <f t="shared" si="474"/>
        <v>7508</v>
      </c>
      <c r="G7513" s="190">
        <f t="shared" si="472"/>
        <v>0.82216381953569861</v>
      </c>
      <c r="H7513" s="190">
        <f t="shared" si="473"/>
        <v>300.32</v>
      </c>
    </row>
    <row r="7514" spans="1:8">
      <c r="A7514" s="185">
        <v>43577</v>
      </c>
      <c r="B7514" s="184">
        <v>139</v>
      </c>
      <c r="C7514" s="184">
        <f t="shared" si="471"/>
        <v>2019</v>
      </c>
      <c r="E7514" s="190">
        <v>42.2</v>
      </c>
      <c r="F7514" s="190">
        <f t="shared" si="474"/>
        <v>7509</v>
      </c>
      <c r="G7514" s="190">
        <f t="shared" si="472"/>
        <v>0.82227332457293034</v>
      </c>
      <c r="H7514" s="190">
        <f t="shared" si="473"/>
        <v>300.36</v>
      </c>
    </row>
    <row r="7515" spans="1:8">
      <c r="A7515" s="185">
        <v>43578</v>
      </c>
      <c r="B7515" s="184">
        <v>143</v>
      </c>
      <c r="C7515" s="184">
        <f t="shared" si="471"/>
        <v>2019</v>
      </c>
      <c r="E7515" s="190">
        <v>42.2</v>
      </c>
      <c r="F7515" s="190">
        <f t="shared" si="474"/>
        <v>7510</v>
      </c>
      <c r="G7515" s="190">
        <f t="shared" si="472"/>
        <v>0.82238282961016207</v>
      </c>
      <c r="H7515" s="190">
        <f t="shared" si="473"/>
        <v>300.39999999999998</v>
      </c>
    </row>
    <row r="7516" spans="1:8">
      <c r="A7516" s="185">
        <v>43579</v>
      </c>
      <c r="B7516" s="184">
        <v>162</v>
      </c>
      <c r="C7516" s="184">
        <f t="shared" si="471"/>
        <v>2019</v>
      </c>
      <c r="E7516" s="190">
        <v>42.2</v>
      </c>
      <c r="F7516" s="190">
        <f t="shared" si="474"/>
        <v>7511</v>
      </c>
      <c r="G7516" s="190">
        <f t="shared" si="472"/>
        <v>0.8224923346473938</v>
      </c>
      <c r="H7516" s="190">
        <f t="shared" si="473"/>
        <v>300.44</v>
      </c>
    </row>
    <row r="7517" spans="1:8">
      <c r="A7517" s="185">
        <v>43580</v>
      </c>
      <c r="B7517" s="184">
        <v>167</v>
      </c>
      <c r="C7517" s="184">
        <f t="shared" si="471"/>
        <v>2019</v>
      </c>
      <c r="E7517" s="190">
        <v>42.2</v>
      </c>
      <c r="F7517" s="190">
        <f t="shared" si="474"/>
        <v>7512</v>
      </c>
      <c r="G7517" s="190">
        <f t="shared" si="472"/>
        <v>0.82260183968462552</v>
      </c>
      <c r="H7517" s="190">
        <f t="shared" si="473"/>
        <v>300.48</v>
      </c>
    </row>
    <row r="7518" spans="1:8">
      <c r="A7518" s="185">
        <v>43581</v>
      </c>
      <c r="B7518" s="184">
        <v>172</v>
      </c>
      <c r="C7518" s="184">
        <f t="shared" si="471"/>
        <v>2019</v>
      </c>
      <c r="E7518" s="190">
        <v>42.2</v>
      </c>
      <c r="F7518" s="190">
        <f t="shared" si="474"/>
        <v>7513</v>
      </c>
      <c r="G7518" s="190">
        <f t="shared" si="472"/>
        <v>0.82271134472185725</v>
      </c>
      <c r="H7518" s="190">
        <f t="shared" si="473"/>
        <v>300.52</v>
      </c>
    </row>
    <row r="7519" spans="1:8">
      <c r="A7519" s="185">
        <v>43582</v>
      </c>
      <c r="B7519" s="184">
        <v>187</v>
      </c>
      <c r="C7519" s="184">
        <f t="shared" si="471"/>
        <v>2019</v>
      </c>
      <c r="E7519" s="190">
        <v>42.2</v>
      </c>
      <c r="F7519" s="190">
        <f t="shared" si="474"/>
        <v>7514</v>
      </c>
      <c r="G7519" s="190">
        <f t="shared" si="472"/>
        <v>0.82282084975908887</v>
      </c>
      <c r="H7519" s="190">
        <f t="shared" si="473"/>
        <v>300.55999999999995</v>
      </c>
    </row>
    <row r="7520" spans="1:8">
      <c r="A7520" s="185">
        <v>43583</v>
      </c>
      <c r="B7520" s="184">
        <v>196</v>
      </c>
      <c r="C7520" s="184">
        <f t="shared" si="471"/>
        <v>2019</v>
      </c>
      <c r="E7520" s="190">
        <v>42.2</v>
      </c>
      <c r="F7520" s="190">
        <f t="shared" si="474"/>
        <v>7515</v>
      </c>
      <c r="G7520" s="190">
        <f t="shared" si="472"/>
        <v>0.8229303547963206</v>
      </c>
      <c r="H7520" s="190">
        <f t="shared" si="473"/>
        <v>300.60000000000002</v>
      </c>
    </row>
    <row r="7521" spans="1:8">
      <c r="A7521" s="185">
        <v>43584</v>
      </c>
      <c r="B7521" s="184">
        <v>314</v>
      </c>
      <c r="C7521" s="184">
        <f t="shared" si="471"/>
        <v>2019</v>
      </c>
      <c r="E7521" s="190">
        <v>42.2</v>
      </c>
      <c r="F7521" s="190">
        <f t="shared" si="474"/>
        <v>7516</v>
      </c>
      <c r="G7521" s="190">
        <f t="shared" si="472"/>
        <v>0.82303985983355232</v>
      </c>
      <c r="H7521" s="190">
        <f t="shared" si="473"/>
        <v>300.64</v>
      </c>
    </row>
    <row r="7522" spans="1:8">
      <c r="A7522" s="185">
        <v>43585</v>
      </c>
      <c r="B7522" s="184">
        <v>384</v>
      </c>
      <c r="C7522" s="184">
        <f t="shared" si="471"/>
        <v>2019</v>
      </c>
      <c r="E7522" s="190">
        <v>42.2</v>
      </c>
      <c r="F7522" s="190">
        <f t="shared" si="474"/>
        <v>7517</v>
      </c>
      <c r="G7522" s="190">
        <f t="shared" si="472"/>
        <v>0.82314936487078405</v>
      </c>
      <c r="H7522" s="190">
        <f t="shared" si="473"/>
        <v>300.68</v>
      </c>
    </row>
    <row r="7523" spans="1:8">
      <c r="A7523" s="185">
        <v>43586</v>
      </c>
      <c r="B7523" s="184">
        <v>336</v>
      </c>
      <c r="C7523" s="184">
        <f t="shared" si="471"/>
        <v>2019</v>
      </c>
      <c r="E7523" s="190">
        <v>42.2</v>
      </c>
      <c r="F7523" s="190">
        <f t="shared" si="474"/>
        <v>7518</v>
      </c>
      <c r="G7523" s="190">
        <f t="shared" si="472"/>
        <v>0.82325886990801578</v>
      </c>
      <c r="H7523" s="190">
        <f t="shared" si="473"/>
        <v>300.72000000000003</v>
      </c>
    </row>
    <row r="7524" spans="1:8">
      <c r="A7524" s="185">
        <v>43587</v>
      </c>
      <c r="B7524" s="184">
        <v>322</v>
      </c>
      <c r="C7524" s="184">
        <f t="shared" si="471"/>
        <v>2019</v>
      </c>
      <c r="E7524" s="190">
        <v>42.1</v>
      </c>
      <c r="F7524" s="190">
        <f t="shared" si="474"/>
        <v>7519</v>
      </c>
      <c r="G7524" s="190">
        <f t="shared" si="472"/>
        <v>0.82336837494524751</v>
      </c>
      <c r="H7524" s="190">
        <f t="shared" si="473"/>
        <v>300.76</v>
      </c>
    </row>
    <row r="7525" spans="1:8">
      <c r="A7525" s="185">
        <v>43588</v>
      </c>
      <c r="B7525" s="184">
        <v>351</v>
      </c>
      <c r="C7525" s="184">
        <f t="shared" si="471"/>
        <v>2019</v>
      </c>
      <c r="E7525" s="190">
        <v>42.1</v>
      </c>
      <c r="F7525" s="190">
        <f t="shared" si="474"/>
        <v>7520</v>
      </c>
      <c r="G7525" s="190">
        <f t="shared" si="472"/>
        <v>0.82347787998247923</v>
      </c>
      <c r="H7525" s="190">
        <f t="shared" si="473"/>
        <v>300.8</v>
      </c>
    </row>
    <row r="7526" spans="1:8">
      <c r="A7526" s="185">
        <v>43589</v>
      </c>
      <c r="B7526" s="184">
        <v>375</v>
      </c>
      <c r="C7526" s="184">
        <f t="shared" si="471"/>
        <v>2019</v>
      </c>
      <c r="E7526" s="190">
        <v>42.1</v>
      </c>
      <c r="F7526" s="190">
        <f t="shared" si="474"/>
        <v>7521</v>
      </c>
      <c r="G7526" s="190">
        <f t="shared" si="472"/>
        <v>0.82358738501971096</v>
      </c>
      <c r="H7526" s="190">
        <f t="shared" si="473"/>
        <v>300.84000000000003</v>
      </c>
    </row>
    <row r="7527" spans="1:8">
      <c r="A7527" s="185">
        <v>43590</v>
      </c>
      <c r="B7527" s="184">
        <v>382</v>
      </c>
      <c r="C7527" s="184">
        <f t="shared" si="471"/>
        <v>2019</v>
      </c>
      <c r="E7527" s="190">
        <v>42.1</v>
      </c>
      <c r="F7527" s="190">
        <f t="shared" si="474"/>
        <v>7522</v>
      </c>
      <c r="G7527" s="190">
        <f t="shared" si="472"/>
        <v>0.82369689005694258</v>
      </c>
      <c r="H7527" s="190">
        <f t="shared" si="473"/>
        <v>300.88</v>
      </c>
    </row>
    <row r="7528" spans="1:8">
      <c r="A7528" s="185">
        <v>43591</v>
      </c>
      <c r="B7528" s="184">
        <v>409</v>
      </c>
      <c r="C7528" s="184">
        <f t="shared" si="471"/>
        <v>2019</v>
      </c>
      <c r="E7528" s="190">
        <v>42.1</v>
      </c>
      <c r="F7528" s="190">
        <f t="shared" si="474"/>
        <v>7523</v>
      </c>
      <c r="G7528" s="190">
        <f t="shared" si="472"/>
        <v>0.8238063950941743</v>
      </c>
      <c r="H7528" s="190">
        <f t="shared" si="473"/>
        <v>300.92</v>
      </c>
    </row>
    <row r="7529" spans="1:8">
      <c r="A7529" s="185">
        <v>43592</v>
      </c>
      <c r="B7529" s="184">
        <v>453</v>
      </c>
      <c r="C7529" s="184">
        <f t="shared" si="471"/>
        <v>2019</v>
      </c>
      <c r="E7529" s="190">
        <v>42.1</v>
      </c>
      <c r="F7529" s="190">
        <f t="shared" si="474"/>
        <v>7524</v>
      </c>
      <c r="G7529" s="190">
        <f t="shared" si="472"/>
        <v>0.82391590013140603</v>
      </c>
      <c r="H7529" s="190">
        <f t="shared" si="473"/>
        <v>300.95999999999998</v>
      </c>
    </row>
    <row r="7530" spans="1:8">
      <c r="A7530" s="185">
        <v>43593</v>
      </c>
      <c r="B7530" s="184">
        <v>477</v>
      </c>
      <c r="C7530" s="184">
        <f t="shared" si="471"/>
        <v>2019</v>
      </c>
      <c r="E7530" s="190">
        <v>42.1</v>
      </c>
      <c r="F7530" s="190">
        <f t="shared" si="474"/>
        <v>7525</v>
      </c>
      <c r="G7530" s="190">
        <f t="shared" si="472"/>
        <v>0.82402540516863776</v>
      </c>
      <c r="H7530" s="190">
        <f t="shared" si="473"/>
        <v>301</v>
      </c>
    </row>
    <row r="7531" spans="1:8">
      <c r="A7531" s="185">
        <v>43594</v>
      </c>
      <c r="B7531" s="184">
        <v>445</v>
      </c>
      <c r="C7531" s="184">
        <f t="shared" si="471"/>
        <v>2019</v>
      </c>
      <c r="E7531" s="190">
        <v>42.1</v>
      </c>
      <c r="F7531" s="190">
        <f t="shared" si="474"/>
        <v>7526</v>
      </c>
      <c r="G7531" s="190">
        <f t="shared" si="472"/>
        <v>0.82413491020586949</v>
      </c>
      <c r="H7531" s="190">
        <f t="shared" si="473"/>
        <v>301.04000000000002</v>
      </c>
    </row>
    <row r="7532" spans="1:8">
      <c r="A7532" s="185">
        <v>43595</v>
      </c>
      <c r="B7532" s="184">
        <v>442</v>
      </c>
      <c r="C7532" s="184">
        <f t="shared" si="471"/>
        <v>2019</v>
      </c>
      <c r="E7532" s="190">
        <v>42.1</v>
      </c>
      <c r="F7532" s="190">
        <f t="shared" si="474"/>
        <v>7527</v>
      </c>
      <c r="G7532" s="190">
        <f t="shared" si="472"/>
        <v>0.82424441524310121</v>
      </c>
      <c r="H7532" s="190">
        <f t="shared" si="473"/>
        <v>301.08</v>
      </c>
    </row>
    <row r="7533" spans="1:8">
      <c r="A7533" s="185">
        <v>43596</v>
      </c>
      <c r="B7533" s="184">
        <v>431</v>
      </c>
      <c r="C7533" s="184">
        <f t="shared" si="471"/>
        <v>2019</v>
      </c>
      <c r="E7533" s="190">
        <v>42.1</v>
      </c>
      <c r="F7533" s="190">
        <f t="shared" si="474"/>
        <v>7528</v>
      </c>
      <c r="G7533" s="190">
        <f t="shared" si="472"/>
        <v>0.82435392028033294</v>
      </c>
      <c r="H7533" s="190">
        <f t="shared" si="473"/>
        <v>301.12</v>
      </c>
    </row>
    <row r="7534" spans="1:8">
      <c r="A7534" s="185">
        <v>43597</v>
      </c>
      <c r="B7534" s="184">
        <v>419</v>
      </c>
      <c r="C7534" s="184">
        <f t="shared" si="471"/>
        <v>2019</v>
      </c>
      <c r="E7534" s="190">
        <v>42</v>
      </c>
      <c r="F7534" s="190">
        <f t="shared" si="474"/>
        <v>7529</v>
      </c>
      <c r="G7534" s="190">
        <f t="shared" si="472"/>
        <v>0.82446342531756456</v>
      </c>
      <c r="H7534" s="190">
        <f t="shared" si="473"/>
        <v>301.15999999999997</v>
      </c>
    </row>
    <row r="7535" spans="1:8">
      <c r="A7535" s="185">
        <v>43598</v>
      </c>
      <c r="B7535" s="184">
        <v>412</v>
      </c>
      <c r="C7535" s="184">
        <f t="shared" si="471"/>
        <v>2019</v>
      </c>
      <c r="E7535" s="190">
        <v>42</v>
      </c>
      <c r="F7535" s="190">
        <f t="shared" si="474"/>
        <v>7530</v>
      </c>
      <c r="G7535" s="190">
        <f t="shared" si="472"/>
        <v>0.82457293035479629</v>
      </c>
      <c r="H7535" s="190">
        <f t="shared" si="473"/>
        <v>301.2</v>
      </c>
    </row>
    <row r="7536" spans="1:8">
      <c r="A7536" s="185">
        <v>43599</v>
      </c>
      <c r="B7536" s="184">
        <v>395</v>
      </c>
      <c r="C7536" s="184">
        <f t="shared" si="471"/>
        <v>2019</v>
      </c>
      <c r="E7536" s="190">
        <v>42</v>
      </c>
      <c r="F7536" s="190">
        <f t="shared" si="474"/>
        <v>7531</v>
      </c>
      <c r="G7536" s="190">
        <f t="shared" si="472"/>
        <v>0.82468243539202801</v>
      </c>
      <c r="H7536" s="190">
        <f t="shared" si="473"/>
        <v>301.24</v>
      </c>
    </row>
    <row r="7537" spans="1:8">
      <c r="A7537" s="185">
        <v>43600</v>
      </c>
      <c r="B7537" s="184">
        <v>411</v>
      </c>
      <c r="C7537" s="184">
        <f t="shared" si="471"/>
        <v>2019</v>
      </c>
      <c r="E7537" s="190">
        <v>42</v>
      </c>
      <c r="F7537" s="190">
        <f t="shared" si="474"/>
        <v>7532</v>
      </c>
      <c r="G7537" s="190">
        <f t="shared" si="472"/>
        <v>0.82479194042925974</v>
      </c>
      <c r="H7537" s="190">
        <f t="shared" si="473"/>
        <v>301.27999999999997</v>
      </c>
    </row>
    <row r="7538" spans="1:8">
      <c r="A7538" s="185">
        <v>43601</v>
      </c>
      <c r="B7538" s="184">
        <v>431</v>
      </c>
      <c r="C7538" s="184">
        <f t="shared" si="471"/>
        <v>2019</v>
      </c>
      <c r="E7538" s="190">
        <v>42</v>
      </c>
      <c r="F7538" s="190">
        <f t="shared" si="474"/>
        <v>7533</v>
      </c>
      <c r="G7538" s="190">
        <f t="shared" si="472"/>
        <v>0.82490144546649147</v>
      </c>
      <c r="H7538" s="190">
        <f t="shared" si="473"/>
        <v>301.32</v>
      </c>
    </row>
    <row r="7539" spans="1:8">
      <c r="A7539" s="185">
        <v>43602</v>
      </c>
      <c r="B7539" s="184">
        <v>477</v>
      </c>
      <c r="C7539" s="184">
        <f t="shared" si="471"/>
        <v>2019</v>
      </c>
      <c r="E7539" s="190">
        <v>42</v>
      </c>
      <c r="F7539" s="190">
        <f t="shared" si="474"/>
        <v>7534</v>
      </c>
      <c r="G7539" s="190">
        <f t="shared" si="472"/>
        <v>0.82501095050372319</v>
      </c>
      <c r="H7539" s="190">
        <f t="shared" si="473"/>
        <v>301.36</v>
      </c>
    </row>
    <row r="7540" spans="1:8">
      <c r="A7540" s="185">
        <v>43603</v>
      </c>
      <c r="B7540" s="184">
        <v>497</v>
      </c>
      <c r="C7540" s="184">
        <f t="shared" si="471"/>
        <v>2019</v>
      </c>
      <c r="E7540" s="190">
        <v>42</v>
      </c>
      <c r="F7540" s="190">
        <f t="shared" si="474"/>
        <v>7535</v>
      </c>
      <c r="G7540" s="190">
        <f t="shared" si="472"/>
        <v>0.82512045554095492</v>
      </c>
      <c r="H7540" s="190">
        <f t="shared" si="473"/>
        <v>301.39999999999998</v>
      </c>
    </row>
    <row r="7541" spans="1:8">
      <c r="A7541" s="185">
        <v>43604</v>
      </c>
      <c r="B7541" s="184">
        <v>528</v>
      </c>
      <c r="C7541" s="184">
        <f t="shared" si="471"/>
        <v>2019</v>
      </c>
      <c r="E7541" s="190">
        <v>42</v>
      </c>
      <c r="F7541" s="190">
        <f t="shared" si="474"/>
        <v>7536</v>
      </c>
      <c r="G7541" s="190">
        <f t="shared" si="472"/>
        <v>0.82522996057818665</v>
      </c>
      <c r="H7541" s="190">
        <f t="shared" si="473"/>
        <v>301.44000000000005</v>
      </c>
    </row>
    <row r="7542" spans="1:8">
      <c r="A7542" s="185">
        <v>43605</v>
      </c>
      <c r="B7542" s="184">
        <v>489</v>
      </c>
      <c r="C7542" s="184">
        <f t="shared" si="471"/>
        <v>2019</v>
      </c>
      <c r="E7542" s="190">
        <v>42</v>
      </c>
      <c r="F7542" s="190">
        <f t="shared" si="474"/>
        <v>7537</v>
      </c>
      <c r="G7542" s="190">
        <f t="shared" si="472"/>
        <v>0.82533946561541827</v>
      </c>
      <c r="H7542" s="190">
        <f t="shared" si="473"/>
        <v>301.48</v>
      </c>
    </row>
    <row r="7543" spans="1:8">
      <c r="A7543" s="185">
        <v>43606</v>
      </c>
      <c r="B7543" s="184">
        <v>470</v>
      </c>
      <c r="C7543" s="184">
        <f t="shared" si="471"/>
        <v>2019</v>
      </c>
      <c r="E7543" s="190">
        <v>42</v>
      </c>
      <c r="F7543" s="190">
        <f t="shared" si="474"/>
        <v>7538</v>
      </c>
      <c r="G7543" s="190">
        <f t="shared" si="472"/>
        <v>0.82544897065264999</v>
      </c>
      <c r="H7543" s="190">
        <f t="shared" si="473"/>
        <v>301.52</v>
      </c>
    </row>
    <row r="7544" spans="1:8">
      <c r="A7544" s="185">
        <v>43607</v>
      </c>
      <c r="B7544" s="184">
        <v>515</v>
      </c>
      <c r="C7544" s="184">
        <f t="shared" si="471"/>
        <v>2019</v>
      </c>
      <c r="E7544" s="190">
        <v>42</v>
      </c>
      <c r="F7544" s="190">
        <f t="shared" si="474"/>
        <v>7539</v>
      </c>
      <c r="G7544" s="190">
        <f t="shared" si="472"/>
        <v>0.82555847568988172</v>
      </c>
      <c r="H7544" s="190">
        <f t="shared" si="473"/>
        <v>301.56</v>
      </c>
    </row>
    <row r="7545" spans="1:8">
      <c r="A7545" s="185">
        <v>43608</v>
      </c>
      <c r="B7545" s="184">
        <v>544</v>
      </c>
      <c r="C7545" s="184">
        <f t="shared" si="471"/>
        <v>2019</v>
      </c>
      <c r="E7545" s="190">
        <v>41.9</v>
      </c>
      <c r="F7545" s="190">
        <f t="shared" si="474"/>
        <v>7540</v>
      </c>
      <c r="G7545" s="190">
        <f t="shared" si="472"/>
        <v>0.82566798072711345</v>
      </c>
      <c r="H7545" s="190">
        <f t="shared" si="473"/>
        <v>301.60000000000002</v>
      </c>
    </row>
    <row r="7546" spans="1:8">
      <c r="A7546" s="185">
        <v>43609</v>
      </c>
      <c r="B7546" s="184">
        <v>595</v>
      </c>
      <c r="C7546" s="184">
        <f t="shared" si="471"/>
        <v>2019</v>
      </c>
      <c r="E7546" s="190">
        <v>41.9</v>
      </c>
      <c r="F7546" s="190">
        <f t="shared" si="474"/>
        <v>7541</v>
      </c>
      <c r="G7546" s="190">
        <f t="shared" si="472"/>
        <v>0.82577748576434518</v>
      </c>
      <c r="H7546" s="190">
        <f t="shared" si="473"/>
        <v>301.64</v>
      </c>
    </row>
    <row r="7547" spans="1:8">
      <c r="A7547" s="185">
        <v>43610</v>
      </c>
      <c r="B7547" s="184">
        <v>674</v>
      </c>
      <c r="C7547" s="184">
        <f t="shared" si="471"/>
        <v>2019</v>
      </c>
      <c r="E7547" s="190">
        <v>41.9</v>
      </c>
      <c r="F7547" s="190">
        <f t="shared" si="474"/>
        <v>7542</v>
      </c>
      <c r="G7547" s="190">
        <f t="shared" si="472"/>
        <v>0.8258869908015769</v>
      </c>
      <c r="H7547" s="190">
        <f t="shared" si="473"/>
        <v>301.68</v>
      </c>
    </row>
    <row r="7548" spans="1:8">
      <c r="A7548" s="185">
        <v>43611</v>
      </c>
      <c r="B7548" s="184">
        <v>704</v>
      </c>
      <c r="C7548" s="184">
        <f t="shared" si="471"/>
        <v>2019</v>
      </c>
      <c r="E7548" s="190">
        <v>41.9</v>
      </c>
      <c r="F7548" s="190">
        <f t="shared" si="474"/>
        <v>7543</v>
      </c>
      <c r="G7548" s="190">
        <f t="shared" si="472"/>
        <v>0.82599649583880863</v>
      </c>
      <c r="H7548" s="190">
        <f t="shared" si="473"/>
        <v>301.72000000000003</v>
      </c>
    </row>
    <row r="7549" spans="1:8">
      <c r="A7549" s="185">
        <v>43612</v>
      </c>
      <c r="B7549" s="184">
        <v>749</v>
      </c>
      <c r="C7549" s="184">
        <f t="shared" si="471"/>
        <v>2019</v>
      </c>
      <c r="E7549" s="190">
        <v>41.9</v>
      </c>
      <c r="F7549" s="190">
        <f t="shared" si="474"/>
        <v>7544</v>
      </c>
      <c r="G7549" s="190">
        <f t="shared" si="472"/>
        <v>0.82610600087604025</v>
      </c>
      <c r="H7549" s="190">
        <f t="shared" si="473"/>
        <v>301.76</v>
      </c>
    </row>
    <row r="7550" spans="1:8">
      <c r="A7550" s="185">
        <v>43613</v>
      </c>
      <c r="B7550" s="184">
        <v>735</v>
      </c>
      <c r="C7550" s="184">
        <f t="shared" si="471"/>
        <v>2019</v>
      </c>
      <c r="E7550" s="190">
        <v>41.9</v>
      </c>
      <c r="F7550" s="190">
        <f t="shared" si="474"/>
        <v>7545</v>
      </c>
      <c r="G7550" s="190">
        <f t="shared" si="472"/>
        <v>0.82621550591327197</v>
      </c>
      <c r="H7550" s="190">
        <f t="shared" si="473"/>
        <v>301.8</v>
      </c>
    </row>
    <row r="7551" spans="1:8">
      <c r="A7551" s="185">
        <v>43614</v>
      </c>
      <c r="B7551" s="184">
        <v>816</v>
      </c>
      <c r="C7551" s="184">
        <f t="shared" si="471"/>
        <v>2019</v>
      </c>
      <c r="E7551" s="190">
        <v>41.9</v>
      </c>
      <c r="F7551" s="190">
        <f t="shared" si="474"/>
        <v>7546</v>
      </c>
      <c r="G7551" s="190">
        <f t="shared" si="472"/>
        <v>0.8263250109505037</v>
      </c>
      <c r="H7551" s="190">
        <f t="shared" si="473"/>
        <v>301.83999999999997</v>
      </c>
    </row>
    <row r="7552" spans="1:8">
      <c r="A7552" s="185">
        <v>43615</v>
      </c>
      <c r="B7552" s="184">
        <v>1120</v>
      </c>
      <c r="C7552" s="184">
        <f t="shared" si="471"/>
        <v>2019</v>
      </c>
      <c r="E7552" s="190">
        <v>41.8</v>
      </c>
      <c r="F7552" s="190">
        <f t="shared" si="474"/>
        <v>7547</v>
      </c>
      <c r="G7552" s="190">
        <f t="shared" si="472"/>
        <v>0.82643451598773543</v>
      </c>
      <c r="H7552" s="190">
        <f t="shared" si="473"/>
        <v>301.88</v>
      </c>
    </row>
    <row r="7553" spans="1:8">
      <c r="A7553" s="185">
        <v>43616</v>
      </c>
      <c r="B7553" s="184">
        <v>1070</v>
      </c>
      <c r="C7553" s="184">
        <f t="shared" si="471"/>
        <v>2019</v>
      </c>
      <c r="E7553" s="190">
        <v>41.8</v>
      </c>
      <c r="F7553" s="190">
        <f t="shared" si="474"/>
        <v>7548</v>
      </c>
      <c r="G7553" s="190">
        <f t="shared" si="472"/>
        <v>0.82654402102496716</v>
      </c>
      <c r="H7553" s="190">
        <f t="shared" si="473"/>
        <v>301.92</v>
      </c>
    </row>
    <row r="7554" spans="1:8">
      <c r="A7554" s="185">
        <v>43617</v>
      </c>
      <c r="B7554" s="184">
        <v>1160</v>
      </c>
      <c r="C7554" s="184">
        <f t="shared" si="471"/>
        <v>2019</v>
      </c>
      <c r="E7554" s="190">
        <v>41.8</v>
      </c>
      <c r="F7554" s="190">
        <f t="shared" si="474"/>
        <v>7549</v>
      </c>
      <c r="G7554" s="190">
        <f t="shared" si="472"/>
        <v>0.82665352606219888</v>
      </c>
      <c r="H7554" s="190">
        <f t="shared" si="473"/>
        <v>301.95999999999998</v>
      </c>
    </row>
    <row r="7555" spans="1:8">
      <c r="A7555" s="185">
        <v>43618</v>
      </c>
      <c r="B7555" s="184">
        <v>1140</v>
      </c>
      <c r="C7555" s="184">
        <f t="shared" si="471"/>
        <v>2019</v>
      </c>
      <c r="E7555" s="190">
        <v>41.8</v>
      </c>
      <c r="F7555" s="190">
        <f t="shared" si="474"/>
        <v>7550</v>
      </c>
      <c r="G7555" s="190">
        <f t="shared" si="472"/>
        <v>0.82676303109943061</v>
      </c>
      <c r="H7555" s="190">
        <f t="shared" si="473"/>
        <v>302</v>
      </c>
    </row>
    <row r="7556" spans="1:8">
      <c r="A7556" s="185">
        <v>43619</v>
      </c>
      <c r="B7556" s="184">
        <v>1130</v>
      </c>
      <c r="C7556" s="184">
        <f t="shared" si="471"/>
        <v>2019</v>
      </c>
      <c r="E7556" s="190">
        <v>41.8</v>
      </c>
      <c r="F7556" s="190">
        <f t="shared" si="474"/>
        <v>7551</v>
      </c>
      <c r="G7556" s="190">
        <f t="shared" si="472"/>
        <v>0.82687253613666234</v>
      </c>
      <c r="H7556" s="190">
        <f t="shared" si="473"/>
        <v>302.04000000000002</v>
      </c>
    </row>
    <row r="7557" spans="1:8">
      <c r="A7557" s="185">
        <v>43620</v>
      </c>
      <c r="B7557" s="184">
        <v>1110</v>
      </c>
      <c r="C7557" s="184">
        <f t="shared" si="471"/>
        <v>2019</v>
      </c>
      <c r="E7557" s="190">
        <v>41.8</v>
      </c>
      <c r="F7557" s="190">
        <f t="shared" si="474"/>
        <v>7552</v>
      </c>
      <c r="G7557" s="190">
        <f t="shared" si="472"/>
        <v>0.82698204117389396</v>
      </c>
      <c r="H7557" s="190">
        <f t="shared" si="473"/>
        <v>302.08</v>
      </c>
    </row>
    <row r="7558" spans="1:8">
      <c r="A7558" s="185">
        <v>43621</v>
      </c>
      <c r="B7558" s="184">
        <v>1080</v>
      </c>
      <c r="C7558" s="184">
        <f t="shared" ref="C7558:C7621" si="475">YEAR(A7558)</f>
        <v>2019</v>
      </c>
      <c r="E7558" s="190">
        <v>41.8</v>
      </c>
      <c r="F7558" s="190">
        <f t="shared" si="474"/>
        <v>7553</v>
      </c>
      <c r="G7558" s="190">
        <f t="shared" ref="G7558:G7621" si="476">F7558/9132</f>
        <v>0.82709154621112568</v>
      </c>
      <c r="H7558" s="190">
        <f t="shared" ref="H7558:H7621" si="477">G7558*9132/25</f>
        <v>302.12</v>
      </c>
    </row>
    <row r="7559" spans="1:8">
      <c r="A7559" s="185">
        <v>43622</v>
      </c>
      <c r="B7559" s="184">
        <v>1080</v>
      </c>
      <c r="C7559" s="184">
        <f t="shared" si="475"/>
        <v>2019</v>
      </c>
      <c r="E7559" s="190">
        <v>41.7</v>
      </c>
      <c r="F7559" s="190">
        <f t="shared" ref="F7559:F7622" si="478">F7558+1</f>
        <v>7554</v>
      </c>
      <c r="G7559" s="190">
        <f t="shared" si="476"/>
        <v>0.82720105124835741</v>
      </c>
      <c r="H7559" s="190">
        <f t="shared" si="477"/>
        <v>302.16000000000003</v>
      </c>
    </row>
    <row r="7560" spans="1:8">
      <c r="A7560" s="185">
        <v>43623</v>
      </c>
      <c r="B7560" s="184">
        <v>1090</v>
      </c>
      <c r="C7560" s="184">
        <f t="shared" si="475"/>
        <v>2019</v>
      </c>
      <c r="E7560" s="190">
        <v>41.7</v>
      </c>
      <c r="F7560" s="190">
        <f t="shared" si="478"/>
        <v>7555</v>
      </c>
      <c r="G7560" s="190">
        <f t="shared" si="476"/>
        <v>0.82731055628558914</v>
      </c>
      <c r="H7560" s="190">
        <f t="shared" si="477"/>
        <v>302.2</v>
      </c>
    </row>
    <row r="7561" spans="1:8">
      <c r="A7561" s="185">
        <v>43624</v>
      </c>
      <c r="B7561" s="184">
        <v>1160</v>
      </c>
      <c r="C7561" s="184">
        <f t="shared" si="475"/>
        <v>2019</v>
      </c>
      <c r="E7561" s="190">
        <v>41.7</v>
      </c>
      <c r="F7561" s="190">
        <f t="shared" si="478"/>
        <v>7556</v>
      </c>
      <c r="G7561" s="190">
        <f t="shared" si="476"/>
        <v>0.82742006132282087</v>
      </c>
      <c r="H7561" s="190">
        <f t="shared" si="477"/>
        <v>302.24</v>
      </c>
    </row>
    <row r="7562" spans="1:8">
      <c r="A7562" s="185">
        <v>43625</v>
      </c>
      <c r="B7562" s="184">
        <v>1150</v>
      </c>
      <c r="C7562" s="184">
        <f t="shared" si="475"/>
        <v>2019</v>
      </c>
      <c r="E7562" s="190">
        <v>41.7</v>
      </c>
      <c r="F7562" s="190">
        <f t="shared" si="478"/>
        <v>7557</v>
      </c>
      <c r="G7562" s="190">
        <f t="shared" si="476"/>
        <v>0.82752956636005259</v>
      </c>
      <c r="H7562" s="190">
        <f t="shared" si="477"/>
        <v>302.27999999999997</v>
      </c>
    </row>
    <row r="7563" spans="1:8">
      <c r="A7563" s="185">
        <v>43626</v>
      </c>
      <c r="B7563" s="184">
        <v>1080</v>
      </c>
      <c r="C7563" s="184">
        <f t="shared" si="475"/>
        <v>2019</v>
      </c>
      <c r="E7563" s="190">
        <v>41.7</v>
      </c>
      <c r="F7563" s="190">
        <f t="shared" si="478"/>
        <v>7558</v>
      </c>
      <c r="G7563" s="190">
        <f t="shared" si="476"/>
        <v>0.82763907139728432</v>
      </c>
      <c r="H7563" s="190">
        <f t="shared" si="477"/>
        <v>302.32</v>
      </c>
    </row>
    <row r="7564" spans="1:8">
      <c r="A7564" s="185">
        <v>43627</v>
      </c>
      <c r="B7564" s="184">
        <v>970</v>
      </c>
      <c r="C7564" s="184">
        <f t="shared" si="475"/>
        <v>2019</v>
      </c>
      <c r="E7564" s="190">
        <v>41.7</v>
      </c>
      <c r="F7564" s="190">
        <f t="shared" si="478"/>
        <v>7559</v>
      </c>
      <c r="G7564" s="190">
        <f t="shared" si="476"/>
        <v>0.82774857643451594</v>
      </c>
      <c r="H7564" s="190">
        <f t="shared" si="477"/>
        <v>302.35999999999996</v>
      </c>
    </row>
    <row r="7565" spans="1:8">
      <c r="A7565" s="185">
        <v>43628</v>
      </c>
      <c r="B7565" s="184">
        <v>834</v>
      </c>
      <c r="C7565" s="184">
        <f t="shared" si="475"/>
        <v>2019</v>
      </c>
      <c r="E7565" s="190">
        <v>41.7</v>
      </c>
      <c r="F7565" s="190">
        <f t="shared" si="478"/>
        <v>7560</v>
      </c>
      <c r="G7565" s="190">
        <f t="shared" si="476"/>
        <v>0.82785808147174766</v>
      </c>
      <c r="H7565" s="190">
        <f t="shared" si="477"/>
        <v>302.39999999999998</v>
      </c>
    </row>
    <row r="7566" spans="1:8">
      <c r="A7566" s="185">
        <v>43629</v>
      </c>
      <c r="B7566" s="184">
        <v>673</v>
      </c>
      <c r="C7566" s="184">
        <f t="shared" si="475"/>
        <v>2019</v>
      </c>
      <c r="E7566" s="190">
        <v>41.7</v>
      </c>
      <c r="F7566" s="190">
        <f t="shared" si="478"/>
        <v>7561</v>
      </c>
      <c r="G7566" s="190">
        <f t="shared" si="476"/>
        <v>0.82796758650897939</v>
      </c>
      <c r="H7566" s="190">
        <f t="shared" si="477"/>
        <v>302.44</v>
      </c>
    </row>
    <row r="7567" spans="1:8">
      <c r="A7567" s="185">
        <v>43630</v>
      </c>
      <c r="B7567" s="184">
        <v>682</v>
      </c>
      <c r="C7567" s="184">
        <f t="shared" si="475"/>
        <v>2019</v>
      </c>
      <c r="E7567" s="190">
        <v>41.7</v>
      </c>
      <c r="F7567" s="190">
        <f t="shared" si="478"/>
        <v>7562</v>
      </c>
      <c r="G7567" s="190">
        <f t="shared" si="476"/>
        <v>0.82807709154621112</v>
      </c>
      <c r="H7567" s="190">
        <f t="shared" si="477"/>
        <v>302.48</v>
      </c>
    </row>
    <row r="7568" spans="1:8">
      <c r="A7568" s="185">
        <v>43631</v>
      </c>
      <c r="B7568" s="184">
        <v>685</v>
      </c>
      <c r="C7568" s="184">
        <f t="shared" si="475"/>
        <v>2019</v>
      </c>
      <c r="E7568" s="190">
        <v>41.6</v>
      </c>
      <c r="F7568" s="190">
        <f t="shared" si="478"/>
        <v>7563</v>
      </c>
      <c r="G7568" s="190">
        <f t="shared" si="476"/>
        <v>0.82818659658344285</v>
      </c>
      <c r="H7568" s="190">
        <f t="shared" si="477"/>
        <v>302.52</v>
      </c>
    </row>
    <row r="7569" spans="1:8">
      <c r="A7569" s="185">
        <v>43632</v>
      </c>
      <c r="B7569" s="184">
        <v>685</v>
      </c>
      <c r="C7569" s="184">
        <f t="shared" si="475"/>
        <v>2019</v>
      </c>
      <c r="E7569" s="190">
        <v>41.6</v>
      </c>
      <c r="F7569" s="190">
        <f t="shared" si="478"/>
        <v>7564</v>
      </c>
      <c r="G7569" s="190">
        <f t="shared" si="476"/>
        <v>0.82829610162067457</v>
      </c>
      <c r="H7569" s="190">
        <f t="shared" si="477"/>
        <v>302.56</v>
      </c>
    </row>
    <row r="7570" spans="1:8">
      <c r="A7570" s="185">
        <v>43633</v>
      </c>
      <c r="B7570" s="184">
        <v>682</v>
      </c>
      <c r="C7570" s="184">
        <f t="shared" si="475"/>
        <v>2019</v>
      </c>
      <c r="E7570" s="190">
        <v>41.6</v>
      </c>
      <c r="F7570" s="190">
        <f t="shared" si="478"/>
        <v>7565</v>
      </c>
      <c r="G7570" s="190">
        <f t="shared" si="476"/>
        <v>0.8284056066579063</v>
      </c>
      <c r="H7570" s="190">
        <f t="shared" si="477"/>
        <v>302.60000000000002</v>
      </c>
    </row>
    <row r="7571" spans="1:8">
      <c r="A7571" s="185">
        <v>43634</v>
      </c>
      <c r="B7571" s="184">
        <v>681</v>
      </c>
      <c r="C7571" s="184">
        <f t="shared" si="475"/>
        <v>2019</v>
      </c>
      <c r="E7571" s="190">
        <v>41.6</v>
      </c>
      <c r="F7571" s="190">
        <f t="shared" si="478"/>
        <v>7566</v>
      </c>
      <c r="G7571" s="190">
        <f t="shared" si="476"/>
        <v>0.82851511169513803</v>
      </c>
      <c r="H7571" s="190">
        <f t="shared" si="477"/>
        <v>302.64000000000004</v>
      </c>
    </row>
    <row r="7572" spans="1:8">
      <c r="A7572" s="185">
        <v>43635</v>
      </c>
      <c r="B7572" s="184">
        <v>709</v>
      </c>
      <c r="C7572" s="184">
        <f t="shared" si="475"/>
        <v>2019</v>
      </c>
      <c r="E7572" s="190">
        <v>41.6</v>
      </c>
      <c r="F7572" s="190">
        <f t="shared" si="478"/>
        <v>7567</v>
      </c>
      <c r="G7572" s="190">
        <f t="shared" si="476"/>
        <v>0.82862461673236965</v>
      </c>
      <c r="H7572" s="190">
        <f t="shared" si="477"/>
        <v>302.68</v>
      </c>
    </row>
    <row r="7573" spans="1:8">
      <c r="A7573" s="185">
        <v>43636</v>
      </c>
      <c r="B7573" s="184">
        <v>856</v>
      </c>
      <c r="C7573" s="184">
        <f t="shared" si="475"/>
        <v>2019</v>
      </c>
      <c r="E7573" s="190">
        <v>41.6</v>
      </c>
      <c r="F7573" s="190">
        <f t="shared" si="478"/>
        <v>7568</v>
      </c>
      <c r="G7573" s="190">
        <f t="shared" si="476"/>
        <v>0.82873412176960137</v>
      </c>
      <c r="H7573" s="190">
        <f t="shared" si="477"/>
        <v>302.72000000000003</v>
      </c>
    </row>
    <row r="7574" spans="1:8">
      <c r="A7574" s="185">
        <v>43637</v>
      </c>
      <c r="B7574" s="184">
        <v>1210</v>
      </c>
      <c r="C7574" s="184">
        <f t="shared" si="475"/>
        <v>2019</v>
      </c>
      <c r="E7574" s="190">
        <v>41.6</v>
      </c>
      <c r="F7574" s="190">
        <f t="shared" si="478"/>
        <v>7569</v>
      </c>
      <c r="G7574" s="190">
        <f t="shared" si="476"/>
        <v>0.8288436268068331</v>
      </c>
      <c r="H7574" s="190">
        <f t="shared" si="477"/>
        <v>302.76</v>
      </c>
    </row>
    <row r="7575" spans="1:8">
      <c r="A7575" s="185">
        <v>43638</v>
      </c>
      <c r="B7575" s="184">
        <v>1610</v>
      </c>
      <c r="C7575" s="184">
        <f t="shared" si="475"/>
        <v>2019</v>
      </c>
      <c r="E7575" s="190">
        <v>41.6</v>
      </c>
      <c r="F7575" s="190">
        <f t="shared" si="478"/>
        <v>7570</v>
      </c>
      <c r="G7575" s="190">
        <f t="shared" si="476"/>
        <v>0.82895313184406483</v>
      </c>
      <c r="H7575" s="190">
        <f t="shared" si="477"/>
        <v>302.8</v>
      </c>
    </row>
    <row r="7576" spans="1:8">
      <c r="A7576" s="185">
        <v>43639</v>
      </c>
      <c r="B7576" s="184">
        <v>1560</v>
      </c>
      <c r="C7576" s="184">
        <f t="shared" si="475"/>
        <v>2019</v>
      </c>
      <c r="E7576" s="190">
        <v>41.6</v>
      </c>
      <c r="F7576" s="190">
        <f t="shared" si="478"/>
        <v>7571</v>
      </c>
      <c r="G7576" s="190">
        <f t="shared" si="476"/>
        <v>0.82906263688129656</v>
      </c>
      <c r="H7576" s="190">
        <f t="shared" si="477"/>
        <v>302.83999999999997</v>
      </c>
    </row>
    <row r="7577" spans="1:8">
      <c r="A7577" s="185">
        <v>43640</v>
      </c>
      <c r="B7577" s="184">
        <v>1300</v>
      </c>
      <c r="C7577" s="184">
        <f t="shared" si="475"/>
        <v>2019</v>
      </c>
      <c r="E7577" s="190">
        <v>41.6</v>
      </c>
      <c r="F7577" s="190">
        <f t="shared" si="478"/>
        <v>7572</v>
      </c>
      <c r="G7577" s="190">
        <f t="shared" si="476"/>
        <v>0.82917214191852828</v>
      </c>
      <c r="H7577" s="190">
        <f t="shared" si="477"/>
        <v>302.88</v>
      </c>
    </row>
    <row r="7578" spans="1:8">
      <c r="A7578" s="185">
        <v>43641</v>
      </c>
      <c r="B7578" s="184">
        <v>1110</v>
      </c>
      <c r="C7578" s="184">
        <f t="shared" si="475"/>
        <v>2019</v>
      </c>
      <c r="E7578" s="190">
        <v>41.6</v>
      </c>
      <c r="F7578" s="190">
        <f t="shared" si="478"/>
        <v>7573</v>
      </c>
      <c r="G7578" s="190">
        <f t="shared" si="476"/>
        <v>0.82928164695576001</v>
      </c>
      <c r="H7578" s="190">
        <f t="shared" si="477"/>
        <v>302.92</v>
      </c>
    </row>
    <row r="7579" spans="1:8">
      <c r="A7579" s="185">
        <v>43642</v>
      </c>
      <c r="B7579" s="184">
        <v>1190</v>
      </c>
      <c r="C7579" s="184">
        <f t="shared" si="475"/>
        <v>2019</v>
      </c>
      <c r="E7579" s="190">
        <v>41.6</v>
      </c>
      <c r="F7579" s="190">
        <f t="shared" si="478"/>
        <v>7574</v>
      </c>
      <c r="G7579" s="190">
        <f t="shared" si="476"/>
        <v>0.82939115199299163</v>
      </c>
      <c r="H7579" s="190">
        <f t="shared" si="477"/>
        <v>302.95999999999998</v>
      </c>
    </row>
    <row r="7580" spans="1:8">
      <c r="A7580" s="185">
        <v>43643</v>
      </c>
      <c r="B7580" s="184">
        <v>1300</v>
      </c>
      <c r="C7580" s="184">
        <f t="shared" si="475"/>
        <v>2019</v>
      </c>
      <c r="E7580" s="190">
        <v>41.6</v>
      </c>
      <c r="F7580" s="190">
        <f t="shared" si="478"/>
        <v>7575</v>
      </c>
      <c r="G7580" s="190">
        <f t="shared" si="476"/>
        <v>0.82950065703022335</v>
      </c>
      <c r="H7580" s="190">
        <f t="shared" si="477"/>
        <v>303</v>
      </c>
    </row>
    <row r="7581" spans="1:8">
      <c r="A7581" s="185">
        <v>43644</v>
      </c>
      <c r="B7581" s="184">
        <v>1210</v>
      </c>
      <c r="C7581" s="184">
        <f t="shared" si="475"/>
        <v>2019</v>
      </c>
      <c r="E7581" s="190">
        <v>41.5</v>
      </c>
      <c r="F7581" s="190">
        <f t="shared" si="478"/>
        <v>7576</v>
      </c>
      <c r="G7581" s="190">
        <f t="shared" si="476"/>
        <v>0.82961016206745508</v>
      </c>
      <c r="H7581" s="190">
        <f t="shared" si="477"/>
        <v>303.04000000000002</v>
      </c>
    </row>
    <row r="7582" spans="1:8">
      <c r="A7582" s="185">
        <v>43645</v>
      </c>
      <c r="B7582" s="184">
        <v>1120</v>
      </c>
      <c r="C7582" s="184">
        <f t="shared" si="475"/>
        <v>2019</v>
      </c>
      <c r="E7582" s="190">
        <v>41.5</v>
      </c>
      <c r="F7582" s="190">
        <f t="shared" si="478"/>
        <v>7577</v>
      </c>
      <c r="G7582" s="190">
        <f t="shared" si="476"/>
        <v>0.82971966710468681</v>
      </c>
      <c r="H7582" s="190">
        <f t="shared" si="477"/>
        <v>303.08</v>
      </c>
    </row>
    <row r="7583" spans="1:8">
      <c r="A7583" s="185">
        <v>43646</v>
      </c>
      <c r="B7583" s="184">
        <v>985</v>
      </c>
      <c r="C7583" s="184">
        <f t="shared" si="475"/>
        <v>2019</v>
      </c>
      <c r="E7583" s="190">
        <v>41.5</v>
      </c>
      <c r="F7583" s="190">
        <f t="shared" si="478"/>
        <v>7578</v>
      </c>
      <c r="G7583" s="190">
        <f t="shared" si="476"/>
        <v>0.82982917214191854</v>
      </c>
      <c r="H7583" s="190">
        <f t="shared" si="477"/>
        <v>303.12</v>
      </c>
    </row>
    <row r="7584" spans="1:8">
      <c r="A7584" s="185">
        <v>43647</v>
      </c>
      <c r="B7584" s="184">
        <v>779</v>
      </c>
      <c r="C7584" s="184">
        <f t="shared" si="475"/>
        <v>2019</v>
      </c>
      <c r="E7584" s="190">
        <v>41.5</v>
      </c>
      <c r="F7584" s="190">
        <f t="shared" si="478"/>
        <v>7579</v>
      </c>
      <c r="G7584" s="190">
        <f t="shared" si="476"/>
        <v>0.82993867717915026</v>
      </c>
      <c r="H7584" s="190">
        <f t="shared" si="477"/>
        <v>303.16000000000003</v>
      </c>
    </row>
    <row r="7585" spans="1:8">
      <c r="A7585" s="185">
        <v>43648</v>
      </c>
      <c r="B7585" s="184">
        <v>636</v>
      </c>
      <c r="C7585" s="184">
        <f t="shared" si="475"/>
        <v>2019</v>
      </c>
      <c r="E7585" s="190">
        <v>41.5</v>
      </c>
      <c r="F7585" s="190">
        <f t="shared" si="478"/>
        <v>7580</v>
      </c>
      <c r="G7585" s="190">
        <f t="shared" si="476"/>
        <v>0.83004818221638199</v>
      </c>
      <c r="H7585" s="190">
        <f t="shared" si="477"/>
        <v>303.2</v>
      </c>
    </row>
    <row r="7586" spans="1:8">
      <c r="A7586" s="185">
        <v>43649</v>
      </c>
      <c r="B7586" s="184">
        <v>395</v>
      </c>
      <c r="C7586" s="184">
        <f t="shared" si="475"/>
        <v>2019</v>
      </c>
      <c r="E7586" s="190">
        <v>41.5</v>
      </c>
      <c r="F7586" s="190">
        <f t="shared" si="478"/>
        <v>7581</v>
      </c>
      <c r="G7586" s="190">
        <f t="shared" si="476"/>
        <v>0.83015768725361372</v>
      </c>
      <c r="H7586" s="190">
        <f t="shared" si="477"/>
        <v>303.24</v>
      </c>
    </row>
    <row r="7587" spans="1:8">
      <c r="A7587" s="185">
        <v>43650</v>
      </c>
      <c r="B7587" s="184">
        <v>349</v>
      </c>
      <c r="C7587" s="184">
        <f t="shared" si="475"/>
        <v>2019</v>
      </c>
      <c r="E7587" s="190">
        <v>41.5</v>
      </c>
      <c r="F7587" s="190">
        <f t="shared" si="478"/>
        <v>7582</v>
      </c>
      <c r="G7587" s="190">
        <f t="shared" si="476"/>
        <v>0.83026719229084534</v>
      </c>
      <c r="H7587" s="190">
        <f t="shared" si="477"/>
        <v>303.27999999999997</v>
      </c>
    </row>
    <row r="7588" spans="1:8">
      <c r="A7588" s="185">
        <v>43651</v>
      </c>
      <c r="B7588" s="184">
        <v>301</v>
      </c>
      <c r="C7588" s="184">
        <f t="shared" si="475"/>
        <v>2019</v>
      </c>
      <c r="E7588" s="190">
        <v>41.5</v>
      </c>
      <c r="F7588" s="190">
        <f t="shared" si="478"/>
        <v>7583</v>
      </c>
      <c r="G7588" s="190">
        <f t="shared" si="476"/>
        <v>0.83037669732807706</v>
      </c>
      <c r="H7588" s="190">
        <f t="shared" si="477"/>
        <v>303.32</v>
      </c>
    </row>
    <row r="7589" spans="1:8">
      <c r="A7589" s="185">
        <v>43652</v>
      </c>
      <c r="B7589" s="184">
        <v>321</v>
      </c>
      <c r="C7589" s="184">
        <f t="shared" si="475"/>
        <v>2019</v>
      </c>
      <c r="E7589" s="190">
        <v>41.5</v>
      </c>
      <c r="F7589" s="190">
        <f t="shared" si="478"/>
        <v>7584</v>
      </c>
      <c r="G7589" s="190">
        <f t="shared" si="476"/>
        <v>0.83048620236530879</v>
      </c>
      <c r="H7589" s="190">
        <f t="shared" si="477"/>
        <v>303.36</v>
      </c>
    </row>
    <row r="7590" spans="1:8">
      <c r="A7590" s="185">
        <v>43653</v>
      </c>
      <c r="B7590" s="184">
        <v>336</v>
      </c>
      <c r="C7590" s="184">
        <f t="shared" si="475"/>
        <v>2019</v>
      </c>
      <c r="E7590" s="190">
        <v>41.5</v>
      </c>
      <c r="F7590" s="190">
        <f t="shared" si="478"/>
        <v>7585</v>
      </c>
      <c r="G7590" s="190">
        <f t="shared" si="476"/>
        <v>0.83059570740254052</v>
      </c>
      <c r="H7590" s="190">
        <f t="shared" si="477"/>
        <v>303.39999999999998</v>
      </c>
    </row>
    <row r="7591" spans="1:8">
      <c r="A7591" s="185">
        <v>43654</v>
      </c>
      <c r="B7591" s="184">
        <v>278</v>
      </c>
      <c r="C7591" s="184">
        <f t="shared" si="475"/>
        <v>2019</v>
      </c>
      <c r="E7591" s="190">
        <v>41.4</v>
      </c>
      <c r="F7591" s="190">
        <f t="shared" si="478"/>
        <v>7586</v>
      </c>
      <c r="G7591" s="190">
        <f t="shared" si="476"/>
        <v>0.83070521243977224</v>
      </c>
      <c r="H7591" s="190">
        <f t="shared" si="477"/>
        <v>303.44</v>
      </c>
    </row>
    <row r="7592" spans="1:8">
      <c r="A7592" s="185">
        <v>43655</v>
      </c>
      <c r="B7592" s="184">
        <v>251</v>
      </c>
      <c r="C7592" s="184">
        <f t="shared" si="475"/>
        <v>2019</v>
      </c>
      <c r="E7592" s="190">
        <v>41.4</v>
      </c>
      <c r="F7592" s="190">
        <f t="shared" si="478"/>
        <v>7587</v>
      </c>
      <c r="G7592" s="190">
        <f t="shared" si="476"/>
        <v>0.83081471747700397</v>
      </c>
      <c r="H7592" s="190">
        <f t="shared" si="477"/>
        <v>303.48</v>
      </c>
    </row>
    <row r="7593" spans="1:8">
      <c r="A7593" s="185">
        <v>43656</v>
      </c>
      <c r="B7593" s="184">
        <v>181</v>
      </c>
      <c r="C7593" s="184">
        <f t="shared" si="475"/>
        <v>2019</v>
      </c>
      <c r="E7593" s="190">
        <v>41.4</v>
      </c>
      <c r="F7593" s="190">
        <f t="shared" si="478"/>
        <v>7588</v>
      </c>
      <c r="G7593" s="190">
        <f t="shared" si="476"/>
        <v>0.8309242225142357</v>
      </c>
      <c r="H7593" s="190">
        <f t="shared" si="477"/>
        <v>303.52</v>
      </c>
    </row>
    <row r="7594" spans="1:8">
      <c r="A7594" s="185">
        <v>43657</v>
      </c>
      <c r="B7594" s="184">
        <v>73.400000000000006</v>
      </c>
      <c r="C7594" s="184">
        <f t="shared" si="475"/>
        <v>2019</v>
      </c>
      <c r="E7594" s="190">
        <v>41.4</v>
      </c>
      <c r="F7594" s="190">
        <f t="shared" si="478"/>
        <v>7589</v>
      </c>
      <c r="G7594" s="190">
        <f t="shared" si="476"/>
        <v>0.83103372755146732</v>
      </c>
      <c r="H7594" s="190">
        <f t="shared" si="477"/>
        <v>303.55999999999995</v>
      </c>
    </row>
    <row r="7595" spans="1:8">
      <c r="A7595" s="185">
        <v>43658</v>
      </c>
      <c r="B7595" s="184">
        <v>70.400000000000006</v>
      </c>
      <c r="C7595" s="184">
        <f t="shared" si="475"/>
        <v>2019</v>
      </c>
      <c r="E7595" s="190">
        <v>41.4</v>
      </c>
      <c r="F7595" s="190">
        <f t="shared" si="478"/>
        <v>7590</v>
      </c>
      <c r="G7595" s="190">
        <f t="shared" si="476"/>
        <v>0.83114323258869904</v>
      </c>
      <c r="H7595" s="190">
        <f t="shared" si="477"/>
        <v>303.60000000000002</v>
      </c>
    </row>
    <row r="7596" spans="1:8">
      <c r="A7596" s="185">
        <v>43659</v>
      </c>
      <c r="B7596" s="184">
        <v>64.900000000000006</v>
      </c>
      <c r="C7596" s="184">
        <f t="shared" si="475"/>
        <v>2019</v>
      </c>
      <c r="E7596" s="190">
        <v>41.4</v>
      </c>
      <c r="F7596" s="190">
        <f t="shared" si="478"/>
        <v>7591</v>
      </c>
      <c r="G7596" s="190">
        <f t="shared" si="476"/>
        <v>0.83125273762593077</v>
      </c>
      <c r="H7596" s="190">
        <f t="shared" si="477"/>
        <v>303.64</v>
      </c>
    </row>
    <row r="7597" spans="1:8">
      <c r="A7597" s="185">
        <v>43660</v>
      </c>
      <c r="B7597" s="184">
        <v>58.3</v>
      </c>
      <c r="C7597" s="184">
        <f t="shared" si="475"/>
        <v>2019</v>
      </c>
      <c r="E7597" s="190">
        <v>41.4</v>
      </c>
      <c r="F7597" s="190">
        <f t="shared" si="478"/>
        <v>7592</v>
      </c>
      <c r="G7597" s="190">
        <f t="shared" si="476"/>
        <v>0.8313622426631625</v>
      </c>
      <c r="H7597" s="190">
        <f t="shared" si="477"/>
        <v>303.68</v>
      </c>
    </row>
    <row r="7598" spans="1:8">
      <c r="A7598" s="185">
        <v>43661</v>
      </c>
      <c r="B7598" s="184">
        <v>55.4</v>
      </c>
      <c r="C7598" s="184">
        <f t="shared" si="475"/>
        <v>2019</v>
      </c>
      <c r="E7598" s="190">
        <v>41.4</v>
      </c>
      <c r="F7598" s="190">
        <f t="shared" si="478"/>
        <v>7593</v>
      </c>
      <c r="G7598" s="190">
        <f t="shared" si="476"/>
        <v>0.83147174770039423</v>
      </c>
      <c r="H7598" s="190">
        <f t="shared" si="477"/>
        <v>303.72000000000003</v>
      </c>
    </row>
    <row r="7599" spans="1:8">
      <c r="A7599" s="185">
        <v>43662</v>
      </c>
      <c r="B7599" s="184">
        <v>55.8</v>
      </c>
      <c r="C7599" s="184">
        <f t="shared" si="475"/>
        <v>2019</v>
      </c>
      <c r="E7599" s="190">
        <v>41.4</v>
      </c>
      <c r="F7599" s="190">
        <f t="shared" si="478"/>
        <v>7594</v>
      </c>
      <c r="G7599" s="190">
        <f t="shared" si="476"/>
        <v>0.83158125273762595</v>
      </c>
      <c r="H7599" s="190">
        <f t="shared" si="477"/>
        <v>303.76</v>
      </c>
    </row>
    <row r="7600" spans="1:8">
      <c r="A7600" s="185">
        <v>43663</v>
      </c>
      <c r="B7600" s="184">
        <v>55.7</v>
      </c>
      <c r="C7600" s="184">
        <f t="shared" si="475"/>
        <v>2019</v>
      </c>
      <c r="E7600" s="190">
        <v>41.4</v>
      </c>
      <c r="F7600" s="190">
        <f t="shared" si="478"/>
        <v>7595</v>
      </c>
      <c r="G7600" s="190">
        <f t="shared" si="476"/>
        <v>0.83169075777485768</v>
      </c>
      <c r="H7600" s="190">
        <f t="shared" si="477"/>
        <v>303.8</v>
      </c>
    </row>
    <row r="7601" spans="1:8">
      <c r="A7601" s="185">
        <v>43664</v>
      </c>
      <c r="B7601" s="184">
        <v>52.6</v>
      </c>
      <c r="C7601" s="184">
        <f t="shared" si="475"/>
        <v>2019</v>
      </c>
      <c r="E7601" s="190">
        <v>41.4</v>
      </c>
      <c r="F7601" s="190">
        <f t="shared" si="478"/>
        <v>7596</v>
      </c>
      <c r="G7601" s="190">
        <f t="shared" si="476"/>
        <v>0.83180026281208941</v>
      </c>
      <c r="H7601" s="190">
        <f t="shared" si="477"/>
        <v>303.84000000000003</v>
      </c>
    </row>
    <row r="7602" spans="1:8">
      <c r="A7602" s="185">
        <v>43665</v>
      </c>
      <c r="B7602" s="184">
        <v>50.8</v>
      </c>
      <c r="C7602" s="184">
        <f t="shared" si="475"/>
        <v>2019</v>
      </c>
      <c r="E7602" s="190">
        <v>41.4</v>
      </c>
      <c r="F7602" s="190">
        <f t="shared" si="478"/>
        <v>7597</v>
      </c>
      <c r="G7602" s="190">
        <f t="shared" si="476"/>
        <v>0.83190976784932102</v>
      </c>
      <c r="H7602" s="190">
        <f t="shared" si="477"/>
        <v>303.88</v>
      </c>
    </row>
    <row r="7603" spans="1:8">
      <c r="A7603" s="185">
        <v>43666</v>
      </c>
      <c r="B7603" s="184">
        <v>51.8</v>
      </c>
      <c r="C7603" s="184">
        <f t="shared" si="475"/>
        <v>2019</v>
      </c>
      <c r="E7603" s="190">
        <v>41.3</v>
      </c>
      <c r="F7603" s="190">
        <f t="shared" si="478"/>
        <v>7598</v>
      </c>
      <c r="G7603" s="190">
        <f t="shared" si="476"/>
        <v>0.83201927288655275</v>
      </c>
      <c r="H7603" s="190">
        <f t="shared" si="477"/>
        <v>303.92</v>
      </c>
    </row>
    <row r="7604" spans="1:8">
      <c r="A7604" s="185">
        <v>43667</v>
      </c>
      <c r="B7604" s="184">
        <v>55.1</v>
      </c>
      <c r="C7604" s="184">
        <f t="shared" si="475"/>
        <v>2019</v>
      </c>
      <c r="E7604" s="190">
        <v>41.3</v>
      </c>
      <c r="F7604" s="190">
        <f t="shared" si="478"/>
        <v>7599</v>
      </c>
      <c r="G7604" s="190">
        <f t="shared" si="476"/>
        <v>0.83212877792378448</v>
      </c>
      <c r="H7604" s="190">
        <f t="shared" si="477"/>
        <v>303.95999999999998</v>
      </c>
    </row>
    <row r="7605" spans="1:8">
      <c r="A7605" s="185">
        <v>43668</v>
      </c>
      <c r="B7605" s="184">
        <v>56.4</v>
      </c>
      <c r="C7605" s="184">
        <f t="shared" si="475"/>
        <v>2019</v>
      </c>
      <c r="E7605" s="190">
        <v>41.3</v>
      </c>
      <c r="F7605" s="190">
        <f t="shared" si="478"/>
        <v>7600</v>
      </c>
      <c r="G7605" s="190">
        <f t="shared" si="476"/>
        <v>0.83223828296101621</v>
      </c>
      <c r="H7605" s="190">
        <f t="shared" si="477"/>
        <v>304</v>
      </c>
    </row>
    <row r="7606" spans="1:8">
      <c r="A7606" s="185">
        <v>43669</v>
      </c>
      <c r="B7606" s="184">
        <v>55.1</v>
      </c>
      <c r="C7606" s="184">
        <f t="shared" si="475"/>
        <v>2019</v>
      </c>
      <c r="E7606" s="190">
        <v>41.3</v>
      </c>
      <c r="F7606" s="190">
        <f t="shared" si="478"/>
        <v>7601</v>
      </c>
      <c r="G7606" s="190">
        <f t="shared" si="476"/>
        <v>0.83234778799824793</v>
      </c>
      <c r="H7606" s="190">
        <f t="shared" si="477"/>
        <v>304.04000000000002</v>
      </c>
    </row>
    <row r="7607" spans="1:8">
      <c r="A7607" s="185">
        <v>43670</v>
      </c>
      <c r="B7607" s="184">
        <v>55.8</v>
      </c>
      <c r="C7607" s="184">
        <f t="shared" si="475"/>
        <v>2019</v>
      </c>
      <c r="E7607" s="190">
        <v>41.3</v>
      </c>
      <c r="F7607" s="190">
        <f t="shared" si="478"/>
        <v>7602</v>
      </c>
      <c r="G7607" s="190">
        <f t="shared" si="476"/>
        <v>0.83245729303547966</v>
      </c>
      <c r="H7607" s="190">
        <f t="shared" si="477"/>
        <v>304.08</v>
      </c>
    </row>
    <row r="7608" spans="1:8">
      <c r="A7608" s="185">
        <v>43671</v>
      </c>
      <c r="B7608" s="184">
        <v>52.4</v>
      </c>
      <c r="C7608" s="184">
        <f t="shared" si="475"/>
        <v>2019</v>
      </c>
      <c r="E7608" s="190">
        <v>41.3</v>
      </c>
      <c r="F7608" s="190">
        <f t="shared" si="478"/>
        <v>7603</v>
      </c>
      <c r="G7608" s="190">
        <f t="shared" si="476"/>
        <v>0.83256679807271139</v>
      </c>
      <c r="H7608" s="190">
        <f t="shared" si="477"/>
        <v>304.12</v>
      </c>
    </row>
    <row r="7609" spans="1:8">
      <c r="A7609" s="185">
        <v>43672</v>
      </c>
      <c r="B7609" s="184">
        <v>64.3</v>
      </c>
      <c r="C7609" s="184">
        <f t="shared" si="475"/>
        <v>2019</v>
      </c>
      <c r="E7609" s="190">
        <v>41.3</v>
      </c>
      <c r="F7609" s="190">
        <f t="shared" si="478"/>
        <v>7604</v>
      </c>
      <c r="G7609" s="190">
        <f t="shared" si="476"/>
        <v>0.83267630310994301</v>
      </c>
      <c r="H7609" s="190">
        <f t="shared" si="477"/>
        <v>304.15999999999997</v>
      </c>
    </row>
    <row r="7610" spans="1:8">
      <c r="A7610" s="185">
        <v>43673</v>
      </c>
      <c r="B7610" s="184">
        <v>65.8</v>
      </c>
      <c r="C7610" s="184">
        <f t="shared" si="475"/>
        <v>2019</v>
      </c>
      <c r="E7610" s="190">
        <v>41.3</v>
      </c>
      <c r="F7610" s="190">
        <f t="shared" si="478"/>
        <v>7605</v>
      </c>
      <c r="G7610" s="190">
        <f t="shared" si="476"/>
        <v>0.83278580814717473</v>
      </c>
      <c r="H7610" s="190">
        <f t="shared" si="477"/>
        <v>304.2</v>
      </c>
    </row>
    <row r="7611" spans="1:8">
      <c r="A7611" s="185">
        <v>43674</v>
      </c>
      <c r="B7611" s="184">
        <v>66.2</v>
      </c>
      <c r="C7611" s="184">
        <f t="shared" si="475"/>
        <v>2019</v>
      </c>
      <c r="E7611" s="190">
        <v>41.3</v>
      </c>
      <c r="F7611" s="190">
        <f t="shared" si="478"/>
        <v>7606</v>
      </c>
      <c r="G7611" s="190">
        <f t="shared" si="476"/>
        <v>0.83289531318440646</v>
      </c>
      <c r="H7611" s="190">
        <f t="shared" si="477"/>
        <v>304.24</v>
      </c>
    </row>
    <row r="7612" spans="1:8">
      <c r="A7612" s="185">
        <v>43675</v>
      </c>
      <c r="B7612" s="184">
        <v>62.8</v>
      </c>
      <c r="C7612" s="184">
        <f t="shared" si="475"/>
        <v>2019</v>
      </c>
      <c r="E7612" s="190">
        <v>41.2</v>
      </c>
      <c r="F7612" s="190">
        <f t="shared" si="478"/>
        <v>7607</v>
      </c>
      <c r="G7612" s="190">
        <f t="shared" si="476"/>
        <v>0.83300481822163819</v>
      </c>
      <c r="H7612" s="190">
        <f t="shared" si="477"/>
        <v>304.27999999999997</v>
      </c>
    </row>
    <row r="7613" spans="1:8">
      <c r="A7613" s="185">
        <v>43676</v>
      </c>
      <c r="B7613" s="184">
        <v>56.2</v>
      </c>
      <c r="C7613" s="184">
        <f t="shared" si="475"/>
        <v>2019</v>
      </c>
      <c r="E7613" s="190">
        <v>41.2</v>
      </c>
      <c r="F7613" s="190">
        <f t="shared" si="478"/>
        <v>7608</v>
      </c>
      <c r="G7613" s="190">
        <f t="shared" si="476"/>
        <v>0.83311432325886992</v>
      </c>
      <c r="H7613" s="190">
        <f t="shared" si="477"/>
        <v>304.32</v>
      </c>
    </row>
    <row r="7614" spans="1:8">
      <c r="A7614" s="185">
        <v>43677</v>
      </c>
      <c r="B7614" s="184">
        <v>53.7</v>
      </c>
      <c r="C7614" s="184">
        <f t="shared" si="475"/>
        <v>2019</v>
      </c>
      <c r="E7614" s="190">
        <v>41.2</v>
      </c>
      <c r="F7614" s="190">
        <f t="shared" si="478"/>
        <v>7609</v>
      </c>
      <c r="G7614" s="190">
        <f t="shared" si="476"/>
        <v>0.83322382829610164</v>
      </c>
      <c r="H7614" s="190">
        <f t="shared" si="477"/>
        <v>304.36</v>
      </c>
    </row>
    <row r="7615" spans="1:8">
      <c r="A7615" s="185">
        <v>43678</v>
      </c>
      <c r="B7615" s="184">
        <v>57.5</v>
      </c>
      <c r="C7615" s="184">
        <f t="shared" si="475"/>
        <v>2019</v>
      </c>
      <c r="E7615" s="190">
        <v>41.2</v>
      </c>
      <c r="F7615" s="190">
        <f t="shared" si="478"/>
        <v>7610</v>
      </c>
      <c r="G7615" s="190">
        <f t="shared" si="476"/>
        <v>0.83333333333333337</v>
      </c>
      <c r="H7615" s="190">
        <f t="shared" si="477"/>
        <v>304.39999999999998</v>
      </c>
    </row>
    <row r="7616" spans="1:8">
      <c r="A7616" s="185">
        <v>43679</v>
      </c>
      <c r="B7616" s="184">
        <v>59.6</v>
      </c>
      <c r="C7616" s="184">
        <f t="shared" si="475"/>
        <v>2019</v>
      </c>
      <c r="E7616" s="190">
        <v>41.2</v>
      </c>
      <c r="F7616" s="190">
        <f t="shared" si="478"/>
        <v>7611</v>
      </c>
      <c r="G7616" s="190">
        <f t="shared" si="476"/>
        <v>0.8334428383705651</v>
      </c>
      <c r="H7616" s="190">
        <f t="shared" si="477"/>
        <v>304.44000000000005</v>
      </c>
    </row>
    <row r="7617" spans="1:8">
      <c r="A7617" s="185">
        <v>43680</v>
      </c>
      <c r="B7617" s="184">
        <v>58.7</v>
      </c>
      <c r="C7617" s="184">
        <f t="shared" si="475"/>
        <v>2019</v>
      </c>
      <c r="E7617" s="190">
        <v>41.2</v>
      </c>
      <c r="F7617" s="190">
        <f t="shared" si="478"/>
        <v>7612</v>
      </c>
      <c r="G7617" s="190">
        <f t="shared" si="476"/>
        <v>0.83355234340779671</v>
      </c>
      <c r="H7617" s="190">
        <f t="shared" si="477"/>
        <v>304.48</v>
      </c>
    </row>
    <row r="7618" spans="1:8">
      <c r="A7618" s="185">
        <v>43681</v>
      </c>
      <c r="B7618" s="184">
        <v>56.9</v>
      </c>
      <c r="C7618" s="184">
        <f t="shared" si="475"/>
        <v>2019</v>
      </c>
      <c r="E7618" s="190">
        <v>41.2</v>
      </c>
      <c r="F7618" s="190">
        <f t="shared" si="478"/>
        <v>7613</v>
      </c>
      <c r="G7618" s="190">
        <f t="shared" si="476"/>
        <v>0.83366184844502844</v>
      </c>
      <c r="H7618" s="190">
        <f t="shared" si="477"/>
        <v>304.52</v>
      </c>
    </row>
    <row r="7619" spans="1:8">
      <c r="A7619" s="185">
        <v>43682</v>
      </c>
      <c r="B7619" s="184">
        <v>60</v>
      </c>
      <c r="C7619" s="184">
        <f t="shared" si="475"/>
        <v>2019</v>
      </c>
      <c r="E7619" s="190">
        <v>41.2</v>
      </c>
      <c r="F7619" s="190">
        <f t="shared" si="478"/>
        <v>7614</v>
      </c>
      <c r="G7619" s="190">
        <f t="shared" si="476"/>
        <v>0.83377135348226017</v>
      </c>
      <c r="H7619" s="190">
        <f t="shared" si="477"/>
        <v>304.56</v>
      </c>
    </row>
    <row r="7620" spans="1:8">
      <c r="A7620" s="185">
        <v>43683</v>
      </c>
      <c r="B7620" s="184">
        <v>57.9</v>
      </c>
      <c r="C7620" s="184">
        <f t="shared" si="475"/>
        <v>2019</v>
      </c>
      <c r="E7620" s="190">
        <v>41.2</v>
      </c>
      <c r="F7620" s="190">
        <f t="shared" si="478"/>
        <v>7615</v>
      </c>
      <c r="G7620" s="190">
        <f t="shared" si="476"/>
        <v>0.8338808585194919</v>
      </c>
      <c r="H7620" s="190">
        <f t="shared" si="477"/>
        <v>304.60000000000002</v>
      </c>
    </row>
    <row r="7621" spans="1:8">
      <c r="A7621" s="185">
        <v>43684</v>
      </c>
      <c r="B7621" s="184">
        <v>54.7</v>
      </c>
      <c r="C7621" s="184">
        <f t="shared" si="475"/>
        <v>2019</v>
      </c>
      <c r="E7621" s="190">
        <v>41.2</v>
      </c>
      <c r="F7621" s="190">
        <f t="shared" si="478"/>
        <v>7616</v>
      </c>
      <c r="G7621" s="190">
        <f t="shared" si="476"/>
        <v>0.83399036355672362</v>
      </c>
      <c r="H7621" s="190">
        <f t="shared" si="477"/>
        <v>304.64</v>
      </c>
    </row>
    <row r="7622" spans="1:8">
      <c r="A7622" s="185">
        <v>43685</v>
      </c>
      <c r="B7622" s="184">
        <v>47.8</v>
      </c>
      <c r="C7622" s="184">
        <f t="shared" ref="C7622:C7685" si="479">YEAR(A7622)</f>
        <v>2019</v>
      </c>
      <c r="E7622" s="190">
        <v>41.2</v>
      </c>
      <c r="F7622" s="190">
        <f t="shared" si="478"/>
        <v>7617</v>
      </c>
      <c r="G7622" s="190">
        <f t="shared" ref="G7622:G7685" si="480">F7622/9132</f>
        <v>0.83409986859395535</v>
      </c>
      <c r="H7622" s="190">
        <f t="shared" ref="H7622:H7685" si="481">G7622*9132/25</f>
        <v>304.68</v>
      </c>
    </row>
    <row r="7623" spans="1:8">
      <c r="A7623" s="185">
        <v>43686</v>
      </c>
      <c r="B7623" s="184">
        <v>80.599999999999994</v>
      </c>
      <c r="C7623" s="184">
        <f t="shared" si="479"/>
        <v>2019</v>
      </c>
      <c r="E7623" s="190">
        <v>41.2</v>
      </c>
      <c r="F7623" s="190">
        <f t="shared" ref="F7623:F7686" si="482">F7622+1</f>
        <v>7618</v>
      </c>
      <c r="G7623" s="190">
        <f t="shared" si="480"/>
        <v>0.83420937363118708</v>
      </c>
      <c r="H7623" s="190">
        <f t="shared" si="481"/>
        <v>304.72000000000003</v>
      </c>
    </row>
    <row r="7624" spans="1:8">
      <c r="A7624" s="185">
        <v>43687</v>
      </c>
      <c r="B7624" s="184">
        <v>89.3</v>
      </c>
      <c r="C7624" s="184">
        <f t="shared" si="479"/>
        <v>2019</v>
      </c>
      <c r="E7624" s="190">
        <v>41.2</v>
      </c>
      <c r="F7624" s="190">
        <f t="shared" si="482"/>
        <v>7619</v>
      </c>
      <c r="G7624" s="190">
        <f t="shared" si="480"/>
        <v>0.8343188786684187</v>
      </c>
      <c r="H7624" s="190">
        <f t="shared" si="481"/>
        <v>304.76</v>
      </c>
    </row>
    <row r="7625" spans="1:8">
      <c r="A7625" s="185">
        <v>43688</v>
      </c>
      <c r="B7625" s="184">
        <v>83</v>
      </c>
      <c r="C7625" s="184">
        <f t="shared" si="479"/>
        <v>2019</v>
      </c>
      <c r="E7625" s="190">
        <v>41.2</v>
      </c>
      <c r="F7625" s="190">
        <f t="shared" si="482"/>
        <v>7620</v>
      </c>
      <c r="G7625" s="190">
        <f t="shared" si="480"/>
        <v>0.83442838370565042</v>
      </c>
      <c r="H7625" s="190">
        <f t="shared" si="481"/>
        <v>304.8</v>
      </c>
    </row>
    <row r="7626" spans="1:8">
      <c r="A7626" s="185">
        <v>43689</v>
      </c>
      <c r="B7626" s="184">
        <v>62.9</v>
      </c>
      <c r="C7626" s="184">
        <f t="shared" si="479"/>
        <v>2019</v>
      </c>
      <c r="E7626" s="190">
        <v>41.1</v>
      </c>
      <c r="F7626" s="190">
        <f t="shared" si="482"/>
        <v>7621</v>
      </c>
      <c r="G7626" s="190">
        <f t="shared" si="480"/>
        <v>0.83453788874288215</v>
      </c>
      <c r="H7626" s="190">
        <f t="shared" si="481"/>
        <v>304.83999999999997</v>
      </c>
    </row>
    <row r="7627" spans="1:8">
      <c r="A7627" s="185">
        <v>43690</v>
      </c>
      <c r="B7627" s="184">
        <v>122</v>
      </c>
      <c r="C7627" s="184">
        <f t="shared" si="479"/>
        <v>2019</v>
      </c>
      <c r="E7627" s="190">
        <v>41.1</v>
      </c>
      <c r="F7627" s="190">
        <f t="shared" si="482"/>
        <v>7622</v>
      </c>
      <c r="G7627" s="190">
        <f t="shared" si="480"/>
        <v>0.83464739378011388</v>
      </c>
      <c r="H7627" s="190">
        <f t="shared" si="481"/>
        <v>304.88</v>
      </c>
    </row>
    <row r="7628" spans="1:8">
      <c r="A7628" s="185">
        <v>43691</v>
      </c>
      <c r="B7628" s="184">
        <v>180</v>
      </c>
      <c r="C7628" s="184">
        <f t="shared" si="479"/>
        <v>2019</v>
      </c>
      <c r="E7628" s="190">
        <v>41.1</v>
      </c>
      <c r="F7628" s="190">
        <f t="shared" si="482"/>
        <v>7623</v>
      </c>
      <c r="G7628" s="190">
        <f t="shared" si="480"/>
        <v>0.83475689881734561</v>
      </c>
      <c r="H7628" s="190">
        <f t="shared" si="481"/>
        <v>304.92</v>
      </c>
    </row>
    <row r="7629" spans="1:8">
      <c r="A7629" s="185">
        <v>43692</v>
      </c>
      <c r="B7629" s="184">
        <v>171</v>
      </c>
      <c r="C7629" s="184">
        <f t="shared" si="479"/>
        <v>2019</v>
      </c>
      <c r="E7629" s="190">
        <v>41.1</v>
      </c>
      <c r="F7629" s="190">
        <f t="shared" si="482"/>
        <v>7624</v>
      </c>
      <c r="G7629" s="190">
        <f t="shared" si="480"/>
        <v>0.83486640385457733</v>
      </c>
      <c r="H7629" s="190">
        <f t="shared" si="481"/>
        <v>304.95999999999998</v>
      </c>
    </row>
    <row r="7630" spans="1:8">
      <c r="A7630" s="185">
        <v>43693</v>
      </c>
      <c r="B7630" s="184">
        <v>162</v>
      </c>
      <c r="C7630" s="184">
        <f t="shared" si="479"/>
        <v>2019</v>
      </c>
      <c r="E7630" s="190">
        <v>41.1</v>
      </c>
      <c r="F7630" s="190">
        <f t="shared" si="482"/>
        <v>7625</v>
      </c>
      <c r="G7630" s="190">
        <f t="shared" si="480"/>
        <v>0.83497590889180906</v>
      </c>
      <c r="H7630" s="190">
        <f t="shared" si="481"/>
        <v>305</v>
      </c>
    </row>
    <row r="7631" spans="1:8">
      <c r="A7631" s="185">
        <v>43694</v>
      </c>
      <c r="B7631" s="184">
        <v>154</v>
      </c>
      <c r="C7631" s="184">
        <f t="shared" si="479"/>
        <v>2019</v>
      </c>
      <c r="E7631" s="190">
        <v>41.1</v>
      </c>
      <c r="F7631" s="190">
        <f t="shared" si="482"/>
        <v>7626</v>
      </c>
      <c r="G7631" s="190">
        <f t="shared" si="480"/>
        <v>0.83508541392904079</v>
      </c>
      <c r="H7631" s="190">
        <f t="shared" si="481"/>
        <v>305.04000000000002</v>
      </c>
    </row>
    <row r="7632" spans="1:8">
      <c r="A7632" s="185">
        <v>43695</v>
      </c>
      <c r="B7632" s="184">
        <v>151</v>
      </c>
      <c r="C7632" s="184">
        <f t="shared" si="479"/>
        <v>2019</v>
      </c>
      <c r="E7632" s="190">
        <v>41.1</v>
      </c>
      <c r="F7632" s="190">
        <f t="shared" si="482"/>
        <v>7627</v>
      </c>
      <c r="G7632" s="190">
        <f t="shared" si="480"/>
        <v>0.8351949189662724</v>
      </c>
      <c r="H7632" s="190">
        <f t="shared" si="481"/>
        <v>305.08</v>
      </c>
    </row>
    <row r="7633" spans="1:8">
      <c r="A7633" s="185">
        <v>43696</v>
      </c>
      <c r="B7633" s="184">
        <v>151</v>
      </c>
      <c r="C7633" s="184">
        <f t="shared" si="479"/>
        <v>2019</v>
      </c>
      <c r="E7633" s="190">
        <v>41</v>
      </c>
      <c r="F7633" s="190">
        <f t="shared" si="482"/>
        <v>7628</v>
      </c>
      <c r="G7633" s="190">
        <f t="shared" si="480"/>
        <v>0.83530442400350413</v>
      </c>
      <c r="H7633" s="190">
        <f t="shared" si="481"/>
        <v>305.12</v>
      </c>
    </row>
    <row r="7634" spans="1:8">
      <c r="A7634" s="185">
        <v>43697</v>
      </c>
      <c r="B7634" s="184">
        <v>149</v>
      </c>
      <c r="C7634" s="184">
        <f t="shared" si="479"/>
        <v>2019</v>
      </c>
      <c r="E7634" s="190">
        <v>41</v>
      </c>
      <c r="F7634" s="190">
        <f t="shared" si="482"/>
        <v>7629</v>
      </c>
      <c r="G7634" s="190">
        <f t="shared" si="480"/>
        <v>0.83541392904073586</v>
      </c>
      <c r="H7634" s="190">
        <f t="shared" si="481"/>
        <v>305.16000000000003</v>
      </c>
    </row>
    <row r="7635" spans="1:8">
      <c r="A7635" s="185">
        <v>43698</v>
      </c>
      <c r="B7635" s="184">
        <v>151</v>
      </c>
      <c r="C7635" s="184">
        <f t="shared" si="479"/>
        <v>2019</v>
      </c>
      <c r="E7635" s="190">
        <v>41</v>
      </c>
      <c r="F7635" s="190">
        <f t="shared" si="482"/>
        <v>7630</v>
      </c>
      <c r="G7635" s="190">
        <f t="shared" si="480"/>
        <v>0.83552343407796759</v>
      </c>
      <c r="H7635" s="190">
        <f t="shared" si="481"/>
        <v>305.2</v>
      </c>
    </row>
    <row r="7636" spans="1:8">
      <c r="A7636" s="185">
        <v>43699</v>
      </c>
      <c r="B7636" s="184">
        <v>148</v>
      </c>
      <c r="C7636" s="184">
        <f t="shared" si="479"/>
        <v>2019</v>
      </c>
      <c r="E7636" s="190">
        <v>41</v>
      </c>
      <c r="F7636" s="190">
        <f t="shared" si="482"/>
        <v>7631</v>
      </c>
      <c r="G7636" s="190">
        <f t="shared" si="480"/>
        <v>0.83563293911519931</v>
      </c>
      <c r="H7636" s="190">
        <f t="shared" si="481"/>
        <v>305.24</v>
      </c>
    </row>
    <row r="7637" spans="1:8">
      <c r="A7637" s="185">
        <v>43700</v>
      </c>
      <c r="B7637" s="184">
        <v>159</v>
      </c>
      <c r="C7637" s="184">
        <f t="shared" si="479"/>
        <v>2019</v>
      </c>
      <c r="E7637" s="190">
        <v>41</v>
      </c>
      <c r="F7637" s="190">
        <f t="shared" si="482"/>
        <v>7632</v>
      </c>
      <c r="G7637" s="190">
        <f t="shared" si="480"/>
        <v>0.83574244415243104</v>
      </c>
      <c r="H7637" s="190">
        <f t="shared" si="481"/>
        <v>305.27999999999997</v>
      </c>
    </row>
    <row r="7638" spans="1:8">
      <c r="A7638" s="185">
        <v>43701</v>
      </c>
      <c r="B7638" s="184">
        <v>173</v>
      </c>
      <c r="C7638" s="184">
        <f t="shared" si="479"/>
        <v>2019</v>
      </c>
      <c r="E7638" s="190">
        <v>41</v>
      </c>
      <c r="F7638" s="190">
        <f t="shared" si="482"/>
        <v>7633</v>
      </c>
      <c r="G7638" s="190">
        <f t="shared" si="480"/>
        <v>0.83585194918966277</v>
      </c>
      <c r="H7638" s="190">
        <f t="shared" si="481"/>
        <v>305.32</v>
      </c>
    </row>
    <row r="7639" spans="1:8">
      <c r="A7639" s="185">
        <v>43702</v>
      </c>
      <c r="B7639" s="184">
        <v>174</v>
      </c>
      <c r="C7639" s="184">
        <f t="shared" si="479"/>
        <v>2019</v>
      </c>
      <c r="E7639" s="190">
        <v>41</v>
      </c>
      <c r="F7639" s="190">
        <f t="shared" si="482"/>
        <v>7634</v>
      </c>
      <c r="G7639" s="190">
        <f t="shared" si="480"/>
        <v>0.83596145422689438</v>
      </c>
      <c r="H7639" s="190">
        <f t="shared" si="481"/>
        <v>305.35999999999996</v>
      </c>
    </row>
    <row r="7640" spans="1:8">
      <c r="A7640" s="185">
        <v>43703</v>
      </c>
      <c r="B7640" s="184">
        <v>176</v>
      </c>
      <c r="C7640" s="184">
        <f t="shared" si="479"/>
        <v>2019</v>
      </c>
      <c r="E7640" s="190">
        <v>41</v>
      </c>
      <c r="F7640" s="190">
        <f t="shared" si="482"/>
        <v>7635</v>
      </c>
      <c r="G7640" s="190">
        <f t="shared" si="480"/>
        <v>0.83607095926412611</v>
      </c>
      <c r="H7640" s="190">
        <f t="shared" si="481"/>
        <v>305.39999999999998</v>
      </c>
    </row>
    <row r="7641" spans="1:8">
      <c r="A7641" s="185">
        <v>43704</v>
      </c>
      <c r="B7641" s="184">
        <v>170</v>
      </c>
      <c r="C7641" s="184">
        <f t="shared" si="479"/>
        <v>2019</v>
      </c>
      <c r="E7641" s="190">
        <v>41</v>
      </c>
      <c r="F7641" s="190">
        <f t="shared" si="482"/>
        <v>7636</v>
      </c>
      <c r="G7641" s="190">
        <f t="shared" si="480"/>
        <v>0.83618046430135784</v>
      </c>
      <c r="H7641" s="190">
        <f t="shared" si="481"/>
        <v>305.44</v>
      </c>
    </row>
    <row r="7642" spans="1:8">
      <c r="A7642" s="185">
        <v>43705</v>
      </c>
      <c r="B7642" s="184">
        <v>163</v>
      </c>
      <c r="C7642" s="184">
        <f t="shared" si="479"/>
        <v>2019</v>
      </c>
      <c r="E7642" s="190">
        <v>41</v>
      </c>
      <c r="F7642" s="190">
        <f t="shared" si="482"/>
        <v>7637</v>
      </c>
      <c r="G7642" s="190">
        <f t="shared" si="480"/>
        <v>0.83628996933858957</v>
      </c>
      <c r="H7642" s="190">
        <f t="shared" si="481"/>
        <v>305.48</v>
      </c>
    </row>
    <row r="7643" spans="1:8">
      <c r="A7643" s="185">
        <v>43706</v>
      </c>
      <c r="B7643" s="184">
        <v>161</v>
      </c>
      <c r="C7643" s="184">
        <f t="shared" si="479"/>
        <v>2019</v>
      </c>
      <c r="E7643" s="190">
        <v>41</v>
      </c>
      <c r="F7643" s="190">
        <f t="shared" si="482"/>
        <v>7638</v>
      </c>
      <c r="G7643" s="190">
        <f t="shared" si="480"/>
        <v>0.83639947437582129</v>
      </c>
      <c r="H7643" s="190">
        <f t="shared" si="481"/>
        <v>305.52</v>
      </c>
    </row>
    <row r="7644" spans="1:8">
      <c r="A7644" s="185">
        <v>43707</v>
      </c>
      <c r="B7644" s="184">
        <v>166</v>
      </c>
      <c r="C7644" s="184">
        <f t="shared" si="479"/>
        <v>2019</v>
      </c>
      <c r="E7644" s="190">
        <v>40.9</v>
      </c>
      <c r="F7644" s="190">
        <f t="shared" si="482"/>
        <v>7639</v>
      </c>
      <c r="G7644" s="190">
        <f t="shared" si="480"/>
        <v>0.83650897941305302</v>
      </c>
      <c r="H7644" s="190">
        <f t="shared" si="481"/>
        <v>305.56</v>
      </c>
    </row>
    <row r="7645" spans="1:8">
      <c r="A7645" s="185">
        <v>43708</v>
      </c>
      <c r="B7645" s="184">
        <v>161</v>
      </c>
      <c r="C7645" s="184">
        <f t="shared" si="479"/>
        <v>2019</v>
      </c>
      <c r="E7645" s="190">
        <v>40.9</v>
      </c>
      <c r="F7645" s="190">
        <f t="shared" si="482"/>
        <v>7640</v>
      </c>
      <c r="G7645" s="190">
        <f t="shared" si="480"/>
        <v>0.83661848445028475</v>
      </c>
      <c r="H7645" s="190">
        <f t="shared" si="481"/>
        <v>305.60000000000002</v>
      </c>
    </row>
    <row r="7646" spans="1:8">
      <c r="A7646" s="185">
        <v>43709</v>
      </c>
      <c r="B7646" s="184">
        <v>164</v>
      </c>
      <c r="C7646" s="184">
        <f t="shared" si="479"/>
        <v>2019</v>
      </c>
      <c r="E7646" s="190">
        <v>40.9</v>
      </c>
      <c r="F7646" s="190">
        <f t="shared" si="482"/>
        <v>7641</v>
      </c>
      <c r="G7646" s="190">
        <f t="shared" si="480"/>
        <v>0.83672798948751648</v>
      </c>
      <c r="H7646" s="190">
        <f t="shared" si="481"/>
        <v>305.64000000000004</v>
      </c>
    </row>
    <row r="7647" spans="1:8">
      <c r="A7647" s="185">
        <v>43710</v>
      </c>
      <c r="B7647" s="184">
        <v>157</v>
      </c>
      <c r="C7647" s="184">
        <f t="shared" si="479"/>
        <v>2019</v>
      </c>
      <c r="E7647" s="190">
        <v>40.9</v>
      </c>
      <c r="F7647" s="190">
        <f t="shared" si="482"/>
        <v>7642</v>
      </c>
      <c r="G7647" s="190">
        <f t="shared" si="480"/>
        <v>0.83683749452474809</v>
      </c>
      <c r="H7647" s="190">
        <f t="shared" si="481"/>
        <v>305.68</v>
      </c>
    </row>
    <row r="7648" spans="1:8">
      <c r="A7648" s="185">
        <v>43711</v>
      </c>
      <c r="B7648" s="184">
        <v>155</v>
      </c>
      <c r="C7648" s="184">
        <f t="shared" si="479"/>
        <v>2019</v>
      </c>
      <c r="E7648" s="190">
        <v>40.9</v>
      </c>
      <c r="F7648" s="190">
        <f t="shared" si="482"/>
        <v>7643</v>
      </c>
      <c r="G7648" s="190">
        <f t="shared" si="480"/>
        <v>0.83694699956197982</v>
      </c>
      <c r="H7648" s="190">
        <f t="shared" si="481"/>
        <v>305.72000000000003</v>
      </c>
    </row>
    <row r="7649" spans="1:8">
      <c r="A7649" s="185">
        <v>43712</v>
      </c>
      <c r="B7649" s="184">
        <v>153</v>
      </c>
      <c r="C7649" s="184">
        <f t="shared" si="479"/>
        <v>2019</v>
      </c>
      <c r="E7649" s="190">
        <v>40.799999999999997</v>
      </c>
      <c r="F7649" s="190">
        <f t="shared" si="482"/>
        <v>7644</v>
      </c>
      <c r="G7649" s="190">
        <f t="shared" si="480"/>
        <v>0.83705650459921155</v>
      </c>
      <c r="H7649" s="190">
        <f t="shared" si="481"/>
        <v>305.76</v>
      </c>
    </row>
    <row r="7650" spans="1:8">
      <c r="A7650" s="185">
        <v>43713</v>
      </c>
      <c r="B7650" s="184">
        <v>151</v>
      </c>
      <c r="C7650" s="184">
        <f t="shared" si="479"/>
        <v>2019</v>
      </c>
      <c r="E7650" s="190">
        <v>40.799999999999997</v>
      </c>
      <c r="F7650" s="190">
        <f t="shared" si="482"/>
        <v>7645</v>
      </c>
      <c r="G7650" s="190">
        <f t="shared" si="480"/>
        <v>0.83716600963644328</v>
      </c>
      <c r="H7650" s="190">
        <f t="shared" si="481"/>
        <v>305.8</v>
      </c>
    </row>
    <row r="7651" spans="1:8">
      <c r="A7651" s="185">
        <v>43714</v>
      </c>
      <c r="B7651" s="184">
        <v>163</v>
      </c>
      <c r="C7651" s="184">
        <f t="shared" si="479"/>
        <v>2019</v>
      </c>
      <c r="E7651" s="190">
        <v>40.799999999999997</v>
      </c>
      <c r="F7651" s="190">
        <f t="shared" si="482"/>
        <v>7646</v>
      </c>
      <c r="G7651" s="190">
        <f t="shared" si="480"/>
        <v>0.837275514673675</v>
      </c>
      <c r="H7651" s="190">
        <f t="shared" si="481"/>
        <v>305.83999999999997</v>
      </c>
    </row>
    <row r="7652" spans="1:8">
      <c r="A7652" s="185">
        <v>43715</v>
      </c>
      <c r="B7652" s="184">
        <v>160</v>
      </c>
      <c r="C7652" s="184">
        <f t="shared" si="479"/>
        <v>2019</v>
      </c>
      <c r="E7652" s="190">
        <v>40.799999999999997</v>
      </c>
      <c r="F7652" s="190">
        <f t="shared" si="482"/>
        <v>7647</v>
      </c>
      <c r="G7652" s="190">
        <f t="shared" si="480"/>
        <v>0.83738501971090673</v>
      </c>
      <c r="H7652" s="190">
        <f t="shared" si="481"/>
        <v>305.88</v>
      </c>
    </row>
    <row r="7653" spans="1:8">
      <c r="A7653" s="185">
        <v>43716</v>
      </c>
      <c r="B7653" s="184">
        <v>176</v>
      </c>
      <c r="C7653" s="184">
        <f t="shared" si="479"/>
        <v>2019</v>
      </c>
      <c r="E7653" s="190">
        <v>40.799999999999997</v>
      </c>
      <c r="F7653" s="190">
        <f t="shared" si="482"/>
        <v>7648</v>
      </c>
      <c r="G7653" s="190">
        <f t="shared" si="480"/>
        <v>0.83749452474813846</v>
      </c>
      <c r="H7653" s="190">
        <f t="shared" si="481"/>
        <v>305.92</v>
      </c>
    </row>
    <row r="7654" spans="1:8">
      <c r="A7654" s="185">
        <v>43717</v>
      </c>
      <c r="B7654" s="184">
        <v>179</v>
      </c>
      <c r="C7654" s="184">
        <f t="shared" si="479"/>
        <v>2019</v>
      </c>
      <c r="E7654" s="190">
        <v>40.799999999999997</v>
      </c>
      <c r="F7654" s="190">
        <f t="shared" si="482"/>
        <v>7649</v>
      </c>
      <c r="G7654" s="190">
        <f t="shared" si="480"/>
        <v>0.83760402978537007</v>
      </c>
      <c r="H7654" s="190">
        <f t="shared" si="481"/>
        <v>305.95999999999998</v>
      </c>
    </row>
    <row r="7655" spans="1:8">
      <c r="A7655" s="185">
        <v>43718</v>
      </c>
      <c r="B7655" s="184">
        <v>190</v>
      </c>
      <c r="C7655" s="184">
        <f t="shared" si="479"/>
        <v>2019</v>
      </c>
      <c r="E7655" s="190">
        <v>40.799999999999997</v>
      </c>
      <c r="F7655" s="190">
        <f t="shared" si="482"/>
        <v>7650</v>
      </c>
      <c r="G7655" s="190">
        <f t="shared" si="480"/>
        <v>0.8377135348226018</v>
      </c>
      <c r="H7655" s="190">
        <f t="shared" si="481"/>
        <v>306</v>
      </c>
    </row>
    <row r="7656" spans="1:8">
      <c r="A7656" s="185">
        <v>43719</v>
      </c>
      <c r="B7656" s="184">
        <v>216</v>
      </c>
      <c r="C7656" s="184">
        <f t="shared" si="479"/>
        <v>2019</v>
      </c>
      <c r="E7656" s="190">
        <v>40.799999999999997</v>
      </c>
      <c r="F7656" s="190">
        <f t="shared" si="482"/>
        <v>7651</v>
      </c>
      <c r="G7656" s="190">
        <f t="shared" si="480"/>
        <v>0.83782303985983353</v>
      </c>
      <c r="H7656" s="190">
        <f t="shared" si="481"/>
        <v>306.04000000000002</v>
      </c>
    </row>
    <row r="7657" spans="1:8">
      <c r="A7657" s="185">
        <v>43720</v>
      </c>
      <c r="B7657" s="184">
        <v>192</v>
      </c>
      <c r="C7657" s="184">
        <f t="shared" si="479"/>
        <v>2019</v>
      </c>
      <c r="E7657" s="190">
        <v>40.700000000000003</v>
      </c>
      <c r="F7657" s="190">
        <f t="shared" si="482"/>
        <v>7652</v>
      </c>
      <c r="G7657" s="190">
        <f t="shared" si="480"/>
        <v>0.83793254489706526</v>
      </c>
      <c r="H7657" s="190">
        <f t="shared" si="481"/>
        <v>306.08</v>
      </c>
    </row>
    <row r="7658" spans="1:8">
      <c r="A7658" s="185">
        <v>43721</v>
      </c>
      <c r="B7658" s="184">
        <v>188</v>
      </c>
      <c r="C7658" s="184">
        <f t="shared" si="479"/>
        <v>2019</v>
      </c>
      <c r="E7658" s="190">
        <v>40.700000000000003</v>
      </c>
      <c r="F7658" s="190">
        <f t="shared" si="482"/>
        <v>7653</v>
      </c>
      <c r="G7658" s="190">
        <f t="shared" si="480"/>
        <v>0.83804204993429698</v>
      </c>
      <c r="H7658" s="190">
        <f t="shared" si="481"/>
        <v>306.12</v>
      </c>
    </row>
    <row r="7659" spans="1:8">
      <c r="A7659" s="185">
        <v>43722</v>
      </c>
      <c r="B7659" s="184">
        <v>185</v>
      </c>
      <c r="C7659" s="184">
        <f t="shared" si="479"/>
        <v>2019</v>
      </c>
      <c r="E7659" s="190">
        <v>40.700000000000003</v>
      </c>
      <c r="F7659" s="190">
        <f t="shared" si="482"/>
        <v>7654</v>
      </c>
      <c r="G7659" s="190">
        <f t="shared" si="480"/>
        <v>0.83815155497152871</v>
      </c>
      <c r="H7659" s="190">
        <f t="shared" si="481"/>
        <v>306.16000000000003</v>
      </c>
    </row>
    <row r="7660" spans="1:8">
      <c r="A7660" s="185">
        <v>43723</v>
      </c>
      <c r="B7660" s="184">
        <v>179</v>
      </c>
      <c r="C7660" s="184">
        <f t="shared" si="479"/>
        <v>2019</v>
      </c>
      <c r="E7660" s="190">
        <v>40.700000000000003</v>
      </c>
      <c r="F7660" s="190">
        <f t="shared" si="482"/>
        <v>7655</v>
      </c>
      <c r="G7660" s="190">
        <f t="shared" si="480"/>
        <v>0.83826106000876044</v>
      </c>
      <c r="H7660" s="190">
        <f t="shared" si="481"/>
        <v>306.2</v>
      </c>
    </row>
    <row r="7661" spans="1:8">
      <c r="A7661" s="185">
        <v>43724</v>
      </c>
      <c r="B7661" s="184">
        <v>179</v>
      </c>
      <c r="C7661" s="184">
        <f t="shared" si="479"/>
        <v>2019</v>
      </c>
      <c r="E7661" s="190">
        <v>40.700000000000003</v>
      </c>
      <c r="F7661" s="190">
        <f t="shared" si="482"/>
        <v>7656</v>
      </c>
      <c r="G7661" s="190">
        <f t="shared" si="480"/>
        <v>0.83837056504599217</v>
      </c>
      <c r="H7661" s="190">
        <f t="shared" si="481"/>
        <v>306.24</v>
      </c>
    </row>
    <row r="7662" spans="1:8">
      <c r="A7662" s="185">
        <v>43725</v>
      </c>
      <c r="B7662" s="184">
        <v>174</v>
      </c>
      <c r="C7662" s="184">
        <f t="shared" si="479"/>
        <v>2019</v>
      </c>
      <c r="E7662" s="190">
        <v>40.700000000000003</v>
      </c>
      <c r="F7662" s="190">
        <f t="shared" si="482"/>
        <v>7657</v>
      </c>
      <c r="G7662" s="190">
        <f t="shared" si="480"/>
        <v>0.83848007008322378</v>
      </c>
      <c r="H7662" s="190">
        <f t="shared" si="481"/>
        <v>306.27999999999997</v>
      </c>
    </row>
    <row r="7663" spans="1:8">
      <c r="A7663" s="185">
        <v>43726</v>
      </c>
      <c r="B7663" s="184">
        <v>174</v>
      </c>
      <c r="C7663" s="184">
        <f t="shared" si="479"/>
        <v>2019</v>
      </c>
      <c r="E7663" s="190">
        <v>40.700000000000003</v>
      </c>
      <c r="F7663" s="190">
        <f t="shared" si="482"/>
        <v>7658</v>
      </c>
      <c r="G7663" s="190">
        <f t="shared" si="480"/>
        <v>0.83858957512045551</v>
      </c>
      <c r="H7663" s="190">
        <f t="shared" si="481"/>
        <v>306.32</v>
      </c>
    </row>
    <row r="7664" spans="1:8">
      <c r="A7664" s="185">
        <v>43727</v>
      </c>
      <c r="B7664" s="184">
        <v>181</v>
      </c>
      <c r="C7664" s="184">
        <f t="shared" si="479"/>
        <v>2019</v>
      </c>
      <c r="E7664" s="190">
        <v>40.6</v>
      </c>
      <c r="F7664" s="190">
        <f t="shared" si="482"/>
        <v>7659</v>
      </c>
      <c r="G7664" s="190">
        <f t="shared" si="480"/>
        <v>0.83869908015768724</v>
      </c>
      <c r="H7664" s="190">
        <f t="shared" si="481"/>
        <v>306.36</v>
      </c>
    </row>
    <row r="7665" spans="1:8">
      <c r="A7665" s="185">
        <v>43728</v>
      </c>
      <c r="B7665" s="184">
        <v>192</v>
      </c>
      <c r="C7665" s="184">
        <f t="shared" si="479"/>
        <v>2019</v>
      </c>
      <c r="E7665" s="190">
        <v>40.6</v>
      </c>
      <c r="F7665" s="190">
        <f t="shared" si="482"/>
        <v>7660</v>
      </c>
      <c r="G7665" s="190">
        <f t="shared" si="480"/>
        <v>0.83880858519491897</v>
      </c>
      <c r="H7665" s="190">
        <f t="shared" si="481"/>
        <v>306.39999999999998</v>
      </c>
    </row>
    <row r="7666" spans="1:8">
      <c r="A7666" s="185">
        <v>43729</v>
      </c>
      <c r="B7666" s="184">
        <v>183</v>
      </c>
      <c r="C7666" s="184">
        <f t="shared" si="479"/>
        <v>2019</v>
      </c>
      <c r="E7666" s="190">
        <v>40.6</v>
      </c>
      <c r="F7666" s="190">
        <f t="shared" si="482"/>
        <v>7661</v>
      </c>
      <c r="G7666" s="190">
        <f t="shared" si="480"/>
        <v>0.83891809023215069</v>
      </c>
      <c r="H7666" s="190">
        <f t="shared" si="481"/>
        <v>306.44</v>
      </c>
    </row>
    <row r="7667" spans="1:8">
      <c r="A7667" s="185">
        <v>43730</v>
      </c>
      <c r="B7667" s="184">
        <v>179</v>
      </c>
      <c r="C7667" s="184">
        <f t="shared" si="479"/>
        <v>2019</v>
      </c>
      <c r="E7667" s="190">
        <v>40.6</v>
      </c>
      <c r="F7667" s="190">
        <f t="shared" si="482"/>
        <v>7662</v>
      </c>
      <c r="G7667" s="190">
        <f t="shared" si="480"/>
        <v>0.83902759526938242</v>
      </c>
      <c r="H7667" s="190">
        <f t="shared" si="481"/>
        <v>306.48</v>
      </c>
    </row>
    <row r="7668" spans="1:8">
      <c r="A7668" s="185">
        <v>43731</v>
      </c>
      <c r="B7668" s="184">
        <v>180</v>
      </c>
      <c r="C7668" s="184">
        <f t="shared" si="479"/>
        <v>2019</v>
      </c>
      <c r="E7668" s="190">
        <v>40.6</v>
      </c>
      <c r="F7668" s="190">
        <f t="shared" si="482"/>
        <v>7663</v>
      </c>
      <c r="G7668" s="190">
        <f t="shared" si="480"/>
        <v>0.83913710030661415</v>
      </c>
      <c r="H7668" s="190">
        <f t="shared" si="481"/>
        <v>306.52</v>
      </c>
    </row>
    <row r="7669" spans="1:8">
      <c r="A7669" s="185">
        <v>43732</v>
      </c>
      <c r="B7669" s="184">
        <v>174</v>
      </c>
      <c r="C7669" s="184">
        <f t="shared" si="479"/>
        <v>2019</v>
      </c>
      <c r="E7669" s="190">
        <v>40.6</v>
      </c>
      <c r="F7669" s="190">
        <f t="shared" si="482"/>
        <v>7664</v>
      </c>
      <c r="G7669" s="190">
        <f t="shared" si="480"/>
        <v>0.83924660534384576</v>
      </c>
      <c r="H7669" s="190">
        <f t="shared" si="481"/>
        <v>306.55999999999995</v>
      </c>
    </row>
    <row r="7670" spans="1:8">
      <c r="A7670" s="185">
        <v>43733</v>
      </c>
      <c r="B7670" s="184">
        <v>177</v>
      </c>
      <c r="C7670" s="184">
        <f t="shared" si="479"/>
        <v>2019</v>
      </c>
      <c r="E7670" s="190">
        <v>40.6</v>
      </c>
      <c r="F7670" s="190">
        <f t="shared" si="482"/>
        <v>7665</v>
      </c>
      <c r="G7670" s="190">
        <f t="shared" si="480"/>
        <v>0.83935611038107749</v>
      </c>
      <c r="H7670" s="190">
        <f t="shared" si="481"/>
        <v>306.60000000000002</v>
      </c>
    </row>
    <row r="7671" spans="1:8">
      <c r="A7671" s="185">
        <v>43734</v>
      </c>
      <c r="B7671" s="184">
        <v>179</v>
      </c>
      <c r="C7671" s="184">
        <f t="shared" si="479"/>
        <v>2019</v>
      </c>
      <c r="E7671" s="190">
        <v>40.6</v>
      </c>
      <c r="F7671" s="190">
        <f t="shared" si="482"/>
        <v>7666</v>
      </c>
      <c r="G7671" s="190">
        <f t="shared" si="480"/>
        <v>0.83946561541830922</v>
      </c>
      <c r="H7671" s="190">
        <f t="shared" si="481"/>
        <v>306.64</v>
      </c>
    </row>
    <row r="7672" spans="1:8">
      <c r="A7672" s="185">
        <v>43735</v>
      </c>
      <c r="B7672" s="184">
        <v>183</v>
      </c>
      <c r="C7672" s="184">
        <f t="shared" si="479"/>
        <v>2019</v>
      </c>
      <c r="E7672" s="190">
        <v>40.6</v>
      </c>
      <c r="F7672" s="190">
        <f t="shared" si="482"/>
        <v>7667</v>
      </c>
      <c r="G7672" s="190">
        <f t="shared" si="480"/>
        <v>0.83957512045554095</v>
      </c>
      <c r="H7672" s="190">
        <f t="shared" si="481"/>
        <v>306.68</v>
      </c>
    </row>
    <row r="7673" spans="1:8">
      <c r="A7673" s="185">
        <v>43736</v>
      </c>
      <c r="B7673" s="184">
        <v>185</v>
      </c>
      <c r="C7673" s="184">
        <f t="shared" si="479"/>
        <v>2019</v>
      </c>
      <c r="E7673" s="190">
        <v>40.6</v>
      </c>
      <c r="F7673" s="190">
        <f t="shared" si="482"/>
        <v>7668</v>
      </c>
      <c r="G7673" s="190">
        <f t="shared" si="480"/>
        <v>0.83968462549277267</v>
      </c>
      <c r="H7673" s="190">
        <f t="shared" si="481"/>
        <v>306.72000000000003</v>
      </c>
    </row>
    <row r="7674" spans="1:8">
      <c r="A7674" s="185">
        <v>43737</v>
      </c>
      <c r="B7674" s="184">
        <v>189</v>
      </c>
      <c r="C7674" s="184">
        <f t="shared" si="479"/>
        <v>2019</v>
      </c>
      <c r="E7674" s="190">
        <v>40.6</v>
      </c>
      <c r="F7674" s="190">
        <f t="shared" si="482"/>
        <v>7669</v>
      </c>
      <c r="G7674" s="190">
        <f t="shared" si="480"/>
        <v>0.8397941305300044</v>
      </c>
      <c r="H7674" s="190">
        <f t="shared" si="481"/>
        <v>306.76</v>
      </c>
    </row>
    <row r="7675" spans="1:8">
      <c r="A7675" s="185">
        <v>43738</v>
      </c>
      <c r="B7675" s="184">
        <v>183</v>
      </c>
      <c r="C7675" s="184">
        <f t="shared" si="479"/>
        <v>2019</v>
      </c>
      <c r="E7675" s="190">
        <v>40.5</v>
      </c>
      <c r="F7675" s="190">
        <f t="shared" si="482"/>
        <v>7670</v>
      </c>
      <c r="G7675" s="190">
        <f t="shared" si="480"/>
        <v>0.83990363556723613</v>
      </c>
      <c r="H7675" s="190">
        <f t="shared" si="481"/>
        <v>306.8</v>
      </c>
    </row>
    <row r="7676" spans="1:8">
      <c r="A7676" s="185">
        <v>43739</v>
      </c>
      <c r="B7676" s="184">
        <v>169</v>
      </c>
      <c r="C7676" s="184">
        <f t="shared" si="479"/>
        <v>2019</v>
      </c>
      <c r="E7676" s="190">
        <v>40.5</v>
      </c>
      <c r="F7676" s="190">
        <f t="shared" si="482"/>
        <v>7671</v>
      </c>
      <c r="G7676" s="190">
        <f t="shared" si="480"/>
        <v>0.84001314060446786</v>
      </c>
      <c r="H7676" s="190">
        <f t="shared" si="481"/>
        <v>306.84000000000003</v>
      </c>
    </row>
    <row r="7677" spans="1:8">
      <c r="A7677" s="185">
        <v>43740</v>
      </c>
      <c r="B7677" s="184">
        <v>174</v>
      </c>
      <c r="C7677" s="184">
        <f t="shared" si="479"/>
        <v>2019</v>
      </c>
      <c r="E7677" s="190">
        <v>40.5</v>
      </c>
      <c r="F7677" s="190">
        <f t="shared" si="482"/>
        <v>7672</v>
      </c>
      <c r="G7677" s="190">
        <f t="shared" si="480"/>
        <v>0.84012264564169947</v>
      </c>
      <c r="H7677" s="190">
        <f t="shared" si="481"/>
        <v>306.88</v>
      </c>
    </row>
    <row r="7678" spans="1:8">
      <c r="A7678" s="185">
        <v>43741</v>
      </c>
      <c r="B7678" s="184">
        <v>173</v>
      </c>
      <c r="C7678" s="184">
        <f t="shared" si="479"/>
        <v>2019</v>
      </c>
      <c r="E7678" s="190">
        <v>40.5</v>
      </c>
      <c r="F7678" s="190">
        <f t="shared" si="482"/>
        <v>7673</v>
      </c>
      <c r="G7678" s="190">
        <f t="shared" si="480"/>
        <v>0.8402321506789312</v>
      </c>
      <c r="H7678" s="190">
        <f t="shared" si="481"/>
        <v>306.92</v>
      </c>
    </row>
    <row r="7679" spans="1:8">
      <c r="A7679" s="185">
        <v>43742</v>
      </c>
      <c r="B7679" s="184">
        <v>174</v>
      </c>
      <c r="C7679" s="184">
        <f t="shared" si="479"/>
        <v>2019</v>
      </c>
      <c r="E7679" s="190">
        <v>40.5</v>
      </c>
      <c r="F7679" s="190">
        <f t="shared" si="482"/>
        <v>7674</v>
      </c>
      <c r="G7679" s="190">
        <f t="shared" si="480"/>
        <v>0.84034165571616293</v>
      </c>
      <c r="H7679" s="190">
        <f t="shared" si="481"/>
        <v>306.95999999999998</v>
      </c>
    </row>
    <row r="7680" spans="1:8">
      <c r="A7680" s="185">
        <v>43743</v>
      </c>
      <c r="B7680" s="184">
        <v>173</v>
      </c>
      <c r="C7680" s="184">
        <f t="shared" si="479"/>
        <v>2019</v>
      </c>
      <c r="E7680" s="190">
        <v>40.5</v>
      </c>
      <c r="F7680" s="190">
        <f t="shared" si="482"/>
        <v>7675</v>
      </c>
      <c r="G7680" s="190">
        <f t="shared" si="480"/>
        <v>0.84045116075339465</v>
      </c>
      <c r="H7680" s="190">
        <f t="shared" si="481"/>
        <v>307</v>
      </c>
    </row>
    <row r="7681" spans="1:8">
      <c r="A7681" s="185">
        <v>43744</v>
      </c>
      <c r="B7681" s="184">
        <v>173</v>
      </c>
      <c r="C7681" s="184">
        <f t="shared" si="479"/>
        <v>2019</v>
      </c>
      <c r="E7681" s="190">
        <v>40.5</v>
      </c>
      <c r="F7681" s="190">
        <f t="shared" si="482"/>
        <v>7676</v>
      </c>
      <c r="G7681" s="190">
        <f t="shared" si="480"/>
        <v>0.84056066579062638</v>
      </c>
      <c r="H7681" s="190">
        <f t="shared" si="481"/>
        <v>307.04000000000002</v>
      </c>
    </row>
    <row r="7682" spans="1:8">
      <c r="A7682" s="185">
        <v>43745</v>
      </c>
      <c r="B7682" s="184">
        <v>175</v>
      </c>
      <c r="C7682" s="184">
        <f t="shared" si="479"/>
        <v>2019</v>
      </c>
      <c r="E7682" s="190">
        <v>40.5</v>
      </c>
      <c r="F7682" s="190">
        <f t="shared" si="482"/>
        <v>7677</v>
      </c>
      <c r="G7682" s="190">
        <f t="shared" si="480"/>
        <v>0.84067017082785811</v>
      </c>
      <c r="H7682" s="190">
        <f t="shared" si="481"/>
        <v>307.08</v>
      </c>
    </row>
    <row r="7683" spans="1:8">
      <c r="A7683" s="185">
        <v>43746</v>
      </c>
      <c r="B7683" s="184">
        <v>177</v>
      </c>
      <c r="C7683" s="184">
        <f t="shared" si="479"/>
        <v>2019</v>
      </c>
      <c r="E7683" s="190">
        <v>40.5</v>
      </c>
      <c r="F7683" s="190">
        <f t="shared" si="482"/>
        <v>7678</v>
      </c>
      <c r="G7683" s="190">
        <f t="shared" si="480"/>
        <v>0.84077967586508984</v>
      </c>
      <c r="H7683" s="190">
        <f t="shared" si="481"/>
        <v>307.12</v>
      </c>
    </row>
    <row r="7684" spans="1:8">
      <c r="A7684" s="185">
        <v>43747</v>
      </c>
      <c r="B7684" s="184">
        <v>180</v>
      </c>
      <c r="C7684" s="184">
        <f t="shared" si="479"/>
        <v>2019</v>
      </c>
      <c r="E7684" s="190">
        <v>40.4</v>
      </c>
      <c r="F7684" s="190">
        <f t="shared" si="482"/>
        <v>7679</v>
      </c>
      <c r="G7684" s="190">
        <f t="shared" si="480"/>
        <v>0.84088918090232145</v>
      </c>
      <c r="H7684" s="190">
        <f t="shared" si="481"/>
        <v>307.15999999999997</v>
      </c>
    </row>
    <row r="7685" spans="1:8">
      <c r="A7685" s="185">
        <v>43748</v>
      </c>
      <c r="B7685" s="184">
        <v>185</v>
      </c>
      <c r="C7685" s="184">
        <f t="shared" si="479"/>
        <v>2019</v>
      </c>
      <c r="E7685" s="190">
        <v>40.4</v>
      </c>
      <c r="F7685" s="190">
        <f t="shared" si="482"/>
        <v>7680</v>
      </c>
      <c r="G7685" s="190">
        <f t="shared" si="480"/>
        <v>0.84099868593955318</v>
      </c>
      <c r="H7685" s="190">
        <f t="shared" si="481"/>
        <v>307.2</v>
      </c>
    </row>
    <row r="7686" spans="1:8">
      <c r="A7686" s="185">
        <v>43749</v>
      </c>
      <c r="B7686" s="184">
        <v>186</v>
      </c>
      <c r="C7686" s="184">
        <f t="shared" ref="C7686:C7749" si="483">YEAR(A7686)</f>
        <v>2019</v>
      </c>
      <c r="E7686" s="190">
        <v>40.4</v>
      </c>
      <c r="F7686" s="190">
        <f t="shared" si="482"/>
        <v>7681</v>
      </c>
      <c r="G7686" s="190">
        <f t="shared" ref="G7686:G7749" si="484">F7686/9132</f>
        <v>0.84110819097678491</v>
      </c>
      <c r="H7686" s="190">
        <f t="shared" ref="H7686:H7749" si="485">G7686*9132/25</f>
        <v>307.24</v>
      </c>
    </row>
    <row r="7687" spans="1:8">
      <c r="A7687" s="185">
        <v>43750</v>
      </c>
      <c r="B7687" s="184">
        <v>180</v>
      </c>
      <c r="C7687" s="184">
        <f t="shared" si="483"/>
        <v>2019</v>
      </c>
      <c r="E7687" s="190">
        <v>40.4</v>
      </c>
      <c r="F7687" s="190">
        <f t="shared" ref="F7687:F7750" si="486">F7686+1</f>
        <v>7682</v>
      </c>
      <c r="G7687" s="190">
        <f t="shared" si="484"/>
        <v>0.84121769601401664</v>
      </c>
      <c r="H7687" s="190">
        <f t="shared" si="485"/>
        <v>307.27999999999997</v>
      </c>
    </row>
    <row r="7688" spans="1:8">
      <c r="A7688" s="185">
        <v>43751</v>
      </c>
      <c r="B7688" s="184">
        <v>177</v>
      </c>
      <c r="C7688" s="184">
        <f t="shared" si="483"/>
        <v>2019</v>
      </c>
      <c r="E7688" s="190">
        <v>40.4</v>
      </c>
      <c r="F7688" s="190">
        <f t="shared" si="486"/>
        <v>7683</v>
      </c>
      <c r="G7688" s="190">
        <f t="shared" si="484"/>
        <v>0.84132720105124836</v>
      </c>
      <c r="H7688" s="190">
        <f t="shared" si="485"/>
        <v>307.32</v>
      </c>
    </row>
    <row r="7689" spans="1:8">
      <c r="A7689" s="185">
        <v>43752</v>
      </c>
      <c r="B7689" s="184">
        <v>180</v>
      </c>
      <c r="C7689" s="184">
        <f t="shared" si="483"/>
        <v>2019</v>
      </c>
      <c r="E7689" s="190">
        <v>40.4</v>
      </c>
      <c r="F7689" s="190">
        <f t="shared" si="486"/>
        <v>7684</v>
      </c>
      <c r="G7689" s="190">
        <f t="shared" si="484"/>
        <v>0.84143670608848009</v>
      </c>
      <c r="H7689" s="190">
        <f t="shared" si="485"/>
        <v>307.36</v>
      </c>
    </row>
    <row r="7690" spans="1:8">
      <c r="A7690" s="185">
        <v>43753</v>
      </c>
      <c r="B7690" s="184">
        <v>191</v>
      </c>
      <c r="C7690" s="184">
        <f t="shared" si="483"/>
        <v>2019</v>
      </c>
      <c r="E7690" s="190">
        <v>40.4</v>
      </c>
      <c r="F7690" s="190">
        <f t="shared" si="486"/>
        <v>7685</v>
      </c>
      <c r="G7690" s="190">
        <f t="shared" si="484"/>
        <v>0.84154621112571182</v>
      </c>
      <c r="H7690" s="190">
        <f t="shared" si="485"/>
        <v>307.39999999999998</v>
      </c>
    </row>
    <row r="7691" spans="1:8">
      <c r="A7691" s="185">
        <v>43754</v>
      </c>
      <c r="B7691" s="184">
        <v>225</v>
      </c>
      <c r="C7691" s="184">
        <f t="shared" si="483"/>
        <v>2019</v>
      </c>
      <c r="E7691" s="190">
        <v>40.4</v>
      </c>
      <c r="F7691" s="190">
        <f t="shared" si="486"/>
        <v>7686</v>
      </c>
      <c r="G7691" s="190">
        <f t="shared" si="484"/>
        <v>0.84165571616294355</v>
      </c>
      <c r="H7691" s="190">
        <f t="shared" si="485"/>
        <v>307.44000000000005</v>
      </c>
    </row>
    <row r="7692" spans="1:8">
      <c r="A7692" s="185">
        <v>43755</v>
      </c>
      <c r="B7692" s="184">
        <v>239</v>
      </c>
      <c r="C7692" s="184">
        <f t="shared" si="483"/>
        <v>2019</v>
      </c>
      <c r="E7692" s="190">
        <v>40.4</v>
      </c>
      <c r="F7692" s="190">
        <f t="shared" si="486"/>
        <v>7687</v>
      </c>
      <c r="G7692" s="190">
        <f t="shared" si="484"/>
        <v>0.84176522120017516</v>
      </c>
      <c r="H7692" s="190">
        <f t="shared" si="485"/>
        <v>307.48</v>
      </c>
    </row>
    <row r="7693" spans="1:8">
      <c r="A7693" s="185">
        <v>43756</v>
      </c>
      <c r="B7693" s="184">
        <v>256</v>
      </c>
      <c r="C7693" s="184">
        <f t="shared" si="483"/>
        <v>2019</v>
      </c>
      <c r="E7693" s="190">
        <v>40.4</v>
      </c>
      <c r="F7693" s="190">
        <f t="shared" si="486"/>
        <v>7688</v>
      </c>
      <c r="G7693" s="190">
        <f t="shared" si="484"/>
        <v>0.84187472623740689</v>
      </c>
      <c r="H7693" s="190">
        <f t="shared" si="485"/>
        <v>307.52</v>
      </c>
    </row>
    <row r="7694" spans="1:8">
      <c r="A7694" s="185">
        <v>43757</v>
      </c>
      <c r="B7694" s="184">
        <v>232</v>
      </c>
      <c r="C7694" s="184">
        <f t="shared" si="483"/>
        <v>2019</v>
      </c>
      <c r="E7694" s="190">
        <v>40.299999999999997</v>
      </c>
      <c r="F7694" s="190">
        <f t="shared" si="486"/>
        <v>7689</v>
      </c>
      <c r="G7694" s="190">
        <f t="shared" si="484"/>
        <v>0.84198423127463862</v>
      </c>
      <c r="H7694" s="190">
        <f t="shared" si="485"/>
        <v>307.56</v>
      </c>
    </row>
    <row r="7695" spans="1:8">
      <c r="A7695" s="185">
        <v>43758</v>
      </c>
      <c r="B7695" s="184">
        <v>235</v>
      </c>
      <c r="C7695" s="184">
        <f t="shared" si="483"/>
        <v>2019</v>
      </c>
      <c r="E7695" s="190">
        <v>40.299999999999997</v>
      </c>
      <c r="F7695" s="190">
        <f t="shared" si="486"/>
        <v>7690</v>
      </c>
      <c r="G7695" s="190">
        <f t="shared" si="484"/>
        <v>0.84209373631187034</v>
      </c>
      <c r="H7695" s="190">
        <f t="shared" si="485"/>
        <v>307.60000000000002</v>
      </c>
    </row>
    <row r="7696" spans="1:8">
      <c r="A7696" s="185">
        <v>43759</v>
      </c>
      <c r="B7696" s="184">
        <v>232</v>
      </c>
      <c r="C7696" s="184">
        <f t="shared" si="483"/>
        <v>2019</v>
      </c>
      <c r="E7696" s="190">
        <v>40.299999999999997</v>
      </c>
      <c r="F7696" s="190">
        <f t="shared" si="486"/>
        <v>7691</v>
      </c>
      <c r="G7696" s="190">
        <f t="shared" si="484"/>
        <v>0.84220324134910207</v>
      </c>
      <c r="H7696" s="190">
        <f t="shared" si="485"/>
        <v>307.64</v>
      </c>
    </row>
    <row r="7697" spans="1:8">
      <c r="A7697" s="185">
        <v>43760</v>
      </c>
      <c r="B7697" s="184">
        <v>229</v>
      </c>
      <c r="C7697" s="184">
        <f t="shared" si="483"/>
        <v>2019</v>
      </c>
      <c r="E7697" s="190">
        <v>40.299999999999997</v>
      </c>
      <c r="F7697" s="190">
        <f t="shared" si="486"/>
        <v>7692</v>
      </c>
      <c r="G7697" s="190">
        <f t="shared" si="484"/>
        <v>0.8423127463863338</v>
      </c>
      <c r="H7697" s="190">
        <f t="shared" si="485"/>
        <v>307.68</v>
      </c>
    </row>
    <row r="7698" spans="1:8">
      <c r="A7698" s="185">
        <v>43761</v>
      </c>
      <c r="B7698" s="184">
        <v>225</v>
      </c>
      <c r="C7698" s="184">
        <f t="shared" si="483"/>
        <v>2019</v>
      </c>
      <c r="E7698" s="190">
        <v>40.299999999999997</v>
      </c>
      <c r="F7698" s="190">
        <f t="shared" si="486"/>
        <v>7693</v>
      </c>
      <c r="G7698" s="190">
        <f t="shared" si="484"/>
        <v>0.84242225142356553</v>
      </c>
      <c r="H7698" s="190">
        <f t="shared" si="485"/>
        <v>307.72000000000003</v>
      </c>
    </row>
    <row r="7699" spans="1:8">
      <c r="A7699" s="185">
        <v>43762</v>
      </c>
      <c r="B7699" s="184">
        <v>226</v>
      </c>
      <c r="C7699" s="184">
        <f t="shared" si="483"/>
        <v>2019</v>
      </c>
      <c r="E7699" s="190">
        <v>40.299999999999997</v>
      </c>
      <c r="F7699" s="190">
        <f t="shared" si="486"/>
        <v>7694</v>
      </c>
      <c r="G7699" s="190">
        <f t="shared" si="484"/>
        <v>0.84253175646079714</v>
      </c>
      <c r="H7699" s="190">
        <f t="shared" si="485"/>
        <v>307.76</v>
      </c>
    </row>
    <row r="7700" spans="1:8">
      <c r="A7700" s="185">
        <v>43763</v>
      </c>
      <c r="B7700" s="184">
        <v>225</v>
      </c>
      <c r="C7700" s="184">
        <f t="shared" si="483"/>
        <v>2019</v>
      </c>
      <c r="E7700" s="190">
        <v>40.200000000000003</v>
      </c>
      <c r="F7700" s="190">
        <f t="shared" si="486"/>
        <v>7695</v>
      </c>
      <c r="G7700" s="190">
        <f t="shared" si="484"/>
        <v>0.84264126149802887</v>
      </c>
      <c r="H7700" s="190">
        <f t="shared" si="485"/>
        <v>307.8</v>
      </c>
    </row>
    <row r="7701" spans="1:8">
      <c r="A7701" s="185">
        <v>43764</v>
      </c>
      <c r="B7701" s="184">
        <v>225</v>
      </c>
      <c r="C7701" s="184">
        <f t="shared" si="483"/>
        <v>2019</v>
      </c>
      <c r="E7701" s="190">
        <v>40.200000000000003</v>
      </c>
      <c r="F7701" s="190">
        <f t="shared" si="486"/>
        <v>7696</v>
      </c>
      <c r="G7701" s="190">
        <f t="shared" si="484"/>
        <v>0.8427507665352606</v>
      </c>
      <c r="H7701" s="190">
        <f t="shared" si="485"/>
        <v>307.83999999999997</v>
      </c>
    </row>
    <row r="7702" spans="1:8">
      <c r="A7702" s="185">
        <v>43765</v>
      </c>
      <c r="B7702" s="184">
        <v>237</v>
      </c>
      <c r="C7702" s="184">
        <f t="shared" si="483"/>
        <v>2019</v>
      </c>
      <c r="E7702" s="190">
        <v>40.200000000000003</v>
      </c>
      <c r="F7702" s="190">
        <f t="shared" si="486"/>
        <v>7697</v>
      </c>
      <c r="G7702" s="190">
        <f t="shared" si="484"/>
        <v>0.84286027157249233</v>
      </c>
      <c r="H7702" s="190">
        <f t="shared" si="485"/>
        <v>307.88</v>
      </c>
    </row>
    <row r="7703" spans="1:8">
      <c r="A7703" s="185">
        <v>43766</v>
      </c>
      <c r="B7703" s="184">
        <v>239</v>
      </c>
      <c r="C7703" s="184">
        <f t="shared" si="483"/>
        <v>2019</v>
      </c>
      <c r="E7703" s="190">
        <v>40.200000000000003</v>
      </c>
      <c r="F7703" s="190">
        <f t="shared" si="486"/>
        <v>7698</v>
      </c>
      <c r="G7703" s="190">
        <f t="shared" si="484"/>
        <v>0.84296977660972405</v>
      </c>
      <c r="H7703" s="190">
        <f t="shared" si="485"/>
        <v>307.92</v>
      </c>
    </row>
    <row r="7704" spans="1:8">
      <c r="A7704" s="185">
        <v>43767</v>
      </c>
      <c r="B7704" s="184">
        <v>230</v>
      </c>
      <c r="C7704" s="184">
        <f t="shared" si="483"/>
        <v>2019</v>
      </c>
      <c r="E7704" s="190">
        <v>40.200000000000003</v>
      </c>
      <c r="F7704" s="190">
        <f t="shared" si="486"/>
        <v>7699</v>
      </c>
      <c r="G7704" s="190">
        <f t="shared" si="484"/>
        <v>0.84307928164695578</v>
      </c>
      <c r="H7704" s="190">
        <f t="shared" si="485"/>
        <v>307.95999999999998</v>
      </c>
    </row>
    <row r="7705" spans="1:8">
      <c r="A7705" s="185">
        <v>43768</v>
      </c>
      <c r="B7705" s="184">
        <v>235</v>
      </c>
      <c r="C7705" s="184">
        <f t="shared" si="483"/>
        <v>2019</v>
      </c>
      <c r="E7705" s="190">
        <v>40.200000000000003</v>
      </c>
      <c r="F7705" s="190">
        <f t="shared" si="486"/>
        <v>7700</v>
      </c>
      <c r="G7705" s="190">
        <f t="shared" si="484"/>
        <v>0.84318878668418751</v>
      </c>
      <c r="H7705" s="190">
        <f t="shared" si="485"/>
        <v>308</v>
      </c>
    </row>
    <row r="7706" spans="1:8">
      <c r="A7706" s="185">
        <v>43769</v>
      </c>
      <c r="B7706" s="184">
        <v>256</v>
      </c>
      <c r="C7706" s="184">
        <f t="shared" si="483"/>
        <v>2019</v>
      </c>
      <c r="E7706" s="190">
        <v>40.200000000000003</v>
      </c>
      <c r="F7706" s="190">
        <f t="shared" si="486"/>
        <v>7701</v>
      </c>
      <c r="G7706" s="190">
        <f t="shared" si="484"/>
        <v>0.84329829172141924</v>
      </c>
      <c r="H7706" s="190">
        <f t="shared" si="485"/>
        <v>308.04000000000002</v>
      </c>
    </row>
    <row r="7707" spans="1:8">
      <c r="A7707" s="185">
        <v>43770</v>
      </c>
      <c r="B7707" s="184">
        <v>242</v>
      </c>
      <c r="C7707" s="184">
        <f t="shared" si="483"/>
        <v>2019</v>
      </c>
      <c r="E7707" s="190">
        <v>40.200000000000003</v>
      </c>
      <c r="F7707" s="190">
        <f t="shared" si="486"/>
        <v>7702</v>
      </c>
      <c r="G7707" s="190">
        <f t="shared" si="484"/>
        <v>0.84340779675865085</v>
      </c>
      <c r="H7707" s="190">
        <f t="shared" si="485"/>
        <v>308.08</v>
      </c>
    </row>
    <row r="7708" spans="1:8">
      <c r="A7708" s="185">
        <v>43771</v>
      </c>
      <c r="B7708" s="184">
        <v>241</v>
      </c>
      <c r="C7708" s="184">
        <f t="shared" si="483"/>
        <v>2019</v>
      </c>
      <c r="E7708" s="190">
        <v>40.200000000000003</v>
      </c>
      <c r="F7708" s="190">
        <f t="shared" si="486"/>
        <v>7703</v>
      </c>
      <c r="G7708" s="190">
        <f t="shared" si="484"/>
        <v>0.84351730179588258</v>
      </c>
      <c r="H7708" s="190">
        <f t="shared" si="485"/>
        <v>308.12</v>
      </c>
    </row>
    <row r="7709" spans="1:8">
      <c r="A7709" s="185">
        <v>43772</v>
      </c>
      <c r="B7709" s="184">
        <v>241</v>
      </c>
      <c r="C7709" s="184">
        <f t="shared" si="483"/>
        <v>2019</v>
      </c>
      <c r="E7709" s="190">
        <v>40.200000000000003</v>
      </c>
      <c r="F7709" s="190">
        <f t="shared" si="486"/>
        <v>7704</v>
      </c>
      <c r="G7709" s="190">
        <f t="shared" si="484"/>
        <v>0.84362680683311431</v>
      </c>
      <c r="H7709" s="190">
        <f t="shared" si="485"/>
        <v>308.16000000000003</v>
      </c>
    </row>
    <row r="7710" spans="1:8">
      <c r="A7710" s="185">
        <v>43773</v>
      </c>
      <c r="B7710" s="184">
        <v>179</v>
      </c>
      <c r="C7710" s="184">
        <f t="shared" si="483"/>
        <v>2019</v>
      </c>
      <c r="E7710" s="190">
        <v>40.200000000000003</v>
      </c>
      <c r="F7710" s="190">
        <f t="shared" si="486"/>
        <v>7705</v>
      </c>
      <c r="G7710" s="190">
        <f t="shared" si="484"/>
        <v>0.84373631187034603</v>
      </c>
      <c r="H7710" s="190">
        <f t="shared" si="485"/>
        <v>308.2</v>
      </c>
    </row>
    <row r="7711" spans="1:8">
      <c r="A7711" s="185">
        <v>43774</v>
      </c>
      <c r="B7711" s="184">
        <v>55.7</v>
      </c>
      <c r="C7711" s="184">
        <f t="shared" si="483"/>
        <v>2019</v>
      </c>
      <c r="E7711" s="190">
        <v>40.1</v>
      </c>
      <c r="F7711" s="190">
        <f t="shared" si="486"/>
        <v>7706</v>
      </c>
      <c r="G7711" s="190">
        <f t="shared" si="484"/>
        <v>0.84384581690757776</v>
      </c>
      <c r="H7711" s="190">
        <f t="shared" si="485"/>
        <v>308.24</v>
      </c>
    </row>
    <row r="7712" spans="1:8">
      <c r="A7712" s="185">
        <v>43775</v>
      </c>
      <c r="B7712" s="184">
        <v>88.1</v>
      </c>
      <c r="C7712" s="184">
        <f t="shared" si="483"/>
        <v>2019</v>
      </c>
      <c r="E7712" s="190">
        <v>40.1</v>
      </c>
      <c r="F7712" s="190">
        <f t="shared" si="486"/>
        <v>7707</v>
      </c>
      <c r="G7712" s="190">
        <f t="shared" si="484"/>
        <v>0.84395532194480949</v>
      </c>
      <c r="H7712" s="190">
        <f t="shared" si="485"/>
        <v>308.27999999999997</v>
      </c>
    </row>
    <row r="7713" spans="1:8">
      <c r="A7713" s="185">
        <v>43776</v>
      </c>
      <c r="B7713" s="184">
        <v>127</v>
      </c>
      <c r="C7713" s="184">
        <f t="shared" si="483"/>
        <v>2019</v>
      </c>
      <c r="E7713" s="190">
        <v>40.1</v>
      </c>
      <c r="F7713" s="190">
        <f t="shared" si="486"/>
        <v>7708</v>
      </c>
      <c r="G7713" s="190">
        <f t="shared" si="484"/>
        <v>0.84406482698204122</v>
      </c>
      <c r="H7713" s="190">
        <f t="shared" si="485"/>
        <v>308.32</v>
      </c>
    </row>
    <row r="7714" spans="1:8">
      <c r="A7714" s="185">
        <v>43777</v>
      </c>
      <c r="B7714" s="184">
        <v>162</v>
      </c>
      <c r="C7714" s="184">
        <f t="shared" si="483"/>
        <v>2019</v>
      </c>
      <c r="E7714" s="190">
        <v>40.1</v>
      </c>
      <c r="F7714" s="190">
        <f t="shared" si="486"/>
        <v>7709</v>
      </c>
      <c r="G7714" s="190">
        <f t="shared" si="484"/>
        <v>0.84417433201927283</v>
      </c>
      <c r="H7714" s="190">
        <f t="shared" si="485"/>
        <v>308.35999999999996</v>
      </c>
    </row>
    <row r="7715" spans="1:8">
      <c r="A7715" s="185">
        <v>43778</v>
      </c>
      <c r="B7715" s="184">
        <v>168</v>
      </c>
      <c r="C7715" s="184">
        <f t="shared" si="483"/>
        <v>2019</v>
      </c>
      <c r="E7715" s="190">
        <v>40.1</v>
      </c>
      <c r="F7715" s="190">
        <f t="shared" si="486"/>
        <v>7710</v>
      </c>
      <c r="G7715" s="190">
        <f t="shared" si="484"/>
        <v>0.84428383705650456</v>
      </c>
      <c r="H7715" s="190">
        <f t="shared" si="485"/>
        <v>308.39999999999998</v>
      </c>
    </row>
    <row r="7716" spans="1:8">
      <c r="A7716" s="185">
        <v>43779</v>
      </c>
      <c r="B7716" s="184">
        <v>169</v>
      </c>
      <c r="C7716" s="184">
        <f t="shared" si="483"/>
        <v>2019</v>
      </c>
      <c r="E7716" s="190">
        <v>40.1</v>
      </c>
      <c r="F7716" s="190">
        <f t="shared" si="486"/>
        <v>7711</v>
      </c>
      <c r="G7716" s="190">
        <f t="shared" si="484"/>
        <v>0.84439334209373629</v>
      </c>
      <c r="H7716" s="190">
        <f t="shared" si="485"/>
        <v>308.44</v>
      </c>
    </row>
    <row r="7717" spans="1:8">
      <c r="A7717" s="185">
        <v>43780</v>
      </c>
      <c r="B7717" s="184">
        <v>172</v>
      </c>
      <c r="C7717" s="184">
        <f t="shared" si="483"/>
        <v>2019</v>
      </c>
      <c r="E7717" s="190">
        <v>40.1</v>
      </c>
      <c r="F7717" s="190">
        <f t="shared" si="486"/>
        <v>7712</v>
      </c>
      <c r="G7717" s="190">
        <f t="shared" si="484"/>
        <v>0.84450284713096802</v>
      </c>
      <c r="H7717" s="190">
        <f t="shared" si="485"/>
        <v>308.48</v>
      </c>
    </row>
    <row r="7718" spans="1:8">
      <c r="A7718" s="185">
        <v>43781</v>
      </c>
      <c r="B7718" s="184">
        <v>183</v>
      </c>
      <c r="C7718" s="184">
        <f t="shared" si="483"/>
        <v>2019</v>
      </c>
      <c r="E7718" s="190">
        <v>40.1</v>
      </c>
      <c r="F7718" s="190">
        <f t="shared" si="486"/>
        <v>7713</v>
      </c>
      <c r="G7718" s="190">
        <f t="shared" si="484"/>
        <v>0.84461235216819974</v>
      </c>
      <c r="H7718" s="190">
        <f t="shared" si="485"/>
        <v>308.52</v>
      </c>
    </row>
    <row r="7719" spans="1:8">
      <c r="A7719" s="185">
        <v>43782</v>
      </c>
      <c r="B7719" s="184">
        <v>173</v>
      </c>
      <c r="C7719" s="184">
        <f t="shared" si="483"/>
        <v>2019</v>
      </c>
      <c r="E7719" s="190">
        <v>40.1</v>
      </c>
      <c r="F7719" s="190">
        <f t="shared" si="486"/>
        <v>7714</v>
      </c>
      <c r="G7719" s="190">
        <f t="shared" si="484"/>
        <v>0.84472185720543147</v>
      </c>
      <c r="H7719" s="190">
        <f t="shared" si="485"/>
        <v>308.56</v>
      </c>
    </row>
    <row r="7720" spans="1:8">
      <c r="A7720" s="185">
        <v>43783</v>
      </c>
      <c r="B7720" s="184">
        <v>170</v>
      </c>
      <c r="C7720" s="184">
        <f t="shared" si="483"/>
        <v>2019</v>
      </c>
      <c r="E7720" s="190">
        <v>40</v>
      </c>
      <c r="F7720" s="190">
        <f t="shared" si="486"/>
        <v>7715</v>
      </c>
      <c r="G7720" s="190">
        <f t="shared" si="484"/>
        <v>0.8448313622426632</v>
      </c>
      <c r="H7720" s="190">
        <f t="shared" si="485"/>
        <v>308.60000000000002</v>
      </c>
    </row>
    <row r="7721" spans="1:8">
      <c r="A7721" s="185">
        <v>43784</v>
      </c>
      <c r="B7721" s="184">
        <v>171</v>
      </c>
      <c r="C7721" s="184">
        <f t="shared" si="483"/>
        <v>2019</v>
      </c>
      <c r="E7721" s="190">
        <v>40</v>
      </c>
      <c r="F7721" s="190">
        <f t="shared" si="486"/>
        <v>7716</v>
      </c>
      <c r="G7721" s="190">
        <f t="shared" si="484"/>
        <v>0.84494086727989492</v>
      </c>
      <c r="H7721" s="190">
        <f t="shared" si="485"/>
        <v>308.64</v>
      </c>
    </row>
    <row r="7722" spans="1:8">
      <c r="A7722" s="185">
        <v>43785</v>
      </c>
      <c r="B7722" s="184">
        <v>170</v>
      </c>
      <c r="C7722" s="184">
        <f t="shared" si="483"/>
        <v>2019</v>
      </c>
      <c r="E7722" s="190">
        <v>40</v>
      </c>
      <c r="F7722" s="190">
        <f t="shared" si="486"/>
        <v>7717</v>
      </c>
      <c r="G7722" s="190">
        <f t="shared" si="484"/>
        <v>0.84505037231712654</v>
      </c>
      <c r="H7722" s="190">
        <f t="shared" si="485"/>
        <v>308.68</v>
      </c>
    </row>
    <row r="7723" spans="1:8">
      <c r="A7723" s="185">
        <v>43786</v>
      </c>
      <c r="B7723" s="184">
        <v>169</v>
      </c>
      <c r="C7723" s="184">
        <f t="shared" si="483"/>
        <v>2019</v>
      </c>
      <c r="E7723" s="190">
        <v>40</v>
      </c>
      <c r="F7723" s="190">
        <f t="shared" si="486"/>
        <v>7718</v>
      </c>
      <c r="G7723" s="190">
        <f t="shared" si="484"/>
        <v>0.84515987735435827</v>
      </c>
      <c r="H7723" s="190">
        <f t="shared" si="485"/>
        <v>308.72000000000003</v>
      </c>
    </row>
    <row r="7724" spans="1:8">
      <c r="A7724" s="185">
        <v>43787</v>
      </c>
      <c r="B7724" s="184">
        <v>168</v>
      </c>
      <c r="C7724" s="184">
        <f t="shared" si="483"/>
        <v>2019</v>
      </c>
      <c r="E7724" s="190">
        <v>40</v>
      </c>
      <c r="F7724" s="190">
        <f t="shared" si="486"/>
        <v>7719</v>
      </c>
      <c r="G7724" s="190">
        <f t="shared" si="484"/>
        <v>0.84526938239159</v>
      </c>
      <c r="H7724" s="190">
        <f t="shared" si="485"/>
        <v>308.76</v>
      </c>
    </row>
    <row r="7725" spans="1:8">
      <c r="A7725" s="185">
        <v>43788</v>
      </c>
      <c r="B7725" s="184">
        <v>168</v>
      </c>
      <c r="C7725" s="184">
        <f t="shared" si="483"/>
        <v>2019</v>
      </c>
      <c r="E7725" s="190">
        <v>40</v>
      </c>
      <c r="F7725" s="190">
        <f t="shared" si="486"/>
        <v>7720</v>
      </c>
      <c r="G7725" s="190">
        <f t="shared" si="484"/>
        <v>0.84537888742882172</v>
      </c>
      <c r="H7725" s="190">
        <f t="shared" si="485"/>
        <v>308.8</v>
      </c>
    </row>
    <row r="7726" spans="1:8">
      <c r="A7726" s="185">
        <v>43789</v>
      </c>
      <c r="B7726" s="184">
        <v>174</v>
      </c>
      <c r="C7726" s="184">
        <f t="shared" si="483"/>
        <v>2019</v>
      </c>
      <c r="E7726" s="190">
        <v>40</v>
      </c>
      <c r="F7726" s="190">
        <f t="shared" si="486"/>
        <v>7721</v>
      </c>
      <c r="G7726" s="190">
        <f t="shared" si="484"/>
        <v>0.84548839246605345</v>
      </c>
      <c r="H7726" s="190">
        <f t="shared" si="485"/>
        <v>308.83999999999997</v>
      </c>
    </row>
    <row r="7727" spans="1:8">
      <c r="A7727" s="185">
        <v>43790</v>
      </c>
      <c r="B7727" s="184">
        <v>178</v>
      </c>
      <c r="C7727" s="184">
        <f t="shared" si="483"/>
        <v>2019</v>
      </c>
      <c r="E7727" s="190">
        <v>40</v>
      </c>
      <c r="F7727" s="190">
        <f t="shared" si="486"/>
        <v>7722</v>
      </c>
      <c r="G7727" s="190">
        <f t="shared" si="484"/>
        <v>0.84559789750328518</v>
      </c>
      <c r="H7727" s="190">
        <f t="shared" si="485"/>
        <v>308.88</v>
      </c>
    </row>
    <row r="7728" spans="1:8">
      <c r="A7728" s="185">
        <v>43791</v>
      </c>
      <c r="B7728" s="184">
        <v>163</v>
      </c>
      <c r="C7728" s="184">
        <f t="shared" si="483"/>
        <v>2019</v>
      </c>
      <c r="E7728" s="190">
        <v>40</v>
      </c>
      <c r="F7728" s="190">
        <f t="shared" si="486"/>
        <v>7723</v>
      </c>
      <c r="G7728" s="190">
        <f t="shared" si="484"/>
        <v>0.84570740254051691</v>
      </c>
      <c r="H7728" s="190">
        <f t="shared" si="485"/>
        <v>308.92</v>
      </c>
    </row>
    <row r="7729" spans="1:8">
      <c r="A7729" s="185">
        <v>43792</v>
      </c>
      <c r="B7729" s="184">
        <v>160</v>
      </c>
      <c r="C7729" s="184">
        <f t="shared" si="483"/>
        <v>2019</v>
      </c>
      <c r="E7729" s="190">
        <v>40</v>
      </c>
      <c r="F7729" s="190">
        <f t="shared" si="486"/>
        <v>7724</v>
      </c>
      <c r="G7729" s="190">
        <f t="shared" si="484"/>
        <v>0.84581690757774852</v>
      </c>
      <c r="H7729" s="190">
        <f t="shared" si="485"/>
        <v>308.95999999999998</v>
      </c>
    </row>
    <row r="7730" spans="1:8">
      <c r="A7730" s="185">
        <v>43793</v>
      </c>
      <c r="B7730" s="184">
        <v>159</v>
      </c>
      <c r="C7730" s="184">
        <f t="shared" si="483"/>
        <v>2019</v>
      </c>
      <c r="E7730" s="190">
        <v>40</v>
      </c>
      <c r="F7730" s="190">
        <f t="shared" si="486"/>
        <v>7725</v>
      </c>
      <c r="G7730" s="190">
        <f t="shared" si="484"/>
        <v>0.84592641261498025</v>
      </c>
      <c r="H7730" s="190">
        <f t="shared" si="485"/>
        <v>309</v>
      </c>
    </row>
    <row r="7731" spans="1:8">
      <c r="A7731" s="185">
        <v>43794</v>
      </c>
      <c r="B7731" s="184">
        <v>159</v>
      </c>
      <c r="C7731" s="184">
        <f t="shared" si="483"/>
        <v>2019</v>
      </c>
      <c r="E7731" s="190">
        <v>40</v>
      </c>
      <c r="F7731" s="190">
        <f t="shared" si="486"/>
        <v>7726</v>
      </c>
      <c r="G7731" s="190">
        <f t="shared" si="484"/>
        <v>0.84603591765221198</v>
      </c>
      <c r="H7731" s="190">
        <f t="shared" si="485"/>
        <v>309.04000000000002</v>
      </c>
    </row>
    <row r="7732" spans="1:8">
      <c r="A7732" s="185">
        <v>43795</v>
      </c>
      <c r="B7732" s="184">
        <v>136</v>
      </c>
      <c r="C7732" s="184">
        <f t="shared" si="483"/>
        <v>2019</v>
      </c>
      <c r="E7732" s="190">
        <v>40</v>
      </c>
      <c r="F7732" s="190">
        <f t="shared" si="486"/>
        <v>7727</v>
      </c>
      <c r="G7732" s="190">
        <f t="shared" si="484"/>
        <v>0.8461454226894437</v>
      </c>
      <c r="H7732" s="190">
        <f t="shared" si="485"/>
        <v>309.08</v>
      </c>
    </row>
    <row r="7733" spans="1:8">
      <c r="A7733" s="185">
        <v>43796</v>
      </c>
      <c r="B7733" s="184">
        <v>140</v>
      </c>
      <c r="C7733" s="184">
        <f t="shared" si="483"/>
        <v>2019</v>
      </c>
      <c r="E7733" s="190">
        <v>40</v>
      </c>
      <c r="F7733" s="190">
        <f t="shared" si="486"/>
        <v>7728</v>
      </c>
      <c r="G7733" s="190">
        <f t="shared" si="484"/>
        <v>0.84625492772667543</v>
      </c>
      <c r="H7733" s="190">
        <f t="shared" si="485"/>
        <v>309.12</v>
      </c>
    </row>
    <row r="7734" spans="1:8">
      <c r="A7734" s="185">
        <v>43797</v>
      </c>
      <c r="B7734" s="184">
        <v>162</v>
      </c>
      <c r="C7734" s="184">
        <f t="shared" si="483"/>
        <v>2019</v>
      </c>
      <c r="E7734" s="190">
        <v>40</v>
      </c>
      <c r="F7734" s="190">
        <f t="shared" si="486"/>
        <v>7729</v>
      </c>
      <c r="G7734" s="190">
        <f t="shared" si="484"/>
        <v>0.84636443276390716</v>
      </c>
      <c r="H7734" s="190">
        <f t="shared" si="485"/>
        <v>309.16000000000003</v>
      </c>
    </row>
    <row r="7735" spans="1:8">
      <c r="A7735" s="185">
        <v>43798</v>
      </c>
      <c r="B7735" s="184">
        <v>176</v>
      </c>
      <c r="C7735" s="184">
        <f t="shared" si="483"/>
        <v>2019</v>
      </c>
      <c r="E7735" s="190">
        <v>39.9</v>
      </c>
      <c r="F7735" s="190">
        <f t="shared" si="486"/>
        <v>7730</v>
      </c>
      <c r="G7735" s="190">
        <f t="shared" si="484"/>
        <v>0.84647393780113889</v>
      </c>
      <c r="H7735" s="190">
        <f t="shared" si="485"/>
        <v>309.2</v>
      </c>
    </row>
    <row r="7736" spans="1:8">
      <c r="A7736" s="185">
        <v>43799</v>
      </c>
      <c r="B7736" s="184">
        <v>165</v>
      </c>
      <c r="C7736" s="184">
        <f t="shared" si="483"/>
        <v>2019</v>
      </c>
      <c r="E7736" s="190">
        <v>39.9</v>
      </c>
      <c r="F7736" s="190">
        <f t="shared" si="486"/>
        <v>7731</v>
      </c>
      <c r="G7736" s="190">
        <f t="shared" si="484"/>
        <v>0.84658344283837061</v>
      </c>
      <c r="H7736" s="190">
        <f t="shared" si="485"/>
        <v>309.24</v>
      </c>
    </row>
    <row r="7737" spans="1:8">
      <c r="A7737" s="185">
        <v>43800</v>
      </c>
      <c r="B7737" s="184">
        <v>159</v>
      </c>
      <c r="C7737" s="184">
        <f t="shared" si="483"/>
        <v>2019</v>
      </c>
      <c r="E7737" s="190">
        <v>39.9</v>
      </c>
      <c r="F7737" s="190">
        <f t="shared" si="486"/>
        <v>7732</v>
      </c>
      <c r="G7737" s="190">
        <f t="shared" si="484"/>
        <v>0.84669294787560223</v>
      </c>
      <c r="H7737" s="190">
        <f t="shared" si="485"/>
        <v>309.27999999999997</v>
      </c>
    </row>
    <row r="7738" spans="1:8">
      <c r="A7738" s="185">
        <v>43801</v>
      </c>
      <c r="B7738" s="184">
        <v>146</v>
      </c>
      <c r="C7738" s="184">
        <f t="shared" si="483"/>
        <v>2019</v>
      </c>
      <c r="E7738" s="190">
        <v>39.9</v>
      </c>
      <c r="F7738" s="190">
        <f t="shared" si="486"/>
        <v>7733</v>
      </c>
      <c r="G7738" s="190">
        <f t="shared" si="484"/>
        <v>0.84680245291283396</v>
      </c>
      <c r="H7738" s="190">
        <f t="shared" si="485"/>
        <v>309.32</v>
      </c>
    </row>
    <row r="7739" spans="1:8">
      <c r="A7739" s="185">
        <v>43802</v>
      </c>
      <c r="B7739" s="184">
        <v>145</v>
      </c>
      <c r="C7739" s="184">
        <f t="shared" si="483"/>
        <v>2019</v>
      </c>
      <c r="E7739" s="190">
        <v>39.9</v>
      </c>
      <c r="F7739" s="190">
        <f t="shared" si="486"/>
        <v>7734</v>
      </c>
      <c r="G7739" s="190">
        <f t="shared" si="484"/>
        <v>0.84691195795006569</v>
      </c>
      <c r="H7739" s="190">
        <f t="shared" si="485"/>
        <v>309.36</v>
      </c>
    </row>
    <row r="7740" spans="1:8">
      <c r="A7740" s="185">
        <v>43803</v>
      </c>
      <c r="B7740" s="184">
        <v>145</v>
      </c>
      <c r="C7740" s="184">
        <f t="shared" si="483"/>
        <v>2019</v>
      </c>
      <c r="E7740" s="190">
        <v>39.9</v>
      </c>
      <c r="F7740" s="190">
        <f t="shared" si="486"/>
        <v>7735</v>
      </c>
      <c r="G7740" s="190">
        <f t="shared" si="484"/>
        <v>0.84702146298729741</v>
      </c>
      <c r="H7740" s="190">
        <f t="shared" si="485"/>
        <v>309.39999999999998</v>
      </c>
    </row>
    <row r="7741" spans="1:8">
      <c r="A7741" s="185">
        <v>43804</v>
      </c>
      <c r="B7741" s="184">
        <v>156</v>
      </c>
      <c r="C7741" s="184">
        <f t="shared" si="483"/>
        <v>2019</v>
      </c>
      <c r="E7741" s="190">
        <v>39.9</v>
      </c>
      <c r="F7741" s="190">
        <f t="shared" si="486"/>
        <v>7736</v>
      </c>
      <c r="G7741" s="190">
        <f t="shared" si="484"/>
        <v>0.84713096802452914</v>
      </c>
      <c r="H7741" s="190">
        <f t="shared" si="485"/>
        <v>309.44</v>
      </c>
    </row>
    <row r="7742" spans="1:8">
      <c r="A7742" s="185">
        <v>43805</v>
      </c>
      <c r="B7742" s="184">
        <v>146</v>
      </c>
      <c r="C7742" s="184">
        <f t="shared" si="483"/>
        <v>2019</v>
      </c>
      <c r="E7742" s="190">
        <v>39.799999999999997</v>
      </c>
      <c r="F7742" s="190">
        <f t="shared" si="486"/>
        <v>7737</v>
      </c>
      <c r="G7742" s="190">
        <f t="shared" si="484"/>
        <v>0.84724047306176087</v>
      </c>
      <c r="H7742" s="190">
        <f t="shared" si="485"/>
        <v>309.48</v>
      </c>
    </row>
    <row r="7743" spans="1:8">
      <c r="A7743" s="185">
        <v>43806</v>
      </c>
      <c r="B7743" s="184">
        <v>145</v>
      </c>
      <c r="C7743" s="184">
        <f t="shared" si="483"/>
        <v>2019</v>
      </c>
      <c r="E7743" s="190">
        <v>39.799999999999997</v>
      </c>
      <c r="F7743" s="190">
        <f t="shared" si="486"/>
        <v>7738</v>
      </c>
      <c r="G7743" s="190">
        <f t="shared" si="484"/>
        <v>0.8473499780989926</v>
      </c>
      <c r="H7743" s="190">
        <f t="shared" si="485"/>
        <v>309.52</v>
      </c>
    </row>
    <row r="7744" spans="1:8">
      <c r="A7744" s="185">
        <v>43807</v>
      </c>
      <c r="B7744" s="184">
        <v>167</v>
      </c>
      <c r="C7744" s="184">
        <f t="shared" si="483"/>
        <v>2019</v>
      </c>
      <c r="E7744" s="190">
        <v>39.799999999999997</v>
      </c>
      <c r="F7744" s="190">
        <f t="shared" si="486"/>
        <v>7739</v>
      </c>
      <c r="G7744" s="190">
        <f t="shared" si="484"/>
        <v>0.84745948313622421</v>
      </c>
      <c r="H7744" s="190">
        <f t="shared" si="485"/>
        <v>309.55999999999995</v>
      </c>
    </row>
    <row r="7745" spans="1:8">
      <c r="A7745" s="185">
        <v>43808</v>
      </c>
      <c r="B7745" s="184">
        <v>158</v>
      </c>
      <c r="C7745" s="184">
        <f t="shared" si="483"/>
        <v>2019</v>
      </c>
      <c r="E7745" s="190">
        <v>39.799999999999997</v>
      </c>
      <c r="F7745" s="190">
        <f t="shared" si="486"/>
        <v>7740</v>
      </c>
      <c r="G7745" s="190">
        <f t="shared" si="484"/>
        <v>0.84756898817345594</v>
      </c>
      <c r="H7745" s="190">
        <f t="shared" si="485"/>
        <v>309.60000000000002</v>
      </c>
    </row>
    <row r="7746" spans="1:8">
      <c r="A7746" s="185">
        <v>43809</v>
      </c>
      <c r="B7746" s="184">
        <v>136</v>
      </c>
      <c r="C7746" s="184">
        <f t="shared" si="483"/>
        <v>2019</v>
      </c>
      <c r="E7746" s="190">
        <v>39.799999999999997</v>
      </c>
      <c r="F7746" s="190">
        <f t="shared" si="486"/>
        <v>7741</v>
      </c>
      <c r="G7746" s="190">
        <f t="shared" si="484"/>
        <v>0.84767849321068767</v>
      </c>
      <c r="H7746" s="190">
        <f t="shared" si="485"/>
        <v>309.64</v>
      </c>
    </row>
    <row r="7747" spans="1:8">
      <c r="A7747" s="185">
        <v>43810</v>
      </c>
      <c r="B7747" s="184">
        <v>141</v>
      </c>
      <c r="C7747" s="184">
        <f t="shared" si="483"/>
        <v>2019</v>
      </c>
      <c r="E7747" s="190">
        <v>39.799999999999997</v>
      </c>
      <c r="F7747" s="190">
        <f t="shared" si="486"/>
        <v>7742</v>
      </c>
      <c r="G7747" s="190">
        <f t="shared" si="484"/>
        <v>0.84778799824791939</v>
      </c>
      <c r="H7747" s="190">
        <f t="shared" si="485"/>
        <v>309.68</v>
      </c>
    </row>
    <row r="7748" spans="1:8">
      <c r="A7748" s="185">
        <v>43811</v>
      </c>
      <c r="B7748" s="184">
        <v>146</v>
      </c>
      <c r="C7748" s="184">
        <f t="shared" si="483"/>
        <v>2019</v>
      </c>
      <c r="E7748" s="190">
        <v>39.799999999999997</v>
      </c>
      <c r="F7748" s="190">
        <f t="shared" si="486"/>
        <v>7743</v>
      </c>
      <c r="G7748" s="190">
        <f t="shared" si="484"/>
        <v>0.84789750328515112</v>
      </c>
      <c r="H7748" s="190">
        <f t="shared" si="485"/>
        <v>309.72000000000003</v>
      </c>
    </row>
    <row r="7749" spans="1:8">
      <c r="A7749" s="185">
        <v>43812</v>
      </c>
      <c r="B7749" s="184">
        <v>143</v>
      </c>
      <c r="C7749" s="184">
        <f t="shared" si="483"/>
        <v>2019</v>
      </c>
      <c r="E7749" s="190">
        <v>39.799999999999997</v>
      </c>
      <c r="F7749" s="190">
        <f t="shared" si="486"/>
        <v>7744</v>
      </c>
      <c r="G7749" s="190">
        <f t="shared" si="484"/>
        <v>0.84800700832238285</v>
      </c>
      <c r="H7749" s="190">
        <f t="shared" si="485"/>
        <v>309.76</v>
      </c>
    </row>
    <row r="7750" spans="1:8">
      <c r="A7750" s="185">
        <v>43813</v>
      </c>
      <c r="B7750" s="184">
        <v>153</v>
      </c>
      <c r="C7750" s="184">
        <f t="shared" ref="C7750:C7813" si="487">YEAR(A7750)</f>
        <v>2019</v>
      </c>
      <c r="E7750" s="190">
        <v>39.700000000000003</v>
      </c>
      <c r="F7750" s="190">
        <f t="shared" si="486"/>
        <v>7745</v>
      </c>
      <c r="G7750" s="190">
        <f t="shared" ref="G7750:G7813" si="488">F7750/9132</f>
        <v>0.84811651335961458</v>
      </c>
      <c r="H7750" s="190">
        <f t="shared" ref="H7750:H7813" si="489">G7750*9132/25</f>
        <v>309.8</v>
      </c>
    </row>
    <row r="7751" spans="1:8">
      <c r="A7751" s="185">
        <v>43814</v>
      </c>
      <c r="B7751" s="184">
        <v>142</v>
      </c>
      <c r="C7751" s="184">
        <f t="shared" si="487"/>
        <v>2019</v>
      </c>
      <c r="E7751" s="190">
        <v>39.700000000000003</v>
      </c>
      <c r="F7751" s="190">
        <f t="shared" ref="F7751:F7814" si="490">F7750+1</f>
        <v>7746</v>
      </c>
      <c r="G7751" s="190">
        <f t="shared" si="488"/>
        <v>0.8482260183968463</v>
      </c>
      <c r="H7751" s="190">
        <f t="shared" si="489"/>
        <v>309.83999999999997</v>
      </c>
    </row>
    <row r="7752" spans="1:8">
      <c r="A7752" s="185">
        <v>43815</v>
      </c>
      <c r="B7752" s="184">
        <v>140</v>
      </c>
      <c r="C7752" s="184">
        <f t="shared" si="487"/>
        <v>2019</v>
      </c>
      <c r="E7752" s="190">
        <v>39.700000000000003</v>
      </c>
      <c r="F7752" s="190">
        <f t="shared" si="490"/>
        <v>7747</v>
      </c>
      <c r="G7752" s="190">
        <f t="shared" si="488"/>
        <v>0.84833552343407792</v>
      </c>
      <c r="H7752" s="190">
        <f t="shared" si="489"/>
        <v>309.88</v>
      </c>
    </row>
    <row r="7753" spans="1:8">
      <c r="A7753" s="185">
        <v>43816</v>
      </c>
      <c r="B7753" s="184">
        <v>138</v>
      </c>
      <c r="C7753" s="184">
        <f t="shared" si="487"/>
        <v>2019</v>
      </c>
      <c r="E7753" s="190">
        <v>39.700000000000003</v>
      </c>
      <c r="F7753" s="190">
        <f t="shared" si="490"/>
        <v>7748</v>
      </c>
      <c r="G7753" s="190">
        <f t="shared" si="488"/>
        <v>0.84844502847130965</v>
      </c>
      <c r="H7753" s="190">
        <f t="shared" si="489"/>
        <v>309.92</v>
      </c>
    </row>
    <row r="7754" spans="1:8">
      <c r="A7754" s="185">
        <v>43817</v>
      </c>
      <c r="B7754" s="184">
        <v>138</v>
      </c>
      <c r="C7754" s="184">
        <f t="shared" si="487"/>
        <v>2019</v>
      </c>
      <c r="E7754" s="190">
        <v>39.700000000000003</v>
      </c>
      <c r="F7754" s="190">
        <f t="shared" si="490"/>
        <v>7749</v>
      </c>
      <c r="G7754" s="190">
        <f t="shared" si="488"/>
        <v>0.84855453350854138</v>
      </c>
      <c r="H7754" s="190">
        <f t="shared" si="489"/>
        <v>309.95999999999998</v>
      </c>
    </row>
    <row r="7755" spans="1:8">
      <c r="A7755" s="185">
        <v>43818</v>
      </c>
      <c r="B7755" s="184">
        <v>137</v>
      </c>
      <c r="C7755" s="184">
        <f t="shared" si="487"/>
        <v>2019</v>
      </c>
      <c r="E7755" s="190">
        <v>39.700000000000003</v>
      </c>
      <c r="F7755" s="190">
        <f t="shared" si="490"/>
        <v>7750</v>
      </c>
      <c r="G7755" s="190">
        <f t="shared" si="488"/>
        <v>0.8486640385457731</v>
      </c>
      <c r="H7755" s="190">
        <f t="shared" si="489"/>
        <v>310</v>
      </c>
    </row>
    <row r="7756" spans="1:8">
      <c r="A7756" s="185">
        <v>43819</v>
      </c>
      <c r="B7756" s="184">
        <v>139</v>
      </c>
      <c r="C7756" s="184">
        <f t="shared" si="487"/>
        <v>2019</v>
      </c>
      <c r="E7756" s="190">
        <v>39.700000000000003</v>
      </c>
      <c r="F7756" s="190">
        <f t="shared" si="490"/>
        <v>7751</v>
      </c>
      <c r="G7756" s="190">
        <f t="shared" si="488"/>
        <v>0.84877354358300483</v>
      </c>
      <c r="H7756" s="190">
        <f t="shared" si="489"/>
        <v>310.04000000000002</v>
      </c>
    </row>
    <row r="7757" spans="1:8">
      <c r="A7757" s="185">
        <v>43820</v>
      </c>
      <c r="B7757" s="184">
        <v>139</v>
      </c>
      <c r="C7757" s="184">
        <f t="shared" si="487"/>
        <v>2019</v>
      </c>
      <c r="E7757" s="190">
        <v>39.700000000000003</v>
      </c>
      <c r="F7757" s="190">
        <f t="shared" si="490"/>
        <v>7752</v>
      </c>
      <c r="G7757" s="190">
        <f t="shared" si="488"/>
        <v>0.84888304862023656</v>
      </c>
      <c r="H7757" s="190">
        <f t="shared" si="489"/>
        <v>310.08</v>
      </c>
    </row>
    <row r="7758" spans="1:8">
      <c r="A7758" s="185">
        <v>43821</v>
      </c>
      <c r="B7758" s="184">
        <v>139</v>
      </c>
      <c r="C7758" s="184">
        <f t="shared" si="487"/>
        <v>2019</v>
      </c>
      <c r="E7758" s="190">
        <v>39.700000000000003</v>
      </c>
      <c r="F7758" s="190">
        <f t="shared" si="490"/>
        <v>7753</v>
      </c>
      <c r="G7758" s="190">
        <f t="shared" si="488"/>
        <v>0.84899255365746829</v>
      </c>
      <c r="H7758" s="190">
        <f t="shared" si="489"/>
        <v>310.12</v>
      </c>
    </row>
    <row r="7759" spans="1:8">
      <c r="A7759" s="185">
        <v>43822</v>
      </c>
      <c r="B7759" s="184">
        <v>138</v>
      </c>
      <c r="C7759" s="184">
        <f t="shared" si="487"/>
        <v>2019</v>
      </c>
      <c r="E7759" s="190">
        <v>39.700000000000003</v>
      </c>
      <c r="F7759" s="190">
        <f t="shared" si="490"/>
        <v>7754</v>
      </c>
      <c r="G7759" s="190">
        <f t="shared" si="488"/>
        <v>0.8491020586946999</v>
      </c>
      <c r="H7759" s="190">
        <f t="shared" si="489"/>
        <v>310.15999999999997</v>
      </c>
    </row>
    <row r="7760" spans="1:8">
      <c r="A7760" s="185">
        <v>43823</v>
      </c>
      <c r="B7760" s="184">
        <v>139</v>
      </c>
      <c r="C7760" s="184">
        <f t="shared" si="487"/>
        <v>2019</v>
      </c>
      <c r="E7760" s="190">
        <v>39.6</v>
      </c>
      <c r="F7760" s="190">
        <f t="shared" si="490"/>
        <v>7755</v>
      </c>
      <c r="G7760" s="190">
        <f t="shared" si="488"/>
        <v>0.84921156373193163</v>
      </c>
      <c r="H7760" s="190">
        <f t="shared" si="489"/>
        <v>310.2</v>
      </c>
    </row>
    <row r="7761" spans="1:8">
      <c r="A7761" s="185">
        <v>43824</v>
      </c>
      <c r="B7761" s="184">
        <v>150</v>
      </c>
      <c r="C7761" s="184">
        <f t="shared" si="487"/>
        <v>2019</v>
      </c>
      <c r="E7761" s="190">
        <v>39.6</v>
      </c>
      <c r="F7761" s="190">
        <f t="shared" si="490"/>
        <v>7756</v>
      </c>
      <c r="G7761" s="190">
        <f t="shared" si="488"/>
        <v>0.84932106876916336</v>
      </c>
      <c r="H7761" s="190">
        <f t="shared" si="489"/>
        <v>310.24</v>
      </c>
    </row>
    <row r="7762" spans="1:8">
      <c r="A7762" s="185">
        <v>43825</v>
      </c>
      <c r="B7762" s="184">
        <v>139</v>
      </c>
      <c r="C7762" s="184">
        <f t="shared" si="487"/>
        <v>2019</v>
      </c>
      <c r="E7762" s="190">
        <v>39.6</v>
      </c>
      <c r="F7762" s="190">
        <f t="shared" si="490"/>
        <v>7757</v>
      </c>
      <c r="G7762" s="190">
        <f t="shared" si="488"/>
        <v>0.84943057380639508</v>
      </c>
      <c r="H7762" s="190">
        <f t="shared" si="489"/>
        <v>310.27999999999997</v>
      </c>
    </row>
    <row r="7763" spans="1:8">
      <c r="A7763" s="185">
        <v>43826</v>
      </c>
      <c r="B7763" s="184">
        <v>138</v>
      </c>
      <c r="C7763" s="184">
        <f t="shared" si="487"/>
        <v>2019</v>
      </c>
      <c r="E7763" s="190">
        <v>39.6</v>
      </c>
      <c r="F7763" s="190">
        <f t="shared" si="490"/>
        <v>7758</v>
      </c>
      <c r="G7763" s="190">
        <f t="shared" si="488"/>
        <v>0.84954007884362681</v>
      </c>
      <c r="H7763" s="190">
        <f t="shared" si="489"/>
        <v>310.32</v>
      </c>
    </row>
    <row r="7764" spans="1:8">
      <c r="A7764" s="185">
        <v>43827</v>
      </c>
      <c r="B7764" s="184">
        <v>140</v>
      </c>
      <c r="C7764" s="184">
        <f t="shared" si="487"/>
        <v>2019</v>
      </c>
      <c r="E7764" s="190">
        <v>39.6</v>
      </c>
      <c r="F7764" s="190">
        <f t="shared" si="490"/>
        <v>7759</v>
      </c>
      <c r="G7764" s="190">
        <f t="shared" si="488"/>
        <v>0.84964958388085854</v>
      </c>
      <c r="H7764" s="190">
        <f t="shared" si="489"/>
        <v>310.36</v>
      </c>
    </row>
    <row r="7765" spans="1:8">
      <c r="A7765" s="185">
        <v>43828</v>
      </c>
      <c r="B7765" s="184">
        <v>139</v>
      </c>
      <c r="C7765" s="184">
        <f t="shared" si="487"/>
        <v>2019</v>
      </c>
      <c r="E7765" s="190">
        <v>39.6</v>
      </c>
      <c r="F7765" s="190">
        <f t="shared" si="490"/>
        <v>7760</v>
      </c>
      <c r="G7765" s="190">
        <f t="shared" si="488"/>
        <v>0.84975908891809027</v>
      </c>
      <c r="H7765" s="190">
        <f t="shared" si="489"/>
        <v>310.39999999999998</v>
      </c>
    </row>
    <row r="7766" spans="1:8">
      <c r="A7766" s="185">
        <v>43829</v>
      </c>
      <c r="B7766" s="184">
        <v>139</v>
      </c>
      <c r="C7766" s="184">
        <f t="shared" si="487"/>
        <v>2019</v>
      </c>
      <c r="E7766" s="190">
        <v>39.6</v>
      </c>
      <c r="F7766" s="190">
        <f t="shared" si="490"/>
        <v>7761</v>
      </c>
      <c r="G7766" s="190">
        <f t="shared" si="488"/>
        <v>0.84986859395532199</v>
      </c>
      <c r="H7766" s="190">
        <f t="shared" si="489"/>
        <v>310.44</v>
      </c>
    </row>
    <row r="7767" spans="1:8">
      <c r="A7767" s="185">
        <v>43830</v>
      </c>
      <c r="B7767" s="184">
        <v>138</v>
      </c>
      <c r="C7767" s="184">
        <f t="shared" si="487"/>
        <v>2019</v>
      </c>
      <c r="E7767" s="190">
        <v>39.5</v>
      </c>
      <c r="F7767" s="190">
        <f t="shared" si="490"/>
        <v>7762</v>
      </c>
      <c r="G7767" s="190">
        <f t="shared" si="488"/>
        <v>0.84997809899255361</v>
      </c>
      <c r="H7767" s="190">
        <f t="shared" si="489"/>
        <v>310.48</v>
      </c>
    </row>
    <row r="7768" spans="1:8">
      <c r="A7768" s="185">
        <v>43831</v>
      </c>
      <c r="B7768" s="184">
        <v>144</v>
      </c>
      <c r="C7768" s="184">
        <f t="shared" si="487"/>
        <v>2020</v>
      </c>
      <c r="E7768" s="190">
        <v>39.5</v>
      </c>
      <c r="F7768" s="190">
        <f t="shared" si="490"/>
        <v>7763</v>
      </c>
      <c r="G7768" s="190">
        <f t="shared" si="488"/>
        <v>0.85008760402978534</v>
      </c>
      <c r="H7768" s="190">
        <f t="shared" si="489"/>
        <v>310.52</v>
      </c>
    </row>
    <row r="7769" spans="1:8">
      <c r="A7769" s="185">
        <v>43832</v>
      </c>
      <c r="B7769" s="184">
        <v>142</v>
      </c>
      <c r="C7769" s="184">
        <f t="shared" si="487"/>
        <v>2020</v>
      </c>
      <c r="E7769" s="190">
        <v>39.5</v>
      </c>
      <c r="F7769" s="190">
        <f t="shared" si="490"/>
        <v>7764</v>
      </c>
      <c r="G7769" s="190">
        <f t="shared" si="488"/>
        <v>0.85019710906701706</v>
      </c>
      <c r="H7769" s="190">
        <f t="shared" si="489"/>
        <v>310.56</v>
      </c>
    </row>
    <row r="7770" spans="1:8">
      <c r="A7770" s="185">
        <v>43833</v>
      </c>
      <c r="B7770" s="184">
        <v>140</v>
      </c>
      <c r="C7770" s="184">
        <f t="shared" si="487"/>
        <v>2020</v>
      </c>
      <c r="E7770" s="190">
        <v>39.5</v>
      </c>
      <c r="F7770" s="190">
        <f t="shared" si="490"/>
        <v>7765</v>
      </c>
      <c r="G7770" s="190">
        <f t="shared" si="488"/>
        <v>0.85030661410424879</v>
      </c>
      <c r="H7770" s="190">
        <f t="shared" si="489"/>
        <v>310.60000000000002</v>
      </c>
    </row>
    <row r="7771" spans="1:8">
      <c r="A7771" s="185">
        <v>43834</v>
      </c>
      <c r="B7771" s="184">
        <v>139</v>
      </c>
      <c r="C7771" s="184">
        <f t="shared" si="487"/>
        <v>2020</v>
      </c>
      <c r="E7771" s="190">
        <v>39.5</v>
      </c>
      <c r="F7771" s="190">
        <f t="shared" si="490"/>
        <v>7766</v>
      </c>
      <c r="G7771" s="190">
        <f t="shared" si="488"/>
        <v>0.85041611914148052</v>
      </c>
      <c r="H7771" s="190">
        <f t="shared" si="489"/>
        <v>310.64</v>
      </c>
    </row>
    <row r="7772" spans="1:8">
      <c r="A7772" s="185">
        <v>43835</v>
      </c>
      <c r="B7772" s="184">
        <v>137</v>
      </c>
      <c r="C7772" s="184">
        <f t="shared" si="487"/>
        <v>2020</v>
      </c>
      <c r="E7772" s="190">
        <v>39.5</v>
      </c>
      <c r="F7772" s="190">
        <f t="shared" si="490"/>
        <v>7767</v>
      </c>
      <c r="G7772" s="190">
        <f t="shared" si="488"/>
        <v>0.85052562417871225</v>
      </c>
      <c r="H7772" s="190">
        <f t="shared" si="489"/>
        <v>310.68</v>
      </c>
    </row>
    <row r="7773" spans="1:8">
      <c r="A7773" s="185">
        <v>43836</v>
      </c>
      <c r="B7773" s="184">
        <v>136</v>
      </c>
      <c r="C7773" s="184">
        <f t="shared" si="487"/>
        <v>2020</v>
      </c>
      <c r="E7773" s="190">
        <v>39.5</v>
      </c>
      <c r="F7773" s="190">
        <f t="shared" si="490"/>
        <v>7768</v>
      </c>
      <c r="G7773" s="190">
        <f t="shared" si="488"/>
        <v>0.85063512921594397</v>
      </c>
      <c r="H7773" s="190">
        <f t="shared" si="489"/>
        <v>310.72000000000003</v>
      </c>
    </row>
    <row r="7774" spans="1:8">
      <c r="A7774" s="185">
        <v>43837</v>
      </c>
      <c r="B7774" s="184">
        <v>140</v>
      </c>
      <c r="C7774" s="184">
        <f t="shared" si="487"/>
        <v>2020</v>
      </c>
      <c r="E7774" s="190">
        <v>39.5</v>
      </c>
      <c r="F7774" s="190">
        <f t="shared" si="490"/>
        <v>7769</v>
      </c>
      <c r="G7774" s="190">
        <f t="shared" si="488"/>
        <v>0.85074463425317559</v>
      </c>
      <c r="H7774" s="190">
        <f t="shared" si="489"/>
        <v>310.76</v>
      </c>
    </row>
    <row r="7775" spans="1:8">
      <c r="A7775" s="185">
        <v>43838</v>
      </c>
      <c r="B7775" s="184">
        <v>139</v>
      </c>
      <c r="C7775" s="184">
        <f t="shared" si="487"/>
        <v>2020</v>
      </c>
      <c r="E7775" s="190">
        <v>39.5</v>
      </c>
      <c r="F7775" s="190">
        <f t="shared" si="490"/>
        <v>7770</v>
      </c>
      <c r="G7775" s="190">
        <f t="shared" si="488"/>
        <v>0.85085413929040732</v>
      </c>
      <c r="H7775" s="190">
        <f t="shared" si="489"/>
        <v>310.8</v>
      </c>
    </row>
    <row r="7776" spans="1:8">
      <c r="A7776" s="185">
        <v>43839</v>
      </c>
      <c r="B7776" s="184">
        <v>137</v>
      </c>
      <c r="C7776" s="184">
        <f t="shared" si="487"/>
        <v>2020</v>
      </c>
      <c r="E7776" s="190">
        <v>39.5</v>
      </c>
      <c r="F7776" s="190">
        <f t="shared" si="490"/>
        <v>7771</v>
      </c>
      <c r="G7776" s="190">
        <f t="shared" si="488"/>
        <v>0.85096364432763905</v>
      </c>
      <c r="H7776" s="190">
        <f t="shared" si="489"/>
        <v>310.83999999999997</v>
      </c>
    </row>
    <row r="7777" spans="1:8">
      <c r="A7777" s="185">
        <v>43840</v>
      </c>
      <c r="B7777" s="184">
        <v>138</v>
      </c>
      <c r="C7777" s="184">
        <f t="shared" si="487"/>
        <v>2020</v>
      </c>
      <c r="E7777" s="190">
        <v>39.5</v>
      </c>
      <c r="F7777" s="190">
        <f t="shared" si="490"/>
        <v>7772</v>
      </c>
      <c r="G7777" s="190">
        <f t="shared" si="488"/>
        <v>0.85107314936487077</v>
      </c>
      <c r="H7777" s="190">
        <f t="shared" si="489"/>
        <v>310.88</v>
      </c>
    </row>
    <row r="7778" spans="1:8">
      <c r="A7778" s="185">
        <v>43841</v>
      </c>
      <c r="B7778" s="184">
        <v>136</v>
      </c>
      <c r="C7778" s="184">
        <f t="shared" si="487"/>
        <v>2020</v>
      </c>
      <c r="E7778" s="190">
        <v>39.5</v>
      </c>
      <c r="F7778" s="190">
        <f t="shared" si="490"/>
        <v>7773</v>
      </c>
      <c r="G7778" s="190">
        <f t="shared" si="488"/>
        <v>0.8511826544021025</v>
      </c>
      <c r="H7778" s="190">
        <f t="shared" si="489"/>
        <v>310.92</v>
      </c>
    </row>
    <row r="7779" spans="1:8">
      <c r="A7779" s="185">
        <v>43842</v>
      </c>
      <c r="B7779" s="184">
        <v>136</v>
      </c>
      <c r="C7779" s="184">
        <f t="shared" si="487"/>
        <v>2020</v>
      </c>
      <c r="E7779" s="190">
        <v>39.4</v>
      </c>
      <c r="F7779" s="190">
        <f t="shared" si="490"/>
        <v>7774</v>
      </c>
      <c r="G7779" s="190">
        <f t="shared" si="488"/>
        <v>0.85129215943933423</v>
      </c>
      <c r="H7779" s="190">
        <f t="shared" si="489"/>
        <v>310.95999999999998</v>
      </c>
    </row>
    <row r="7780" spans="1:8">
      <c r="A7780" s="185">
        <v>43843</v>
      </c>
      <c r="B7780" s="184">
        <v>136</v>
      </c>
      <c r="C7780" s="184">
        <f t="shared" si="487"/>
        <v>2020</v>
      </c>
      <c r="E7780" s="190">
        <v>39.4</v>
      </c>
      <c r="F7780" s="190">
        <f t="shared" si="490"/>
        <v>7775</v>
      </c>
      <c r="G7780" s="190">
        <f t="shared" si="488"/>
        <v>0.85140166447656596</v>
      </c>
      <c r="H7780" s="190">
        <f t="shared" si="489"/>
        <v>311</v>
      </c>
    </row>
    <row r="7781" spans="1:8">
      <c r="A7781" s="185">
        <v>43844</v>
      </c>
      <c r="B7781" s="184">
        <v>139</v>
      </c>
      <c r="C7781" s="184">
        <f t="shared" si="487"/>
        <v>2020</v>
      </c>
      <c r="E7781" s="190">
        <v>39.4</v>
      </c>
      <c r="F7781" s="190">
        <f t="shared" si="490"/>
        <v>7776</v>
      </c>
      <c r="G7781" s="190">
        <f t="shared" si="488"/>
        <v>0.85151116951379768</v>
      </c>
      <c r="H7781" s="190">
        <f t="shared" si="489"/>
        <v>311.04000000000002</v>
      </c>
    </row>
    <row r="7782" spans="1:8">
      <c r="A7782" s="185">
        <v>43845</v>
      </c>
      <c r="B7782" s="184">
        <v>139</v>
      </c>
      <c r="C7782" s="184">
        <f t="shared" si="487"/>
        <v>2020</v>
      </c>
      <c r="E7782" s="190">
        <v>39.4</v>
      </c>
      <c r="F7782" s="190">
        <f t="shared" si="490"/>
        <v>7777</v>
      </c>
      <c r="G7782" s="190">
        <f t="shared" si="488"/>
        <v>0.8516206745510293</v>
      </c>
      <c r="H7782" s="190">
        <f t="shared" si="489"/>
        <v>311.08</v>
      </c>
    </row>
    <row r="7783" spans="1:8">
      <c r="A7783" s="185">
        <v>43846</v>
      </c>
      <c r="B7783" s="184">
        <v>134</v>
      </c>
      <c r="C7783" s="184">
        <f t="shared" si="487"/>
        <v>2020</v>
      </c>
      <c r="E7783" s="190">
        <v>39.299999999999997</v>
      </c>
      <c r="F7783" s="190">
        <f t="shared" si="490"/>
        <v>7778</v>
      </c>
      <c r="G7783" s="190">
        <f t="shared" si="488"/>
        <v>0.85173017958826103</v>
      </c>
      <c r="H7783" s="190">
        <f t="shared" si="489"/>
        <v>311.12</v>
      </c>
    </row>
    <row r="7784" spans="1:8">
      <c r="A7784" s="185">
        <v>43847</v>
      </c>
      <c r="B7784" s="184">
        <v>141</v>
      </c>
      <c r="C7784" s="184">
        <f t="shared" si="487"/>
        <v>2020</v>
      </c>
      <c r="E7784" s="190">
        <v>39.299999999999997</v>
      </c>
      <c r="F7784" s="190">
        <f t="shared" si="490"/>
        <v>7779</v>
      </c>
      <c r="G7784" s="190">
        <f t="shared" si="488"/>
        <v>0.85183968462549275</v>
      </c>
      <c r="H7784" s="190">
        <f t="shared" si="489"/>
        <v>311.16000000000003</v>
      </c>
    </row>
    <row r="7785" spans="1:8">
      <c r="A7785" s="185">
        <v>43848</v>
      </c>
      <c r="B7785" s="184">
        <v>139</v>
      </c>
      <c r="C7785" s="184">
        <f t="shared" si="487"/>
        <v>2020</v>
      </c>
      <c r="E7785" s="190">
        <v>39.299999999999997</v>
      </c>
      <c r="F7785" s="190">
        <f t="shared" si="490"/>
        <v>7780</v>
      </c>
      <c r="G7785" s="190">
        <f t="shared" si="488"/>
        <v>0.85194918966272448</v>
      </c>
      <c r="H7785" s="190">
        <f t="shared" si="489"/>
        <v>311.2</v>
      </c>
    </row>
    <row r="7786" spans="1:8">
      <c r="A7786" s="185">
        <v>43849</v>
      </c>
      <c r="B7786" s="184">
        <v>145</v>
      </c>
      <c r="C7786" s="184">
        <f t="shared" si="487"/>
        <v>2020</v>
      </c>
      <c r="E7786" s="190">
        <v>39.299999999999997</v>
      </c>
      <c r="F7786" s="190">
        <f t="shared" si="490"/>
        <v>7781</v>
      </c>
      <c r="G7786" s="190">
        <f t="shared" si="488"/>
        <v>0.85205869469995621</v>
      </c>
      <c r="H7786" s="190">
        <f t="shared" si="489"/>
        <v>311.24</v>
      </c>
    </row>
    <row r="7787" spans="1:8">
      <c r="A7787" s="185">
        <v>43850</v>
      </c>
      <c r="B7787" s="184">
        <v>145</v>
      </c>
      <c r="C7787" s="184">
        <f t="shared" si="487"/>
        <v>2020</v>
      </c>
      <c r="E7787" s="190">
        <v>39.299999999999997</v>
      </c>
      <c r="F7787" s="190">
        <f t="shared" si="490"/>
        <v>7782</v>
      </c>
      <c r="G7787" s="190">
        <f t="shared" si="488"/>
        <v>0.85216819973718794</v>
      </c>
      <c r="H7787" s="190">
        <f t="shared" si="489"/>
        <v>311.27999999999997</v>
      </c>
    </row>
    <row r="7788" spans="1:8">
      <c r="A7788" s="185">
        <v>43851</v>
      </c>
      <c r="B7788" s="184">
        <v>153</v>
      </c>
      <c r="C7788" s="184">
        <f t="shared" si="487"/>
        <v>2020</v>
      </c>
      <c r="E7788" s="190">
        <v>39.299999999999997</v>
      </c>
      <c r="F7788" s="190">
        <f t="shared" si="490"/>
        <v>7783</v>
      </c>
      <c r="G7788" s="190">
        <f t="shared" si="488"/>
        <v>0.85227770477441966</v>
      </c>
      <c r="H7788" s="190">
        <f t="shared" si="489"/>
        <v>311.32</v>
      </c>
    </row>
    <row r="7789" spans="1:8">
      <c r="A7789" s="185">
        <v>43852</v>
      </c>
      <c r="B7789" s="184">
        <v>148</v>
      </c>
      <c r="C7789" s="184">
        <f t="shared" si="487"/>
        <v>2020</v>
      </c>
      <c r="E7789" s="190">
        <v>39.299999999999997</v>
      </c>
      <c r="F7789" s="190">
        <f t="shared" si="490"/>
        <v>7784</v>
      </c>
      <c r="G7789" s="190">
        <f t="shared" si="488"/>
        <v>0.85238720981165128</v>
      </c>
      <c r="H7789" s="190">
        <f t="shared" si="489"/>
        <v>311.35999999999996</v>
      </c>
    </row>
    <row r="7790" spans="1:8">
      <c r="A7790" s="185">
        <v>43853</v>
      </c>
      <c r="B7790" s="184">
        <v>150</v>
      </c>
      <c r="C7790" s="184">
        <f t="shared" si="487"/>
        <v>2020</v>
      </c>
      <c r="E7790" s="190">
        <v>39.200000000000003</v>
      </c>
      <c r="F7790" s="190">
        <f t="shared" si="490"/>
        <v>7785</v>
      </c>
      <c r="G7790" s="190">
        <f t="shared" si="488"/>
        <v>0.85249671484888301</v>
      </c>
      <c r="H7790" s="190">
        <f t="shared" si="489"/>
        <v>311.39999999999998</v>
      </c>
    </row>
    <row r="7791" spans="1:8">
      <c r="A7791" s="185">
        <v>43854</v>
      </c>
      <c r="B7791" s="184">
        <v>153</v>
      </c>
      <c r="C7791" s="184">
        <f t="shared" si="487"/>
        <v>2020</v>
      </c>
      <c r="E7791" s="190">
        <v>39.200000000000003</v>
      </c>
      <c r="F7791" s="190">
        <f t="shared" si="490"/>
        <v>7786</v>
      </c>
      <c r="G7791" s="190">
        <f t="shared" si="488"/>
        <v>0.85260621988611474</v>
      </c>
      <c r="H7791" s="190">
        <f t="shared" si="489"/>
        <v>311.44</v>
      </c>
    </row>
    <row r="7792" spans="1:8">
      <c r="A7792" s="185">
        <v>43855</v>
      </c>
      <c r="B7792" s="184">
        <v>148</v>
      </c>
      <c r="C7792" s="184">
        <f t="shared" si="487"/>
        <v>2020</v>
      </c>
      <c r="E7792" s="190">
        <v>39.200000000000003</v>
      </c>
      <c r="F7792" s="190">
        <f t="shared" si="490"/>
        <v>7787</v>
      </c>
      <c r="G7792" s="190">
        <f t="shared" si="488"/>
        <v>0.85271572492334646</v>
      </c>
      <c r="H7792" s="190">
        <f t="shared" si="489"/>
        <v>311.48</v>
      </c>
    </row>
    <row r="7793" spans="1:8">
      <c r="A7793" s="185">
        <v>43856</v>
      </c>
      <c r="B7793" s="184">
        <v>149</v>
      </c>
      <c r="C7793" s="184">
        <f t="shared" si="487"/>
        <v>2020</v>
      </c>
      <c r="E7793" s="190">
        <v>39.1</v>
      </c>
      <c r="F7793" s="190">
        <f t="shared" si="490"/>
        <v>7788</v>
      </c>
      <c r="G7793" s="190">
        <f t="shared" si="488"/>
        <v>0.85282522996057819</v>
      </c>
      <c r="H7793" s="190">
        <f t="shared" si="489"/>
        <v>311.52</v>
      </c>
    </row>
    <row r="7794" spans="1:8">
      <c r="A7794" s="185">
        <v>43857</v>
      </c>
      <c r="B7794" s="184">
        <v>165</v>
      </c>
      <c r="C7794" s="184">
        <f t="shared" si="487"/>
        <v>2020</v>
      </c>
      <c r="E7794" s="190">
        <v>39.1</v>
      </c>
      <c r="F7794" s="190">
        <f t="shared" si="490"/>
        <v>7789</v>
      </c>
      <c r="G7794" s="190">
        <f t="shared" si="488"/>
        <v>0.85293473499780992</v>
      </c>
      <c r="H7794" s="190">
        <f t="shared" si="489"/>
        <v>311.56</v>
      </c>
    </row>
    <row r="7795" spans="1:8">
      <c r="A7795" s="185">
        <v>43858</v>
      </c>
      <c r="B7795" s="184">
        <v>148</v>
      </c>
      <c r="C7795" s="184">
        <f t="shared" si="487"/>
        <v>2020</v>
      </c>
      <c r="E7795" s="190">
        <v>39.1</v>
      </c>
      <c r="F7795" s="190">
        <f t="shared" si="490"/>
        <v>7790</v>
      </c>
      <c r="G7795" s="190">
        <f t="shared" si="488"/>
        <v>0.85304424003504165</v>
      </c>
      <c r="H7795" s="190">
        <f t="shared" si="489"/>
        <v>311.60000000000002</v>
      </c>
    </row>
    <row r="7796" spans="1:8">
      <c r="A7796" s="185">
        <v>43859</v>
      </c>
      <c r="B7796" s="184">
        <v>148</v>
      </c>
      <c r="C7796" s="184">
        <f t="shared" si="487"/>
        <v>2020</v>
      </c>
      <c r="E7796" s="190">
        <v>39.1</v>
      </c>
      <c r="F7796" s="190">
        <f t="shared" si="490"/>
        <v>7791</v>
      </c>
      <c r="G7796" s="190">
        <f t="shared" si="488"/>
        <v>0.85315374507227337</v>
      </c>
      <c r="H7796" s="190">
        <f t="shared" si="489"/>
        <v>311.64</v>
      </c>
    </row>
    <row r="7797" spans="1:8">
      <c r="A7797" s="185">
        <v>43860</v>
      </c>
      <c r="B7797" s="184">
        <v>145</v>
      </c>
      <c r="C7797" s="184">
        <f t="shared" si="487"/>
        <v>2020</v>
      </c>
      <c r="E7797" s="190">
        <v>39.1</v>
      </c>
      <c r="F7797" s="190">
        <f t="shared" si="490"/>
        <v>7792</v>
      </c>
      <c r="G7797" s="190">
        <f t="shared" si="488"/>
        <v>0.85326325010950499</v>
      </c>
      <c r="H7797" s="190">
        <f t="shared" si="489"/>
        <v>311.68</v>
      </c>
    </row>
    <row r="7798" spans="1:8">
      <c r="A7798" s="185">
        <v>43861</v>
      </c>
      <c r="B7798" s="184">
        <v>145</v>
      </c>
      <c r="C7798" s="184">
        <f t="shared" si="487"/>
        <v>2020</v>
      </c>
      <c r="E7798" s="190">
        <v>39</v>
      </c>
      <c r="F7798" s="190">
        <f t="shared" si="490"/>
        <v>7793</v>
      </c>
      <c r="G7798" s="190">
        <f t="shared" si="488"/>
        <v>0.85337275514673672</v>
      </c>
      <c r="H7798" s="190">
        <f t="shared" si="489"/>
        <v>311.72000000000003</v>
      </c>
    </row>
    <row r="7799" spans="1:8">
      <c r="A7799" s="185">
        <v>43862</v>
      </c>
      <c r="B7799" s="184">
        <v>144</v>
      </c>
      <c r="C7799" s="184">
        <f t="shared" si="487"/>
        <v>2020</v>
      </c>
      <c r="E7799" s="190">
        <v>39</v>
      </c>
      <c r="F7799" s="190">
        <f t="shared" si="490"/>
        <v>7794</v>
      </c>
      <c r="G7799" s="190">
        <f t="shared" si="488"/>
        <v>0.85348226018396844</v>
      </c>
      <c r="H7799" s="190">
        <f t="shared" si="489"/>
        <v>311.76</v>
      </c>
    </row>
    <row r="7800" spans="1:8">
      <c r="A7800" s="185">
        <v>43863</v>
      </c>
      <c r="B7800" s="184">
        <v>146</v>
      </c>
      <c r="C7800" s="184">
        <f t="shared" si="487"/>
        <v>2020</v>
      </c>
      <c r="E7800" s="190">
        <v>39</v>
      </c>
      <c r="F7800" s="190">
        <f t="shared" si="490"/>
        <v>7795</v>
      </c>
      <c r="G7800" s="190">
        <f t="shared" si="488"/>
        <v>0.85359176522120017</v>
      </c>
      <c r="H7800" s="190">
        <f t="shared" si="489"/>
        <v>311.8</v>
      </c>
    </row>
    <row r="7801" spans="1:8">
      <c r="A7801" s="185">
        <v>43864</v>
      </c>
      <c r="B7801" s="184">
        <v>148</v>
      </c>
      <c r="C7801" s="184">
        <f t="shared" si="487"/>
        <v>2020</v>
      </c>
      <c r="E7801" s="190">
        <v>39</v>
      </c>
      <c r="F7801" s="190">
        <f t="shared" si="490"/>
        <v>7796</v>
      </c>
      <c r="G7801" s="190">
        <f t="shared" si="488"/>
        <v>0.8537012702584319</v>
      </c>
      <c r="H7801" s="190">
        <f t="shared" si="489"/>
        <v>311.83999999999997</v>
      </c>
    </row>
    <row r="7802" spans="1:8">
      <c r="A7802" s="185">
        <v>43865</v>
      </c>
      <c r="B7802" s="184">
        <v>149</v>
      </c>
      <c r="C7802" s="184">
        <f t="shared" si="487"/>
        <v>2020</v>
      </c>
      <c r="E7802" s="190">
        <v>39</v>
      </c>
      <c r="F7802" s="190">
        <f t="shared" si="490"/>
        <v>7797</v>
      </c>
      <c r="G7802" s="190">
        <f t="shared" si="488"/>
        <v>0.85381077529566363</v>
      </c>
      <c r="H7802" s="190">
        <f t="shared" si="489"/>
        <v>311.88</v>
      </c>
    </row>
    <row r="7803" spans="1:8">
      <c r="A7803" s="185">
        <v>43866</v>
      </c>
      <c r="B7803" s="184">
        <v>166</v>
      </c>
      <c r="C7803" s="184">
        <f t="shared" si="487"/>
        <v>2020</v>
      </c>
      <c r="E7803" s="190">
        <v>39</v>
      </c>
      <c r="F7803" s="190">
        <f t="shared" si="490"/>
        <v>7798</v>
      </c>
      <c r="G7803" s="190">
        <f t="shared" si="488"/>
        <v>0.85392028033289535</v>
      </c>
      <c r="H7803" s="190">
        <f t="shared" si="489"/>
        <v>311.92</v>
      </c>
    </row>
    <row r="7804" spans="1:8">
      <c r="A7804" s="185">
        <v>43867</v>
      </c>
      <c r="B7804" s="184">
        <v>173</v>
      </c>
      <c r="C7804" s="184">
        <f t="shared" si="487"/>
        <v>2020</v>
      </c>
      <c r="E7804" s="190">
        <v>39</v>
      </c>
      <c r="F7804" s="190">
        <f t="shared" si="490"/>
        <v>7799</v>
      </c>
      <c r="G7804" s="190">
        <f t="shared" si="488"/>
        <v>0.85402978537012708</v>
      </c>
      <c r="H7804" s="190">
        <f t="shared" si="489"/>
        <v>311.96000000000004</v>
      </c>
    </row>
    <row r="7805" spans="1:8">
      <c r="A7805" s="185">
        <v>43868</v>
      </c>
      <c r="B7805" s="184">
        <v>185</v>
      </c>
      <c r="C7805" s="184">
        <f t="shared" si="487"/>
        <v>2020</v>
      </c>
      <c r="E7805" s="190">
        <v>39</v>
      </c>
      <c r="F7805" s="190">
        <f t="shared" si="490"/>
        <v>7800</v>
      </c>
      <c r="G7805" s="190">
        <f t="shared" si="488"/>
        <v>0.8541392904073587</v>
      </c>
      <c r="H7805" s="190">
        <f t="shared" si="489"/>
        <v>312</v>
      </c>
    </row>
    <row r="7806" spans="1:8">
      <c r="A7806" s="185">
        <v>43869</v>
      </c>
      <c r="B7806" s="184">
        <v>178</v>
      </c>
      <c r="C7806" s="184">
        <f t="shared" si="487"/>
        <v>2020</v>
      </c>
      <c r="E7806" s="190">
        <v>39</v>
      </c>
      <c r="F7806" s="190">
        <f t="shared" si="490"/>
        <v>7801</v>
      </c>
      <c r="G7806" s="190">
        <f t="shared" si="488"/>
        <v>0.85424879544459043</v>
      </c>
      <c r="H7806" s="190">
        <f t="shared" si="489"/>
        <v>312.04000000000002</v>
      </c>
    </row>
    <row r="7807" spans="1:8">
      <c r="A7807" s="185">
        <v>43870</v>
      </c>
      <c r="B7807" s="184">
        <v>174</v>
      </c>
      <c r="C7807" s="184">
        <f t="shared" si="487"/>
        <v>2020</v>
      </c>
      <c r="E7807" s="190">
        <v>39</v>
      </c>
      <c r="F7807" s="190">
        <f t="shared" si="490"/>
        <v>7802</v>
      </c>
      <c r="G7807" s="190">
        <f t="shared" si="488"/>
        <v>0.85435830048182215</v>
      </c>
      <c r="H7807" s="190">
        <f t="shared" si="489"/>
        <v>312.08</v>
      </c>
    </row>
    <row r="7808" spans="1:8">
      <c r="A7808" s="185">
        <v>43871</v>
      </c>
      <c r="B7808" s="184">
        <v>180</v>
      </c>
      <c r="C7808" s="184">
        <f t="shared" si="487"/>
        <v>2020</v>
      </c>
      <c r="E7808" s="190">
        <v>39</v>
      </c>
      <c r="F7808" s="190">
        <f t="shared" si="490"/>
        <v>7803</v>
      </c>
      <c r="G7808" s="190">
        <f t="shared" si="488"/>
        <v>0.85446780551905388</v>
      </c>
      <c r="H7808" s="190">
        <f t="shared" si="489"/>
        <v>312.12</v>
      </c>
    </row>
    <row r="7809" spans="1:8">
      <c r="A7809" s="185">
        <v>43872</v>
      </c>
      <c r="B7809" s="184">
        <v>221</v>
      </c>
      <c r="C7809" s="184">
        <f t="shared" si="487"/>
        <v>2020</v>
      </c>
      <c r="E7809" s="190">
        <v>39</v>
      </c>
      <c r="F7809" s="190">
        <f t="shared" si="490"/>
        <v>7804</v>
      </c>
      <c r="G7809" s="190">
        <f t="shared" si="488"/>
        <v>0.85457731055628561</v>
      </c>
      <c r="H7809" s="190">
        <f t="shared" si="489"/>
        <v>312.16000000000003</v>
      </c>
    </row>
    <row r="7810" spans="1:8">
      <c r="A7810" s="185">
        <v>43873</v>
      </c>
      <c r="B7810" s="184">
        <v>246</v>
      </c>
      <c r="C7810" s="184">
        <f t="shared" si="487"/>
        <v>2020</v>
      </c>
      <c r="E7810" s="190">
        <v>39</v>
      </c>
      <c r="F7810" s="190">
        <f t="shared" si="490"/>
        <v>7805</v>
      </c>
      <c r="G7810" s="190">
        <f t="shared" si="488"/>
        <v>0.85468681559351734</v>
      </c>
      <c r="H7810" s="190">
        <f t="shared" si="489"/>
        <v>312.2</v>
      </c>
    </row>
    <row r="7811" spans="1:8">
      <c r="A7811" s="185">
        <v>43874</v>
      </c>
      <c r="B7811" s="184">
        <v>246</v>
      </c>
      <c r="C7811" s="184">
        <f t="shared" si="487"/>
        <v>2020</v>
      </c>
      <c r="E7811" s="190">
        <v>38.9</v>
      </c>
      <c r="F7811" s="190">
        <f t="shared" si="490"/>
        <v>7806</v>
      </c>
      <c r="G7811" s="190">
        <f t="shared" si="488"/>
        <v>0.85479632063074906</v>
      </c>
      <c r="H7811" s="190">
        <f t="shared" si="489"/>
        <v>312.24</v>
      </c>
    </row>
    <row r="7812" spans="1:8">
      <c r="A7812" s="185">
        <v>43875</v>
      </c>
      <c r="B7812" s="184">
        <v>248</v>
      </c>
      <c r="C7812" s="184">
        <f t="shared" si="487"/>
        <v>2020</v>
      </c>
      <c r="E7812" s="190">
        <v>38.9</v>
      </c>
      <c r="F7812" s="190">
        <f t="shared" si="490"/>
        <v>7807</v>
      </c>
      <c r="G7812" s="190">
        <f t="shared" si="488"/>
        <v>0.85490582566798068</v>
      </c>
      <c r="H7812" s="190">
        <f t="shared" si="489"/>
        <v>312.27999999999997</v>
      </c>
    </row>
    <row r="7813" spans="1:8">
      <c r="A7813" s="185">
        <v>43876</v>
      </c>
      <c r="B7813" s="184">
        <v>247</v>
      </c>
      <c r="C7813" s="184">
        <f t="shared" si="487"/>
        <v>2020</v>
      </c>
      <c r="E7813" s="190">
        <v>38.9</v>
      </c>
      <c r="F7813" s="190">
        <f t="shared" si="490"/>
        <v>7808</v>
      </c>
      <c r="G7813" s="190">
        <f t="shared" si="488"/>
        <v>0.85501533070521241</v>
      </c>
      <c r="H7813" s="190">
        <f t="shared" si="489"/>
        <v>312.32</v>
      </c>
    </row>
    <row r="7814" spans="1:8">
      <c r="A7814" s="185">
        <v>43877</v>
      </c>
      <c r="B7814" s="184">
        <v>257</v>
      </c>
      <c r="C7814" s="184">
        <f t="shared" ref="C7814:C7877" si="491">YEAR(A7814)</f>
        <v>2020</v>
      </c>
      <c r="E7814" s="190">
        <v>38.9</v>
      </c>
      <c r="F7814" s="190">
        <f t="shared" si="490"/>
        <v>7809</v>
      </c>
      <c r="G7814" s="190">
        <f t="shared" ref="G7814:G7877" si="492">F7814/9132</f>
        <v>0.85512483574244413</v>
      </c>
      <c r="H7814" s="190">
        <f t="shared" ref="H7814:H7877" si="493">G7814*9132/25</f>
        <v>312.36</v>
      </c>
    </row>
    <row r="7815" spans="1:8">
      <c r="A7815" s="185">
        <v>43878</v>
      </c>
      <c r="B7815" s="184">
        <v>255</v>
      </c>
      <c r="C7815" s="184">
        <f t="shared" si="491"/>
        <v>2020</v>
      </c>
      <c r="E7815" s="190">
        <v>38.9</v>
      </c>
      <c r="F7815" s="190">
        <f t="shared" ref="F7815:F7878" si="494">F7814+1</f>
        <v>7810</v>
      </c>
      <c r="G7815" s="190">
        <f t="shared" si="492"/>
        <v>0.85523434077967586</v>
      </c>
      <c r="H7815" s="190">
        <f t="shared" si="493"/>
        <v>312.39999999999998</v>
      </c>
    </row>
    <row r="7816" spans="1:8">
      <c r="A7816" s="185">
        <v>43879</v>
      </c>
      <c r="B7816" s="184">
        <v>254</v>
      </c>
      <c r="C7816" s="184">
        <f t="shared" si="491"/>
        <v>2020</v>
      </c>
      <c r="E7816" s="190">
        <v>38.9</v>
      </c>
      <c r="F7816" s="190">
        <f t="shared" si="494"/>
        <v>7811</v>
      </c>
      <c r="G7816" s="190">
        <f t="shared" si="492"/>
        <v>0.85534384581690759</v>
      </c>
      <c r="H7816" s="190">
        <f t="shared" si="493"/>
        <v>312.44</v>
      </c>
    </row>
    <row r="7817" spans="1:8">
      <c r="A7817" s="185">
        <v>43880</v>
      </c>
      <c r="B7817" s="184">
        <v>245</v>
      </c>
      <c r="C7817" s="184">
        <f t="shared" si="491"/>
        <v>2020</v>
      </c>
      <c r="E7817" s="190">
        <v>38.9</v>
      </c>
      <c r="F7817" s="190">
        <f t="shared" si="494"/>
        <v>7812</v>
      </c>
      <c r="G7817" s="190">
        <f t="shared" si="492"/>
        <v>0.85545335085413932</v>
      </c>
      <c r="H7817" s="190">
        <f t="shared" si="493"/>
        <v>312.48</v>
      </c>
    </row>
    <row r="7818" spans="1:8">
      <c r="A7818" s="185">
        <v>43881</v>
      </c>
      <c r="B7818" s="184">
        <v>232</v>
      </c>
      <c r="C7818" s="184">
        <f t="shared" si="491"/>
        <v>2020</v>
      </c>
      <c r="E7818" s="190">
        <v>38.9</v>
      </c>
      <c r="F7818" s="190">
        <f t="shared" si="494"/>
        <v>7813</v>
      </c>
      <c r="G7818" s="190">
        <f t="shared" si="492"/>
        <v>0.85556285589137104</v>
      </c>
      <c r="H7818" s="190">
        <f t="shared" si="493"/>
        <v>312.52</v>
      </c>
    </row>
    <row r="7819" spans="1:8">
      <c r="A7819" s="185">
        <v>43882</v>
      </c>
      <c r="B7819" s="184">
        <v>246</v>
      </c>
      <c r="C7819" s="184">
        <f t="shared" si="491"/>
        <v>2020</v>
      </c>
      <c r="E7819" s="190">
        <v>38.9</v>
      </c>
      <c r="F7819" s="190">
        <f t="shared" si="494"/>
        <v>7814</v>
      </c>
      <c r="G7819" s="190">
        <f t="shared" si="492"/>
        <v>0.85567236092860277</v>
      </c>
      <c r="H7819" s="190">
        <f t="shared" si="493"/>
        <v>312.56000000000006</v>
      </c>
    </row>
    <row r="7820" spans="1:8">
      <c r="A7820" s="185">
        <v>43883</v>
      </c>
      <c r="B7820" s="184">
        <v>254</v>
      </c>
      <c r="C7820" s="184">
        <f t="shared" si="491"/>
        <v>2020</v>
      </c>
      <c r="E7820" s="190">
        <v>38.799999999999997</v>
      </c>
      <c r="F7820" s="190">
        <f t="shared" si="494"/>
        <v>7815</v>
      </c>
      <c r="G7820" s="190">
        <f t="shared" si="492"/>
        <v>0.85578186596583439</v>
      </c>
      <c r="H7820" s="190">
        <f t="shared" si="493"/>
        <v>312.60000000000002</v>
      </c>
    </row>
    <row r="7821" spans="1:8">
      <c r="A7821" s="185">
        <v>43884</v>
      </c>
      <c r="B7821" s="184">
        <v>253</v>
      </c>
      <c r="C7821" s="184">
        <f t="shared" si="491"/>
        <v>2020</v>
      </c>
      <c r="E7821" s="190">
        <v>38.799999999999997</v>
      </c>
      <c r="F7821" s="190">
        <f t="shared" si="494"/>
        <v>7816</v>
      </c>
      <c r="G7821" s="190">
        <f t="shared" si="492"/>
        <v>0.85589137100306611</v>
      </c>
      <c r="H7821" s="190">
        <f t="shared" si="493"/>
        <v>312.64</v>
      </c>
    </row>
    <row r="7822" spans="1:8">
      <c r="A7822" s="185">
        <v>43885</v>
      </c>
      <c r="B7822" s="184">
        <v>256</v>
      </c>
      <c r="C7822" s="184">
        <f t="shared" si="491"/>
        <v>2020</v>
      </c>
      <c r="E7822" s="190">
        <v>38.799999999999997</v>
      </c>
      <c r="F7822" s="190">
        <f t="shared" si="494"/>
        <v>7817</v>
      </c>
      <c r="G7822" s="190">
        <f t="shared" si="492"/>
        <v>0.85600087604029784</v>
      </c>
      <c r="H7822" s="190">
        <f t="shared" si="493"/>
        <v>312.68</v>
      </c>
    </row>
    <row r="7823" spans="1:8">
      <c r="A7823" s="185">
        <v>43886</v>
      </c>
      <c r="B7823" s="184">
        <v>259</v>
      </c>
      <c r="C7823" s="184">
        <f t="shared" si="491"/>
        <v>2020</v>
      </c>
      <c r="E7823" s="190">
        <v>38.799999999999997</v>
      </c>
      <c r="F7823" s="190">
        <f t="shared" si="494"/>
        <v>7818</v>
      </c>
      <c r="G7823" s="190">
        <f t="shared" si="492"/>
        <v>0.85611038107752957</v>
      </c>
      <c r="H7823" s="190">
        <f t="shared" si="493"/>
        <v>312.72000000000003</v>
      </c>
    </row>
    <row r="7824" spans="1:8">
      <c r="A7824" s="185">
        <v>43887</v>
      </c>
      <c r="B7824" s="184">
        <v>257</v>
      </c>
      <c r="C7824" s="184">
        <f t="shared" si="491"/>
        <v>2020</v>
      </c>
      <c r="E7824" s="190">
        <v>38.799999999999997</v>
      </c>
      <c r="F7824" s="190">
        <f t="shared" si="494"/>
        <v>7819</v>
      </c>
      <c r="G7824" s="190">
        <f t="shared" si="492"/>
        <v>0.8562198861147613</v>
      </c>
      <c r="H7824" s="190">
        <f t="shared" si="493"/>
        <v>312.76</v>
      </c>
    </row>
    <row r="7825" spans="1:8">
      <c r="A7825" s="185">
        <v>43888</v>
      </c>
      <c r="B7825" s="184">
        <v>253</v>
      </c>
      <c r="C7825" s="184">
        <f t="shared" si="491"/>
        <v>2020</v>
      </c>
      <c r="E7825" s="190">
        <v>38.799999999999997</v>
      </c>
      <c r="F7825" s="190">
        <f t="shared" si="494"/>
        <v>7820</v>
      </c>
      <c r="G7825" s="190">
        <f t="shared" si="492"/>
        <v>0.85632939115199302</v>
      </c>
      <c r="H7825" s="190">
        <f t="shared" si="493"/>
        <v>312.8</v>
      </c>
    </row>
    <row r="7826" spans="1:8">
      <c r="A7826" s="185">
        <v>43889</v>
      </c>
      <c r="B7826" s="184">
        <v>251</v>
      </c>
      <c r="C7826" s="184">
        <f t="shared" si="491"/>
        <v>2020</v>
      </c>
      <c r="E7826" s="190">
        <v>38.799999999999997</v>
      </c>
      <c r="F7826" s="190">
        <f t="shared" si="494"/>
        <v>7821</v>
      </c>
      <c r="G7826" s="190">
        <f t="shared" si="492"/>
        <v>0.85643889618922475</v>
      </c>
      <c r="H7826" s="190">
        <f t="shared" si="493"/>
        <v>312.83999999999997</v>
      </c>
    </row>
    <row r="7827" spans="1:8">
      <c r="A7827" s="185">
        <v>43890</v>
      </c>
      <c r="B7827" s="184">
        <v>253</v>
      </c>
      <c r="C7827" s="184">
        <f t="shared" si="491"/>
        <v>2020</v>
      </c>
      <c r="E7827" s="190">
        <v>38.799999999999997</v>
      </c>
      <c r="F7827" s="190">
        <f t="shared" si="494"/>
        <v>7822</v>
      </c>
      <c r="G7827" s="190">
        <f t="shared" si="492"/>
        <v>0.85654840122645637</v>
      </c>
      <c r="H7827" s="190">
        <f t="shared" si="493"/>
        <v>312.88</v>
      </c>
    </row>
    <row r="7828" spans="1:8">
      <c r="A7828" s="185">
        <v>43891</v>
      </c>
      <c r="B7828" s="184">
        <v>258</v>
      </c>
      <c r="C7828" s="184">
        <f t="shared" si="491"/>
        <v>2020</v>
      </c>
      <c r="E7828" s="190">
        <v>38.799999999999997</v>
      </c>
      <c r="F7828" s="190">
        <f t="shared" si="494"/>
        <v>7823</v>
      </c>
      <c r="G7828" s="190">
        <f t="shared" si="492"/>
        <v>0.8566579062636881</v>
      </c>
      <c r="H7828" s="190">
        <f t="shared" si="493"/>
        <v>312.92</v>
      </c>
    </row>
    <row r="7829" spans="1:8">
      <c r="A7829" s="185">
        <v>43892</v>
      </c>
      <c r="B7829" s="184">
        <v>254</v>
      </c>
      <c r="C7829" s="184">
        <f t="shared" si="491"/>
        <v>2020</v>
      </c>
      <c r="E7829" s="190">
        <v>38.799999999999997</v>
      </c>
      <c r="F7829" s="190">
        <f t="shared" si="494"/>
        <v>7824</v>
      </c>
      <c r="G7829" s="190">
        <f t="shared" si="492"/>
        <v>0.85676741130091982</v>
      </c>
      <c r="H7829" s="190">
        <f t="shared" si="493"/>
        <v>312.95999999999998</v>
      </c>
    </row>
    <row r="7830" spans="1:8">
      <c r="A7830" s="185">
        <v>43893</v>
      </c>
      <c r="B7830" s="184">
        <v>249</v>
      </c>
      <c r="C7830" s="184">
        <f t="shared" si="491"/>
        <v>2020</v>
      </c>
      <c r="E7830" s="190">
        <v>38.799999999999997</v>
      </c>
      <c r="F7830" s="190">
        <f t="shared" si="494"/>
        <v>7825</v>
      </c>
      <c r="G7830" s="190">
        <f t="shared" si="492"/>
        <v>0.85687691633815155</v>
      </c>
      <c r="H7830" s="190">
        <f t="shared" si="493"/>
        <v>313</v>
      </c>
    </row>
    <row r="7831" spans="1:8">
      <c r="A7831" s="185">
        <v>43894</v>
      </c>
      <c r="B7831" s="184">
        <v>250</v>
      </c>
      <c r="C7831" s="184">
        <f t="shared" si="491"/>
        <v>2020</v>
      </c>
      <c r="E7831" s="190">
        <v>38.799999999999997</v>
      </c>
      <c r="F7831" s="190">
        <f t="shared" si="494"/>
        <v>7826</v>
      </c>
      <c r="G7831" s="190">
        <f t="shared" si="492"/>
        <v>0.85698642137538328</v>
      </c>
      <c r="H7831" s="190">
        <f t="shared" si="493"/>
        <v>313.04000000000002</v>
      </c>
    </row>
    <row r="7832" spans="1:8">
      <c r="A7832" s="185">
        <v>43895</v>
      </c>
      <c r="B7832" s="184">
        <v>254</v>
      </c>
      <c r="C7832" s="184">
        <f t="shared" si="491"/>
        <v>2020</v>
      </c>
      <c r="E7832" s="190">
        <v>38.799999999999997</v>
      </c>
      <c r="F7832" s="190">
        <f t="shared" si="494"/>
        <v>7827</v>
      </c>
      <c r="G7832" s="190">
        <f t="shared" si="492"/>
        <v>0.85709592641261501</v>
      </c>
      <c r="H7832" s="190">
        <f t="shared" si="493"/>
        <v>313.08</v>
      </c>
    </row>
    <row r="7833" spans="1:8">
      <c r="A7833" s="185">
        <v>43896</v>
      </c>
      <c r="B7833" s="184">
        <v>254</v>
      </c>
      <c r="C7833" s="184">
        <f t="shared" si="491"/>
        <v>2020</v>
      </c>
      <c r="E7833" s="190">
        <v>38.700000000000003</v>
      </c>
      <c r="F7833" s="190">
        <f t="shared" si="494"/>
        <v>7828</v>
      </c>
      <c r="G7833" s="190">
        <f t="shared" si="492"/>
        <v>0.85720543144984673</v>
      </c>
      <c r="H7833" s="190">
        <f t="shared" si="493"/>
        <v>313.12</v>
      </c>
    </row>
    <row r="7834" spans="1:8">
      <c r="A7834" s="185">
        <v>43897</v>
      </c>
      <c r="B7834" s="184">
        <v>256</v>
      </c>
      <c r="C7834" s="184">
        <f t="shared" si="491"/>
        <v>2020</v>
      </c>
      <c r="E7834" s="190">
        <v>38.700000000000003</v>
      </c>
      <c r="F7834" s="190">
        <f t="shared" si="494"/>
        <v>7829</v>
      </c>
      <c r="G7834" s="190">
        <f t="shared" si="492"/>
        <v>0.85731493648707846</v>
      </c>
      <c r="H7834" s="190">
        <f t="shared" si="493"/>
        <v>313.16000000000003</v>
      </c>
    </row>
    <row r="7835" spans="1:8">
      <c r="A7835" s="185">
        <v>43898</v>
      </c>
      <c r="B7835" s="184">
        <v>265</v>
      </c>
      <c r="C7835" s="184">
        <f t="shared" si="491"/>
        <v>2020</v>
      </c>
      <c r="E7835" s="190">
        <v>38.700000000000003</v>
      </c>
      <c r="F7835" s="190">
        <f t="shared" si="494"/>
        <v>7830</v>
      </c>
      <c r="G7835" s="190">
        <f t="shared" si="492"/>
        <v>0.85742444152431008</v>
      </c>
      <c r="H7835" s="190">
        <f t="shared" si="493"/>
        <v>313.2</v>
      </c>
    </row>
    <row r="7836" spans="1:8">
      <c r="A7836" s="185">
        <v>43899</v>
      </c>
      <c r="B7836" s="184">
        <v>261</v>
      </c>
      <c r="C7836" s="184">
        <f t="shared" si="491"/>
        <v>2020</v>
      </c>
      <c r="E7836" s="190">
        <v>38.700000000000003</v>
      </c>
      <c r="F7836" s="190">
        <f t="shared" si="494"/>
        <v>7831</v>
      </c>
      <c r="G7836" s="190">
        <f t="shared" si="492"/>
        <v>0.8575339465615418</v>
      </c>
      <c r="H7836" s="190">
        <f t="shared" si="493"/>
        <v>313.24</v>
      </c>
    </row>
    <row r="7837" spans="1:8">
      <c r="A7837" s="185">
        <v>43900</v>
      </c>
      <c r="B7837" s="184">
        <v>268</v>
      </c>
      <c r="C7837" s="184">
        <f t="shared" si="491"/>
        <v>2020</v>
      </c>
      <c r="E7837" s="190">
        <v>38.700000000000003</v>
      </c>
      <c r="F7837" s="190">
        <f t="shared" si="494"/>
        <v>7832</v>
      </c>
      <c r="G7837" s="190">
        <f t="shared" si="492"/>
        <v>0.85764345159877353</v>
      </c>
      <c r="H7837" s="190">
        <f t="shared" si="493"/>
        <v>313.27999999999997</v>
      </c>
    </row>
    <row r="7838" spans="1:8">
      <c r="A7838" s="185">
        <v>43901</v>
      </c>
      <c r="B7838" s="184">
        <v>280</v>
      </c>
      <c r="C7838" s="184">
        <f t="shared" si="491"/>
        <v>2020</v>
      </c>
      <c r="E7838" s="190">
        <v>38.700000000000003</v>
      </c>
      <c r="F7838" s="190">
        <f t="shared" si="494"/>
        <v>7833</v>
      </c>
      <c r="G7838" s="190">
        <f t="shared" si="492"/>
        <v>0.85775295663600526</v>
      </c>
      <c r="H7838" s="190">
        <f t="shared" si="493"/>
        <v>313.32</v>
      </c>
    </row>
    <row r="7839" spans="1:8">
      <c r="A7839" s="185">
        <v>43902</v>
      </c>
      <c r="B7839" s="184">
        <v>281</v>
      </c>
      <c r="C7839" s="184">
        <f t="shared" si="491"/>
        <v>2020</v>
      </c>
      <c r="E7839" s="190">
        <v>38.700000000000003</v>
      </c>
      <c r="F7839" s="190">
        <f t="shared" si="494"/>
        <v>7834</v>
      </c>
      <c r="G7839" s="190">
        <f t="shared" si="492"/>
        <v>0.85786246167323699</v>
      </c>
      <c r="H7839" s="190">
        <f t="shared" si="493"/>
        <v>313.36</v>
      </c>
    </row>
    <row r="7840" spans="1:8">
      <c r="A7840" s="185">
        <v>43903</v>
      </c>
      <c r="B7840" s="184">
        <v>289</v>
      </c>
      <c r="C7840" s="184">
        <f t="shared" si="491"/>
        <v>2020</v>
      </c>
      <c r="E7840" s="190">
        <v>38.700000000000003</v>
      </c>
      <c r="F7840" s="190">
        <f t="shared" si="494"/>
        <v>7835</v>
      </c>
      <c r="G7840" s="190">
        <f t="shared" si="492"/>
        <v>0.85797196671046871</v>
      </c>
      <c r="H7840" s="190">
        <f t="shared" si="493"/>
        <v>313.39999999999998</v>
      </c>
    </row>
    <row r="7841" spans="1:8">
      <c r="A7841" s="185">
        <v>43904</v>
      </c>
      <c r="B7841" s="184">
        <v>279</v>
      </c>
      <c r="C7841" s="184">
        <f t="shared" si="491"/>
        <v>2020</v>
      </c>
      <c r="E7841" s="190">
        <v>38.6</v>
      </c>
      <c r="F7841" s="190">
        <f t="shared" si="494"/>
        <v>7836</v>
      </c>
      <c r="G7841" s="190">
        <f t="shared" si="492"/>
        <v>0.85808147174770044</v>
      </c>
      <c r="H7841" s="190">
        <f t="shared" si="493"/>
        <v>313.44</v>
      </c>
    </row>
    <row r="7842" spans="1:8">
      <c r="A7842" s="185">
        <v>43905</v>
      </c>
      <c r="B7842" s="184">
        <v>277</v>
      </c>
      <c r="C7842" s="184">
        <f t="shared" si="491"/>
        <v>2020</v>
      </c>
      <c r="E7842" s="190">
        <v>38.6</v>
      </c>
      <c r="F7842" s="190">
        <f t="shared" si="494"/>
        <v>7837</v>
      </c>
      <c r="G7842" s="190">
        <f t="shared" si="492"/>
        <v>0.85819097678493206</v>
      </c>
      <c r="H7842" s="190">
        <f t="shared" si="493"/>
        <v>313.48</v>
      </c>
    </row>
    <row r="7843" spans="1:8">
      <c r="A7843" s="185">
        <v>43906</v>
      </c>
      <c r="B7843" s="184">
        <v>285</v>
      </c>
      <c r="C7843" s="184">
        <f t="shared" si="491"/>
        <v>2020</v>
      </c>
      <c r="E7843" s="190">
        <v>38.6</v>
      </c>
      <c r="F7843" s="190">
        <f t="shared" si="494"/>
        <v>7838</v>
      </c>
      <c r="G7843" s="190">
        <f t="shared" si="492"/>
        <v>0.85830048182216379</v>
      </c>
      <c r="H7843" s="190">
        <f t="shared" si="493"/>
        <v>313.52</v>
      </c>
    </row>
    <row r="7844" spans="1:8">
      <c r="A7844" s="185">
        <v>43907</v>
      </c>
      <c r="B7844" s="184">
        <v>287</v>
      </c>
      <c r="C7844" s="184">
        <f t="shared" si="491"/>
        <v>2020</v>
      </c>
      <c r="E7844" s="190">
        <v>38.6</v>
      </c>
      <c r="F7844" s="190">
        <f t="shared" si="494"/>
        <v>7839</v>
      </c>
      <c r="G7844" s="190">
        <f t="shared" si="492"/>
        <v>0.85840998685939551</v>
      </c>
      <c r="H7844" s="190">
        <f t="shared" si="493"/>
        <v>313.56</v>
      </c>
    </row>
    <row r="7845" spans="1:8">
      <c r="A7845" s="185">
        <v>43908</v>
      </c>
      <c r="B7845" s="184">
        <v>302</v>
      </c>
      <c r="C7845" s="184">
        <f t="shared" si="491"/>
        <v>2020</v>
      </c>
      <c r="E7845" s="190">
        <v>38.6</v>
      </c>
      <c r="F7845" s="190">
        <f t="shared" si="494"/>
        <v>7840</v>
      </c>
      <c r="G7845" s="190">
        <f t="shared" si="492"/>
        <v>0.85851949189662724</v>
      </c>
      <c r="H7845" s="190">
        <f t="shared" si="493"/>
        <v>313.60000000000002</v>
      </c>
    </row>
    <row r="7846" spans="1:8">
      <c r="A7846" s="185">
        <v>43909</v>
      </c>
      <c r="B7846" s="184">
        <v>279</v>
      </c>
      <c r="C7846" s="184">
        <f t="shared" si="491"/>
        <v>2020</v>
      </c>
      <c r="E7846" s="190">
        <v>38.6</v>
      </c>
      <c r="F7846" s="190">
        <f t="shared" si="494"/>
        <v>7841</v>
      </c>
      <c r="G7846" s="190">
        <f t="shared" si="492"/>
        <v>0.85862899693385897</v>
      </c>
      <c r="H7846" s="190">
        <f t="shared" si="493"/>
        <v>313.64</v>
      </c>
    </row>
    <row r="7847" spans="1:8">
      <c r="A7847" s="185">
        <v>43910</v>
      </c>
      <c r="B7847" s="184">
        <v>283</v>
      </c>
      <c r="C7847" s="184">
        <f t="shared" si="491"/>
        <v>2020</v>
      </c>
      <c r="E7847" s="190">
        <v>38.6</v>
      </c>
      <c r="F7847" s="190">
        <f t="shared" si="494"/>
        <v>7842</v>
      </c>
      <c r="G7847" s="190">
        <f t="shared" si="492"/>
        <v>0.8587385019710907</v>
      </c>
      <c r="H7847" s="190">
        <f t="shared" si="493"/>
        <v>313.68</v>
      </c>
    </row>
    <row r="7848" spans="1:8">
      <c r="A7848" s="185">
        <v>43911</v>
      </c>
      <c r="B7848" s="184">
        <v>265</v>
      </c>
      <c r="C7848" s="184">
        <f t="shared" si="491"/>
        <v>2020</v>
      </c>
      <c r="E7848" s="190">
        <v>38.5</v>
      </c>
      <c r="F7848" s="190">
        <f t="shared" si="494"/>
        <v>7843</v>
      </c>
      <c r="G7848" s="190">
        <f t="shared" si="492"/>
        <v>0.85884800700832242</v>
      </c>
      <c r="H7848" s="190">
        <f t="shared" si="493"/>
        <v>313.72000000000003</v>
      </c>
    </row>
    <row r="7849" spans="1:8">
      <c r="A7849" s="185">
        <v>43912</v>
      </c>
      <c r="B7849" s="184">
        <v>269</v>
      </c>
      <c r="C7849" s="184">
        <f t="shared" si="491"/>
        <v>2020</v>
      </c>
      <c r="E7849" s="190">
        <v>38.5</v>
      </c>
      <c r="F7849" s="190">
        <f t="shared" si="494"/>
        <v>7844</v>
      </c>
      <c r="G7849" s="190">
        <f t="shared" si="492"/>
        <v>0.85895751204555415</v>
      </c>
      <c r="H7849" s="190">
        <f t="shared" si="493"/>
        <v>313.76000000000005</v>
      </c>
    </row>
    <row r="7850" spans="1:8">
      <c r="A7850" s="185">
        <v>43913</v>
      </c>
      <c r="B7850" s="184">
        <v>271</v>
      </c>
      <c r="C7850" s="184">
        <f t="shared" si="491"/>
        <v>2020</v>
      </c>
      <c r="E7850" s="190">
        <v>38.5</v>
      </c>
      <c r="F7850" s="190">
        <f t="shared" si="494"/>
        <v>7845</v>
      </c>
      <c r="G7850" s="190">
        <f t="shared" si="492"/>
        <v>0.85906701708278577</v>
      </c>
      <c r="H7850" s="190">
        <f t="shared" si="493"/>
        <v>313.8</v>
      </c>
    </row>
    <row r="7851" spans="1:8">
      <c r="A7851" s="185">
        <v>43914</v>
      </c>
      <c r="B7851" s="184">
        <v>278</v>
      </c>
      <c r="C7851" s="184">
        <f t="shared" si="491"/>
        <v>2020</v>
      </c>
      <c r="E7851" s="190">
        <v>38.5</v>
      </c>
      <c r="F7851" s="190">
        <f t="shared" si="494"/>
        <v>7846</v>
      </c>
      <c r="G7851" s="190">
        <f t="shared" si="492"/>
        <v>0.85917652212001749</v>
      </c>
      <c r="H7851" s="190">
        <f t="shared" si="493"/>
        <v>313.83999999999997</v>
      </c>
    </row>
    <row r="7852" spans="1:8">
      <c r="A7852" s="185">
        <v>43915</v>
      </c>
      <c r="B7852" s="184">
        <v>290</v>
      </c>
      <c r="C7852" s="184">
        <f t="shared" si="491"/>
        <v>2020</v>
      </c>
      <c r="E7852" s="190">
        <v>38.4</v>
      </c>
      <c r="F7852" s="190">
        <f t="shared" si="494"/>
        <v>7847</v>
      </c>
      <c r="G7852" s="190">
        <f t="shared" si="492"/>
        <v>0.85928602715724922</v>
      </c>
      <c r="H7852" s="190">
        <f t="shared" si="493"/>
        <v>313.88</v>
      </c>
    </row>
    <row r="7853" spans="1:8">
      <c r="A7853" s="185">
        <v>43916</v>
      </c>
      <c r="B7853" s="184">
        <v>279</v>
      </c>
      <c r="C7853" s="184">
        <f t="shared" si="491"/>
        <v>2020</v>
      </c>
      <c r="E7853" s="190">
        <v>38.4</v>
      </c>
      <c r="F7853" s="190">
        <f t="shared" si="494"/>
        <v>7848</v>
      </c>
      <c r="G7853" s="190">
        <f t="shared" si="492"/>
        <v>0.85939553219448095</v>
      </c>
      <c r="H7853" s="190">
        <f t="shared" si="493"/>
        <v>313.92</v>
      </c>
    </row>
    <row r="7854" spans="1:8">
      <c r="A7854" s="185">
        <v>43917</v>
      </c>
      <c r="B7854" s="184">
        <v>263</v>
      </c>
      <c r="C7854" s="184">
        <f t="shared" si="491"/>
        <v>2020</v>
      </c>
      <c r="E7854" s="190">
        <v>38.4</v>
      </c>
      <c r="F7854" s="190">
        <f t="shared" si="494"/>
        <v>7849</v>
      </c>
      <c r="G7854" s="190">
        <f t="shared" si="492"/>
        <v>0.85950503723171268</v>
      </c>
      <c r="H7854" s="190">
        <f t="shared" si="493"/>
        <v>313.95999999999998</v>
      </c>
    </row>
    <row r="7855" spans="1:8">
      <c r="A7855" s="185">
        <v>43918</v>
      </c>
      <c r="B7855" s="184">
        <v>251</v>
      </c>
      <c r="C7855" s="184">
        <f t="shared" si="491"/>
        <v>2020</v>
      </c>
      <c r="E7855" s="190">
        <v>38.4</v>
      </c>
      <c r="F7855" s="190">
        <f t="shared" si="494"/>
        <v>7850</v>
      </c>
      <c r="G7855" s="190">
        <f t="shared" si="492"/>
        <v>0.8596145422689444</v>
      </c>
      <c r="H7855" s="190">
        <f t="shared" si="493"/>
        <v>314</v>
      </c>
    </row>
    <row r="7856" spans="1:8">
      <c r="A7856" s="185">
        <v>43919</v>
      </c>
      <c r="B7856" s="184">
        <v>252</v>
      </c>
      <c r="C7856" s="184">
        <f t="shared" si="491"/>
        <v>2020</v>
      </c>
      <c r="E7856" s="190">
        <v>38.4</v>
      </c>
      <c r="F7856" s="190">
        <f t="shared" si="494"/>
        <v>7851</v>
      </c>
      <c r="G7856" s="190">
        <f t="shared" si="492"/>
        <v>0.85972404730617613</v>
      </c>
      <c r="H7856" s="190">
        <f t="shared" si="493"/>
        <v>314.04000000000002</v>
      </c>
    </row>
    <row r="7857" spans="1:8">
      <c r="A7857" s="185">
        <v>43920</v>
      </c>
      <c r="B7857" s="184">
        <v>251</v>
      </c>
      <c r="C7857" s="184">
        <f t="shared" si="491"/>
        <v>2020</v>
      </c>
      <c r="E7857" s="190">
        <v>38.4</v>
      </c>
      <c r="F7857" s="190">
        <f t="shared" si="494"/>
        <v>7852</v>
      </c>
      <c r="G7857" s="190">
        <f t="shared" si="492"/>
        <v>0.85983355234340775</v>
      </c>
      <c r="H7857" s="190">
        <f t="shared" si="493"/>
        <v>314.08</v>
      </c>
    </row>
    <row r="7858" spans="1:8">
      <c r="A7858" s="185">
        <v>43921</v>
      </c>
      <c r="B7858" s="184">
        <v>239</v>
      </c>
      <c r="C7858" s="184">
        <f t="shared" si="491"/>
        <v>2020</v>
      </c>
      <c r="E7858" s="190">
        <v>38.4</v>
      </c>
      <c r="F7858" s="190">
        <f t="shared" si="494"/>
        <v>7853</v>
      </c>
      <c r="G7858" s="190">
        <f t="shared" si="492"/>
        <v>0.85994305738063948</v>
      </c>
      <c r="H7858" s="190">
        <f t="shared" si="493"/>
        <v>314.12</v>
      </c>
    </row>
    <row r="7859" spans="1:8">
      <c r="A7859" s="185">
        <v>43922</v>
      </c>
      <c r="B7859" s="184">
        <v>252</v>
      </c>
      <c r="C7859" s="184">
        <f t="shared" si="491"/>
        <v>2020</v>
      </c>
      <c r="E7859" s="190">
        <v>38.4</v>
      </c>
      <c r="F7859" s="190">
        <f t="shared" si="494"/>
        <v>7854</v>
      </c>
      <c r="G7859" s="190">
        <f t="shared" si="492"/>
        <v>0.8600525624178712</v>
      </c>
      <c r="H7859" s="190">
        <f t="shared" si="493"/>
        <v>314.16000000000003</v>
      </c>
    </row>
    <row r="7860" spans="1:8">
      <c r="A7860" s="185">
        <v>43923</v>
      </c>
      <c r="B7860" s="184">
        <v>255</v>
      </c>
      <c r="C7860" s="184">
        <f t="shared" si="491"/>
        <v>2020</v>
      </c>
      <c r="E7860" s="190">
        <v>38.299999999999997</v>
      </c>
      <c r="F7860" s="190">
        <f t="shared" si="494"/>
        <v>7855</v>
      </c>
      <c r="G7860" s="190">
        <f t="shared" si="492"/>
        <v>0.86016206745510293</v>
      </c>
      <c r="H7860" s="190">
        <f t="shared" si="493"/>
        <v>314.2</v>
      </c>
    </row>
    <row r="7861" spans="1:8">
      <c r="A7861" s="185">
        <v>43924</v>
      </c>
      <c r="B7861" s="184">
        <v>249</v>
      </c>
      <c r="C7861" s="184">
        <f t="shared" si="491"/>
        <v>2020</v>
      </c>
      <c r="E7861" s="190">
        <v>38.299999999999997</v>
      </c>
      <c r="F7861" s="190">
        <f t="shared" si="494"/>
        <v>7856</v>
      </c>
      <c r="G7861" s="190">
        <f t="shared" si="492"/>
        <v>0.86027157249233466</v>
      </c>
      <c r="H7861" s="190">
        <f t="shared" si="493"/>
        <v>314.24</v>
      </c>
    </row>
    <row r="7862" spans="1:8">
      <c r="A7862" s="185">
        <v>43925</v>
      </c>
      <c r="B7862" s="184">
        <v>252</v>
      </c>
      <c r="C7862" s="184">
        <f t="shared" si="491"/>
        <v>2020</v>
      </c>
      <c r="E7862" s="190">
        <v>38.299999999999997</v>
      </c>
      <c r="F7862" s="190">
        <f t="shared" si="494"/>
        <v>7857</v>
      </c>
      <c r="G7862" s="190">
        <f t="shared" si="492"/>
        <v>0.86038107752956638</v>
      </c>
      <c r="H7862" s="190">
        <f t="shared" si="493"/>
        <v>314.27999999999997</v>
      </c>
    </row>
    <row r="7863" spans="1:8">
      <c r="A7863" s="185">
        <v>43926</v>
      </c>
      <c r="B7863" s="184">
        <v>251</v>
      </c>
      <c r="C7863" s="184">
        <f t="shared" si="491"/>
        <v>2020</v>
      </c>
      <c r="E7863" s="190">
        <v>38.299999999999997</v>
      </c>
      <c r="F7863" s="190">
        <f t="shared" si="494"/>
        <v>7858</v>
      </c>
      <c r="G7863" s="190">
        <f t="shared" si="492"/>
        <v>0.86049058256679811</v>
      </c>
      <c r="H7863" s="190">
        <f t="shared" si="493"/>
        <v>314.32</v>
      </c>
    </row>
    <row r="7864" spans="1:8">
      <c r="A7864" s="185">
        <v>43927</v>
      </c>
      <c r="B7864" s="184">
        <v>237</v>
      </c>
      <c r="C7864" s="184">
        <f t="shared" si="491"/>
        <v>2020</v>
      </c>
      <c r="E7864" s="190">
        <v>38.200000000000003</v>
      </c>
      <c r="F7864" s="190">
        <f t="shared" si="494"/>
        <v>7859</v>
      </c>
      <c r="G7864" s="190">
        <f t="shared" si="492"/>
        <v>0.86060008760402984</v>
      </c>
      <c r="H7864" s="190">
        <f t="shared" si="493"/>
        <v>314.36</v>
      </c>
    </row>
    <row r="7865" spans="1:8">
      <c r="A7865" s="185">
        <v>43928</v>
      </c>
      <c r="B7865" s="184">
        <v>229</v>
      </c>
      <c r="C7865" s="184">
        <f t="shared" si="491"/>
        <v>2020</v>
      </c>
      <c r="E7865" s="190">
        <v>38.200000000000003</v>
      </c>
      <c r="F7865" s="190">
        <f t="shared" si="494"/>
        <v>7860</v>
      </c>
      <c r="G7865" s="190">
        <f t="shared" si="492"/>
        <v>0.86070959264126146</v>
      </c>
      <c r="H7865" s="190">
        <f t="shared" si="493"/>
        <v>314.39999999999998</v>
      </c>
    </row>
    <row r="7866" spans="1:8">
      <c r="A7866" s="185">
        <v>43929</v>
      </c>
      <c r="B7866" s="184">
        <v>248</v>
      </c>
      <c r="C7866" s="184">
        <f t="shared" si="491"/>
        <v>2020</v>
      </c>
      <c r="E7866" s="190">
        <v>38.200000000000003</v>
      </c>
      <c r="F7866" s="190">
        <f t="shared" si="494"/>
        <v>7861</v>
      </c>
      <c r="G7866" s="190">
        <f t="shared" si="492"/>
        <v>0.86081909767849318</v>
      </c>
      <c r="H7866" s="190">
        <f t="shared" si="493"/>
        <v>314.44</v>
      </c>
    </row>
    <row r="7867" spans="1:8">
      <c r="A7867" s="185">
        <v>43930</v>
      </c>
      <c r="B7867" s="184">
        <v>258</v>
      </c>
      <c r="C7867" s="184">
        <f t="shared" si="491"/>
        <v>2020</v>
      </c>
      <c r="E7867" s="190">
        <v>38.200000000000003</v>
      </c>
      <c r="F7867" s="190">
        <f t="shared" si="494"/>
        <v>7862</v>
      </c>
      <c r="G7867" s="190">
        <f t="shared" si="492"/>
        <v>0.86092860271572491</v>
      </c>
      <c r="H7867" s="190">
        <f t="shared" si="493"/>
        <v>314.48</v>
      </c>
    </row>
    <row r="7868" spans="1:8">
      <c r="A7868" s="185">
        <v>43931</v>
      </c>
      <c r="B7868" s="184">
        <v>196</v>
      </c>
      <c r="C7868" s="184">
        <f t="shared" si="491"/>
        <v>2020</v>
      </c>
      <c r="E7868" s="190">
        <v>38.200000000000003</v>
      </c>
      <c r="F7868" s="190">
        <f t="shared" si="494"/>
        <v>7863</v>
      </c>
      <c r="G7868" s="190">
        <f t="shared" si="492"/>
        <v>0.86103810775295664</v>
      </c>
      <c r="H7868" s="190">
        <f t="shared" si="493"/>
        <v>314.52</v>
      </c>
    </row>
    <row r="7869" spans="1:8">
      <c r="A7869" s="185">
        <v>43932</v>
      </c>
      <c r="B7869" s="184">
        <v>180</v>
      </c>
      <c r="C7869" s="184">
        <f t="shared" si="491"/>
        <v>2020</v>
      </c>
      <c r="E7869" s="190">
        <v>38.200000000000003</v>
      </c>
      <c r="F7869" s="190">
        <f t="shared" si="494"/>
        <v>7864</v>
      </c>
      <c r="G7869" s="190">
        <f t="shared" si="492"/>
        <v>0.86114761279018837</v>
      </c>
      <c r="H7869" s="190">
        <f t="shared" si="493"/>
        <v>314.56</v>
      </c>
    </row>
    <row r="7870" spans="1:8">
      <c r="A7870" s="185">
        <v>43933</v>
      </c>
      <c r="B7870" s="184">
        <v>182</v>
      </c>
      <c r="C7870" s="184">
        <f t="shared" si="491"/>
        <v>2020</v>
      </c>
      <c r="E7870" s="190">
        <v>38.200000000000003</v>
      </c>
      <c r="F7870" s="190">
        <f t="shared" si="494"/>
        <v>7865</v>
      </c>
      <c r="G7870" s="190">
        <f t="shared" si="492"/>
        <v>0.86125711782742009</v>
      </c>
      <c r="H7870" s="190">
        <f t="shared" si="493"/>
        <v>314.60000000000002</v>
      </c>
    </row>
    <row r="7871" spans="1:8">
      <c r="A7871" s="185">
        <v>43934</v>
      </c>
      <c r="B7871" s="184">
        <v>182</v>
      </c>
      <c r="C7871" s="184">
        <f t="shared" si="491"/>
        <v>2020</v>
      </c>
      <c r="E7871" s="190">
        <v>38.1</v>
      </c>
      <c r="F7871" s="190">
        <f t="shared" si="494"/>
        <v>7866</v>
      </c>
      <c r="G7871" s="190">
        <f t="shared" si="492"/>
        <v>0.86136662286465182</v>
      </c>
      <c r="H7871" s="190">
        <f t="shared" si="493"/>
        <v>314.64</v>
      </c>
    </row>
    <row r="7872" spans="1:8">
      <c r="A7872" s="185">
        <v>43935</v>
      </c>
      <c r="B7872" s="184">
        <v>180</v>
      </c>
      <c r="C7872" s="184">
        <f t="shared" si="491"/>
        <v>2020</v>
      </c>
      <c r="E7872" s="190">
        <v>38.1</v>
      </c>
      <c r="F7872" s="190">
        <f t="shared" si="494"/>
        <v>7867</v>
      </c>
      <c r="G7872" s="190">
        <f t="shared" si="492"/>
        <v>0.86147612790188344</v>
      </c>
      <c r="H7872" s="190">
        <f t="shared" si="493"/>
        <v>314.68</v>
      </c>
    </row>
    <row r="7873" spans="1:8">
      <c r="A7873" s="185">
        <v>43936</v>
      </c>
      <c r="B7873" s="184">
        <v>181</v>
      </c>
      <c r="C7873" s="184">
        <f t="shared" si="491"/>
        <v>2020</v>
      </c>
      <c r="E7873" s="190">
        <v>38.1</v>
      </c>
      <c r="F7873" s="190">
        <f t="shared" si="494"/>
        <v>7868</v>
      </c>
      <c r="G7873" s="190">
        <f t="shared" si="492"/>
        <v>0.86158563293911516</v>
      </c>
      <c r="H7873" s="190">
        <f t="shared" si="493"/>
        <v>314.72000000000003</v>
      </c>
    </row>
    <row r="7874" spans="1:8">
      <c r="A7874" s="185">
        <v>43937</v>
      </c>
      <c r="B7874" s="184">
        <v>164</v>
      </c>
      <c r="C7874" s="184">
        <f t="shared" si="491"/>
        <v>2020</v>
      </c>
      <c r="E7874" s="190">
        <v>38.1</v>
      </c>
      <c r="F7874" s="190">
        <f t="shared" si="494"/>
        <v>7869</v>
      </c>
      <c r="G7874" s="190">
        <f t="shared" si="492"/>
        <v>0.86169513797634689</v>
      </c>
      <c r="H7874" s="190">
        <f t="shared" si="493"/>
        <v>314.76</v>
      </c>
    </row>
    <row r="7875" spans="1:8">
      <c r="A7875" s="185">
        <v>43938</v>
      </c>
      <c r="B7875" s="184">
        <v>161</v>
      </c>
      <c r="C7875" s="184">
        <f t="shared" si="491"/>
        <v>2020</v>
      </c>
      <c r="E7875" s="190">
        <v>38.1</v>
      </c>
      <c r="F7875" s="190">
        <f t="shared" si="494"/>
        <v>7870</v>
      </c>
      <c r="G7875" s="190">
        <f t="shared" si="492"/>
        <v>0.86180464301357862</v>
      </c>
      <c r="H7875" s="190">
        <f t="shared" si="493"/>
        <v>314.8</v>
      </c>
    </row>
    <row r="7876" spans="1:8">
      <c r="A7876" s="185">
        <v>43939</v>
      </c>
      <c r="B7876" s="184">
        <v>157</v>
      </c>
      <c r="C7876" s="184">
        <f t="shared" si="491"/>
        <v>2020</v>
      </c>
      <c r="E7876" s="190">
        <v>38.1</v>
      </c>
      <c r="F7876" s="190">
        <f t="shared" si="494"/>
        <v>7871</v>
      </c>
      <c r="G7876" s="190">
        <f t="shared" si="492"/>
        <v>0.86191414805081035</v>
      </c>
      <c r="H7876" s="190">
        <f t="shared" si="493"/>
        <v>314.83999999999997</v>
      </c>
    </row>
    <row r="7877" spans="1:8">
      <c r="A7877" s="185">
        <v>43940</v>
      </c>
      <c r="B7877" s="184">
        <v>151</v>
      </c>
      <c r="C7877" s="184">
        <f t="shared" si="491"/>
        <v>2020</v>
      </c>
      <c r="E7877" s="190">
        <v>38.1</v>
      </c>
      <c r="F7877" s="190">
        <f t="shared" si="494"/>
        <v>7872</v>
      </c>
      <c r="G7877" s="190">
        <f t="shared" si="492"/>
        <v>0.86202365308804207</v>
      </c>
      <c r="H7877" s="190">
        <f t="shared" si="493"/>
        <v>314.88</v>
      </c>
    </row>
    <row r="7878" spans="1:8">
      <c r="A7878" s="185">
        <v>43941</v>
      </c>
      <c r="B7878" s="184">
        <v>148</v>
      </c>
      <c r="C7878" s="184">
        <f t="shared" ref="C7878:C7941" si="495">YEAR(A7878)</f>
        <v>2020</v>
      </c>
      <c r="E7878" s="190">
        <v>38</v>
      </c>
      <c r="F7878" s="190">
        <f t="shared" si="494"/>
        <v>7873</v>
      </c>
      <c r="G7878" s="190">
        <f t="shared" ref="G7878:G7941" si="496">F7878/9132</f>
        <v>0.8621331581252738</v>
      </c>
      <c r="H7878" s="190">
        <f t="shared" ref="H7878:H7941" si="497">G7878*9132/25</f>
        <v>314.92</v>
      </c>
    </row>
    <row r="7879" spans="1:8">
      <c r="A7879" s="185">
        <v>43942</v>
      </c>
      <c r="B7879" s="184">
        <v>164</v>
      </c>
      <c r="C7879" s="184">
        <f t="shared" si="495"/>
        <v>2020</v>
      </c>
      <c r="E7879" s="190">
        <v>38</v>
      </c>
      <c r="F7879" s="190">
        <f t="shared" ref="F7879:F7942" si="498">F7878+1</f>
        <v>7874</v>
      </c>
      <c r="G7879" s="190">
        <f t="shared" si="496"/>
        <v>0.86224266316250553</v>
      </c>
      <c r="H7879" s="190">
        <f t="shared" si="497"/>
        <v>314.96000000000004</v>
      </c>
    </row>
    <row r="7880" spans="1:8">
      <c r="A7880" s="185">
        <v>43943</v>
      </c>
      <c r="B7880" s="184">
        <v>180</v>
      </c>
      <c r="C7880" s="184">
        <f t="shared" si="495"/>
        <v>2020</v>
      </c>
      <c r="E7880" s="190">
        <v>38</v>
      </c>
      <c r="F7880" s="190">
        <f t="shared" si="498"/>
        <v>7875</v>
      </c>
      <c r="G7880" s="190">
        <f t="shared" si="496"/>
        <v>0.86235216819973715</v>
      </c>
      <c r="H7880" s="190">
        <f t="shared" si="497"/>
        <v>315</v>
      </c>
    </row>
    <row r="7881" spans="1:8">
      <c r="A7881" s="185">
        <v>43944</v>
      </c>
      <c r="B7881" s="184">
        <v>193</v>
      </c>
      <c r="C7881" s="184">
        <f t="shared" si="495"/>
        <v>2020</v>
      </c>
      <c r="E7881" s="190">
        <v>38</v>
      </c>
      <c r="F7881" s="190">
        <f t="shared" si="498"/>
        <v>7876</v>
      </c>
      <c r="G7881" s="190">
        <f t="shared" si="496"/>
        <v>0.86246167323696887</v>
      </c>
      <c r="H7881" s="190">
        <f t="shared" si="497"/>
        <v>315.04000000000002</v>
      </c>
    </row>
    <row r="7882" spans="1:8">
      <c r="A7882" s="185">
        <v>43945</v>
      </c>
      <c r="B7882" s="184">
        <v>184</v>
      </c>
      <c r="C7882" s="184">
        <f t="shared" si="495"/>
        <v>2020</v>
      </c>
      <c r="E7882" s="190">
        <v>38</v>
      </c>
      <c r="F7882" s="190">
        <f t="shared" si="498"/>
        <v>7877</v>
      </c>
      <c r="G7882" s="190">
        <f t="shared" si="496"/>
        <v>0.8625711782742006</v>
      </c>
      <c r="H7882" s="190">
        <f t="shared" si="497"/>
        <v>315.08</v>
      </c>
    </row>
    <row r="7883" spans="1:8">
      <c r="A7883" s="185">
        <v>43946</v>
      </c>
      <c r="B7883" s="184">
        <v>175</v>
      </c>
      <c r="C7883" s="184">
        <f t="shared" si="495"/>
        <v>2020</v>
      </c>
      <c r="E7883" s="190">
        <v>38</v>
      </c>
      <c r="F7883" s="190">
        <f t="shared" si="498"/>
        <v>7878</v>
      </c>
      <c r="G7883" s="190">
        <f t="shared" si="496"/>
        <v>0.86268068331143233</v>
      </c>
      <c r="H7883" s="190">
        <f t="shared" si="497"/>
        <v>315.12</v>
      </c>
    </row>
    <row r="7884" spans="1:8">
      <c r="A7884" s="185">
        <v>43947</v>
      </c>
      <c r="B7884" s="184">
        <v>178</v>
      </c>
      <c r="C7884" s="184">
        <f t="shared" si="495"/>
        <v>2020</v>
      </c>
      <c r="E7884" s="190">
        <v>38</v>
      </c>
      <c r="F7884" s="190">
        <f t="shared" si="498"/>
        <v>7879</v>
      </c>
      <c r="G7884" s="190">
        <f t="shared" si="496"/>
        <v>0.86279018834866406</v>
      </c>
      <c r="H7884" s="190">
        <f t="shared" si="497"/>
        <v>315.16000000000003</v>
      </c>
    </row>
    <row r="7885" spans="1:8">
      <c r="A7885" s="185">
        <v>43948</v>
      </c>
      <c r="B7885" s="184">
        <v>167</v>
      </c>
      <c r="C7885" s="184">
        <f t="shared" si="495"/>
        <v>2020</v>
      </c>
      <c r="E7885" s="190">
        <v>38</v>
      </c>
      <c r="F7885" s="190">
        <f t="shared" si="498"/>
        <v>7880</v>
      </c>
      <c r="G7885" s="190">
        <f t="shared" si="496"/>
        <v>0.86289969338589578</v>
      </c>
      <c r="H7885" s="190">
        <f t="shared" si="497"/>
        <v>315.2</v>
      </c>
    </row>
    <row r="7886" spans="1:8">
      <c r="A7886" s="185">
        <v>43949</v>
      </c>
      <c r="B7886" s="184">
        <v>151</v>
      </c>
      <c r="C7886" s="184">
        <f t="shared" si="495"/>
        <v>2020</v>
      </c>
      <c r="E7886" s="190">
        <v>38</v>
      </c>
      <c r="F7886" s="190">
        <f t="shared" si="498"/>
        <v>7881</v>
      </c>
      <c r="G7886" s="190">
        <f t="shared" si="496"/>
        <v>0.86300919842312751</v>
      </c>
      <c r="H7886" s="190">
        <f t="shared" si="497"/>
        <v>315.24</v>
      </c>
    </row>
    <row r="7887" spans="1:8">
      <c r="A7887" s="185">
        <v>43950</v>
      </c>
      <c r="B7887" s="184">
        <v>153</v>
      </c>
      <c r="C7887" s="184">
        <f t="shared" si="495"/>
        <v>2020</v>
      </c>
      <c r="E7887" s="190">
        <v>38</v>
      </c>
      <c r="F7887" s="190">
        <f t="shared" si="498"/>
        <v>7882</v>
      </c>
      <c r="G7887" s="190">
        <f t="shared" si="496"/>
        <v>0.86311870346035913</v>
      </c>
      <c r="H7887" s="190">
        <f t="shared" si="497"/>
        <v>315.27999999999997</v>
      </c>
    </row>
    <row r="7888" spans="1:8">
      <c r="A7888" s="185">
        <v>43951</v>
      </c>
      <c r="B7888" s="184">
        <v>145</v>
      </c>
      <c r="C7888" s="184">
        <f t="shared" si="495"/>
        <v>2020</v>
      </c>
      <c r="E7888" s="190">
        <v>38</v>
      </c>
      <c r="F7888" s="190">
        <f t="shared" si="498"/>
        <v>7883</v>
      </c>
      <c r="G7888" s="190">
        <f t="shared" si="496"/>
        <v>0.86322820849759085</v>
      </c>
      <c r="H7888" s="190">
        <f t="shared" si="497"/>
        <v>315.32</v>
      </c>
    </row>
    <row r="7889" spans="1:8">
      <c r="A7889" s="185">
        <v>43952</v>
      </c>
      <c r="B7889" s="184">
        <v>135</v>
      </c>
      <c r="C7889" s="184">
        <f t="shared" si="495"/>
        <v>2020</v>
      </c>
      <c r="E7889" s="190">
        <v>38</v>
      </c>
      <c r="F7889" s="190">
        <f t="shared" si="498"/>
        <v>7884</v>
      </c>
      <c r="G7889" s="190">
        <f t="shared" si="496"/>
        <v>0.86333771353482258</v>
      </c>
      <c r="H7889" s="190">
        <f t="shared" si="497"/>
        <v>315.36</v>
      </c>
    </row>
    <row r="7890" spans="1:8">
      <c r="A7890" s="185">
        <v>43953</v>
      </c>
      <c r="B7890" s="184">
        <v>134</v>
      </c>
      <c r="C7890" s="184">
        <f t="shared" si="495"/>
        <v>2020</v>
      </c>
      <c r="E7890" s="190">
        <v>38</v>
      </c>
      <c r="F7890" s="190">
        <f t="shared" si="498"/>
        <v>7885</v>
      </c>
      <c r="G7890" s="190">
        <f t="shared" si="496"/>
        <v>0.86344721857205431</v>
      </c>
      <c r="H7890" s="190">
        <f t="shared" si="497"/>
        <v>315.39999999999998</v>
      </c>
    </row>
    <row r="7891" spans="1:8">
      <c r="A7891" s="185">
        <v>43954</v>
      </c>
      <c r="B7891" s="184">
        <v>134</v>
      </c>
      <c r="C7891" s="184">
        <f t="shared" si="495"/>
        <v>2020</v>
      </c>
      <c r="E7891" s="190">
        <v>38</v>
      </c>
      <c r="F7891" s="190">
        <f t="shared" si="498"/>
        <v>7886</v>
      </c>
      <c r="G7891" s="190">
        <f t="shared" si="496"/>
        <v>0.86355672360928604</v>
      </c>
      <c r="H7891" s="190">
        <f t="shared" si="497"/>
        <v>315.44</v>
      </c>
    </row>
    <row r="7892" spans="1:8">
      <c r="A7892" s="185">
        <v>43955</v>
      </c>
      <c r="B7892" s="184">
        <v>134</v>
      </c>
      <c r="C7892" s="184">
        <f t="shared" si="495"/>
        <v>2020</v>
      </c>
      <c r="E7892" s="190">
        <v>38</v>
      </c>
      <c r="F7892" s="190">
        <f t="shared" si="498"/>
        <v>7887</v>
      </c>
      <c r="G7892" s="190">
        <f t="shared" si="496"/>
        <v>0.86366622864651776</v>
      </c>
      <c r="H7892" s="190">
        <f t="shared" si="497"/>
        <v>315.48</v>
      </c>
    </row>
    <row r="7893" spans="1:8">
      <c r="A7893" s="185">
        <v>43956</v>
      </c>
      <c r="B7893" s="184">
        <v>129</v>
      </c>
      <c r="C7893" s="184">
        <f t="shared" si="495"/>
        <v>2020</v>
      </c>
      <c r="E7893" s="190">
        <v>38</v>
      </c>
      <c r="F7893" s="190">
        <f t="shared" si="498"/>
        <v>7888</v>
      </c>
      <c r="G7893" s="190">
        <f t="shared" si="496"/>
        <v>0.86377573368374949</v>
      </c>
      <c r="H7893" s="190">
        <f t="shared" si="497"/>
        <v>315.52</v>
      </c>
    </row>
    <row r="7894" spans="1:8">
      <c r="A7894" s="185">
        <v>43957</v>
      </c>
      <c r="B7894" s="184">
        <v>127</v>
      </c>
      <c r="C7894" s="184">
        <f t="shared" si="495"/>
        <v>2020</v>
      </c>
      <c r="E7894" s="190">
        <v>37.9</v>
      </c>
      <c r="F7894" s="190">
        <f t="shared" si="498"/>
        <v>7889</v>
      </c>
      <c r="G7894" s="190">
        <f t="shared" si="496"/>
        <v>0.86388523872098122</v>
      </c>
      <c r="H7894" s="190">
        <f t="shared" si="497"/>
        <v>315.56000000000006</v>
      </c>
    </row>
    <row r="7895" spans="1:8">
      <c r="A7895" s="185">
        <v>43958</v>
      </c>
      <c r="B7895" s="184">
        <v>130</v>
      </c>
      <c r="C7895" s="184">
        <f t="shared" si="495"/>
        <v>2020</v>
      </c>
      <c r="E7895" s="190">
        <v>37.9</v>
      </c>
      <c r="F7895" s="190">
        <f t="shared" si="498"/>
        <v>7890</v>
      </c>
      <c r="G7895" s="190">
        <f t="shared" si="496"/>
        <v>0.86399474375821284</v>
      </c>
      <c r="H7895" s="190">
        <f t="shared" si="497"/>
        <v>315.60000000000002</v>
      </c>
    </row>
    <row r="7896" spans="1:8">
      <c r="A7896" s="185">
        <v>43959</v>
      </c>
      <c r="B7896" s="184">
        <v>126</v>
      </c>
      <c r="C7896" s="184">
        <f t="shared" si="495"/>
        <v>2020</v>
      </c>
      <c r="E7896" s="190">
        <v>37.9</v>
      </c>
      <c r="F7896" s="190">
        <f t="shared" si="498"/>
        <v>7891</v>
      </c>
      <c r="G7896" s="190">
        <f t="shared" si="496"/>
        <v>0.86410424879544456</v>
      </c>
      <c r="H7896" s="190">
        <f t="shared" si="497"/>
        <v>315.64</v>
      </c>
    </row>
    <row r="7897" spans="1:8">
      <c r="A7897" s="185">
        <v>43960</v>
      </c>
      <c r="B7897" s="184">
        <v>117</v>
      </c>
      <c r="C7897" s="184">
        <f t="shared" si="495"/>
        <v>2020</v>
      </c>
      <c r="E7897" s="190">
        <v>37.9</v>
      </c>
      <c r="F7897" s="190">
        <f t="shared" si="498"/>
        <v>7892</v>
      </c>
      <c r="G7897" s="190">
        <f t="shared" si="496"/>
        <v>0.86421375383267629</v>
      </c>
      <c r="H7897" s="190">
        <f t="shared" si="497"/>
        <v>315.68</v>
      </c>
    </row>
    <row r="7898" spans="1:8">
      <c r="A7898" s="185">
        <v>43961</v>
      </c>
      <c r="B7898" s="184">
        <v>103</v>
      </c>
      <c r="C7898" s="184">
        <f t="shared" si="495"/>
        <v>2020</v>
      </c>
      <c r="E7898" s="190">
        <v>37.9</v>
      </c>
      <c r="F7898" s="190">
        <f t="shared" si="498"/>
        <v>7893</v>
      </c>
      <c r="G7898" s="190">
        <f t="shared" si="496"/>
        <v>0.86432325886990802</v>
      </c>
      <c r="H7898" s="190">
        <f t="shared" si="497"/>
        <v>315.72000000000003</v>
      </c>
    </row>
    <row r="7899" spans="1:8">
      <c r="A7899" s="185">
        <v>43962</v>
      </c>
      <c r="B7899" s="184">
        <v>96.9</v>
      </c>
      <c r="C7899" s="184">
        <f t="shared" si="495"/>
        <v>2020</v>
      </c>
      <c r="E7899" s="190">
        <v>37.9</v>
      </c>
      <c r="F7899" s="190">
        <f t="shared" si="498"/>
        <v>7894</v>
      </c>
      <c r="G7899" s="190">
        <f t="shared" si="496"/>
        <v>0.86443276390713975</v>
      </c>
      <c r="H7899" s="190">
        <f t="shared" si="497"/>
        <v>315.76</v>
      </c>
    </row>
    <row r="7900" spans="1:8">
      <c r="A7900" s="185">
        <v>43963</v>
      </c>
      <c r="B7900" s="184">
        <v>88.8</v>
      </c>
      <c r="C7900" s="184">
        <f t="shared" si="495"/>
        <v>2020</v>
      </c>
      <c r="E7900" s="190">
        <v>37.799999999999997</v>
      </c>
      <c r="F7900" s="190">
        <f t="shared" si="498"/>
        <v>7895</v>
      </c>
      <c r="G7900" s="190">
        <f t="shared" si="496"/>
        <v>0.86454226894437147</v>
      </c>
      <c r="H7900" s="190">
        <f t="shared" si="497"/>
        <v>315.8</v>
      </c>
    </row>
    <row r="7901" spans="1:8">
      <c r="A7901" s="185">
        <v>43964</v>
      </c>
      <c r="B7901" s="184">
        <v>86</v>
      </c>
      <c r="C7901" s="184">
        <f t="shared" si="495"/>
        <v>2020</v>
      </c>
      <c r="E7901" s="190">
        <v>37.799999999999997</v>
      </c>
      <c r="F7901" s="190">
        <f t="shared" si="498"/>
        <v>7896</v>
      </c>
      <c r="G7901" s="190">
        <f t="shared" si="496"/>
        <v>0.8646517739816032</v>
      </c>
      <c r="H7901" s="190">
        <f t="shared" si="497"/>
        <v>315.83999999999997</v>
      </c>
    </row>
    <row r="7902" spans="1:8">
      <c r="A7902" s="185">
        <v>43965</v>
      </c>
      <c r="B7902" s="184">
        <v>89.9</v>
      </c>
      <c r="C7902" s="184">
        <f t="shared" si="495"/>
        <v>2020</v>
      </c>
      <c r="E7902" s="190">
        <v>37.799999999999997</v>
      </c>
      <c r="F7902" s="190">
        <f t="shared" si="498"/>
        <v>7897</v>
      </c>
      <c r="G7902" s="190">
        <f t="shared" si="496"/>
        <v>0.86476127901883482</v>
      </c>
      <c r="H7902" s="190">
        <f t="shared" si="497"/>
        <v>315.87999999999994</v>
      </c>
    </row>
    <row r="7903" spans="1:8">
      <c r="A7903" s="185">
        <v>43966</v>
      </c>
      <c r="B7903" s="184">
        <v>89.3</v>
      </c>
      <c r="C7903" s="184">
        <f t="shared" si="495"/>
        <v>2020</v>
      </c>
      <c r="E7903" s="190">
        <v>37.799999999999997</v>
      </c>
      <c r="F7903" s="190">
        <f t="shared" si="498"/>
        <v>7898</v>
      </c>
      <c r="G7903" s="190">
        <f t="shared" si="496"/>
        <v>0.86487078405606654</v>
      </c>
      <c r="H7903" s="190">
        <f t="shared" si="497"/>
        <v>315.92</v>
      </c>
    </row>
    <row r="7904" spans="1:8">
      <c r="A7904" s="185">
        <v>43967</v>
      </c>
      <c r="B7904" s="184">
        <v>87.7</v>
      </c>
      <c r="C7904" s="184">
        <f t="shared" si="495"/>
        <v>2020</v>
      </c>
      <c r="E7904" s="190">
        <v>37.799999999999997</v>
      </c>
      <c r="F7904" s="190">
        <f t="shared" si="498"/>
        <v>7899</v>
      </c>
      <c r="G7904" s="190">
        <f t="shared" si="496"/>
        <v>0.86498028909329827</v>
      </c>
      <c r="H7904" s="190">
        <f t="shared" si="497"/>
        <v>315.95999999999998</v>
      </c>
    </row>
    <row r="7905" spans="1:8">
      <c r="A7905" s="185">
        <v>43968</v>
      </c>
      <c r="B7905" s="184">
        <v>92.8</v>
      </c>
      <c r="C7905" s="184">
        <f t="shared" si="495"/>
        <v>2020</v>
      </c>
      <c r="E7905" s="190">
        <v>37.799999999999997</v>
      </c>
      <c r="F7905" s="190">
        <f t="shared" si="498"/>
        <v>7900</v>
      </c>
      <c r="G7905" s="190">
        <f t="shared" si="496"/>
        <v>0.86508979413053</v>
      </c>
      <c r="H7905" s="190">
        <f t="shared" si="497"/>
        <v>316</v>
      </c>
    </row>
    <row r="7906" spans="1:8">
      <c r="A7906" s="185">
        <v>43969</v>
      </c>
      <c r="B7906" s="184">
        <v>90.5</v>
      </c>
      <c r="C7906" s="184">
        <f t="shared" si="495"/>
        <v>2020</v>
      </c>
      <c r="E7906" s="190">
        <v>37.799999999999997</v>
      </c>
      <c r="F7906" s="190">
        <f t="shared" si="498"/>
        <v>7901</v>
      </c>
      <c r="G7906" s="190">
        <f t="shared" si="496"/>
        <v>0.86519929916776173</v>
      </c>
      <c r="H7906" s="190">
        <f t="shared" si="497"/>
        <v>316.04000000000002</v>
      </c>
    </row>
    <row r="7907" spans="1:8">
      <c r="A7907" s="185">
        <v>43970</v>
      </c>
      <c r="B7907" s="184">
        <v>88.8</v>
      </c>
      <c r="C7907" s="184">
        <f t="shared" si="495"/>
        <v>2020</v>
      </c>
      <c r="E7907" s="190">
        <v>37.799999999999997</v>
      </c>
      <c r="F7907" s="190">
        <f t="shared" si="498"/>
        <v>7902</v>
      </c>
      <c r="G7907" s="190">
        <f t="shared" si="496"/>
        <v>0.86530880420499345</v>
      </c>
      <c r="H7907" s="190">
        <f t="shared" si="497"/>
        <v>316.08</v>
      </c>
    </row>
    <row r="7908" spans="1:8">
      <c r="A7908" s="185">
        <v>43971</v>
      </c>
      <c r="B7908" s="184">
        <v>92.9</v>
      </c>
      <c r="C7908" s="184">
        <f t="shared" si="495"/>
        <v>2020</v>
      </c>
      <c r="E7908" s="190">
        <v>37.799999999999997</v>
      </c>
      <c r="F7908" s="190">
        <f t="shared" si="498"/>
        <v>7903</v>
      </c>
      <c r="G7908" s="190">
        <f t="shared" si="496"/>
        <v>0.86541830924222518</v>
      </c>
      <c r="H7908" s="190">
        <f t="shared" si="497"/>
        <v>316.12</v>
      </c>
    </row>
    <row r="7909" spans="1:8">
      <c r="A7909" s="185">
        <v>43972</v>
      </c>
      <c r="B7909" s="184">
        <v>128</v>
      </c>
      <c r="C7909" s="184">
        <f t="shared" si="495"/>
        <v>2020</v>
      </c>
      <c r="E7909" s="190">
        <v>37.799999999999997</v>
      </c>
      <c r="F7909" s="190">
        <f t="shared" si="498"/>
        <v>7904</v>
      </c>
      <c r="G7909" s="190">
        <f t="shared" si="496"/>
        <v>0.86552781427945691</v>
      </c>
      <c r="H7909" s="190">
        <f t="shared" si="497"/>
        <v>316.16000000000003</v>
      </c>
    </row>
    <row r="7910" spans="1:8">
      <c r="A7910" s="185">
        <v>43973</v>
      </c>
      <c r="B7910" s="184">
        <v>161</v>
      </c>
      <c r="C7910" s="184">
        <f t="shared" si="495"/>
        <v>2020</v>
      </c>
      <c r="E7910" s="190">
        <v>37.799999999999997</v>
      </c>
      <c r="F7910" s="190">
        <f t="shared" si="498"/>
        <v>7905</v>
      </c>
      <c r="G7910" s="190">
        <f t="shared" si="496"/>
        <v>0.86563731931668852</v>
      </c>
      <c r="H7910" s="190">
        <f t="shared" si="497"/>
        <v>316.2</v>
      </c>
    </row>
    <row r="7911" spans="1:8">
      <c r="A7911" s="185">
        <v>43974</v>
      </c>
      <c r="B7911" s="184">
        <v>187</v>
      </c>
      <c r="C7911" s="184">
        <f t="shared" si="495"/>
        <v>2020</v>
      </c>
      <c r="E7911" s="190">
        <v>37.700000000000003</v>
      </c>
      <c r="F7911" s="190">
        <f t="shared" si="498"/>
        <v>7906</v>
      </c>
      <c r="G7911" s="190">
        <f t="shared" si="496"/>
        <v>0.86574682435392025</v>
      </c>
      <c r="H7911" s="190">
        <f t="shared" si="497"/>
        <v>316.24</v>
      </c>
    </row>
    <row r="7912" spans="1:8">
      <c r="A7912" s="185">
        <v>43975</v>
      </c>
      <c r="B7912" s="184">
        <v>239</v>
      </c>
      <c r="C7912" s="184">
        <f t="shared" si="495"/>
        <v>2020</v>
      </c>
      <c r="E7912" s="190">
        <v>37.700000000000003</v>
      </c>
      <c r="F7912" s="190">
        <f t="shared" si="498"/>
        <v>7907</v>
      </c>
      <c r="G7912" s="190">
        <f t="shared" si="496"/>
        <v>0.86585632939115198</v>
      </c>
      <c r="H7912" s="190">
        <f t="shared" si="497"/>
        <v>316.27999999999997</v>
      </c>
    </row>
    <row r="7913" spans="1:8">
      <c r="A7913" s="185">
        <v>43976</v>
      </c>
      <c r="B7913" s="184">
        <v>256</v>
      </c>
      <c r="C7913" s="184">
        <f t="shared" si="495"/>
        <v>2020</v>
      </c>
      <c r="E7913" s="190">
        <v>37.700000000000003</v>
      </c>
      <c r="F7913" s="190">
        <f t="shared" si="498"/>
        <v>7908</v>
      </c>
      <c r="G7913" s="190">
        <f t="shared" si="496"/>
        <v>0.86596583442838371</v>
      </c>
      <c r="H7913" s="190">
        <f t="shared" si="497"/>
        <v>316.32</v>
      </c>
    </row>
    <row r="7914" spans="1:8">
      <c r="A7914" s="185">
        <v>43977</v>
      </c>
      <c r="B7914" s="184">
        <v>247</v>
      </c>
      <c r="C7914" s="184">
        <f t="shared" si="495"/>
        <v>2020</v>
      </c>
      <c r="E7914" s="190">
        <v>37.700000000000003</v>
      </c>
      <c r="F7914" s="190">
        <f t="shared" si="498"/>
        <v>7909</v>
      </c>
      <c r="G7914" s="190">
        <f t="shared" si="496"/>
        <v>0.86607533946561543</v>
      </c>
      <c r="H7914" s="190">
        <f t="shared" si="497"/>
        <v>316.36</v>
      </c>
    </row>
    <row r="7915" spans="1:8">
      <c r="A7915" s="185">
        <v>43978</v>
      </c>
      <c r="B7915" s="184">
        <v>283</v>
      </c>
      <c r="C7915" s="184">
        <f t="shared" si="495"/>
        <v>2020</v>
      </c>
      <c r="E7915" s="190">
        <v>37.6</v>
      </c>
      <c r="F7915" s="190">
        <f t="shared" si="498"/>
        <v>7910</v>
      </c>
      <c r="G7915" s="190">
        <f t="shared" si="496"/>
        <v>0.86618484450284716</v>
      </c>
      <c r="H7915" s="190">
        <f t="shared" si="497"/>
        <v>316.39999999999998</v>
      </c>
    </row>
    <row r="7916" spans="1:8">
      <c r="A7916" s="185">
        <v>43979</v>
      </c>
      <c r="B7916" s="184">
        <v>318</v>
      </c>
      <c r="C7916" s="184">
        <f t="shared" si="495"/>
        <v>2020</v>
      </c>
      <c r="E7916" s="190">
        <v>37.6</v>
      </c>
      <c r="F7916" s="190">
        <f t="shared" si="498"/>
        <v>7911</v>
      </c>
      <c r="G7916" s="190">
        <f t="shared" si="496"/>
        <v>0.86629434954007889</v>
      </c>
      <c r="H7916" s="190">
        <f t="shared" si="497"/>
        <v>316.44</v>
      </c>
    </row>
    <row r="7917" spans="1:8">
      <c r="A7917" s="185">
        <v>43980</v>
      </c>
      <c r="B7917" s="184">
        <v>323</v>
      </c>
      <c r="C7917" s="184">
        <f t="shared" si="495"/>
        <v>2020</v>
      </c>
      <c r="E7917" s="190">
        <v>37.6</v>
      </c>
      <c r="F7917" s="190">
        <f t="shared" si="498"/>
        <v>7912</v>
      </c>
      <c r="G7917" s="190">
        <f t="shared" si="496"/>
        <v>0.86640385457731051</v>
      </c>
      <c r="H7917" s="190">
        <f t="shared" si="497"/>
        <v>316.47999999999996</v>
      </c>
    </row>
    <row r="7918" spans="1:8">
      <c r="A7918" s="185">
        <v>43981</v>
      </c>
      <c r="B7918" s="184">
        <v>324</v>
      </c>
      <c r="C7918" s="184">
        <f t="shared" si="495"/>
        <v>2020</v>
      </c>
      <c r="E7918" s="190">
        <v>37.6</v>
      </c>
      <c r="F7918" s="190">
        <f t="shared" si="498"/>
        <v>7913</v>
      </c>
      <c r="G7918" s="190">
        <f t="shared" si="496"/>
        <v>0.86651335961454223</v>
      </c>
      <c r="H7918" s="190">
        <f t="shared" si="497"/>
        <v>316.52</v>
      </c>
    </row>
    <row r="7919" spans="1:8">
      <c r="A7919" s="185">
        <v>43982</v>
      </c>
      <c r="B7919" s="184">
        <v>312</v>
      </c>
      <c r="C7919" s="184">
        <f t="shared" si="495"/>
        <v>2020</v>
      </c>
      <c r="E7919" s="190">
        <v>37.6</v>
      </c>
      <c r="F7919" s="190">
        <f t="shared" si="498"/>
        <v>7914</v>
      </c>
      <c r="G7919" s="190">
        <f t="shared" si="496"/>
        <v>0.86662286465177396</v>
      </c>
      <c r="H7919" s="190">
        <f t="shared" si="497"/>
        <v>316.56</v>
      </c>
    </row>
    <row r="7920" spans="1:8">
      <c r="A7920" s="185">
        <v>43983</v>
      </c>
      <c r="B7920" s="184">
        <v>310</v>
      </c>
      <c r="C7920" s="184">
        <f t="shared" si="495"/>
        <v>2020</v>
      </c>
      <c r="E7920" s="190">
        <v>37.6</v>
      </c>
      <c r="F7920" s="190">
        <f t="shared" si="498"/>
        <v>7915</v>
      </c>
      <c r="G7920" s="190">
        <f t="shared" si="496"/>
        <v>0.86673236968900569</v>
      </c>
      <c r="H7920" s="190">
        <f t="shared" si="497"/>
        <v>316.60000000000002</v>
      </c>
    </row>
    <row r="7921" spans="1:8">
      <c r="A7921" s="185">
        <v>43984</v>
      </c>
      <c r="B7921" s="184">
        <v>319</v>
      </c>
      <c r="C7921" s="184">
        <f t="shared" si="495"/>
        <v>2020</v>
      </c>
      <c r="E7921" s="190">
        <v>37.6</v>
      </c>
      <c r="F7921" s="190">
        <f t="shared" si="498"/>
        <v>7916</v>
      </c>
      <c r="G7921" s="190">
        <f t="shared" si="496"/>
        <v>0.86684187472623742</v>
      </c>
      <c r="H7921" s="190">
        <f t="shared" si="497"/>
        <v>316.64</v>
      </c>
    </row>
    <row r="7922" spans="1:8">
      <c r="A7922" s="185">
        <v>43985</v>
      </c>
      <c r="B7922" s="184">
        <v>349</v>
      </c>
      <c r="C7922" s="184">
        <f t="shared" si="495"/>
        <v>2020</v>
      </c>
      <c r="E7922" s="190">
        <v>37.6</v>
      </c>
      <c r="F7922" s="190">
        <f t="shared" si="498"/>
        <v>7917</v>
      </c>
      <c r="G7922" s="190">
        <f t="shared" si="496"/>
        <v>0.86695137976346914</v>
      </c>
      <c r="H7922" s="190">
        <f t="shared" si="497"/>
        <v>316.68</v>
      </c>
    </row>
    <row r="7923" spans="1:8">
      <c r="A7923" s="185">
        <v>43986</v>
      </c>
      <c r="B7923" s="184">
        <v>437</v>
      </c>
      <c r="C7923" s="184">
        <f t="shared" si="495"/>
        <v>2020</v>
      </c>
      <c r="E7923" s="190">
        <v>37.6</v>
      </c>
      <c r="F7923" s="190">
        <f t="shared" si="498"/>
        <v>7918</v>
      </c>
      <c r="G7923" s="190">
        <f t="shared" si="496"/>
        <v>0.86706088480070087</v>
      </c>
      <c r="H7923" s="190">
        <f t="shared" si="497"/>
        <v>316.72000000000003</v>
      </c>
    </row>
    <row r="7924" spans="1:8">
      <c r="A7924" s="185">
        <v>43987</v>
      </c>
      <c r="B7924" s="184">
        <v>466</v>
      </c>
      <c r="C7924" s="184">
        <f t="shared" si="495"/>
        <v>2020</v>
      </c>
      <c r="E7924" s="190">
        <v>37.6</v>
      </c>
      <c r="F7924" s="190">
        <f t="shared" si="498"/>
        <v>7919</v>
      </c>
      <c r="G7924" s="190">
        <f t="shared" si="496"/>
        <v>0.8671703898379326</v>
      </c>
      <c r="H7924" s="190">
        <f t="shared" si="497"/>
        <v>316.76000000000005</v>
      </c>
    </row>
    <row r="7925" spans="1:8">
      <c r="A7925" s="185">
        <v>43988</v>
      </c>
      <c r="B7925" s="184">
        <v>522</v>
      </c>
      <c r="C7925" s="184">
        <f t="shared" si="495"/>
        <v>2020</v>
      </c>
      <c r="E7925" s="190">
        <v>37.5</v>
      </c>
      <c r="F7925" s="190">
        <f t="shared" si="498"/>
        <v>7920</v>
      </c>
      <c r="G7925" s="190">
        <f t="shared" si="496"/>
        <v>0.86727989487516421</v>
      </c>
      <c r="H7925" s="190">
        <f t="shared" si="497"/>
        <v>316.8</v>
      </c>
    </row>
    <row r="7926" spans="1:8">
      <c r="A7926" s="185">
        <v>43989</v>
      </c>
      <c r="B7926" s="184">
        <v>557</v>
      </c>
      <c r="C7926" s="184">
        <f t="shared" si="495"/>
        <v>2020</v>
      </c>
      <c r="E7926" s="190">
        <v>37.5</v>
      </c>
      <c r="F7926" s="190">
        <f t="shared" si="498"/>
        <v>7921</v>
      </c>
      <c r="G7926" s="190">
        <f t="shared" si="496"/>
        <v>0.86738939991239594</v>
      </c>
      <c r="H7926" s="190">
        <f t="shared" si="497"/>
        <v>316.83999999999997</v>
      </c>
    </row>
    <row r="7927" spans="1:8">
      <c r="A7927" s="185">
        <v>43990</v>
      </c>
      <c r="B7927" s="184">
        <v>491</v>
      </c>
      <c r="C7927" s="184">
        <f t="shared" si="495"/>
        <v>2020</v>
      </c>
      <c r="E7927" s="190">
        <v>37.5</v>
      </c>
      <c r="F7927" s="190">
        <f t="shared" si="498"/>
        <v>7922</v>
      </c>
      <c r="G7927" s="190">
        <f t="shared" si="496"/>
        <v>0.86749890494962767</v>
      </c>
      <c r="H7927" s="190">
        <f t="shared" si="497"/>
        <v>316.88</v>
      </c>
    </row>
    <row r="7928" spans="1:8">
      <c r="A7928" s="185">
        <v>43991</v>
      </c>
      <c r="B7928" s="184">
        <v>452</v>
      </c>
      <c r="C7928" s="184">
        <f t="shared" si="495"/>
        <v>2020</v>
      </c>
      <c r="E7928" s="190">
        <v>37.5</v>
      </c>
      <c r="F7928" s="190">
        <f t="shared" si="498"/>
        <v>7923</v>
      </c>
      <c r="G7928" s="190">
        <f t="shared" si="496"/>
        <v>0.8676084099868594</v>
      </c>
      <c r="H7928" s="190">
        <f t="shared" si="497"/>
        <v>316.92</v>
      </c>
    </row>
    <row r="7929" spans="1:8">
      <c r="A7929" s="185">
        <v>43992</v>
      </c>
      <c r="B7929" s="184">
        <v>425</v>
      </c>
      <c r="C7929" s="184">
        <f t="shared" si="495"/>
        <v>2020</v>
      </c>
      <c r="E7929" s="190">
        <v>37.5</v>
      </c>
      <c r="F7929" s="190">
        <f t="shared" si="498"/>
        <v>7924</v>
      </c>
      <c r="G7929" s="190">
        <f t="shared" si="496"/>
        <v>0.86771791502409112</v>
      </c>
      <c r="H7929" s="190">
        <f t="shared" si="497"/>
        <v>316.95999999999998</v>
      </c>
    </row>
    <row r="7930" spans="1:8">
      <c r="A7930" s="185">
        <v>43993</v>
      </c>
      <c r="B7930" s="184">
        <v>395</v>
      </c>
      <c r="C7930" s="184">
        <f t="shared" si="495"/>
        <v>2020</v>
      </c>
      <c r="E7930" s="190">
        <v>37.5</v>
      </c>
      <c r="F7930" s="190">
        <f t="shared" si="498"/>
        <v>7925</v>
      </c>
      <c r="G7930" s="190">
        <f t="shared" si="496"/>
        <v>0.86782742006132285</v>
      </c>
      <c r="H7930" s="190">
        <f t="shared" si="497"/>
        <v>317</v>
      </c>
    </row>
    <row r="7931" spans="1:8">
      <c r="A7931" s="185">
        <v>43994</v>
      </c>
      <c r="B7931" s="184">
        <v>371</v>
      </c>
      <c r="C7931" s="184">
        <f t="shared" si="495"/>
        <v>2020</v>
      </c>
      <c r="E7931" s="190">
        <v>37.4</v>
      </c>
      <c r="F7931" s="190">
        <f t="shared" si="498"/>
        <v>7926</v>
      </c>
      <c r="G7931" s="190">
        <f t="shared" si="496"/>
        <v>0.86793692509855458</v>
      </c>
      <c r="H7931" s="190">
        <f t="shared" si="497"/>
        <v>317.04000000000002</v>
      </c>
    </row>
    <row r="7932" spans="1:8">
      <c r="A7932" s="185">
        <v>43995</v>
      </c>
      <c r="B7932" s="184">
        <v>325</v>
      </c>
      <c r="C7932" s="184">
        <f t="shared" si="495"/>
        <v>2020</v>
      </c>
      <c r="E7932" s="190">
        <v>37.4</v>
      </c>
      <c r="F7932" s="190">
        <f t="shared" si="498"/>
        <v>7927</v>
      </c>
      <c r="G7932" s="190">
        <f t="shared" si="496"/>
        <v>0.8680464301357862</v>
      </c>
      <c r="H7932" s="190">
        <f t="shared" si="497"/>
        <v>317.08</v>
      </c>
    </row>
    <row r="7933" spans="1:8">
      <c r="A7933" s="185">
        <v>43996</v>
      </c>
      <c r="B7933" s="184">
        <v>304</v>
      </c>
      <c r="C7933" s="184">
        <f t="shared" si="495"/>
        <v>2020</v>
      </c>
      <c r="E7933" s="190">
        <v>37.4</v>
      </c>
      <c r="F7933" s="190">
        <f t="shared" si="498"/>
        <v>7928</v>
      </c>
      <c r="G7933" s="190">
        <f t="shared" si="496"/>
        <v>0.86815593517301792</v>
      </c>
      <c r="H7933" s="190">
        <f t="shared" si="497"/>
        <v>317.12</v>
      </c>
    </row>
    <row r="7934" spans="1:8">
      <c r="A7934" s="185">
        <v>43997</v>
      </c>
      <c r="B7934" s="184">
        <v>295</v>
      </c>
      <c r="C7934" s="184">
        <f t="shared" si="495"/>
        <v>2020</v>
      </c>
      <c r="E7934" s="190">
        <v>37.4</v>
      </c>
      <c r="F7934" s="190">
        <f t="shared" si="498"/>
        <v>7929</v>
      </c>
      <c r="G7934" s="190">
        <f t="shared" si="496"/>
        <v>0.86826544021024965</v>
      </c>
      <c r="H7934" s="190">
        <f t="shared" si="497"/>
        <v>317.16000000000003</v>
      </c>
    </row>
    <row r="7935" spans="1:8">
      <c r="A7935" s="185">
        <v>43998</v>
      </c>
      <c r="B7935" s="184">
        <v>297</v>
      </c>
      <c r="C7935" s="184">
        <f t="shared" si="495"/>
        <v>2020</v>
      </c>
      <c r="E7935" s="190">
        <v>37.4</v>
      </c>
      <c r="F7935" s="190">
        <f t="shared" si="498"/>
        <v>7930</v>
      </c>
      <c r="G7935" s="190">
        <f t="shared" si="496"/>
        <v>0.86837494524748138</v>
      </c>
      <c r="H7935" s="190">
        <f t="shared" si="497"/>
        <v>317.2</v>
      </c>
    </row>
    <row r="7936" spans="1:8">
      <c r="A7936" s="185">
        <v>43999</v>
      </c>
      <c r="B7936" s="184">
        <v>308</v>
      </c>
      <c r="C7936" s="184">
        <f t="shared" si="495"/>
        <v>2020</v>
      </c>
      <c r="E7936" s="190">
        <v>37.4</v>
      </c>
      <c r="F7936" s="190">
        <f t="shared" si="498"/>
        <v>7931</v>
      </c>
      <c r="G7936" s="190">
        <f t="shared" si="496"/>
        <v>0.86848445028471311</v>
      </c>
      <c r="H7936" s="190">
        <f t="shared" si="497"/>
        <v>317.24</v>
      </c>
    </row>
    <row r="7937" spans="1:8">
      <c r="A7937" s="185">
        <v>44000</v>
      </c>
      <c r="B7937" s="184">
        <v>312</v>
      </c>
      <c r="C7937" s="184">
        <f t="shared" si="495"/>
        <v>2020</v>
      </c>
      <c r="E7937" s="190">
        <v>37.4</v>
      </c>
      <c r="F7937" s="190">
        <f t="shared" si="498"/>
        <v>7932</v>
      </c>
      <c r="G7937" s="190">
        <f t="shared" si="496"/>
        <v>0.86859395532194483</v>
      </c>
      <c r="H7937" s="190">
        <f t="shared" si="497"/>
        <v>317.27999999999997</v>
      </c>
    </row>
    <row r="7938" spans="1:8">
      <c r="A7938" s="185">
        <v>44001</v>
      </c>
      <c r="B7938" s="184">
        <v>310</v>
      </c>
      <c r="C7938" s="184">
        <f t="shared" si="495"/>
        <v>2020</v>
      </c>
      <c r="E7938" s="190">
        <v>37.299999999999997</v>
      </c>
      <c r="F7938" s="190">
        <f t="shared" si="498"/>
        <v>7933</v>
      </c>
      <c r="G7938" s="190">
        <f t="shared" si="496"/>
        <v>0.86870346035917656</v>
      </c>
      <c r="H7938" s="190">
        <f t="shared" si="497"/>
        <v>317.32</v>
      </c>
    </row>
    <row r="7939" spans="1:8">
      <c r="A7939" s="185">
        <v>44002</v>
      </c>
      <c r="B7939" s="184">
        <v>306</v>
      </c>
      <c r="C7939" s="184">
        <f t="shared" si="495"/>
        <v>2020</v>
      </c>
      <c r="E7939" s="190">
        <v>37.299999999999997</v>
      </c>
      <c r="F7939" s="190">
        <f t="shared" si="498"/>
        <v>7934</v>
      </c>
      <c r="G7939" s="190">
        <f t="shared" si="496"/>
        <v>0.86881296539640829</v>
      </c>
      <c r="H7939" s="190">
        <f t="shared" si="497"/>
        <v>317.36</v>
      </c>
    </row>
    <row r="7940" spans="1:8">
      <c r="A7940" s="185">
        <v>44003</v>
      </c>
      <c r="B7940" s="184">
        <v>319</v>
      </c>
      <c r="C7940" s="184">
        <f t="shared" si="495"/>
        <v>2020</v>
      </c>
      <c r="E7940" s="190">
        <v>37.299999999999997</v>
      </c>
      <c r="F7940" s="190">
        <f t="shared" si="498"/>
        <v>7935</v>
      </c>
      <c r="G7940" s="190">
        <f t="shared" si="496"/>
        <v>0.8689224704336399</v>
      </c>
      <c r="H7940" s="190">
        <f t="shared" si="497"/>
        <v>317.39999999999998</v>
      </c>
    </row>
    <row r="7941" spans="1:8">
      <c r="A7941" s="185">
        <v>44004</v>
      </c>
      <c r="B7941" s="184">
        <v>292</v>
      </c>
      <c r="C7941" s="184">
        <f t="shared" si="495"/>
        <v>2020</v>
      </c>
      <c r="E7941" s="190">
        <v>37.299999999999997</v>
      </c>
      <c r="F7941" s="190">
        <f t="shared" si="498"/>
        <v>7936</v>
      </c>
      <c r="G7941" s="190">
        <f t="shared" si="496"/>
        <v>0.86903197547087163</v>
      </c>
      <c r="H7941" s="190">
        <f t="shared" si="497"/>
        <v>317.44</v>
      </c>
    </row>
    <row r="7942" spans="1:8">
      <c r="A7942" s="185">
        <v>44005</v>
      </c>
      <c r="B7942" s="184">
        <v>214</v>
      </c>
      <c r="C7942" s="184">
        <f t="shared" ref="C7942:C8005" si="499">YEAR(A7942)</f>
        <v>2020</v>
      </c>
      <c r="E7942" s="190">
        <v>37.299999999999997</v>
      </c>
      <c r="F7942" s="190">
        <f t="shared" si="498"/>
        <v>7937</v>
      </c>
      <c r="G7942" s="190">
        <f t="shared" ref="G7942:G8005" si="500">F7942/9132</f>
        <v>0.86914148050810336</v>
      </c>
      <c r="H7942" s="190">
        <f t="shared" ref="H7942:H8005" si="501">G7942*9132/25</f>
        <v>317.48</v>
      </c>
    </row>
    <row r="7943" spans="1:8">
      <c r="A7943" s="185">
        <v>44006</v>
      </c>
      <c r="B7943" s="184">
        <v>135</v>
      </c>
      <c r="C7943" s="184">
        <f t="shared" si="499"/>
        <v>2020</v>
      </c>
      <c r="E7943" s="190">
        <v>37.299999999999997</v>
      </c>
      <c r="F7943" s="190">
        <f t="shared" ref="F7943:F8006" si="502">F7942+1</f>
        <v>7938</v>
      </c>
      <c r="G7943" s="190">
        <f t="shared" si="500"/>
        <v>0.86925098554533509</v>
      </c>
      <c r="H7943" s="190">
        <f t="shared" si="501"/>
        <v>317.52</v>
      </c>
    </row>
    <row r="7944" spans="1:8">
      <c r="A7944" s="185">
        <v>44007</v>
      </c>
      <c r="B7944" s="184">
        <v>93.2</v>
      </c>
      <c r="C7944" s="184">
        <f t="shared" si="499"/>
        <v>2020</v>
      </c>
      <c r="E7944" s="190">
        <v>37.200000000000003</v>
      </c>
      <c r="F7944" s="190">
        <f t="shared" si="502"/>
        <v>7939</v>
      </c>
      <c r="G7944" s="190">
        <f t="shared" si="500"/>
        <v>0.86936049058256681</v>
      </c>
      <c r="H7944" s="190">
        <f t="shared" si="501"/>
        <v>317.56</v>
      </c>
    </row>
    <row r="7945" spans="1:8">
      <c r="A7945" s="185">
        <v>44008</v>
      </c>
      <c r="B7945" s="184">
        <v>78.400000000000006</v>
      </c>
      <c r="C7945" s="184">
        <f t="shared" si="499"/>
        <v>2020</v>
      </c>
      <c r="E7945" s="190">
        <v>37.200000000000003</v>
      </c>
      <c r="F7945" s="190">
        <f t="shared" si="502"/>
        <v>7940</v>
      </c>
      <c r="G7945" s="190">
        <f t="shared" si="500"/>
        <v>0.86946999561979854</v>
      </c>
      <c r="H7945" s="190">
        <f t="shared" si="501"/>
        <v>317.60000000000002</v>
      </c>
    </row>
    <row r="7946" spans="1:8">
      <c r="A7946" s="185">
        <v>44009</v>
      </c>
      <c r="B7946" s="184">
        <v>73.599999999999994</v>
      </c>
      <c r="C7946" s="184">
        <f t="shared" si="499"/>
        <v>2020</v>
      </c>
      <c r="E7946" s="190">
        <v>37.200000000000003</v>
      </c>
      <c r="F7946" s="190">
        <f t="shared" si="502"/>
        <v>7941</v>
      </c>
      <c r="G7946" s="190">
        <f t="shared" si="500"/>
        <v>0.86957950065703027</v>
      </c>
      <c r="H7946" s="190">
        <f t="shared" si="501"/>
        <v>317.64</v>
      </c>
    </row>
    <row r="7947" spans="1:8">
      <c r="A7947" s="185">
        <v>44010</v>
      </c>
      <c r="B7947" s="184">
        <v>73.099999999999994</v>
      </c>
      <c r="C7947" s="184">
        <f t="shared" si="499"/>
        <v>2020</v>
      </c>
      <c r="E7947" s="190">
        <v>37.200000000000003</v>
      </c>
      <c r="F7947" s="190">
        <f t="shared" si="502"/>
        <v>7942</v>
      </c>
      <c r="G7947" s="190">
        <f t="shared" si="500"/>
        <v>0.86968900569426189</v>
      </c>
      <c r="H7947" s="190">
        <f t="shared" si="501"/>
        <v>317.67999999999995</v>
      </c>
    </row>
    <row r="7948" spans="1:8">
      <c r="A7948" s="185">
        <v>44011</v>
      </c>
      <c r="B7948" s="184">
        <v>69.099999999999994</v>
      </c>
      <c r="C7948" s="184">
        <f t="shared" si="499"/>
        <v>2020</v>
      </c>
      <c r="E7948" s="190">
        <v>37.200000000000003</v>
      </c>
      <c r="F7948" s="190">
        <f t="shared" si="502"/>
        <v>7943</v>
      </c>
      <c r="G7948" s="190">
        <f t="shared" si="500"/>
        <v>0.86979851073149361</v>
      </c>
      <c r="H7948" s="190">
        <f t="shared" si="501"/>
        <v>317.72000000000003</v>
      </c>
    </row>
    <row r="7949" spans="1:8">
      <c r="A7949" s="185">
        <v>44012</v>
      </c>
      <c r="B7949" s="184">
        <v>67.3</v>
      </c>
      <c r="C7949" s="184">
        <f t="shared" si="499"/>
        <v>2020</v>
      </c>
      <c r="E7949" s="190">
        <v>37.200000000000003</v>
      </c>
      <c r="F7949" s="190">
        <f t="shared" si="502"/>
        <v>7944</v>
      </c>
      <c r="G7949" s="190">
        <f t="shared" si="500"/>
        <v>0.86990801576872534</v>
      </c>
      <c r="H7949" s="190">
        <f t="shared" si="501"/>
        <v>317.76</v>
      </c>
    </row>
    <row r="7950" spans="1:8">
      <c r="A7950" s="185">
        <v>44013</v>
      </c>
      <c r="B7950" s="184">
        <v>63.3</v>
      </c>
      <c r="C7950" s="184">
        <f t="shared" si="499"/>
        <v>2020</v>
      </c>
      <c r="E7950" s="190">
        <v>37.200000000000003</v>
      </c>
      <c r="F7950" s="190">
        <f t="shared" si="502"/>
        <v>7945</v>
      </c>
      <c r="G7950" s="190">
        <f t="shared" si="500"/>
        <v>0.87001752080595707</v>
      </c>
      <c r="H7950" s="190">
        <f t="shared" si="501"/>
        <v>317.8</v>
      </c>
    </row>
    <row r="7951" spans="1:8">
      <c r="A7951" s="185">
        <v>44014</v>
      </c>
      <c r="B7951" s="184">
        <v>57.6</v>
      </c>
      <c r="C7951" s="184">
        <f t="shared" si="499"/>
        <v>2020</v>
      </c>
      <c r="E7951" s="190">
        <v>37.200000000000003</v>
      </c>
      <c r="F7951" s="190">
        <f t="shared" si="502"/>
        <v>7946</v>
      </c>
      <c r="G7951" s="190">
        <f t="shared" si="500"/>
        <v>0.87012702584318879</v>
      </c>
      <c r="H7951" s="190">
        <f t="shared" si="501"/>
        <v>317.83999999999997</v>
      </c>
    </row>
    <row r="7952" spans="1:8">
      <c r="A7952" s="185">
        <v>44015</v>
      </c>
      <c r="B7952" s="184">
        <v>65.900000000000006</v>
      </c>
      <c r="C7952" s="184">
        <f t="shared" si="499"/>
        <v>2020</v>
      </c>
      <c r="E7952" s="190">
        <v>37.200000000000003</v>
      </c>
      <c r="F7952" s="190">
        <f t="shared" si="502"/>
        <v>7947</v>
      </c>
      <c r="G7952" s="190">
        <f t="shared" si="500"/>
        <v>0.87023653088042052</v>
      </c>
      <c r="H7952" s="190">
        <f t="shared" si="501"/>
        <v>317.88</v>
      </c>
    </row>
    <row r="7953" spans="1:8">
      <c r="A7953" s="185">
        <v>44016</v>
      </c>
      <c r="B7953" s="184">
        <v>59.2</v>
      </c>
      <c r="C7953" s="184">
        <f t="shared" si="499"/>
        <v>2020</v>
      </c>
      <c r="E7953" s="190">
        <v>37.1</v>
      </c>
      <c r="F7953" s="190">
        <f t="shared" si="502"/>
        <v>7948</v>
      </c>
      <c r="G7953" s="190">
        <f t="shared" si="500"/>
        <v>0.87034603591765225</v>
      </c>
      <c r="H7953" s="190">
        <f t="shared" si="501"/>
        <v>317.92</v>
      </c>
    </row>
    <row r="7954" spans="1:8">
      <c r="A7954" s="185">
        <v>44017</v>
      </c>
      <c r="B7954" s="184">
        <v>72.2</v>
      </c>
      <c r="C7954" s="184">
        <f t="shared" si="499"/>
        <v>2020</v>
      </c>
      <c r="E7954" s="190">
        <v>37.1</v>
      </c>
      <c r="F7954" s="190">
        <f t="shared" si="502"/>
        <v>7949</v>
      </c>
      <c r="G7954" s="190">
        <f t="shared" si="500"/>
        <v>0.87045554095488398</v>
      </c>
      <c r="H7954" s="190">
        <f t="shared" si="501"/>
        <v>317.96000000000004</v>
      </c>
    </row>
    <row r="7955" spans="1:8">
      <c r="A7955" s="185">
        <v>44018</v>
      </c>
      <c r="B7955" s="184">
        <v>70.099999999999994</v>
      </c>
      <c r="C7955" s="184">
        <f t="shared" si="499"/>
        <v>2020</v>
      </c>
      <c r="E7955" s="190">
        <v>37.1</v>
      </c>
      <c r="F7955" s="190">
        <f t="shared" si="502"/>
        <v>7950</v>
      </c>
      <c r="G7955" s="190">
        <f t="shared" si="500"/>
        <v>0.87056504599211559</v>
      </c>
      <c r="H7955" s="190">
        <f t="shared" si="501"/>
        <v>318</v>
      </c>
    </row>
    <row r="7956" spans="1:8">
      <c r="A7956" s="185">
        <v>44019</v>
      </c>
      <c r="B7956" s="184">
        <v>63.1</v>
      </c>
      <c r="C7956" s="184">
        <f t="shared" si="499"/>
        <v>2020</v>
      </c>
      <c r="E7956" s="190">
        <v>37.1</v>
      </c>
      <c r="F7956" s="190">
        <f t="shared" si="502"/>
        <v>7951</v>
      </c>
      <c r="G7956" s="190">
        <f t="shared" si="500"/>
        <v>0.87067455102934732</v>
      </c>
      <c r="H7956" s="190">
        <f t="shared" si="501"/>
        <v>318.04000000000002</v>
      </c>
    </row>
    <row r="7957" spans="1:8">
      <c r="A7957" s="185">
        <v>44020</v>
      </c>
      <c r="B7957" s="184">
        <v>51.2</v>
      </c>
      <c r="C7957" s="184">
        <f t="shared" si="499"/>
        <v>2020</v>
      </c>
      <c r="E7957" s="190">
        <v>37</v>
      </c>
      <c r="F7957" s="190">
        <f t="shared" si="502"/>
        <v>7952</v>
      </c>
      <c r="G7957" s="190">
        <f t="shared" si="500"/>
        <v>0.87078405606657905</v>
      </c>
      <c r="H7957" s="190">
        <f t="shared" si="501"/>
        <v>318.08</v>
      </c>
    </row>
    <row r="7958" spans="1:8">
      <c r="A7958" s="185">
        <v>44021</v>
      </c>
      <c r="B7958" s="184">
        <v>52.2</v>
      </c>
      <c r="C7958" s="184">
        <f t="shared" si="499"/>
        <v>2020</v>
      </c>
      <c r="E7958" s="190">
        <v>37</v>
      </c>
      <c r="F7958" s="190">
        <f t="shared" si="502"/>
        <v>7953</v>
      </c>
      <c r="G7958" s="190">
        <f t="shared" si="500"/>
        <v>0.87089356110381078</v>
      </c>
      <c r="H7958" s="190">
        <f t="shared" si="501"/>
        <v>318.12</v>
      </c>
    </row>
    <row r="7959" spans="1:8">
      <c r="A7959" s="185">
        <v>44022</v>
      </c>
      <c r="B7959" s="184">
        <v>55.5</v>
      </c>
      <c r="C7959" s="184">
        <f t="shared" si="499"/>
        <v>2020</v>
      </c>
      <c r="E7959" s="190">
        <v>37</v>
      </c>
      <c r="F7959" s="190">
        <f t="shared" si="502"/>
        <v>7954</v>
      </c>
      <c r="G7959" s="190">
        <f t="shared" si="500"/>
        <v>0.8710030661410425</v>
      </c>
      <c r="H7959" s="190">
        <f t="shared" si="501"/>
        <v>318.16000000000003</v>
      </c>
    </row>
    <row r="7960" spans="1:8">
      <c r="A7960" s="185">
        <v>44023</v>
      </c>
      <c r="B7960" s="184">
        <v>50.2</v>
      </c>
      <c r="C7960" s="184">
        <f t="shared" si="499"/>
        <v>2020</v>
      </c>
      <c r="E7960" s="190">
        <v>37</v>
      </c>
      <c r="F7960" s="190">
        <f t="shared" si="502"/>
        <v>7955</v>
      </c>
      <c r="G7960" s="190">
        <f t="shared" si="500"/>
        <v>0.87111257117827423</v>
      </c>
      <c r="H7960" s="190">
        <f t="shared" si="501"/>
        <v>318.2</v>
      </c>
    </row>
    <row r="7961" spans="1:8">
      <c r="A7961" s="185">
        <v>44024</v>
      </c>
      <c r="B7961" s="184">
        <v>55.5</v>
      </c>
      <c r="C7961" s="184">
        <f t="shared" si="499"/>
        <v>2020</v>
      </c>
      <c r="E7961" s="190">
        <v>37</v>
      </c>
      <c r="F7961" s="190">
        <f t="shared" si="502"/>
        <v>7956</v>
      </c>
      <c r="G7961" s="190">
        <f t="shared" si="500"/>
        <v>0.87122207621550596</v>
      </c>
      <c r="H7961" s="190">
        <f t="shared" si="501"/>
        <v>318.24</v>
      </c>
    </row>
    <row r="7962" spans="1:8">
      <c r="A7962" s="185">
        <v>44025</v>
      </c>
      <c r="B7962" s="184">
        <v>51.8</v>
      </c>
      <c r="C7962" s="184">
        <f t="shared" si="499"/>
        <v>2020</v>
      </c>
      <c r="E7962" s="190">
        <v>37</v>
      </c>
      <c r="F7962" s="190">
        <f t="shared" si="502"/>
        <v>7957</v>
      </c>
      <c r="G7962" s="190">
        <f t="shared" si="500"/>
        <v>0.87133158125273757</v>
      </c>
      <c r="H7962" s="190">
        <f t="shared" si="501"/>
        <v>318.27999999999997</v>
      </c>
    </row>
    <row r="7963" spans="1:8">
      <c r="A7963" s="185">
        <v>44026</v>
      </c>
      <c r="B7963" s="184">
        <v>55</v>
      </c>
      <c r="C7963" s="184">
        <f t="shared" si="499"/>
        <v>2020</v>
      </c>
      <c r="E7963" s="190">
        <v>37</v>
      </c>
      <c r="F7963" s="190">
        <f t="shared" si="502"/>
        <v>7958</v>
      </c>
      <c r="G7963" s="190">
        <f t="shared" si="500"/>
        <v>0.8714410862899693</v>
      </c>
      <c r="H7963" s="190">
        <f t="shared" si="501"/>
        <v>318.32</v>
      </c>
    </row>
    <row r="7964" spans="1:8">
      <c r="A7964" s="185">
        <v>44027</v>
      </c>
      <c r="B7964" s="184">
        <v>52.6</v>
      </c>
      <c r="C7964" s="184">
        <f t="shared" si="499"/>
        <v>2020</v>
      </c>
      <c r="E7964" s="190">
        <v>37</v>
      </c>
      <c r="F7964" s="190">
        <f t="shared" si="502"/>
        <v>7959</v>
      </c>
      <c r="G7964" s="190">
        <f t="shared" si="500"/>
        <v>0.87155059132720103</v>
      </c>
      <c r="H7964" s="190">
        <f t="shared" si="501"/>
        <v>318.36</v>
      </c>
    </row>
    <row r="7965" spans="1:8">
      <c r="A7965" s="185">
        <v>44028</v>
      </c>
      <c r="B7965" s="184">
        <v>63.1</v>
      </c>
      <c r="C7965" s="184">
        <f t="shared" si="499"/>
        <v>2020</v>
      </c>
      <c r="E7965" s="190">
        <v>37</v>
      </c>
      <c r="F7965" s="190">
        <f t="shared" si="502"/>
        <v>7960</v>
      </c>
      <c r="G7965" s="190">
        <f t="shared" si="500"/>
        <v>0.87166009636443276</v>
      </c>
      <c r="H7965" s="190">
        <f t="shared" si="501"/>
        <v>318.39999999999998</v>
      </c>
    </row>
    <row r="7966" spans="1:8">
      <c r="A7966" s="185">
        <v>44029</v>
      </c>
      <c r="B7966" s="184">
        <v>58.8</v>
      </c>
      <c r="C7966" s="184">
        <f t="shared" si="499"/>
        <v>2020</v>
      </c>
      <c r="E7966" s="190">
        <v>37</v>
      </c>
      <c r="F7966" s="190">
        <f t="shared" si="502"/>
        <v>7961</v>
      </c>
      <c r="G7966" s="190">
        <f t="shared" si="500"/>
        <v>0.87176960140166448</v>
      </c>
      <c r="H7966" s="190">
        <f t="shared" si="501"/>
        <v>318.44</v>
      </c>
    </row>
    <row r="7967" spans="1:8">
      <c r="A7967" s="185">
        <v>44030</v>
      </c>
      <c r="B7967" s="184">
        <v>56.9</v>
      </c>
      <c r="C7967" s="184">
        <f t="shared" si="499"/>
        <v>2020</v>
      </c>
      <c r="E7967" s="190">
        <v>37</v>
      </c>
      <c r="F7967" s="190">
        <f t="shared" si="502"/>
        <v>7962</v>
      </c>
      <c r="G7967" s="190">
        <f t="shared" si="500"/>
        <v>0.87187910643889621</v>
      </c>
      <c r="H7967" s="190">
        <f t="shared" si="501"/>
        <v>318.48</v>
      </c>
    </row>
    <row r="7968" spans="1:8">
      <c r="A7968" s="185">
        <v>44031</v>
      </c>
      <c r="B7968" s="184">
        <v>56.7</v>
      </c>
      <c r="C7968" s="184">
        <f t="shared" si="499"/>
        <v>2020</v>
      </c>
      <c r="E7968" s="190">
        <v>37</v>
      </c>
      <c r="F7968" s="190">
        <f t="shared" si="502"/>
        <v>7963</v>
      </c>
      <c r="G7968" s="190">
        <f t="shared" si="500"/>
        <v>0.87198861147612794</v>
      </c>
      <c r="H7968" s="190">
        <f t="shared" si="501"/>
        <v>318.52</v>
      </c>
    </row>
    <row r="7969" spans="1:8">
      <c r="A7969" s="185">
        <v>44032</v>
      </c>
      <c r="B7969" s="184">
        <v>55.1</v>
      </c>
      <c r="C7969" s="184">
        <f t="shared" si="499"/>
        <v>2020</v>
      </c>
      <c r="E7969" s="190">
        <v>37</v>
      </c>
      <c r="F7969" s="190">
        <f t="shared" si="502"/>
        <v>7964</v>
      </c>
      <c r="G7969" s="190">
        <f t="shared" si="500"/>
        <v>0.87209811651335967</v>
      </c>
      <c r="H7969" s="190">
        <f t="shared" si="501"/>
        <v>318.56000000000006</v>
      </c>
    </row>
    <row r="7970" spans="1:8">
      <c r="A7970" s="185">
        <v>44033</v>
      </c>
      <c r="B7970" s="184">
        <v>46.5</v>
      </c>
      <c r="C7970" s="184">
        <f t="shared" si="499"/>
        <v>2020</v>
      </c>
      <c r="E7970" s="190">
        <v>36.9</v>
      </c>
      <c r="F7970" s="190">
        <f t="shared" si="502"/>
        <v>7965</v>
      </c>
      <c r="G7970" s="190">
        <f t="shared" si="500"/>
        <v>0.87220762155059128</v>
      </c>
      <c r="H7970" s="190">
        <f t="shared" si="501"/>
        <v>318.60000000000002</v>
      </c>
    </row>
    <row r="7971" spans="1:8">
      <c r="A7971" s="185">
        <v>44034</v>
      </c>
      <c r="B7971" s="184">
        <v>53.4</v>
      </c>
      <c r="C7971" s="184">
        <f t="shared" si="499"/>
        <v>2020</v>
      </c>
      <c r="E7971" s="190">
        <v>36.9</v>
      </c>
      <c r="F7971" s="190">
        <f t="shared" si="502"/>
        <v>7966</v>
      </c>
      <c r="G7971" s="190">
        <f t="shared" si="500"/>
        <v>0.87231712658782301</v>
      </c>
      <c r="H7971" s="190">
        <f t="shared" si="501"/>
        <v>318.64</v>
      </c>
    </row>
    <row r="7972" spans="1:8">
      <c r="A7972" s="185">
        <v>44035</v>
      </c>
      <c r="B7972" s="184">
        <v>54.8</v>
      </c>
      <c r="C7972" s="184">
        <f t="shared" si="499"/>
        <v>2020</v>
      </c>
      <c r="E7972" s="190">
        <v>36.9</v>
      </c>
      <c r="F7972" s="190">
        <f t="shared" si="502"/>
        <v>7967</v>
      </c>
      <c r="G7972" s="190">
        <f t="shared" si="500"/>
        <v>0.87242663162505474</v>
      </c>
      <c r="H7972" s="190">
        <f t="shared" si="501"/>
        <v>318.68</v>
      </c>
    </row>
    <row r="7973" spans="1:8">
      <c r="A7973" s="185">
        <v>44036</v>
      </c>
      <c r="B7973" s="184">
        <v>61.1</v>
      </c>
      <c r="C7973" s="184">
        <f t="shared" si="499"/>
        <v>2020</v>
      </c>
      <c r="E7973" s="190">
        <v>36.9</v>
      </c>
      <c r="F7973" s="190">
        <f t="shared" si="502"/>
        <v>7968</v>
      </c>
      <c r="G7973" s="190">
        <f t="shared" si="500"/>
        <v>0.87253613666228647</v>
      </c>
      <c r="H7973" s="190">
        <f t="shared" si="501"/>
        <v>318.72000000000003</v>
      </c>
    </row>
    <row r="7974" spans="1:8">
      <c r="A7974" s="185">
        <v>44037</v>
      </c>
      <c r="B7974" s="184">
        <v>49.1</v>
      </c>
      <c r="C7974" s="184">
        <f t="shared" si="499"/>
        <v>2020</v>
      </c>
      <c r="E7974" s="190">
        <v>36.9</v>
      </c>
      <c r="F7974" s="190">
        <f t="shared" si="502"/>
        <v>7969</v>
      </c>
      <c r="G7974" s="190">
        <f t="shared" si="500"/>
        <v>0.87264564169951819</v>
      </c>
      <c r="H7974" s="190">
        <f t="shared" si="501"/>
        <v>318.76</v>
      </c>
    </row>
    <row r="7975" spans="1:8">
      <c r="A7975" s="185">
        <v>44038</v>
      </c>
      <c r="B7975" s="184">
        <v>54</v>
      </c>
      <c r="C7975" s="184">
        <f t="shared" si="499"/>
        <v>2020</v>
      </c>
      <c r="E7975" s="190">
        <v>36.9</v>
      </c>
      <c r="F7975" s="190">
        <f t="shared" si="502"/>
        <v>7970</v>
      </c>
      <c r="G7975" s="190">
        <f t="shared" si="500"/>
        <v>0.87275514673674992</v>
      </c>
      <c r="H7975" s="190">
        <f t="shared" si="501"/>
        <v>318.8</v>
      </c>
    </row>
    <row r="7976" spans="1:8">
      <c r="A7976" s="185">
        <v>44039</v>
      </c>
      <c r="B7976" s="184">
        <v>50.8</v>
      </c>
      <c r="C7976" s="184">
        <f t="shared" si="499"/>
        <v>2020</v>
      </c>
      <c r="E7976" s="190">
        <v>36.9</v>
      </c>
      <c r="F7976" s="190">
        <f t="shared" si="502"/>
        <v>7971</v>
      </c>
      <c r="G7976" s="190">
        <f t="shared" si="500"/>
        <v>0.87286465177398165</v>
      </c>
      <c r="H7976" s="190">
        <f t="shared" si="501"/>
        <v>318.83999999999997</v>
      </c>
    </row>
    <row r="7977" spans="1:8">
      <c r="A7977" s="185">
        <v>44040</v>
      </c>
      <c r="B7977" s="184">
        <v>53</v>
      </c>
      <c r="C7977" s="184">
        <f t="shared" si="499"/>
        <v>2020</v>
      </c>
      <c r="E7977" s="190">
        <v>36.799999999999997</v>
      </c>
      <c r="F7977" s="190">
        <f t="shared" si="502"/>
        <v>7972</v>
      </c>
      <c r="G7977" s="190">
        <f t="shared" si="500"/>
        <v>0.87297415681121326</v>
      </c>
      <c r="H7977" s="190">
        <f t="shared" si="501"/>
        <v>318.87999999999994</v>
      </c>
    </row>
    <row r="7978" spans="1:8">
      <c r="A7978" s="185">
        <v>44041</v>
      </c>
      <c r="B7978" s="184">
        <v>47.3</v>
      </c>
      <c r="C7978" s="184">
        <f t="shared" si="499"/>
        <v>2020</v>
      </c>
      <c r="E7978" s="190">
        <v>36.799999999999997</v>
      </c>
      <c r="F7978" s="190">
        <f t="shared" si="502"/>
        <v>7973</v>
      </c>
      <c r="G7978" s="190">
        <f t="shared" si="500"/>
        <v>0.87308366184844499</v>
      </c>
      <c r="H7978" s="190">
        <f t="shared" si="501"/>
        <v>318.92</v>
      </c>
    </row>
    <row r="7979" spans="1:8">
      <c r="A7979" s="185">
        <v>44042</v>
      </c>
      <c r="B7979" s="184">
        <v>45.9</v>
      </c>
      <c r="C7979" s="184">
        <f t="shared" si="499"/>
        <v>2020</v>
      </c>
      <c r="E7979" s="190">
        <v>36.799999999999997</v>
      </c>
      <c r="F7979" s="190">
        <f t="shared" si="502"/>
        <v>7974</v>
      </c>
      <c r="G7979" s="190">
        <f t="shared" si="500"/>
        <v>0.87319316688567672</v>
      </c>
      <c r="H7979" s="190">
        <f t="shared" si="501"/>
        <v>318.95999999999998</v>
      </c>
    </row>
    <row r="7980" spans="1:8">
      <c r="A7980" s="185">
        <v>44043</v>
      </c>
      <c r="B7980" s="184">
        <v>47.9</v>
      </c>
      <c r="C7980" s="184">
        <f t="shared" si="499"/>
        <v>2020</v>
      </c>
      <c r="E7980" s="190">
        <v>36.799999999999997</v>
      </c>
      <c r="F7980" s="190">
        <f t="shared" si="502"/>
        <v>7975</v>
      </c>
      <c r="G7980" s="190">
        <f t="shared" si="500"/>
        <v>0.87330267192290845</v>
      </c>
      <c r="H7980" s="190">
        <f t="shared" si="501"/>
        <v>319</v>
      </c>
    </row>
    <row r="7981" spans="1:8">
      <c r="A7981" s="185">
        <v>44044</v>
      </c>
      <c r="B7981" s="184">
        <v>38.6</v>
      </c>
      <c r="C7981" s="184">
        <f t="shared" si="499"/>
        <v>2020</v>
      </c>
      <c r="E7981" s="190">
        <v>36.700000000000003</v>
      </c>
      <c r="F7981" s="190">
        <f t="shared" si="502"/>
        <v>7976</v>
      </c>
      <c r="G7981" s="190">
        <f t="shared" si="500"/>
        <v>0.87341217696014017</v>
      </c>
      <c r="H7981" s="190">
        <f t="shared" si="501"/>
        <v>319.04000000000002</v>
      </c>
    </row>
    <row r="7982" spans="1:8">
      <c r="A7982" s="185">
        <v>44045</v>
      </c>
      <c r="B7982" s="184">
        <v>36.6</v>
      </c>
      <c r="C7982" s="184">
        <f t="shared" si="499"/>
        <v>2020</v>
      </c>
      <c r="E7982" s="190">
        <v>36.700000000000003</v>
      </c>
      <c r="F7982" s="190">
        <f t="shared" si="502"/>
        <v>7977</v>
      </c>
      <c r="G7982" s="190">
        <f t="shared" si="500"/>
        <v>0.8735216819973719</v>
      </c>
      <c r="H7982" s="190">
        <f t="shared" si="501"/>
        <v>319.08</v>
      </c>
    </row>
    <row r="7983" spans="1:8">
      <c r="A7983" s="185">
        <v>44046</v>
      </c>
      <c r="B7983" s="184">
        <v>37.5</v>
      </c>
      <c r="C7983" s="184">
        <f t="shared" si="499"/>
        <v>2020</v>
      </c>
      <c r="E7983" s="190">
        <v>36.700000000000003</v>
      </c>
      <c r="F7983" s="190">
        <f t="shared" si="502"/>
        <v>7978</v>
      </c>
      <c r="G7983" s="190">
        <f t="shared" si="500"/>
        <v>0.87363118703460363</v>
      </c>
      <c r="H7983" s="190">
        <f t="shared" si="501"/>
        <v>319.12</v>
      </c>
    </row>
    <row r="7984" spans="1:8">
      <c r="A7984" s="185">
        <v>44047</v>
      </c>
      <c r="B7984" s="184">
        <v>39.9</v>
      </c>
      <c r="C7984" s="184">
        <f t="shared" si="499"/>
        <v>2020</v>
      </c>
      <c r="E7984" s="190">
        <v>36.700000000000003</v>
      </c>
      <c r="F7984" s="190">
        <f t="shared" si="502"/>
        <v>7979</v>
      </c>
      <c r="G7984" s="190">
        <f t="shared" si="500"/>
        <v>0.87374069207183536</v>
      </c>
      <c r="H7984" s="190">
        <f t="shared" si="501"/>
        <v>319.16000000000003</v>
      </c>
    </row>
    <row r="7985" spans="1:8">
      <c r="A7985" s="185">
        <v>44048</v>
      </c>
      <c r="B7985" s="184">
        <v>41.1</v>
      </c>
      <c r="C7985" s="184">
        <f t="shared" si="499"/>
        <v>2020</v>
      </c>
      <c r="E7985" s="190">
        <v>36.700000000000003</v>
      </c>
      <c r="F7985" s="190">
        <f t="shared" si="502"/>
        <v>7980</v>
      </c>
      <c r="G7985" s="190">
        <f t="shared" si="500"/>
        <v>0.87385019710906697</v>
      </c>
      <c r="H7985" s="190">
        <f t="shared" si="501"/>
        <v>319.2</v>
      </c>
    </row>
    <row r="7986" spans="1:8">
      <c r="A7986" s="185">
        <v>44049</v>
      </c>
      <c r="B7986" s="184">
        <v>38.799999999999997</v>
      </c>
      <c r="C7986" s="184">
        <f t="shared" si="499"/>
        <v>2020</v>
      </c>
      <c r="E7986" s="190">
        <v>36.700000000000003</v>
      </c>
      <c r="F7986" s="190">
        <f t="shared" si="502"/>
        <v>7981</v>
      </c>
      <c r="G7986" s="190">
        <f t="shared" si="500"/>
        <v>0.8739597021462987</v>
      </c>
      <c r="H7986" s="190">
        <f t="shared" si="501"/>
        <v>319.24</v>
      </c>
    </row>
    <row r="7987" spans="1:8">
      <c r="A7987" s="185">
        <v>44050</v>
      </c>
      <c r="B7987" s="184">
        <v>39.299999999999997</v>
      </c>
      <c r="C7987" s="184">
        <f t="shared" si="499"/>
        <v>2020</v>
      </c>
      <c r="E7987" s="190">
        <v>36.700000000000003</v>
      </c>
      <c r="F7987" s="190">
        <f t="shared" si="502"/>
        <v>7982</v>
      </c>
      <c r="G7987" s="190">
        <f t="shared" si="500"/>
        <v>0.87406920718353043</v>
      </c>
      <c r="H7987" s="190">
        <f t="shared" si="501"/>
        <v>319.27999999999997</v>
      </c>
    </row>
    <row r="7988" spans="1:8">
      <c r="A7988" s="185">
        <v>44051</v>
      </c>
      <c r="B7988" s="184">
        <v>42.9</v>
      </c>
      <c r="C7988" s="184">
        <f t="shared" si="499"/>
        <v>2020</v>
      </c>
      <c r="E7988" s="190">
        <v>36.6</v>
      </c>
      <c r="F7988" s="190">
        <f t="shared" si="502"/>
        <v>7983</v>
      </c>
      <c r="G7988" s="190">
        <f t="shared" si="500"/>
        <v>0.87417871222076216</v>
      </c>
      <c r="H7988" s="190">
        <f t="shared" si="501"/>
        <v>319.32</v>
      </c>
    </row>
    <row r="7989" spans="1:8">
      <c r="A7989" s="185">
        <v>44052</v>
      </c>
      <c r="B7989" s="184">
        <v>36.1</v>
      </c>
      <c r="C7989" s="184">
        <f t="shared" si="499"/>
        <v>2020</v>
      </c>
      <c r="E7989" s="190">
        <v>36.6</v>
      </c>
      <c r="F7989" s="190">
        <f t="shared" si="502"/>
        <v>7984</v>
      </c>
      <c r="G7989" s="190">
        <f t="shared" si="500"/>
        <v>0.87428821725799388</v>
      </c>
      <c r="H7989" s="190">
        <f t="shared" si="501"/>
        <v>319.36</v>
      </c>
    </row>
    <row r="7990" spans="1:8">
      <c r="A7990" s="185">
        <v>44053</v>
      </c>
      <c r="B7990" s="184">
        <v>36.9</v>
      </c>
      <c r="C7990" s="184">
        <f t="shared" si="499"/>
        <v>2020</v>
      </c>
      <c r="E7990" s="190">
        <v>36.6</v>
      </c>
      <c r="F7990" s="190">
        <f t="shared" si="502"/>
        <v>7985</v>
      </c>
      <c r="G7990" s="190">
        <f t="shared" si="500"/>
        <v>0.87439772229522561</v>
      </c>
      <c r="H7990" s="190">
        <f t="shared" si="501"/>
        <v>319.39999999999998</v>
      </c>
    </row>
    <row r="7991" spans="1:8">
      <c r="A7991" s="185">
        <v>44054</v>
      </c>
      <c r="B7991" s="184">
        <v>46.6</v>
      </c>
      <c r="C7991" s="184">
        <f t="shared" si="499"/>
        <v>2020</v>
      </c>
      <c r="E7991" s="190">
        <v>36.6</v>
      </c>
      <c r="F7991" s="190">
        <f t="shared" si="502"/>
        <v>7986</v>
      </c>
      <c r="G7991" s="190">
        <f t="shared" si="500"/>
        <v>0.87450722733245734</v>
      </c>
      <c r="H7991" s="190">
        <f t="shared" si="501"/>
        <v>319.44</v>
      </c>
    </row>
    <row r="7992" spans="1:8">
      <c r="A7992" s="185">
        <v>44055</v>
      </c>
      <c r="B7992" s="184">
        <v>35.1</v>
      </c>
      <c r="C7992" s="184">
        <f t="shared" si="499"/>
        <v>2020</v>
      </c>
      <c r="E7992" s="190">
        <v>36.6</v>
      </c>
      <c r="F7992" s="190">
        <f t="shared" si="502"/>
        <v>7987</v>
      </c>
      <c r="G7992" s="190">
        <f t="shared" si="500"/>
        <v>0.87461673236968895</v>
      </c>
      <c r="H7992" s="190">
        <f t="shared" si="501"/>
        <v>319.47999999999996</v>
      </c>
    </row>
    <row r="7993" spans="1:8">
      <c r="A7993" s="185">
        <v>44056</v>
      </c>
      <c r="B7993" s="184">
        <v>35.700000000000003</v>
      </c>
      <c r="C7993" s="184">
        <f t="shared" si="499"/>
        <v>2020</v>
      </c>
      <c r="E7993" s="190">
        <v>36.6</v>
      </c>
      <c r="F7993" s="190">
        <f t="shared" si="502"/>
        <v>7988</v>
      </c>
      <c r="G7993" s="190">
        <f t="shared" si="500"/>
        <v>0.87472623740692068</v>
      </c>
      <c r="H7993" s="190">
        <f t="shared" si="501"/>
        <v>319.52</v>
      </c>
    </row>
    <row r="7994" spans="1:8">
      <c r="A7994" s="185">
        <v>44057</v>
      </c>
      <c r="B7994" s="184">
        <v>37.200000000000003</v>
      </c>
      <c r="C7994" s="184">
        <f t="shared" si="499"/>
        <v>2020</v>
      </c>
      <c r="E7994" s="190">
        <v>36.6</v>
      </c>
      <c r="F7994" s="190">
        <f t="shared" si="502"/>
        <v>7989</v>
      </c>
      <c r="G7994" s="190">
        <f t="shared" si="500"/>
        <v>0.87483574244415241</v>
      </c>
      <c r="H7994" s="190">
        <f t="shared" si="501"/>
        <v>319.56</v>
      </c>
    </row>
    <row r="7995" spans="1:8">
      <c r="A7995" s="185">
        <v>44058</v>
      </c>
      <c r="B7995" s="184">
        <v>42.2</v>
      </c>
      <c r="C7995" s="184">
        <f t="shared" si="499"/>
        <v>2020</v>
      </c>
      <c r="E7995" s="190">
        <v>36.4</v>
      </c>
      <c r="F7995" s="190">
        <f t="shared" si="502"/>
        <v>7990</v>
      </c>
      <c r="G7995" s="190">
        <f t="shared" si="500"/>
        <v>0.87494524748138414</v>
      </c>
      <c r="H7995" s="190">
        <f t="shared" si="501"/>
        <v>319.60000000000002</v>
      </c>
    </row>
    <row r="7996" spans="1:8">
      <c r="A7996" s="185">
        <v>44059</v>
      </c>
      <c r="B7996" s="184">
        <v>37.6</v>
      </c>
      <c r="C7996" s="184">
        <f t="shared" si="499"/>
        <v>2020</v>
      </c>
      <c r="E7996" s="190">
        <v>36.4</v>
      </c>
      <c r="F7996" s="190">
        <f t="shared" si="502"/>
        <v>7991</v>
      </c>
      <c r="G7996" s="190">
        <f t="shared" si="500"/>
        <v>0.87505475251861586</v>
      </c>
      <c r="H7996" s="190">
        <f t="shared" si="501"/>
        <v>319.64</v>
      </c>
    </row>
    <row r="7997" spans="1:8">
      <c r="A7997" s="185">
        <v>44060</v>
      </c>
      <c r="B7997" s="184">
        <v>36.700000000000003</v>
      </c>
      <c r="C7997" s="184">
        <f t="shared" si="499"/>
        <v>2020</v>
      </c>
      <c r="E7997" s="190">
        <v>36.4</v>
      </c>
      <c r="F7997" s="190">
        <f t="shared" si="502"/>
        <v>7992</v>
      </c>
      <c r="G7997" s="190">
        <f t="shared" si="500"/>
        <v>0.87516425755584759</v>
      </c>
      <c r="H7997" s="190">
        <f t="shared" si="501"/>
        <v>319.68</v>
      </c>
    </row>
    <row r="7998" spans="1:8">
      <c r="A7998" s="185">
        <v>44061</v>
      </c>
      <c r="B7998" s="184">
        <v>32.200000000000003</v>
      </c>
      <c r="C7998" s="184">
        <f t="shared" si="499"/>
        <v>2020</v>
      </c>
      <c r="E7998" s="190">
        <v>36.4</v>
      </c>
      <c r="F7998" s="190">
        <f t="shared" si="502"/>
        <v>7993</v>
      </c>
      <c r="G7998" s="190">
        <f t="shared" si="500"/>
        <v>0.87527376259307932</v>
      </c>
      <c r="H7998" s="190">
        <f t="shared" si="501"/>
        <v>319.72000000000003</v>
      </c>
    </row>
    <row r="7999" spans="1:8">
      <c r="A7999" s="185">
        <v>44062</v>
      </c>
      <c r="B7999" s="184">
        <v>41.9</v>
      </c>
      <c r="C7999" s="184">
        <f t="shared" si="499"/>
        <v>2020</v>
      </c>
      <c r="E7999" s="190">
        <v>36.4</v>
      </c>
      <c r="F7999" s="190">
        <f t="shared" si="502"/>
        <v>7994</v>
      </c>
      <c r="G7999" s="190">
        <f t="shared" si="500"/>
        <v>0.87538326763031105</v>
      </c>
      <c r="H7999" s="190">
        <f t="shared" si="501"/>
        <v>319.76000000000005</v>
      </c>
    </row>
    <row r="8000" spans="1:8">
      <c r="A8000" s="185">
        <v>44063</v>
      </c>
      <c r="B8000" s="184">
        <v>41.4</v>
      </c>
      <c r="C8000" s="184">
        <f t="shared" si="499"/>
        <v>2020</v>
      </c>
      <c r="E8000" s="190">
        <v>36.4</v>
      </c>
      <c r="F8000" s="190">
        <f t="shared" si="502"/>
        <v>7995</v>
      </c>
      <c r="G8000" s="190">
        <f t="shared" si="500"/>
        <v>0.87549277266754266</v>
      </c>
      <c r="H8000" s="190">
        <f t="shared" si="501"/>
        <v>319.8</v>
      </c>
    </row>
    <row r="8001" spans="1:8">
      <c r="A8001" s="185">
        <v>44064</v>
      </c>
      <c r="B8001" s="184">
        <v>46.5</v>
      </c>
      <c r="C8001" s="184">
        <f t="shared" si="499"/>
        <v>2020</v>
      </c>
      <c r="E8001" s="190">
        <v>36.4</v>
      </c>
      <c r="F8001" s="190">
        <f t="shared" si="502"/>
        <v>7996</v>
      </c>
      <c r="G8001" s="190">
        <f t="shared" si="500"/>
        <v>0.87560227770477439</v>
      </c>
      <c r="H8001" s="190">
        <f t="shared" si="501"/>
        <v>319.83999999999997</v>
      </c>
    </row>
    <row r="8002" spans="1:8">
      <c r="A8002" s="185">
        <v>44065</v>
      </c>
      <c r="B8002" s="184">
        <v>48.5</v>
      </c>
      <c r="C8002" s="184">
        <f t="shared" si="499"/>
        <v>2020</v>
      </c>
      <c r="E8002" s="190">
        <v>36.299999999999997</v>
      </c>
      <c r="F8002" s="190">
        <f t="shared" si="502"/>
        <v>7997</v>
      </c>
      <c r="G8002" s="190">
        <f t="shared" si="500"/>
        <v>0.87571178274200612</v>
      </c>
      <c r="H8002" s="190">
        <f t="shared" si="501"/>
        <v>319.88</v>
      </c>
    </row>
    <row r="8003" spans="1:8">
      <c r="A8003" s="185">
        <v>44066</v>
      </c>
      <c r="B8003" s="184">
        <v>53.9</v>
      </c>
      <c r="C8003" s="184">
        <f t="shared" si="499"/>
        <v>2020</v>
      </c>
      <c r="E8003" s="190">
        <v>36.299999999999997</v>
      </c>
      <c r="F8003" s="190">
        <f t="shared" si="502"/>
        <v>7998</v>
      </c>
      <c r="G8003" s="190">
        <f t="shared" si="500"/>
        <v>0.87582128777923784</v>
      </c>
      <c r="H8003" s="190">
        <f t="shared" si="501"/>
        <v>319.92</v>
      </c>
    </row>
    <row r="8004" spans="1:8">
      <c r="A8004" s="185">
        <v>44067</v>
      </c>
      <c r="B8004" s="184">
        <v>52.1</v>
      </c>
      <c r="C8004" s="184">
        <f t="shared" si="499"/>
        <v>2020</v>
      </c>
      <c r="E8004" s="190">
        <v>36.299999999999997</v>
      </c>
      <c r="F8004" s="190">
        <f t="shared" si="502"/>
        <v>7999</v>
      </c>
      <c r="G8004" s="190">
        <f t="shared" si="500"/>
        <v>0.87593079281646957</v>
      </c>
      <c r="H8004" s="190">
        <f t="shared" si="501"/>
        <v>319.95999999999998</v>
      </c>
    </row>
    <row r="8005" spans="1:8">
      <c r="A8005" s="185">
        <v>44068</v>
      </c>
      <c r="B8005" s="184">
        <v>58.7</v>
      </c>
      <c r="C8005" s="184">
        <f t="shared" si="499"/>
        <v>2020</v>
      </c>
      <c r="E8005" s="190">
        <v>36.299999999999997</v>
      </c>
      <c r="F8005" s="190">
        <f t="shared" si="502"/>
        <v>8000</v>
      </c>
      <c r="G8005" s="190">
        <f t="shared" si="500"/>
        <v>0.8760402978537013</v>
      </c>
      <c r="H8005" s="190">
        <f t="shared" si="501"/>
        <v>320</v>
      </c>
    </row>
    <row r="8006" spans="1:8">
      <c r="A8006" s="185">
        <v>44069</v>
      </c>
      <c r="B8006" s="184">
        <v>67.099999999999994</v>
      </c>
      <c r="C8006" s="184">
        <f t="shared" ref="C8006:C8069" si="503">YEAR(A8006)</f>
        <v>2020</v>
      </c>
      <c r="E8006" s="190">
        <v>36.200000000000003</v>
      </c>
      <c r="F8006" s="190">
        <f t="shared" si="502"/>
        <v>8001</v>
      </c>
      <c r="G8006" s="190">
        <f t="shared" ref="G8006:G8069" si="504">F8006/9132</f>
        <v>0.87614980289093303</v>
      </c>
      <c r="H8006" s="190">
        <f t="shared" ref="H8006:H8069" si="505">G8006*9132/25</f>
        <v>320.04000000000002</v>
      </c>
    </row>
    <row r="8007" spans="1:8">
      <c r="A8007" s="185">
        <v>44070</v>
      </c>
      <c r="B8007" s="184">
        <v>53.2</v>
      </c>
      <c r="C8007" s="184">
        <f t="shared" si="503"/>
        <v>2020</v>
      </c>
      <c r="E8007" s="190">
        <v>36.200000000000003</v>
      </c>
      <c r="F8007" s="190">
        <f t="shared" ref="F8007:F8070" si="506">F8006+1</f>
        <v>8002</v>
      </c>
      <c r="G8007" s="190">
        <f t="shared" si="504"/>
        <v>0.87625930792816464</v>
      </c>
      <c r="H8007" s="190">
        <f t="shared" si="505"/>
        <v>320.08</v>
      </c>
    </row>
    <row r="8008" spans="1:8">
      <c r="A8008" s="185">
        <v>44071</v>
      </c>
      <c r="B8008" s="184">
        <v>48.8</v>
      </c>
      <c r="C8008" s="184">
        <f t="shared" si="503"/>
        <v>2020</v>
      </c>
      <c r="E8008" s="190">
        <v>36.200000000000003</v>
      </c>
      <c r="F8008" s="190">
        <f t="shared" si="506"/>
        <v>8003</v>
      </c>
      <c r="G8008" s="190">
        <f t="shared" si="504"/>
        <v>0.87636881296539637</v>
      </c>
      <c r="H8008" s="190">
        <f t="shared" si="505"/>
        <v>320.12</v>
      </c>
    </row>
    <row r="8009" spans="1:8">
      <c r="A8009" s="185">
        <v>44072</v>
      </c>
      <c r="B8009" s="184">
        <v>50.6</v>
      </c>
      <c r="C8009" s="184">
        <f t="shared" si="503"/>
        <v>2020</v>
      </c>
      <c r="E8009" s="190">
        <v>36.200000000000003</v>
      </c>
      <c r="F8009" s="190">
        <f t="shared" si="506"/>
        <v>8004</v>
      </c>
      <c r="G8009" s="190">
        <f t="shared" si="504"/>
        <v>0.8764783180026281</v>
      </c>
      <c r="H8009" s="190">
        <f t="shared" si="505"/>
        <v>320.16000000000003</v>
      </c>
    </row>
    <row r="8010" spans="1:8">
      <c r="A8010" s="185">
        <v>44073</v>
      </c>
      <c r="B8010" s="184">
        <v>57.7</v>
      </c>
      <c r="C8010" s="184">
        <f t="shared" si="503"/>
        <v>2020</v>
      </c>
      <c r="E8010" s="190">
        <v>36.200000000000003</v>
      </c>
      <c r="F8010" s="190">
        <f t="shared" si="506"/>
        <v>8005</v>
      </c>
      <c r="G8010" s="190">
        <f t="shared" si="504"/>
        <v>0.87658782303985983</v>
      </c>
      <c r="H8010" s="190">
        <f t="shared" si="505"/>
        <v>320.2</v>
      </c>
    </row>
    <row r="8011" spans="1:8">
      <c r="A8011" s="185">
        <v>44074</v>
      </c>
      <c r="B8011" s="184">
        <v>56.7</v>
      </c>
      <c r="C8011" s="184">
        <f t="shared" si="503"/>
        <v>2020</v>
      </c>
      <c r="E8011" s="190">
        <v>36.200000000000003</v>
      </c>
      <c r="F8011" s="190">
        <f t="shared" si="506"/>
        <v>8006</v>
      </c>
      <c r="G8011" s="190">
        <f t="shared" si="504"/>
        <v>0.87669732807709155</v>
      </c>
      <c r="H8011" s="190">
        <f t="shared" si="505"/>
        <v>320.24</v>
      </c>
    </row>
    <row r="8012" spans="1:8">
      <c r="A8012" s="185">
        <v>44075</v>
      </c>
      <c r="B8012" s="184">
        <v>52.4</v>
      </c>
      <c r="C8012" s="184">
        <f t="shared" si="503"/>
        <v>2020</v>
      </c>
      <c r="E8012" s="190">
        <v>36.200000000000003</v>
      </c>
      <c r="F8012" s="190">
        <f t="shared" si="506"/>
        <v>8007</v>
      </c>
      <c r="G8012" s="190">
        <f t="shared" si="504"/>
        <v>0.87680683311432328</v>
      </c>
      <c r="H8012" s="190">
        <f t="shared" si="505"/>
        <v>320.27999999999997</v>
      </c>
    </row>
    <row r="8013" spans="1:8">
      <c r="A8013" s="185">
        <v>44076</v>
      </c>
      <c r="B8013" s="184">
        <v>58.1</v>
      </c>
      <c r="C8013" s="184">
        <f t="shared" si="503"/>
        <v>2020</v>
      </c>
      <c r="E8013" s="190">
        <v>36.200000000000003</v>
      </c>
      <c r="F8013" s="190">
        <f t="shared" si="506"/>
        <v>8008</v>
      </c>
      <c r="G8013" s="190">
        <f t="shared" si="504"/>
        <v>0.87691633815155501</v>
      </c>
      <c r="H8013" s="190">
        <f t="shared" si="505"/>
        <v>320.32</v>
      </c>
    </row>
    <row r="8014" spans="1:8">
      <c r="A8014" s="185">
        <v>44077</v>
      </c>
      <c r="B8014" s="184">
        <v>48.9</v>
      </c>
      <c r="C8014" s="184">
        <f t="shared" si="503"/>
        <v>2020</v>
      </c>
      <c r="E8014" s="190">
        <v>36.1</v>
      </c>
      <c r="F8014" s="190">
        <f t="shared" si="506"/>
        <v>8009</v>
      </c>
      <c r="G8014" s="190">
        <f t="shared" si="504"/>
        <v>0.87702584318878674</v>
      </c>
      <c r="H8014" s="190">
        <f t="shared" si="505"/>
        <v>320.36</v>
      </c>
    </row>
    <row r="8015" spans="1:8">
      <c r="A8015" s="185">
        <v>44078</v>
      </c>
      <c r="B8015" s="184">
        <v>42.8</v>
      </c>
      <c r="C8015" s="184">
        <f t="shared" si="503"/>
        <v>2020</v>
      </c>
      <c r="E8015" s="190">
        <v>36.1</v>
      </c>
      <c r="F8015" s="190">
        <f t="shared" si="506"/>
        <v>8010</v>
      </c>
      <c r="G8015" s="190">
        <f t="shared" si="504"/>
        <v>0.87713534822601835</v>
      </c>
      <c r="H8015" s="190">
        <f t="shared" si="505"/>
        <v>320.39999999999998</v>
      </c>
    </row>
    <row r="8016" spans="1:8">
      <c r="A8016" s="185">
        <v>44079</v>
      </c>
      <c r="B8016" s="184">
        <v>48.1</v>
      </c>
      <c r="C8016" s="184">
        <f t="shared" si="503"/>
        <v>2020</v>
      </c>
      <c r="E8016" s="190">
        <v>36.1</v>
      </c>
      <c r="F8016" s="190">
        <f t="shared" si="506"/>
        <v>8011</v>
      </c>
      <c r="G8016" s="190">
        <f t="shared" si="504"/>
        <v>0.87724485326325008</v>
      </c>
      <c r="H8016" s="190">
        <f t="shared" si="505"/>
        <v>320.44</v>
      </c>
    </row>
    <row r="8017" spans="1:8">
      <c r="A8017" s="185">
        <v>44080</v>
      </c>
      <c r="B8017" s="184">
        <v>54.7</v>
      </c>
      <c r="C8017" s="184">
        <f t="shared" si="503"/>
        <v>2020</v>
      </c>
      <c r="E8017" s="190">
        <v>36.1</v>
      </c>
      <c r="F8017" s="190">
        <f t="shared" si="506"/>
        <v>8012</v>
      </c>
      <c r="G8017" s="190">
        <f t="shared" si="504"/>
        <v>0.87735435830048181</v>
      </c>
      <c r="H8017" s="190">
        <f t="shared" si="505"/>
        <v>320.48</v>
      </c>
    </row>
    <row r="8018" spans="1:8">
      <c r="A8018" s="185">
        <v>44081</v>
      </c>
      <c r="B8018" s="184">
        <v>50.9</v>
      </c>
      <c r="C8018" s="184">
        <f t="shared" si="503"/>
        <v>2020</v>
      </c>
      <c r="E8018" s="190">
        <v>36.1</v>
      </c>
      <c r="F8018" s="190">
        <f t="shared" si="506"/>
        <v>8013</v>
      </c>
      <c r="G8018" s="190">
        <f t="shared" si="504"/>
        <v>0.87746386333771353</v>
      </c>
      <c r="H8018" s="190">
        <f t="shared" si="505"/>
        <v>320.52</v>
      </c>
    </row>
    <row r="8019" spans="1:8">
      <c r="A8019" s="185">
        <v>44082</v>
      </c>
      <c r="B8019" s="184">
        <v>57</v>
      </c>
      <c r="C8019" s="184">
        <f t="shared" si="503"/>
        <v>2020</v>
      </c>
      <c r="E8019" s="190">
        <v>36.1</v>
      </c>
      <c r="F8019" s="190">
        <f t="shared" si="506"/>
        <v>8014</v>
      </c>
      <c r="G8019" s="190">
        <f t="shared" si="504"/>
        <v>0.87757336837494526</v>
      </c>
      <c r="H8019" s="190">
        <f t="shared" si="505"/>
        <v>320.56</v>
      </c>
    </row>
    <row r="8020" spans="1:8">
      <c r="A8020" s="185">
        <v>44083</v>
      </c>
      <c r="B8020" s="184">
        <v>52.6</v>
      </c>
      <c r="C8020" s="184">
        <f t="shared" si="503"/>
        <v>2020</v>
      </c>
      <c r="E8020" s="190">
        <v>36.1</v>
      </c>
      <c r="F8020" s="190">
        <f t="shared" si="506"/>
        <v>8015</v>
      </c>
      <c r="G8020" s="190">
        <f t="shared" si="504"/>
        <v>0.87768287341217699</v>
      </c>
      <c r="H8020" s="190">
        <f t="shared" si="505"/>
        <v>320.60000000000002</v>
      </c>
    </row>
    <row r="8021" spans="1:8">
      <c r="A8021" s="185">
        <v>44084</v>
      </c>
      <c r="B8021" s="184">
        <v>51.9</v>
      </c>
      <c r="C8021" s="184">
        <f t="shared" si="503"/>
        <v>2020</v>
      </c>
      <c r="E8021" s="190">
        <v>36</v>
      </c>
      <c r="F8021" s="190">
        <f t="shared" si="506"/>
        <v>8016</v>
      </c>
      <c r="G8021" s="190">
        <f t="shared" si="504"/>
        <v>0.87779237844940872</v>
      </c>
      <c r="H8021" s="190">
        <f t="shared" si="505"/>
        <v>320.64</v>
      </c>
    </row>
    <row r="8022" spans="1:8">
      <c r="A8022" s="185">
        <v>44085</v>
      </c>
      <c r="B8022" s="184">
        <v>54.8</v>
      </c>
      <c r="C8022" s="184">
        <f t="shared" si="503"/>
        <v>2020</v>
      </c>
      <c r="E8022" s="190">
        <v>36</v>
      </c>
      <c r="F8022" s="190">
        <f t="shared" si="506"/>
        <v>8017</v>
      </c>
      <c r="G8022" s="190">
        <f t="shared" si="504"/>
        <v>0.87790188348664033</v>
      </c>
      <c r="H8022" s="190">
        <f t="shared" si="505"/>
        <v>320.67999999999995</v>
      </c>
    </row>
    <row r="8023" spans="1:8">
      <c r="A8023" s="185">
        <v>44086</v>
      </c>
      <c r="B8023" s="184">
        <v>50.5</v>
      </c>
      <c r="C8023" s="184">
        <f t="shared" si="503"/>
        <v>2020</v>
      </c>
      <c r="E8023" s="190">
        <v>36</v>
      </c>
      <c r="F8023" s="190">
        <f t="shared" si="506"/>
        <v>8018</v>
      </c>
      <c r="G8023" s="190">
        <f t="shared" si="504"/>
        <v>0.87801138852387206</v>
      </c>
      <c r="H8023" s="190">
        <f t="shared" si="505"/>
        <v>320.72000000000003</v>
      </c>
    </row>
    <row r="8024" spans="1:8">
      <c r="A8024" s="185">
        <v>44087</v>
      </c>
      <c r="B8024" s="184">
        <v>51</v>
      </c>
      <c r="C8024" s="184">
        <f t="shared" si="503"/>
        <v>2020</v>
      </c>
      <c r="E8024" s="190">
        <v>36</v>
      </c>
      <c r="F8024" s="190">
        <f t="shared" si="506"/>
        <v>8019</v>
      </c>
      <c r="G8024" s="190">
        <f t="shared" si="504"/>
        <v>0.87812089356110379</v>
      </c>
      <c r="H8024" s="190">
        <f t="shared" si="505"/>
        <v>320.76</v>
      </c>
    </row>
    <row r="8025" spans="1:8">
      <c r="A8025" s="185">
        <v>44088</v>
      </c>
      <c r="B8025" s="184">
        <v>52.8</v>
      </c>
      <c r="C8025" s="184">
        <f t="shared" si="503"/>
        <v>2020</v>
      </c>
      <c r="E8025" s="190">
        <v>36</v>
      </c>
      <c r="F8025" s="190">
        <f t="shared" si="506"/>
        <v>8020</v>
      </c>
      <c r="G8025" s="190">
        <f t="shared" si="504"/>
        <v>0.87823039859833552</v>
      </c>
      <c r="H8025" s="190">
        <f t="shared" si="505"/>
        <v>320.8</v>
      </c>
    </row>
    <row r="8026" spans="1:8">
      <c r="A8026" s="185">
        <v>44089</v>
      </c>
      <c r="B8026" s="184">
        <v>50.1</v>
      </c>
      <c r="C8026" s="184">
        <f t="shared" si="503"/>
        <v>2020</v>
      </c>
      <c r="E8026" s="190">
        <v>36</v>
      </c>
      <c r="F8026" s="190">
        <f t="shared" si="506"/>
        <v>8021</v>
      </c>
      <c r="G8026" s="190">
        <f t="shared" si="504"/>
        <v>0.87833990363556724</v>
      </c>
      <c r="H8026" s="190">
        <f t="shared" si="505"/>
        <v>320.83999999999997</v>
      </c>
    </row>
    <row r="8027" spans="1:8">
      <c r="A8027" s="185">
        <v>44090</v>
      </c>
      <c r="B8027" s="184">
        <v>49.9</v>
      </c>
      <c r="C8027" s="184">
        <f t="shared" si="503"/>
        <v>2020</v>
      </c>
      <c r="E8027" s="190">
        <v>36</v>
      </c>
      <c r="F8027" s="190">
        <f t="shared" si="506"/>
        <v>8022</v>
      </c>
      <c r="G8027" s="190">
        <f t="shared" si="504"/>
        <v>0.87844940867279897</v>
      </c>
      <c r="H8027" s="190">
        <f t="shared" si="505"/>
        <v>320.88</v>
      </c>
    </row>
    <row r="8028" spans="1:8">
      <c r="A8028" s="185">
        <v>44091</v>
      </c>
      <c r="B8028" s="184">
        <v>49.5</v>
      </c>
      <c r="C8028" s="184">
        <f t="shared" si="503"/>
        <v>2020</v>
      </c>
      <c r="E8028" s="190">
        <v>36</v>
      </c>
      <c r="F8028" s="190">
        <f t="shared" si="506"/>
        <v>8023</v>
      </c>
      <c r="G8028" s="190">
        <f t="shared" si="504"/>
        <v>0.8785589137100307</v>
      </c>
      <c r="H8028" s="190">
        <f t="shared" si="505"/>
        <v>320.92</v>
      </c>
    </row>
    <row r="8029" spans="1:8">
      <c r="A8029" s="185">
        <v>44092</v>
      </c>
      <c r="B8029" s="184">
        <v>54.3</v>
      </c>
      <c r="C8029" s="184">
        <f t="shared" si="503"/>
        <v>2020</v>
      </c>
      <c r="E8029" s="190">
        <v>36</v>
      </c>
      <c r="F8029" s="190">
        <f t="shared" si="506"/>
        <v>8024</v>
      </c>
      <c r="G8029" s="190">
        <f t="shared" si="504"/>
        <v>0.87866841874726243</v>
      </c>
      <c r="H8029" s="190">
        <f t="shared" si="505"/>
        <v>320.96000000000004</v>
      </c>
    </row>
    <row r="8030" spans="1:8">
      <c r="A8030" s="185">
        <v>44093</v>
      </c>
      <c r="B8030" s="184">
        <v>58.9</v>
      </c>
      <c r="C8030" s="184">
        <f t="shared" si="503"/>
        <v>2020</v>
      </c>
      <c r="E8030" s="190">
        <v>36</v>
      </c>
      <c r="F8030" s="190">
        <f t="shared" si="506"/>
        <v>8025</v>
      </c>
      <c r="G8030" s="190">
        <f t="shared" si="504"/>
        <v>0.87877792378449404</v>
      </c>
      <c r="H8030" s="190">
        <f t="shared" si="505"/>
        <v>321</v>
      </c>
    </row>
    <row r="8031" spans="1:8">
      <c r="A8031" s="185">
        <v>44094</v>
      </c>
      <c r="B8031" s="184">
        <v>53.1</v>
      </c>
      <c r="C8031" s="184">
        <f t="shared" si="503"/>
        <v>2020</v>
      </c>
      <c r="E8031" s="190">
        <v>36</v>
      </c>
      <c r="F8031" s="190">
        <f t="shared" si="506"/>
        <v>8026</v>
      </c>
      <c r="G8031" s="190">
        <f t="shared" si="504"/>
        <v>0.87888742882172577</v>
      </c>
      <c r="H8031" s="190">
        <f t="shared" si="505"/>
        <v>321.04000000000002</v>
      </c>
    </row>
    <row r="8032" spans="1:8">
      <c r="A8032" s="185">
        <v>44095</v>
      </c>
      <c r="B8032" s="184">
        <v>43.5</v>
      </c>
      <c r="C8032" s="184">
        <f t="shared" si="503"/>
        <v>2020</v>
      </c>
      <c r="E8032" s="190">
        <v>36</v>
      </c>
      <c r="F8032" s="190">
        <f t="shared" si="506"/>
        <v>8027</v>
      </c>
      <c r="G8032" s="190">
        <f t="shared" si="504"/>
        <v>0.8789969338589575</v>
      </c>
      <c r="H8032" s="190">
        <f t="shared" si="505"/>
        <v>321.08</v>
      </c>
    </row>
    <row r="8033" spans="1:8">
      <c r="A8033" s="185">
        <v>44096</v>
      </c>
      <c r="B8033" s="184">
        <v>47.3</v>
      </c>
      <c r="C8033" s="184">
        <f t="shared" si="503"/>
        <v>2020</v>
      </c>
      <c r="E8033" s="190">
        <v>35.9</v>
      </c>
      <c r="F8033" s="190">
        <f t="shared" si="506"/>
        <v>8028</v>
      </c>
      <c r="G8033" s="190">
        <f t="shared" si="504"/>
        <v>0.87910643889618922</v>
      </c>
      <c r="H8033" s="190">
        <f t="shared" si="505"/>
        <v>321.12</v>
      </c>
    </row>
    <row r="8034" spans="1:8">
      <c r="A8034" s="185">
        <v>44097</v>
      </c>
      <c r="B8034" s="184">
        <v>53.8</v>
      </c>
      <c r="C8034" s="184">
        <f t="shared" si="503"/>
        <v>2020</v>
      </c>
      <c r="E8034" s="190">
        <v>35.9</v>
      </c>
      <c r="F8034" s="190">
        <f t="shared" si="506"/>
        <v>8029</v>
      </c>
      <c r="G8034" s="190">
        <f t="shared" si="504"/>
        <v>0.87921594393342095</v>
      </c>
      <c r="H8034" s="190">
        <f t="shared" si="505"/>
        <v>321.16000000000003</v>
      </c>
    </row>
    <row r="8035" spans="1:8">
      <c r="A8035" s="185">
        <v>44098</v>
      </c>
      <c r="B8035" s="184">
        <v>50</v>
      </c>
      <c r="C8035" s="184">
        <f t="shared" si="503"/>
        <v>2020</v>
      </c>
      <c r="E8035" s="190">
        <v>35.9</v>
      </c>
      <c r="F8035" s="190">
        <f t="shared" si="506"/>
        <v>8030</v>
      </c>
      <c r="G8035" s="190">
        <f t="shared" si="504"/>
        <v>0.87932544897065268</v>
      </c>
      <c r="H8035" s="190">
        <f t="shared" si="505"/>
        <v>321.2</v>
      </c>
    </row>
    <row r="8036" spans="1:8">
      <c r="A8036" s="185">
        <v>44099</v>
      </c>
      <c r="B8036" s="184">
        <v>52.7</v>
      </c>
      <c r="C8036" s="184">
        <f t="shared" si="503"/>
        <v>2020</v>
      </c>
      <c r="E8036" s="190">
        <v>35.9</v>
      </c>
      <c r="F8036" s="190">
        <f t="shared" si="506"/>
        <v>8031</v>
      </c>
      <c r="G8036" s="190">
        <f t="shared" si="504"/>
        <v>0.87943495400788441</v>
      </c>
      <c r="H8036" s="190">
        <f t="shared" si="505"/>
        <v>321.24</v>
      </c>
    </row>
    <row r="8037" spans="1:8">
      <c r="A8037" s="185">
        <v>44100</v>
      </c>
      <c r="B8037" s="184">
        <v>61.9</v>
      </c>
      <c r="C8037" s="184">
        <f t="shared" si="503"/>
        <v>2020</v>
      </c>
      <c r="E8037" s="190">
        <v>35.9</v>
      </c>
      <c r="F8037" s="190">
        <f t="shared" si="506"/>
        <v>8032</v>
      </c>
      <c r="G8037" s="190">
        <f t="shared" si="504"/>
        <v>0.87954445904511602</v>
      </c>
      <c r="H8037" s="190">
        <f t="shared" si="505"/>
        <v>321.27999999999997</v>
      </c>
    </row>
    <row r="8038" spans="1:8">
      <c r="A8038" s="185">
        <v>44101</v>
      </c>
      <c r="B8038" s="184">
        <v>65</v>
      </c>
      <c r="C8038" s="184">
        <f t="shared" si="503"/>
        <v>2020</v>
      </c>
      <c r="E8038" s="190">
        <v>35.9</v>
      </c>
      <c r="F8038" s="190">
        <f t="shared" si="506"/>
        <v>8033</v>
      </c>
      <c r="G8038" s="190">
        <f t="shared" si="504"/>
        <v>0.87965396408234775</v>
      </c>
      <c r="H8038" s="190">
        <f t="shared" si="505"/>
        <v>321.32</v>
      </c>
    </row>
    <row r="8039" spans="1:8">
      <c r="A8039" s="185">
        <v>44102</v>
      </c>
      <c r="B8039" s="184">
        <v>46.2</v>
      </c>
      <c r="C8039" s="184">
        <f t="shared" si="503"/>
        <v>2020</v>
      </c>
      <c r="E8039" s="190">
        <v>35.9</v>
      </c>
      <c r="F8039" s="190">
        <f t="shared" si="506"/>
        <v>8034</v>
      </c>
      <c r="G8039" s="190">
        <f t="shared" si="504"/>
        <v>0.87976346911957948</v>
      </c>
      <c r="H8039" s="190">
        <f t="shared" si="505"/>
        <v>321.36</v>
      </c>
    </row>
    <row r="8040" spans="1:8">
      <c r="A8040" s="185">
        <v>44103</v>
      </c>
      <c r="B8040" s="184">
        <v>39.4</v>
      </c>
      <c r="C8040" s="184">
        <f t="shared" si="503"/>
        <v>2020</v>
      </c>
      <c r="E8040" s="190">
        <v>35.9</v>
      </c>
      <c r="F8040" s="190">
        <f t="shared" si="506"/>
        <v>8035</v>
      </c>
      <c r="G8040" s="190">
        <f t="shared" si="504"/>
        <v>0.87987297415681121</v>
      </c>
      <c r="H8040" s="190">
        <f t="shared" si="505"/>
        <v>321.39999999999998</v>
      </c>
    </row>
    <row r="8041" spans="1:8">
      <c r="A8041" s="185">
        <v>44104</v>
      </c>
      <c r="B8041" s="184">
        <v>34.1</v>
      </c>
      <c r="C8041" s="184">
        <f t="shared" si="503"/>
        <v>2020</v>
      </c>
      <c r="E8041" s="190">
        <v>35.9</v>
      </c>
      <c r="F8041" s="190">
        <f t="shared" si="506"/>
        <v>8036</v>
      </c>
      <c r="G8041" s="190">
        <f t="shared" si="504"/>
        <v>0.87998247919404293</v>
      </c>
      <c r="H8041" s="190">
        <f t="shared" si="505"/>
        <v>321.44</v>
      </c>
    </row>
    <row r="8042" spans="1:8">
      <c r="A8042" s="185">
        <v>44105</v>
      </c>
      <c r="B8042" s="184">
        <v>41</v>
      </c>
      <c r="C8042" s="184">
        <f t="shared" si="503"/>
        <v>2020</v>
      </c>
      <c r="E8042" s="190">
        <v>35.799999999999997</v>
      </c>
      <c r="F8042" s="190">
        <f t="shared" si="506"/>
        <v>8037</v>
      </c>
      <c r="G8042" s="190">
        <f t="shared" si="504"/>
        <v>0.88009198423127466</v>
      </c>
      <c r="H8042" s="190">
        <f t="shared" si="505"/>
        <v>321.48</v>
      </c>
    </row>
    <row r="8043" spans="1:8">
      <c r="A8043" s="185">
        <v>44106</v>
      </c>
      <c r="B8043" s="184">
        <v>42.1</v>
      </c>
      <c r="C8043" s="184">
        <f t="shared" si="503"/>
        <v>2020</v>
      </c>
      <c r="E8043" s="190">
        <v>35.799999999999997</v>
      </c>
      <c r="F8043" s="190">
        <f t="shared" si="506"/>
        <v>8038</v>
      </c>
      <c r="G8043" s="190">
        <f t="shared" si="504"/>
        <v>0.88020148926850639</v>
      </c>
      <c r="H8043" s="190">
        <f t="shared" si="505"/>
        <v>321.52</v>
      </c>
    </row>
    <row r="8044" spans="1:8">
      <c r="A8044" s="185">
        <v>44107</v>
      </c>
      <c r="B8044" s="184">
        <v>41.4</v>
      </c>
      <c r="C8044" s="184">
        <f t="shared" si="503"/>
        <v>2020</v>
      </c>
      <c r="E8044" s="190">
        <v>35.799999999999997</v>
      </c>
      <c r="F8044" s="190">
        <f t="shared" si="506"/>
        <v>8039</v>
      </c>
      <c r="G8044" s="190">
        <f t="shared" si="504"/>
        <v>0.88031099430573811</v>
      </c>
      <c r="H8044" s="190">
        <f t="shared" si="505"/>
        <v>321.56000000000006</v>
      </c>
    </row>
    <row r="8045" spans="1:8">
      <c r="A8045" s="185">
        <v>44108</v>
      </c>
      <c r="B8045" s="184">
        <v>40.700000000000003</v>
      </c>
      <c r="C8045" s="184">
        <f t="shared" si="503"/>
        <v>2020</v>
      </c>
      <c r="E8045" s="190">
        <v>35.799999999999997</v>
      </c>
      <c r="F8045" s="190">
        <f t="shared" si="506"/>
        <v>8040</v>
      </c>
      <c r="G8045" s="190">
        <f t="shared" si="504"/>
        <v>0.88042049934296973</v>
      </c>
      <c r="H8045" s="190">
        <f t="shared" si="505"/>
        <v>321.60000000000002</v>
      </c>
    </row>
    <row r="8046" spans="1:8">
      <c r="A8046" s="185">
        <v>44109</v>
      </c>
      <c r="B8046" s="184">
        <v>41.6</v>
      </c>
      <c r="C8046" s="184">
        <f t="shared" si="503"/>
        <v>2020</v>
      </c>
      <c r="E8046" s="190">
        <v>35.700000000000003</v>
      </c>
      <c r="F8046" s="190">
        <f t="shared" si="506"/>
        <v>8041</v>
      </c>
      <c r="G8046" s="190">
        <f t="shared" si="504"/>
        <v>0.88053000438020146</v>
      </c>
      <c r="H8046" s="190">
        <f t="shared" si="505"/>
        <v>321.64</v>
      </c>
    </row>
    <row r="8047" spans="1:8">
      <c r="A8047" s="185">
        <v>44110</v>
      </c>
      <c r="B8047" s="184">
        <v>40</v>
      </c>
      <c r="C8047" s="184">
        <f t="shared" si="503"/>
        <v>2020</v>
      </c>
      <c r="E8047" s="190">
        <v>35.700000000000003</v>
      </c>
      <c r="F8047" s="190">
        <f t="shared" si="506"/>
        <v>8042</v>
      </c>
      <c r="G8047" s="190">
        <f t="shared" si="504"/>
        <v>0.88063950941743319</v>
      </c>
      <c r="H8047" s="190">
        <f t="shared" si="505"/>
        <v>321.68</v>
      </c>
    </row>
    <row r="8048" spans="1:8">
      <c r="A8048" s="185">
        <v>44111</v>
      </c>
      <c r="B8048" s="184">
        <v>40.799999999999997</v>
      </c>
      <c r="C8048" s="184">
        <f t="shared" si="503"/>
        <v>2020</v>
      </c>
      <c r="E8048" s="190">
        <v>35.700000000000003</v>
      </c>
      <c r="F8048" s="190">
        <f t="shared" si="506"/>
        <v>8043</v>
      </c>
      <c r="G8048" s="190">
        <f t="shared" si="504"/>
        <v>0.88074901445466491</v>
      </c>
      <c r="H8048" s="190">
        <f t="shared" si="505"/>
        <v>321.72000000000003</v>
      </c>
    </row>
    <row r="8049" spans="1:8">
      <c r="A8049" s="185">
        <v>44112</v>
      </c>
      <c r="B8049" s="184">
        <v>44.7</v>
      </c>
      <c r="C8049" s="184">
        <f t="shared" si="503"/>
        <v>2020</v>
      </c>
      <c r="E8049" s="190">
        <v>35.700000000000003</v>
      </c>
      <c r="F8049" s="190">
        <f t="shared" si="506"/>
        <v>8044</v>
      </c>
      <c r="G8049" s="190">
        <f t="shared" si="504"/>
        <v>0.88085851949189664</v>
      </c>
      <c r="H8049" s="190">
        <f t="shared" si="505"/>
        <v>321.76</v>
      </c>
    </row>
    <row r="8050" spans="1:8">
      <c r="A8050" s="185">
        <v>44113</v>
      </c>
      <c r="B8050" s="184">
        <v>44.6</v>
      </c>
      <c r="C8050" s="184">
        <f t="shared" si="503"/>
        <v>2020</v>
      </c>
      <c r="E8050" s="190">
        <v>35.700000000000003</v>
      </c>
      <c r="F8050" s="190">
        <f t="shared" si="506"/>
        <v>8045</v>
      </c>
      <c r="G8050" s="190">
        <f t="shared" si="504"/>
        <v>0.88096802452912837</v>
      </c>
      <c r="H8050" s="190">
        <f t="shared" si="505"/>
        <v>321.8</v>
      </c>
    </row>
    <row r="8051" spans="1:8">
      <c r="A8051" s="185">
        <v>44114</v>
      </c>
      <c r="B8051" s="184">
        <v>43.4</v>
      </c>
      <c r="C8051" s="184">
        <f t="shared" si="503"/>
        <v>2020</v>
      </c>
      <c r="E8051" s="190">
        <v>35.6</v>
      </c>
      <c r="F8051" s="190">
        <f t="shared" si="506"/>
        <v>8046</v>
      </c>
      <c r="G8051" s="190">
        <f t="shared" si="504"/>
        <v>0.8810775295663601</v>
      </c>
      <c r="H8051" s="190">
        <f t="shared" si="505"/>
        <v>321.83999999999997</v>
      </c>
    </row>
    <row r="8052" spans="1:8">
      <c r="A8052" s="185">
        <v>44115</v>
      </c>
      <c r="B8052" s="184">
        <v>44.6</v>
      </c>
      <c r="C8052" s="184">
        <f t="shared" si="503"/>
        <v>2020</v>
      </c>
      <c r="E8052" s="190">
        <v>35.6</v>
      </c>
      <c r="F8052" s="190">
        <f t="shared" si="506"/>
        <v>8047</v>
      </c>
      <c r="G8052" s="190">
        <f t="shared" si="504"/>
        <v>0.88118703460359171</v>
      </c>
      <c r="H8052" s="190">
        <f t="shared" si="505"/>
        <v>321.87999999999994</v>
      </c>
    </row>
    <row r="8053" spans="1:8">
      <c r="A8053" s="185">
        <v>44116</v>
      </c>
      <c r="B8053" s="184">
        <v>44.8</v>
      </c>
      <c r="C8053" s="184">
        <f t="shared" si="503"/>
        <v>2020</v>
      </c>
      <c r="E8053" s="190">
        <v>35.6</v>
      </c>
      <c r="F8053" s="190">
        <f t="shared" si="506"/>
        <v>8048</v>
      </c>
      <c r="G8053" s="190">
        <f t="shared" si="504"/>
        <v>0.88129653964082344</v>
      </c>
      <c r="H8053" s="190">
        <f t="shared" si="505"/>
        <v>321.92</v>
      </c>
    </row>
    <row r="8054" spans="1:8">
      <c r="A8054" s="185">
        <v>44117</v>
      </c>
      <c r="B8054" s="184">
        <v>44.7</v>
      </c>
      <c r="C8054" s="184">
        <f t="shared" si="503"/>
        <v>2020</v>
      </c>
      <c r="E8054" s="190">
        <v>35.6</v>
      </c>
      <c r="F8054" s="190">
        <f t="shared" si="506"/>
        <v>8049</v>
      </c>
      <c r="G8054" s="190">
        <f t="shared" si="504"/>
        <v>0.88140604467805517</v>
      </c>
      <c r="H8054" s="190">
        <f t="shared" si="505"/>
        <v>321.95999999999998</v>
      </c>
    </row>
    <row r="8055" spans="1:8">
      <c r="A8055" s="185">
        <v>44118</v>
      </c>
      <c r="B8055" s="184">
        <v>37.200000000000003</v>
      </c>
      <c r="C8055" s="184">
        <f t="shared" si="503"/>
        <v>2020</v>
      </c>
      <c r="E8055" s="190">
        <v>35.6</v>
      </c>
      <c r="F8055" s="190">
        <f t="shared" si="506"/>
        <v>8050</v>
      </c>
      <c r="G8055" s="190">
        <f t="shared" si="504"/>
        <v>0.88151554971528689</v>
      </c>
      <c r="H8055" s="190">
        <f t="shared" si="505"/>
        <v>322</v>
      </c>
    </row>
    <row r="8056" spans="1:8">
      <c r="A8056" s="185">
        <v>44119</v>
      </c>
      <c r="B8056" s="184">
        <v>40.6</v>
      </c>
      <c r="C8056" s="184">
        <f t="shared" si="503"/>
        <v>2020</v>
      </c>
      <c r="E8056" s="190">
        <v>35.6</v>
      </c>
      <c r="F8056" s="190">
        <f t="shared" si="506"/>
        <v>8051</v>
      </c>
      <c r="G8056" s="190">
        <f t="shared" si="504"/>
        <v>0.88162505475251862</v>
      </c>
      <c r="H8056" s="190">
        <f t="shared" si="505"/>
        <v>322.04000000000002</v>
      </c>
    </row>
    <row r="8057" spans="1:8">
      <c r="A8057" s="185">
        <v>44120</v>
      </c>
      <c r="B8057" s="184">
        <v>53.5</v>
      </c>
      <c r="C8057" s="184">
        <f t="shared" si="503"/>
        <v>2020</v>
      </c>
      <c r="E8057" s="190">
        <v>35.6</v>
      </c>
      <c r="F8057" s="190">
        <f t="shared" si="506"/>
        <v>8052</v>
      </c>
      <c r="G8057" s="190">
        <f t="shared" si="504"/>
        <v>0.88173455978975035</v>
      </c>
      <c r="H8057" s="190">
        <f t="shared" si="505"/>
        <v>322.08</v>
      </c>
    </row>
    <row r="8058" spans="1:8">
      <c r="A8058" s="185">
        <v>44121</v>
      </c>
      <c r="B8058" s="184">
        <v>62.6</v>
      </c>
      <c r="C8058" s="184">
        <f t="shared" si="503"/>
        <v>2020</v>
      </c>
      <c r="E8058" s="190">
        <v>35.6</v>
      </c>
      <c r="F8058" s="190">
        <f t="shared" si="506"/>
        <v>8053</v>
      </c>
      <c r="G8058" s="190">
        <f t="shared" si="504"/>
        <v>0.88184406482698208</v>
      </c>
      <c r="H8058" s="190">
        <f t="shared" si="505"/>
        <v>322.12</v>
      </c>
    </row>
    <row r="8059" spans="1:8">
      <c r="A8059" s="185">
        <v>44122</v>
      </c>
      <c r="B8059" s="184">
        <v>57</v>
      </c>
      <c r="C8059" s="184">
        <f t="shared" si="503"/>
        <v>2020</v>
      </c>
      <c r="E8059" s="190">
        <v>35.5</v>
      </c>
      <c r="F8059" s="190">
        <f t="shared" si="506"/>
        <v>8054</v>
      </c>
      <c r="G8059" s="190">
        <f t="shared" si="504"/>
        <v>0.8819535698642138</v>
      </c>
      <c r="H8059" s="190">
        <f t="shared" si="505"/>
        <v>322.16000000000003</v>
      </c>
    </row>
    <row r="8060" spans="1:8">
      <c r="A8060" s="185">
        <v>44123</v>
      </c>
      <c r="B8060" s="184">
        <v>64.5</v>
      </c>
      <c r="C8060" s="184">
        <f t="shared" si="503"/>
        <v>2020</v>
      </c>
      <c r="E8060" s="190">
        <v>35.5</v>
      </c>
      <c r="F8060" s="190">
        <f t="shared" si="506"/>
        <v>8055</v>
      </c>
      <c r="G8060" s="190">
        <f t="shared" si="504"/>
        <v>0.88206307490144542</v>
      </c>
      <c r="H8060" s="190">
        <f t="shared" si="505"/>
        <v>322.2</v>
      </c>
    </row>
    <row r="8061" spans="1:8">
      <c r="A8061" s="185">
        <v>44124</v>
      </c>
      <c r="B8061" s="184">
        <v>57.3</v>
      </c>
      <c r="C8061" s="184">
        <f t="shared" si="503"/>
        <v>2020</v>
      </c>
      <c r="E8061" s="190">
        <v>35.5</v>
      </c>
      <c r="F8061" s="190">
        <f t="shared" si="506"/>
        <v>8056</v>
      </c>
      <c r="G8061" s="190">
        <f t="shared" si="504"/>
        <v>0.88217257993867715</v>
      </c>
      <c r="H8061" s="190">
        <f t="shared" si="505"/>
        <v>322.24</v>
      </c>
    </row>
    <row r="8062" spans="1:8">
      <c r="A8062" s="185">
        <v>44125</v>
      </c>
      <c r="B8062" s="184">
        <v>56.4</v>
      </c>
      <c r="C8062" s="184">
        <f t="shared" si="503"/>
        <v>2020</v>
      </c>
      <c r="E8062" s="190">
        <v>35.4</v>
      </c>
      <c r="F8062" s="190">
        <f t="shared" si="506"/>
        <v>8057</v>
      </c>
      <c r="G8062" s="190">
        <f t="shared" si="504"/>
        <v>0.88228208497590888</v>
      </c>
      <c r="H8062" s="190">
        <f t="shared" si="505"/>
        <v>322.27999999999997</v>
      </c>
    </row>
    <row r="8063" spans="1:8">
      <c r="A8063" s="185">
        <v>44126</v>
      </c>
      <c r="B8063" s="184">
        <v>54.3</v>
      </c>
      <c r="C8063" s="184">
        <f t="shared" si="503"/>
        <v>2020</v>
      </c>
      <c r="E8063" s="190">
        <v>35.4</v>
      </c>
      <c r="F8063" s="190">
        <f t="shared" si="506"/>
        <v>8058</v>
      </c>
      <c r="G8063" s="190">
        <f t="shared" si="504"/>
        <v>0.8823915900131406</v>
      </c>
      <c r="H8063" s="190">
        <f t="shared" si="505"/>
        <v>322.32</v>
      </c>
    </row>
    <row r="8064" spans="1:8">
      <c r="A8064" s="185">
        <v>44127</v>
      </c>
      <c r="B8064" s="184">
        <v>61.6</v>
      </c>
      <c r="C8064" s="184">
        <f t="shared" si="503"/>
        <v>2020</v>
      </c>
      <c r="E8064" s="190">
        <v>35.4</v>
      </c>
      <c r="F8064" s="190">
        <f t="shared" si="506"/>
        <v>8059</v>
      </c>
      <c r="G8064" s="190">
        <f t="shared" si="504"/>
        <v>0.88250109505037233</v>
      </c>
      <c r="H8064" s="190">
        <f t="shared" si="505"/>
        <v>322.36</v>
      </c>
    </row>
    <row r="8065" spans="1:8">
      <c r="A8065" s="185">
        <v>44128</v>
      </c>
      <c r="B8065" s="184">
        <v>98.2</v>
      </c>
      <c r="C8065" s="184">
        <f t="shared" si="503"/>
        <v>2020</v>
      </c>
      <c r="E8065" s="190">
        <v>35.4</v>
      </c>
      <c r="F8065" s="190">
        <f t="shared" si="506"/>
        <v>8060</v>
      </c>
      <c r="G8065" s="190">
        <f t="shared" si="504"/>
        <v>0.88261060008760406</v>
      </c>
      <c r="H8065" s="190">
        <f t="shared" si="505"/>
        <v>322.39999999999998</v>
      </c>
    </row>
    <row r="8066" spans="1:8">
      <c r="A8066" s="185">
        <v>44129</v>
      </c>
      <c r="B8066" s="184">
        <v>106</v>
      </c>
      <c r="C8066" s="184">
        <f t="shared" si="503"/>
        <v>2020</v>
      </c>
      <c r="E8066" s="190">
        <v>35.4</v>
      </c>
      <c r="F8066" s="190">
        <f t="shared" si="506"/>
        <v>8061</v>
      </c>
      <c r="G8066" s="190">
        <f t="shared" si="504"/>
        <v>0.88272010512483579</v>
      </c>
      <c r="H8066" s="190">
        <f t="shared" si="505"/>
        <v>322.44</v>
      </c>
    </row>
    <row r="8067" spans="1:8">
      <c r="A8067" s="185">
        <v>44130</v>
      </c>
      <c r="B8067" s="184">
        <v>119</v>
      </c>
      <c r="C8067" s="184">
        <f t="shared" si="503"/>
        <v>2020</v>
      </c>
      <c r="E8067" s="190">
        <v>35.4</v>
      </c>
      <c r="F8067" s="190">
        <f t="shared" si="506"/>
        <v>8062</v>
      </c>
      <c r="G8067" s="190">
        <f t="shared" si="504"/>
        <v>0.8828296101620674</v>
      </c>
      <c r="H8067" s="190">
        <f t="shared" si="505"/>
        <v>322.47999999999996</v>
      </c>
    </row>
    <row r="8068" spans="1:8">
      <c r="A8068" s="185">
        <v>44131</v>
      </c>
      <c r="B8068" s="184">
        <v>118</v>
      </c>
      <c r="C8068" s="184">
        <f t="shared" si="503"/>
        <v>2020</v>
      </c>
      <c r="E8068" s="190">
        <v>35.299999999999997</v>
      </c>
      <c r="F8068" s="190">
        <f t="shared" si="506"/>
        <v>8063</v>
      </c>
      <c r="G8068" s="190">
        <f t="shared" si="504"/>
        <v>0.88293911519929913</v>
      </c>
      <c r="H8068" s="190">
        <f t="shared" si="505"/>
        <v>322.52</v>
      </c>
    </row>
    <row r="8069" spans="1:8">
      <c r="A8069" s="185">
        <v>44132</v>
      </c>
      <c r="B8069" s="184">
        <v>126</v>
      </c>
      <c r="C8069" s="184">
        <f t="shared" si="503"/>
        <v>2020</v>
      </c>
      <c r="E8069" s="190">
        <v>35.299999999999997</v>
      </c>
      <c r="F8069" s="190">
        <f t="shared" si="506"/>
        <v>8064</v>
      </c>
      <c r="G8069" s="190">
        <f t="shared" si="504"/>
        <v>0.88304862023653086</v>
      </c>
      <c r="H8069" s="190">
        <f t="shared" si="505"/>
        <v>322.56</v>
      </c>
    </row>
    <row r="8070" spans="1:8">
      <c r="A8070" s="185">
        <v>44133</v>
      </c>
      <c r="B8070" s="184">
        <v>119</v>
      </c>
      <c r="C8070" s="184">
        <f t="shared" ref="C8070:C8133" si="507">YEAR(A8070)</f>
        <v>2020</v>
      </c>
      <c r="E8070" s="190">
        <v>35.299999999999997</v>
      </c>
      <c r="F8070" s="190">
        <f t="shared" si="506"/>
        <v>8065</v>
      </c>
      <c r="G8070" s="190">
        <f t="shared" ref="G8070:G8133" si="508">F8070/9132</f>
        <v>0.88315812527376258</v>
      </c>
      <c r="H8070" s="190">
        <f t="shared" ref="H8070:H8133" si="509">G8070*9132/25</f>
        <v>322.60000000000002</v>
      </c>
    </row>
    <row r="8071" spans="1:8">
      <c r="A8071" s="185">
        <v>44134</v>
      </c>
      <c r="B8071" s="184">
        <v>96.7</v>
      </c>
      <c r="C8071" s="184">
        <f t="shared" si="507"/>
        <v>2020</v>
      </c>
      <c r="E8071" s="190">
        <v>35.299999999999997</v>
      </c>
      <c r="F8071" s="190">
        <f t="shared" ref="F8071:F8134" si="510">F8070+1</f>
        <v>8066</v>
      </c>
      <c r="G8071" s="190">
        <f t="shared" si="508"/>
        <v>0.88326763031099431</v>
      </c>
      <c r="H8071" s="190">
        <f t="shared" si="509"/>
        <v>322.64</v>
      </c>
    </row>
    <row r="8072" spans="1:8">
      <c r="A8072" s="185">
        <v>44135</v>
      </c>
      <c r="B8072" s="184">
        <v>59.8</v>
      </c>
      <c r="C8072" s="184">
        <f t="shared" si="507"/>
        <v>2020</v>
      </c>
      <c r="E8072" s="190">
        <v>35.299999999999997</v>
      </c>
      <c r="F8072" s="190">
        <f t="shared" si="510"/>
        <v>8067</v>
      </c>
      <c r="G8072" s="190">
        <f t="shared" si="508"/>
        <v>0.88337713534822604</v>
      </c>
      <c r="H8072" s="190">
        <f t="shared" si="509"/>
        <v>322.68</v>
      </c>
    </row>
    <row r="8073" spans="1:8">
      <c r="A8073" s="185">
        <v>44136</v>
      </c>
      <c r="B8073" s="184">
        <v>21.9</v>
      </c>
      <c r="C8073" s="184">
        <f t="shared" si="507"/>
        <v>2020</v>
      </c>
      <c r="E8073" s="190">
        <v>35.299999999999997</v>
      </c>
      <c r="F8073" s="190">
        <f t="shared" si="510"/>
        <v>8068</v>
      </c>
      <c r="G8073" s="190">
        <f t="shared" si="508"/>
        <v>0.88348664038545777</v>
      </c>
      <c r="H8073" s="190">
        <f t="shared" si="509"/>
        <v>322.72000000000003</v>
      </c>
    </row>
    <row r="8074" spans="1:8">
      <c r="A8074" s="185">
        <v>44137</v>
      </c>
      <c r="B8074" s="184">
        <v>53.4</v>
      </c>
      <c r="C8074" s="184">
        <f t="shared" si="507"/>
        <v>2020</v>
      </c>
      <c r="E8074" s="190">
        <v>35.299999999999997</v>
      </c>
      <c r="F8074" s="190">
        <f t="shared" si="510"/>
        <v>8069</v>
      </c>
      <c r="G8074" s="190">
        <f t="shared" si="508"/>
        <v>0.88359614542268949</v>
      </c>
      <c r="H8074" s="190">
        <f t="shared" si="509"/>
        <v>322.76000000000005</v>
      </c>
    </row>
    <row r="8075" spans="1:8">
      <c r="A8075" s="185">
        <v>44138</v>
      </c>
      <c r="B8075" s="184">
        <v>41.4</v>
      </c>
      <c r="C8075" s="184">
        <f t="shared" si="507"/>
        <v>2020</v>
      </c>
      <c r="E8075" s="190">
        <v>35.200000000000003</v>
      </c>
      <c r="F8075" s="190">
        <f t="shared" si="510"/>
        <v>8070</v>
      </c>
      <c r="G8075" s="190">
        <f t="shared" si="508"/>
        <v>0.88370565045992111</v>
      </c>
      <c r="H8075" s="190">
        <f t="shared" si="509"/>
        <v>322.8</v>
      </c>
    </row>
    <row r="8076" spans="1:8">
      <c r="A8076" s="185">
        <v>44139</v>
      </c>
      <c r="B8076" s="184">
        <v>28.7</v>
      </c>
      <c r="C8076" s="184">
        <f t="shared" si="507"/>
        <v>2020</v>
      </c>
      <c r="E8076" s="190">
        <v>35.200000000000003</v>
      </c>
      <c r="F8076" s="190">
        <f t="shared" si="510"/>
        <v>8071</v>
      </c>
      <c r="G8076" s="190">
        <f t="shared" si="508"/>
        <v>0.88381515549715284</v>
      </c>
      <c r="H8076" s="190">
        <f t="shared" si="509"/>
        <v>322.83999999999997</v>
      </c>
    </row>
    <row r="8077" spans="1:8">
      <c r="A8077" s="185">
        <v>44140</v>
      </c>
      <c r="B8077" s="184">
        <v>22.3</v>
      </c>
      <c r="C8077" s="184">
        <f t="shared" si="507"/>
        <v>2020</v>
      </c>
      <c r="E8077" s="190">
        <v>35.200000000000003</v>
      </c>
      <c r="F8077" s="190">
        <f t="shared" si="510"/>
        <v>8072</v>
      </c>
      <c r="G8077" s="190">
        <f t="shared" si="508"/>
        <v>0.88392466053438457</v>
      </c>
      <c r="H8077" s="190">
        <f t="shared" si="509"/>
        <v>322.88</v>
      </c>
    </row>
    <row r="8078" spans="1:8">
      <c r="A8078" s="185">
        <v>44141</v>
      </c>
      <c r="B8078" s="184">
        <v>34</v>
      </c>
      <c r="C8078" s="184">
        <f t="shared" si="507"/>
        <v>2020</v>
      </c>
      <c r="E8078" s="190">
        <v>35.200000000000003</v>
      </c>
      <c r="F8078" s="190">
        <f t="shared" si="510"/>
        <v>8073</v>
      </c>
      <c r="G8078" s="190">
        <f t="shared" si="508"/>
        <v>0.88403416557161629</v>
      </c>
      <c r="H8078" s="190">
        <f t="shared" si="509"/>
        <v>322.92</v>
      </c>
    </row>
    <row r="8079" spans="1:8">
      <c r="A8079" s="185">
        <v>44142</v>
      </c>
      <c r="B8079" s="184">
        <v>60.9</v>
      </c>
      <c r="C8079" s="184">
        <f t="shared" si="507"/>
        <v>2020</v>
      </c>
      <c r="E8079" s="190">
        <v>35.200000000000003</v>
      </c>
      <c r="F8079" s="190">
        <f t="shared" si="510"/>
        <v>8074</v>
      </c>
      <c r="G8079" s="190">
        <f t="shared" si="508"/>
        <v>0.88414367060884802</v>
      </c>
      <c r="H8079" s="190">
        <f t="shared" si="509"/>
        <v>322.95999999999998</v>
      </c>
    </row>
    <row r="8080" spans="1:8">
      <c r="A8080" s="185">
        <v>44143</v>
      </c>
      <c r="B8080" s="184">
        <v>62</v>
      </c>
      <c r="C8080" s="184">
        <f t="shared" si="507"/>
        <v>2020</v>
      </c>
      <c r="E8080" s="190">
        <v>35.1</v>
      </c>
      <c r="F8080" s="190">
        <f t="shared" si="510"/>
        <v>8075</v>
      </c>
      <c r="G8080" s="190">
        <f t="shared" si="508"/>
        <v>0.88425317564607975</v>
      </c>
      <c r="H8080" s="190">
        <f t="shared" si="509"/>
        <v>323</v>
      </c>
    </row>
    <row r="8081" spans="1:8">
      <c r="A8081" s="185">
        <v>44144</v>
      </c>
      <c r="B8081" s="184">
        <v>64.3</v>
      </c>
      <c r="C8081" s="184">
        <f t="shared" si="507"/>
        <v>2020</v>
      </c>
      <c r="E8081" s="190">
        <v>35.1</v>
      </c>
      <c r="F8081" s="190">
        <f t="shared" si="510"/>
        <v>8076</v>
      </c>
      <c r="G8081" s="190">
        <f t="shared" si="508"/>
        <v>0.88436268068331148</v>
      </c>
      <c r="H8081" s="190">
        <f t="shared" si="509"/>
        <v>323.04000000000002</v>
      </c>
    </row>
    <row r="8082" spans="1:8">
      <c r="A8082" s="185">
        <v>44145</v>
      </c>
      <c r="B8082" s="184">
        <v>61.6</v>
      </c>
      <c r="C8082" s="184">
        <f t="shared" si="507"/>
        <v>2020</v>
      </c>
      <c r="E8082" s="190">
        <v>35.1</v>
      </c>
      <c r="F8082" s="190">
        <f t="shared" si="510"/>
        <v>8077</v>
      </c>
      <c r="G8082" s="190">
        <f t="shared" si="508"/>
        <v>0.88447218572054309</v>
      </c>
      <c r="H8082" s="190">
        <f t="shared" si="509"/>
        <v>323.08</v>
      </c>
    </row>
    <row r="8083" spans="1:8">
      <c r="A8083" s="185">
        <v>44146</v>
      </c>
      <c r="B8083" s="184">
        <v>50</v>
      </c>
      <c r="C8083" s="184">
        <f t="shared" si="507"/>
        <v>2020</v>
      </c>
      <c r="E8083" s="190">
        <v>35.1</v>
      </c>
      <c r="F8083" s="190">
        <f t="shared" si="510"/>
        <v>8078</v>
      </c>
      <c r="G8083" s="190">
        <f t="shared" si="508"/>
        <v>0.88458169075777482</v>
      </c>
      <c r="H8083" s="190">
        <f t="shared" si="509"/>
        <v>323.12</v>
      </c>
    </row>
    <row r="8084" spans="1:8">
      <c r="A8084" s="185">
        <v>44147</v>
      </c>
      <c r="B8084" s="184">
        <v>51.5</v>
      </c>
      <c r="C8084" s="184">
        <f t="shared" si="507"/>
        <v>2020</v>
      </c>
      <c r="E8084" s="190">
        <v>35</v>
      </c>
      <c r="F8084" s="190">
        <f t="shared" si="510"/>
        <v>8079</v>
      </c>
      <c r="G8084" s="190">
        <f t="shared" si="508"/>
        <v>0.88469119579500655</v>
      </c>
      <c r="H8084" s="190">
        <f t="shared" si="509"/>
        <v>323.16000000000003</v>
      </c>
    </row>
    <row r="8085" spans="1:8">
      <c r="A8085" s="185">
        <v>44148</v>
      </c>
      <c r="B8085" s="184">
        <v>49.6</v>
      </c>
      <c r="C8085" s="184">
        <f t="shared" si="507"/>
        <v>2020</v>
      </c>
      <c r="E8085" s="190">
        <v>35</v>
      </c>
      <c r="F8085" s="190">
        <f t="shared" si="510"/>
        <v>8080</v>
      </c>
      <c r="G8085" s="190">
        <f t="shared" si="508"/>
        <v>0.88480070083223827</v>
      </c>
      <c r="H8085" s="190">
        <f t="shared" si="509"/>
        <v>323.2</v>
      </c>
    </row>
    <row r="8086" spans="1:8">
      <c r="A8086" s="185">
        <v>44149</v>
      </c>
      <c r="B8086" s="184">
        <v>56.6</v>
      </c>
      <c r="C8086" s="184">
        <f t="shared" si="507"/>
        <v>2020</v>
      </c>
      <c r="E8086" s="190">
        <v>35</v>
      </c>
      <c r="F8086" s="190">
        <f t="shared" si="510"/>
        <v>8081</v>
      </c>
      <c r="G8086" s="190">
        <f t="shared" si="508"/>
        <v>0.88491020586947</v>
      </c>
      <c r="H8086" s="190">
        <f t="shared" si="509"/>
        <v>323.24</v>
      </c>
    </row>
    <row r="8087" spans="1:8">
      <c r="A8087" s="185">
        <v>44150</v>
      </c>
      <c r="B8087" s="184">
        <v>50.9</v>
      </c>
      <c r="C8087" s="184">
        <f t="shared" si="507"/>
        <v>2020</v>
      </c>
      <c r="E8087" s="190">
        <v>35</v>
      </c>
      <c r="F8087" s="190">
        <f t="shared" si="510"/>
        <v>8082</v>
      </c>
      <c r="G8087" s="190">
        <f t="shared" si="508"/>
        <v>0.88501971090670173</v>
      </c>
      <c r="H8087" s="190">
        <f t="shared" si="509"/>
        <v>323.27999999999997</v>
      </c>
    </row>
    <row r="8088" spans="1:8">
      <c r="A8088" s="185">
        <v>44151</v>
      </c>
      <c r="B8088" s="184">
        <v>47.1</v>
      </c>
      <c r="C8088" s="184">
        <f t="shared" si="507"/>
        <v>2020</v>
      </c>
      <c r="E8088" s="190">
        <v>35</v>
      </c>
      <c r="F8088" s="190">
        <f t="shared" si="510"/>
        <v>8083</v>
      </c>
      <c r="G8088" s="190">
        <f t="shared" si="508"/>
        <v>0.88512921594393346</v>
      </c>
      <c r="H8088" s="190">
        <f t="shared" si="509"/>
        <v>323.32</v>
      </c>
    </row>
    <row r="8089" spans="1:8">
      <c r="A8089" s="185">
        <v>44152</v>
      </c>
      <c r="B8089" s="184">
        <v>39.5</v>
      </c>
      <c r="C8089" s="184">
        <f t="shared" si="507"/>
        <v>2020</v>
      </c>
      <c r="E8089" s="190">
        <v>35</v>
      </c>
      <c r="F8089" s="190">
        <f t="shared" si="510"/>
        <v>8084</v>
      </c>
      <c r="G8089" s="190">
        <f t="shared" si="508"/>
        <v>0.88523872098116518</v>
      </c>
      <c r="H8089" s="190">
        <f t="shared" si="509"/>
        <v>323.36</v>
      </c>
    </row>
    <row r="8090" spans="1:8">
      <c r="A8090" s="185">
        <v>44153</v>
      </c>
      <c r="B8090" s="184">
        <v>39.200000000000003</v>
      </c>
      <c r="C8090" s="184">
        <f t="shared" si="507"/>
        <v>2020</v>
      </c>
      <c r="E8090" s="190">
        <v>35</v>
      </c>
      <c r="F8090" s="190">
        <f t="shared" si="510"/>
        <v>8085</v>
      </c>
      <c r="G8090" s="190">
        <f t="shared" si="508"/>
        <v>0.8853482260183968</v>
      </c>
      <c r="H8090" s="190">
        <f t="shared" si="509"/>
        <v>323.39999999999998</v>
      </c>
    </row>
    <row r="8091" spans="1:8">
      <c r="A8091" s="185">
        <v>44154</v>
      </c>
      <c r="B8091" s="184">
        <v>38.6</v>
      </c>
      <c r="C8091" s="184">
        <f t="shared" si="507"/>
        <v>2020</v>
      </c>
      <c r="E8091" s="190">
        <v>35</v>
      </c>
      <c r="F8091" s="190">
        <f t="shared" si="510"/>
        <v>8086</v>
      </c>
      <c r="G8091" s="190">
        <f t="shared" si="508"/>
        <v>0.88545773105562853</v>
      </c>
      <c r="H8091" s="190">
        <f t="shared" si="509"/>
        <v>323.44</v>
      </c>
    </row>
    <row r="8092" spans="1:8">
      <c r="A8092" s="185">
        <v>44155</v>
      </c>
      <c r="B8092" s="184">
        <v>44</v>
      </c>
      <c r="C8092" s="184">
        <f t="shared" si="507"/>
        <v>2020</v>
      </c>
      <c r="E8092" s="190">
        <v>34.9</v>
      </c>
      <c r="F8092" s="190">
        <f t="shared" si="510"/>
        <v>8087</v>
      </c>
      <c r="G8092" s="190">
        <f t="shared" si="508"/>
        <v>0.88556723609286025</v>
      </c>
      <c r="H8092" s="190">
        <f t="shared" si="509"/>
        <v>323.48</v>
      </c>
    </row>
    <row r="8093" spans="1:8">
      <c r="A8093" s="185">
        <v>44156</v>
      </c>
      <c r="B8093" s="184">
        <v>45.3</v>
      </c>
      <c r="C8093" s="184">
        <f t="shared" si="507"/>
        <v>2020</v>
      </c>
      <c r="E8093" s="190">
        <v>34.9</v>
      </c>
      <c r="F8093" s="190">
        <f t="shared" si="510"/>
        <v>8088</v>
      </c>
      <c r="G8093" s="190">
        <f t="shared" si="508"/>
        <v>0.88567674113009198</v>
      </c>
      <c r="H8093" s="190">
        <f t="shared" si="509"/>
        <v>323.52</v>
      </c>
    </row>
    <row r="8094" spans="1:8">
      <c r="A8094" s="185">
        <v>44157</v>
      </c>
      <c r="B8094" s="184">
        <v>45.4</v>
      </c>
      <c r="C8094" s="184">
        <f t="shared" si="507"/>
        <v>2020</v>
      </c>
      <c r="E8094" s="190">
        <v>34.9</v>
      </c>
      <c r="F8094" s="190">
        <f t="shared" si="510"/>
        <v>8089</v>
      </c>
      <c r="G8094" s="190">
        <f t="shared" si="508"/>
        <v>0.88578624616732371</v>
      </c>
      <c r="H8094" s="190">
        <f t="shared" si="509"/>
        <v>323.56</v>
      </c>
    </row>
    <row r="8095" spans="1:8">
      <c r="A8095" s="185">
        <v>44158</v>
      </c>
      <c r="B8095" s="184">
        <v>42</v>
      </c>
      <c r="C8095" s="184">
        <f t="shared" si="507"/>
        <v>2020</v>
      </c>
      <c r="E8095" s="190">
        <v>34.9</v>
      </c>
      <c r="F8095" s="190">
        <f t="shared" si="510"/>
        <v>8090</v>
      </c>
      <c r="G8095" s="190">
        <f t="shared" si="508"/>
        <v>0.88589575120455544</v>
      </c>
      <c r="H8095" s="190">
        <f t="shared" si="509"/>
        <v>323.60000000000002</v>
      </c>
    </row>
    <row r="8096" spans="1:8">
      <c r="A8096" s="185">
        <v>44159</v>
      </c>
      <c r="B8096" s="184">
        <v>56.1</v>
      </c>
      <c r="C8096" s="184">
        <f t="shared" si="507"/>
        <v>2020</v>
      </c>
      <c r="E8096" s="190">
        <v>34.799999999999997</v>
      </c>
      <c r="F8096" s="190">
        <f t="shared" si="510"/>
        <v>8091</v>
      </c>
      <c r="G8096" s="190">
        <f t="shared" si="508"/>
        <v>0.88600525624178716</v>
      </c>
      <c r="H8096" s="190">
        <f t="shared" si="509"/>
        <v>323.64</v>
      </c>
    </row>
    <row r="8097" spans="1:8">
      <c r="A8097" s="185">
        <v>44160</v>
      </c>
      <c r="B8097" s="184">
        <v>49.9</v>
      </c>
      <c r="C8097" s="184">
        <f t="shared" si="507"/>
        <v>2020</v>
      </c>
      <c r="E8097" s="190">
        <v>34.799999999999997</v>
      </c>
      <c r="F8097" s="190">
        <f t="shared" si="510"/>
        <v>8092</v>
      </c>
      <c r="G8097" s="190">
        <f t="shared" si="508"/>
        <v>0.88611476127901878</v>
      </c>
      <c r="H8097" s="190">
        <f t="shared" si="509"/>
        <v>323.67999999999995</v>
      </c>
    </row>
    <row r="8098" spans="1:8">
      <c r="A8098" s="185">
        <v>44161</v>
      </c>
      <c r="B8098" s="184">
        <v>58.4</v>
      </c>
      <c r="C8098" s="184">
        <f t="shared" si="507"/>
        <v>2020</v>
      </c>
      <c r="E8098" s="190">
        <v>34.799999999999997</v>
      </c>
      <c r="F8098" s="190">
        <f t="shared" si="510"/>
        <v>8093</v>
      </c>
      <c r="G8098" s="190">
        <f t="shared" si="508"/>
        <v>0.88622426631625051</v>
      </c>
      <c r="H8098" s="190">
        <f t="shared" si="509"/>
        <v>323.72000000000003</v>
      </c>
    </row>
    <row r="8099" spans="1:8">
      <c r="A8099" s="185">
        <v>44162</v>
      </c>
      <c r="B8099" s="184">
        <v>56.3</v>
      </c>
      <c r="C8099" s="184">
        <f t="shared" si="507"/>
        <v>2020</v>
      </c>
      <c r="E8099" s="190">
        <v>34.799999999999997</v>
      </c>
      <c r="F8099" s="190">
        <f t="shared" si="510"/>
        <v>8094</v>
      </c>
      <c r="G8099" s="190">
        <f t="shared" si="508"/>
        <v>0.88633377135348224</v>
      </c>
      <c r="H8099" s="190">
        <f t="shared" si="509"/>
        <v>323.76</v>
      </c>
    </row>
    <row r="8100" spans="1:8">
      <c r="A8100" s="185">
        <v>44163</v>
      </c>
      <c r="B8100" s="184">
        <v>50.9</v>
      </c>
      <c r="C8100" s="184">
        <f t="shared" si="507"/>
        <v>2020</v>
      </c>
      <c r="E8100" s="190">
        <v>34.799999999999997</v>
      </c>
      <c r="F8100" s="190">
        <f t="shared" si="510"/>
        <v>8095</v>
      </c>
      <c r="G8100" s="190">
        <f t="shared" si="508"/>
        <v>0.88644327639071396</v>
      </c>
      <c r="H8100" s="190">
        <f t="shared" si="509"/>
        <v>323.8</v>
      </c>
    </row>
    <row r="8101" spans="1:8">
      <c r="A8101" s="185">
        <v>44164</v>
      </c>
      <c r="B8101" s="184">
        <v>55.9</v>
      </c>
      <c r="C8101" s="184">
        <f t="shared" si="507"/>
        <v>2020</v>
      </c>
      <c r="E8101" s="190">
        <v>34.799999999999997</v>
      </c>
      <c r="F8101" s="190">
        <f t="shared" si="510"/>
        <v>8096</v>
      </c>
      <c r="G8101" s="190">
        <f t="shared" si="508"/>
        <v>0.88655278142794569</v>
      </c>
      <c r="H8101" s="190">
        <f t="shared" si="509"/>
        <v>323.83999999999997</v>
      </c>
    </row>
    <row r="8102" spans="1:8">
      <c r="A8102" s="185">
        <v>44165</v>
      </c>
      <c r="B8102" s="184">
        <v>55.1</v>
      </c>
      <c r="C8102" s="184">
        <f t="shared" si="507"/>
        <v>2020</v>
      </c>
      <c r="E8102" s="190">
        <v>34.799999999999997</v>
      </c>
      <c r="F8102" s="190">
        <f t="shared" si="510"/>
        <v>8097</v>
      </c>
      <c r="G8102" s="190">
        <f t="shared" si="508"/>
        <v>0.88666228646517742</v>
      </c>
      <c r="H8102" s="190">
        <f t="shared" si="509"/>
        <v>323.88</v>
      </c>
    </row>
    <row r="8103" spans="1:8">
      <c r="A8103" s="185">
        <v>44166</v>
      </c>
      <c r="B8103" s="184">
        <v>49.4</v>
      </c>
      <c r="C8103" s="184">
        <f t="shared" si="507"/>
        <v>2020</v>
      </c>
      <c r="E8103" s="190">
        <v>34.700000000000003</v>
      </c>
      <c r="F8103" s="190">
        <f t="shared" si="510"/>
        <v>8098</v>
      </c>
      <c r="G8103" s="190">
        <f t="shared" si="508"/>
        <v>0.88677179150240915</v>
      </c>
      <c r="H8103" s="190">
        <f t="shared" si="509"/>
        <v>323.92</v>
      </c>
    </row>
    <row r="8104" spans="1:8">
      <c r="A8104" s="185">
        <v>44167</v>
      </c>
      <c r="B8104" s="184">
        <v>46.9</v>
      </c>
      <c r="C8104" s="184">
        <f t="shared" si="507"/>
        <v>2020</v>
      </c>
      <c r="E8104" s="190">
        <v>34.700000000000003</v>
      </c>
      <c r="F8104" s="190">
        <f t="shared" si="510"/>
        <v>8099</v>
      </c>
      <c r="G8104" s="190">
        <f t="shared" si="508"/>
        <v>0.88688129653964087</v>
      </c>
      <c r="H8104" s="190">
        <f t="shared" si="509"/>
        <v>323.95999999999998</v>
      </c>
    </row>
    <row r="8105" spans="1:8">
      <c r="A8105" s="185">
        <v>44168</v>
      </c>
      <c r="B8105" s="184">
        <v>46.3</v>
      </c>
      <c r="C8105" s="184">
        <f t="shared" si="507"/>
        <v>2020</v>
      </c>
      <c r="E8105" s="190">
        <v>34.700000000000003</v>
      </c>
      <c r="F8105" s="190">
        <f t="shared" si="510"/>
        <v>8100</v>
      </c>
      <c r="G8105" s="190">
        <f t="shared" si="508"/>
        <v>0.88699080157687249</v>
      </c>
      <c r="H8105" s="190">
        <f t="shared" si="509"/>
        <v>324</v>
      </c>
    </row>
    <row r="8106" spans="1:8">
      <c r="A8106" s="185">
        <v>44169</v>
      </c>
      <c r="B8106" s="184">
        <v>48.4</v>
      </c>
      <c r="C8106" s="184">
        <f t="shared" si="507"/>
        <v>2020</v>
      </c>
      <c r="E8106" s="190">
        <v>34.6</v>
      </c>
      <c r="F8106" s="190">
        <f t="shared" si="510"/>
        <v>8101</v>
      </c>
      <c r="G8106" s="190">
        <f t="shared" si="508"/>
        <v>0.88710030661410422</v>
      </c>
      <c r="H8106" s="190">
        <f t="shared" si="509"/>
        <v>324.04000000000002</v>
      </c>
    </row>
    <row r="8107" spans="1:8">
      <c r="A8107" s="185">
        <v>44170</v>
      </c>
      <c r="B8107" s="184">
        <v>48.8</v>
      </c>
      <c r="C8107" s="184">
        <f t="shared" si="507"/>
        <v>2020</v>
      </c>
      <c r="E8107" s="190">
        <v>34.6</v>
      </c>
      <c r="F8107" s="190">
        <f t="shared" si="510"/>
        <v>8102</v>
      </c>
      <c r="G8107" s="190">
        <f t="shared" si="508"/>
        <v>0.88720981165133594</v>
      </c>
      <c r="H8107" s="190">
        <f t="shared" si="509"/>
        <v>324.08</v>
      </c>
    </row>
    <row r="8108" spans="1:8">
      <c r="A8108" s="185">
        <v>44171</v>
      </c>
      <c r="B8108" s="184">
        <v>51.1</v>
      </c>
      <c r="C8108" s="184">
        <f t="shared" si="507"/>
        <v>2020</v>
      </c>
      <c r="E8108" s="190">
        <v>34.5</v>
      </c>
      <c r="F8108" s="190">
        <f t="shared" si="510"/>
        <v>8103</v>
      </c>
      <c r="G8108" s="190">
        <f t="shared" si="508"/>
        <v>0.88731931668856767</v>
      </c>
      <c r="H8108" s="190">
        <f t="shared" si="509"/>
        <v>324.12</v>
      </c>
    </row>
    <row r="8109" spans="1:8">
      <c r="A8109" s="185">
        <v>44172</v>
      </c>
      <c r="B8109" s="184">
        <v>47.7</v>
      </c>
      <c r="C8109" s="184">
        <f t="shared" si="507"/>
        <v>2020</v>
      </c>
      <c r="E8109" s="190">
        <v>34.5</v>
      </c>
      <c r="F8109" s="190">
        <f t="shared" si="510"/>
        <v>8104</v>
      </c>
      <c r="G8109" s="190">
        <f t="shared" si="508"/>
        <v>0.8874288217257994</v>
      </c>
      <c r="H8109" s="190">
        <f t="shared" si="509"/>
        <v>324.16000000000003</v>
      </c>
    </row>
    <row r="8110" spans="1:8">
      <c r="A8110" s="185">
        <v>44173</v>
      </c>
      <c r="B8110" s="184">
        <v>49</v>
      </c>
      <c r="C8110" s="184">
        <f t="shared" si="507"/>
        <v>2020</v>
      </c>
      <c r="E8110" s="190">
        <v>34.5</v>
      </c>
      <c r="F8110" s="190">
        <f t="shared" si="510"/>
        <v>8105</v>
      </c>
      <c r="G8110" s="190">
        <f t="shared" si="508"/>
        <v>0.88753832676303113</v>
      </c>
      <c r="H8110" s="190">
        <f t="shared" si="509"/>
        <v>324.2</v>
      </c>
    </row>
    <row r="8111" spans="1:8">
      <c r="A8111" s="185">
        <v>44174</v>
      </c>
      <c r="B8111" s="184">
        <v>51.2</v>
      </c>
      <c r="C8111" s="184">
        <f t="shared" si="507"/>
        <v>2020</v>
      </c>
      <c r="E8111" s="190">
        <v>34.5</v>
      </c>
      <c r="F8111" s="190">
        <f t="shared" si="510"/>
        <v>8106</v>
      </c>
      <c r="G8111" s="190">
        <f t="shared" si="508"/>
        <v>0.88764783180026285</v>
      </c>
      <c r="H8111" s="190">
        <f t="shared" si="509"/>
        <v>324.24</v>
      </c>
    </row>
    <row r="8112" spans="1:8">
      <c r="A8112" s="185">
        <v>44175</v>
      </c>
      <c r="B8112" s="184">
        <v>47.3</v>
      </c>
      <c r="C8112" s="184">
        <f t="shared" si="507"/>
        <v>2020</v>
      </c>
      <c r="E8112" s="190">
        <v>34.4</v>
      </c>
      <c r="F8112" s="190">
        <f t="shared" si="510"/>
        <v>8107</v>
      </c>
      <c r="G8112" s="190">
        <f t="shared" si="508"/>
        <v>0.88775733683749447</v>
      </c>
      <c r="H8112" s="190">
        <f t="shared" si="509"/>
        <v>324.27999999999997</v>
      </c>
    </row>
    <row r="8113" spans="1:8">
      <c r="A8113" s="185">
        <v>44176</v>
      </c>
      <c r="B8113" s="184">
        <v>52.2</v>
      </c>
      <c r="C8113" s="184">
        <f t="shared" si="507"/>
        <v>2020</v>
      </c>
      <c r="E8113" s="190">
        <v>34.4</v>
      </c>
      <c r="F8113" s="190">
        <f t="shared" si="510"/>
        <v>8108</v>
      </c>
      <c r="G8113" s="190">
        <f t="shared" si="508"/>
        <v>0.8878668418747262</v>
      </c>
      <c r="H8113" s="190">
        <f t="shared" si="509"/>
        <v>324.32</v>
      </c>
    </row>
    <row r="8114" spans="1:8">
      <c r="A8114" s="185">
        <v>44177</v>
      </c>
      <c r="B8114" s="184">
        <v>55.6</v>
      </c>
      <c r="C8114" s="184">
        <f t="shared" si="507"/>
        <v>2020</v>
      </c>
      <c r="E8114" s="190">
        <v>34.4</v>
      </c>
      <c r="F8114" s="190">
        <f t="shared" si="510"/>
        <v>8109</v>
      </c>
      <c r="G8114" s="190">
        <f t="shared" si="508"/>
        <v>0.88797634691195793</v>
      </c>
      <c r="H8114" s="190">
        <f t="shared" si="509"/>
        <v>324.36</v>
      </c>
    </row>
    <row r="8115" spans="1:8">
      <c r="A8115" s="185">
        <v>44178</v>
      </c>
      <c r="B8115" s="184">
        <v>51.8</v>
      </c>
      <c r="C8115" s="184">
        <f t="shared" si="507"/>
        <v>2020</v>
      </c>
      <c r="E8115" s="190">
        <v>34.4</v>
      </c>
      <c r="F8115" s="190">
        <f t="shared" si="510"/>
        <v>8110</v>
      </c>
      <c r="G8115" s="190">
        <f t="shared" si="508"/>
        <v>0.88808585194918965</v>
      </c>
      <c r="H8115" s="190">
        <f t="shared" si="509"/>
        <v>324.39999999999998</v>
      </c>
    </row>
    <row r="8116" spans="1:8">
      <c r="A8116" s="185">
        <v>44179</v>
      </c>
      <c r="B8116" s="184">
        <v>80.599999999999994</v>
      </c>
      <c r="C8116" s="184">
        <f t="shared" si="507"/>
        <v>2020</v>
      </c>
      <c r="E8116" s="190">
        <v>34.299999999999997</v>
      </c>
      <c r="F8116" s="190">
        <f t="shared" si="510"/>
        <v>8111</v>
      </c>
      <c r="G8116" s="190">
        <f t="shared" si="508"/>
        <v>0.88819535698642138</v>
      </c>
      <c r="H8116" s="190">
        <f t="shared" si="509"/>
        <v>324.44</v>
      </c>
    </row>
    <row r="8117" spans="1:8">
      <c r="A8117" s="185">
        <v>44180</v>
      </c>
      <c r="B8117" s="184">
        <v>99.8</v>
      </c>
      <c r="C8117" s="184">
        <f t="shared" si="507"/>
        <v>2020</v>
      </c>
      <c r="E8117" s="190">
        <v>34.299999999999997</v>
      </c>
      <c r="F8117" s="190">
        <f t="shared" si="510"/>
        <v>8112</v>
      </c>
      <c r="G8117" s="190">
        <f t="shared" si="508"/>
        <v>0.88830486202365311</v>
      </c>
      <c r="H8117" s="190">
        <f t="shared" si="509"/>
        <v>324.48</v>
      </c>
    </row>
    <row r="8118" spans="1:8">
      <c r="A8118" s="185">
        <v>44181</v>
      </c>
      <c r="B8118" s="184">
        <v>92</v>
      </c>
      <c r="C8118" s="184">
        <f t="shared" si="507"/>
        <v>2020</v>
      </c>
      <c r="E8118" s="190">
        <v>34.299999999999997</v>
      </c>
      <c r="F8118" s="190">
        <f t="shared" si="510"/>
        <v>8113</v>
      </c>
      <c r="G8118" s="190">
        <f t="shared" si="508"/>
        <v>0.88841436706088484</v>
      </c>
      <c r="H8118" s="190">
        <f t="shared" si="509"/>
        <v>324.52</v>
      </c>
    </row>
    <row r="8119" spans="1:8">
      <c r="A8119" s="185">
        <v>44182</v>
      </c>
      <c r="B8119" s="184">
        <v>91.9</v>
      </c>
      <c r="C8119" s="184">
        <f t="shared" si="507"/>
        <v>2020</v>
      </c>
      <c r="E8119" s="190">
        <v>34.299999999999997</v>
      </c>
      <c r="F8119" s="190">
        <f t="shared" si="510"/>
        <v>8114</v>
      </c>
      <c r="G8119" s="190">
        <f t="shared" si="508"/>
        <v>0.88852387209811656</v>
      </c>
      <c r="H8119" s="190">
        <f t="shared" si="509"/>
        <v>324.56</v>
      </c>
    </row>
    <row r="8120" spans="1:8">
      <c r="A8120" s="185">
        <v>44183</v>
      </c>
      <c r="B8120" s="184">
        <v>83.8</v>
      </c>
      <c r="C8120" s="184">
        <f t="shared" si="507"/>
        <v>2020</v>
      </c>
      <c r="E8120" s="190">
        <v>34.299999999999997</v>
      </c>
      <c r="F8120" s="190">
        <f t="shared" si="510"/>
        <v>8115</v>
      </c>
      <c r="G8120" s="190">
        <f t="shared" si="508"/>
        <v>0.88863337713534818</v>
      </c>
      <c r="H8120" s="190">
        <f t="shared" si="509"/>
        <v>324.60000000000002</v>
      </c>
    </row>
    <row r="8121" spans="1:8">
      <c r="A8121" s="185">
        <v>44184</v>
      </c>
      <c r="B8121" s="184">
        <v>79.2</v>
      </c>
      <c r="C8121" s="184">
        <f t="shared" si="507"/>
        <v>2020</v>
      </c>
      <c r="E8121" s="190">
        <v>34.299999999999997</v>
      </c>
      <c r="F8121" s="190">
        <f t="shared" si="510"/>
        <v>8116</v>
      </c>
      <c r="G8121" s="190">
        <f t="shared" si="508"/>
        <v>0.88874288217257991</v>
      </c>
      <c r="H8121" s="190">
        <f t="shared" si="509"/>
        <v>324.64</v>
      </c>
    </row>
    <row r="8122" spans="1:8">
      <c r="A8122" s="185">
        <v>44185</v>
      </c>
      <c r="B8122" s="184">
        <v>79.599999999999994</v>
      </c>
      <c r="C8122" s="184">
        <f t="shared" si="507"/>
        <v>2020</v>
      </c>
      <c r="E8122" s="190">
        <v>34.299999999999997</v>
      </c>
      <c r="F8122" s="190">
        <f t="shared" si="510"/>
        <v>8117</v>
      </c>
      <c r="G8122" s="190">
        <f t="shared" si="508"/>
        <v>0.88885238720981163</v>
      </c>
      <c r="H8122" s="190">
        <f t="shared" si="509"/>
        <v>324.68</v>
      </c>
    </row>
    <row r="8123" spans="1:8">
      <c r="A8123" s="185">
        <v>44186</v>
      </c>
      <c r="B8123" s="184">
        <v>67.900000000000006</v>
      </c>
      <c r="C8123" s="184">
        <f t="shared" si="507"/>
        <v>2020</v>
      </c>
      <c r="E8123" s="190">
        <v>34.200000000000003</v>
      </c>
      <c r="F8123" s="190">
        <f t="shared" si="510"/>
        <v>8118</v>
      </c>
      <c r="G8123" s="190">
        <f t="shared" si="508"/>
        <v>0.88896189224704336</v>
      </c>
      <c r="H8123" s="190">
        <f t="shared" si="509"/>
        <v>324.72000000000003</v>
      </c>
    </row>
    <row r="8124" spans="1:8">
      <c r="A8124" s="185">
        <v>44187</v>
      </c>
      <c r="B8124" s="184">
        <v>45.5</v>
      </c>
      <c r="C8124" s="184">
        <f t="shared" si="507"/>
        <v>2020</v>
      </c>
      <c r="E8124" s="190">
        <v>34.200000000000003</v>
      </c>
      <c r="F8124" s="190">
        <f t="shared" si="510"/>
        <v>8119</v>
      </c>
      <c r="G8124" s="190">
        <f t="shared" si="508"/>
        <v>0.88907139728427509</v>
      </c>
      <c r="H8124" s="190">
        <f t="shared" si="509"/>
        <v>324.76</v>
      </c>
    </row>
    <row r="8125" spans="1:8">
      <c r="A8125" s="185">
        <v>44188</v>
      </c>
      <c r="B8125" s="184">
        <v>46.2</v>
      </c>
      <c r="C8125" s="184">
        <f t="shared" si="507"/>
        <v>2020</v>
      </c>
      <c r="E8125" s="190">
        <v>34.200000000000003</v>
      </c>
      <c r="F8125" s="190">
        <f t="shared" si="510"/>
        <v>8120</v>
      </c>
      <c r="G8125" s="190">
        <f t="shared" si="508"/>
        <v>0.88918090232150682</v>
      </c>
      <c r="H8125" s="190">
        <f t="shared" si="509"/>
        <v>324.8</v>
      </c>
    </row>
    <row r="8126" spans="1:8">
      <c r="A8126" s="185">
        <v>44189</v>
      </c>
      <c r="B8126" s="184">
        <v>45.3</v>
      </c>
      <c r="C8126" s="184">
        <f t="shared" si="507"/>
        <v>2020</v>
      </c>
      <c r="E8126" s="190">
        <v>34.200000000000003</v>
      </c>
      <c r="F8126" s="190">
        <f t="shared" si="510"/>
        <v>8121</v>
      </c>
      <c r="G8126" s="190">
        <f t="shared" si="508"/>
        <v>0.88929040735873854</v>
      </c>
      <c r="H8126" s="190">
        <f t="shared" si="509"/>
        <v>324.83999999999997</v>
      </c>
    </row>
    <row r="8127" spans="1:8">
      <c r="A8127" s="185">
        <v>44190</v>
      </c>
      <c r="B8127" s="184">
        <v>53.6</v>
      </c>
      <c r="C8127" s="184">
        <f t="shared" si="507"/>
        <v>2020</v>
      </c>
      <c r="E8127" s="190">
        <v>34.200000000000003</v>
      </c>
      <c r="F8127" s="190">
        <f t="shared" si="510"/>
        <v>8122</v>
      </c>
      <c r="G8127" s="190">
        <f t="shared" si="508"/>
        <v>0.88939991239597016</v>
      </c>
      <c r="H8127" s="190">
        <f t="shared" si="509"/>
        <v>324.87999999999994</v>
      </c>
    </row>
    <row r="8128" spans="1:8">
      <c r="A8128" s="185">
        <v>44191</v>
      </c>
      <c r="B8128" s="184">
        <v>49.5</v>
      </c>
      <c r="C8128" s="184">
        <f t="shared" si="507"/>
        <v>2020</v>
      </c>
      <c r="E8128" s="190">
        <v>34.200000000000003</v>
      </c>
      <c r="F8128" s="190">
        <f t="shared" si="510"/>
        <v>8123</v>
      </c>
      <c r="G8128" s="190">
        <f t="shared" si="508"/>
        <v>0.88950941743320189</v>
      </c>
      <c r="H8128" s="190">
        <f t="shared" si="509"/>
        <v>324.92</v>
      </c>
    </row>
    <row r="8129" spans="1:8">
      <c r="A8129" s="185">
        <v>44192</v>
      </c>
      <c r="B8129" s="184">
        <v>49.6</v>
      </c>
      <c r="C8129" s="184">
        <f t="shared" si="507"/>
        <v>2020</v>
      </c>
      <c r="E8129" s="190">
        <v>34.1</v>
      </c>
      <c r="F8129" s="190">
        <f t="shared" si="510"/>
        <v>8124</v>
      </c>
      <c r="G8129" s="190">
        <f t="shared" si="508"/>
        <v>0.88961892247043362</v>
      </c>
      <c r="H8129" s="190">
        <f t="shared" si="509"/>
        <v>324.95999999999998</v>
      </c>
    </row>
    <row r="8130" spans="1:8">
      <c r="A8130" s="185">
        <v>44193</v>
      </c>
      <c r="B8130" s="184">
        <v>50.6</v>
      </c>
      <c r="C8130" s="184">
        <f t="shared" si="507"/>
        <v>2020</v>
      </c>
      <c r="E8130" s="190">
        <v>34.1</v>
      </c>
      <c r="F8130" s="190">
        <f t="shared" si="510"/>
        <v>8125</v>
      </c>
      <c r="G8130" s="190">
        <f t="shared" si="508"/>
        <v>0.88972842750766534</v>
      </c>
      <c r="H8130" s="190">
        <f t="shared" si="509"/>
        <v>325</v>
      </c>
    </row>
    <row r="8131" spans="1:8">
      <c r="A8131" s="185">
        <v>44194</v>
      </c>
      <c r="B8131" s="184">
        <v>53.4</v>
      </c>
      <c r="C8131" s="184">
        <f t="shared" si="507"/>
        <v>2020</v>
      </c>
      <c r="E8131" s="190">
        <v>34.1</v>
      </c>
      <c r="F8131" s="190">
        <f t="shared" si="510"/>
        <v>8126</v>
      </c>
      <c r="G8131" s="190">
        <f t="shared" si="508"/>
        <v>0.88983793254489707</v>
      </c>
      <c r="H8131" s="190">
        <f t="shared" si="509"/>
        <v>325.04000000000002</v>
      </c>
    </row>
    <row r="8132" spans="1:8">
      <c r="A8132" s="185">
        <v>44195</v>
      </c>
      <c r="B8132" s="184">
        <v>53</v>
      </c>
      <c r="C8132" s="184">
        <f t="shared" si="507"/>
        <v>2020</v>
      </c>
      <c r="E8132" s="190">
        <v>34.1</v>
      </c>
      <c r="F8132" s="190">
        <f t="shared" si="510"/>
        <v>8127</v>
      </c>
      <c r="G8132" s="190">
        <f t="shared" si="508"/>
        <v>0.8899474375821288</v>
      </c>
      <c r="H8132" s="190">
        <f t="shared" si="509"/>
        <v>325.08</v>
      </c>
    </row>
    <row r="8133" spans="1:8">
      <c r="A8133" s="185">
        <v>44196</v>
      </c>
      <c r="B8133" s="184">
        <v>48.9</v>
      </c>
      <c r="C8133" s="184">
        <f t="shared" si="507"/>
        <v>2020</v>
      </c>
      <c r="E8133" s="190">
        <v>34</v>
      </c>
      <c r="F8133" s="190">
        <f t="shared" si="510"/>
        <v>8128</v>
      </c>
      <c r="G8133" s="190">
        <f t="shared" si="508"/>
        <v>0.89005694261936052</v>
      </c>
      <c r="H8133" s="190">
        <f t="shared" si="509"/>
        <v>325.12</v>
      </c>
    </row>
    <row r="8134" spans="1:8">
      <c r="A8134" s="185">
        <v>44197</v>
      </c>
      <c r="B8134" s="184">
        <v>45</v>
      </c>
      <c r="C8134" s="184">
        <f t="shared" ref="C8134:C8197" si="511">YEAR(A8134)</f>
        <v>2021</v>
      </c>
      <c r="E8134" s="190">
        <v>34</v>
      </c>
      <c r="F8134" s="190">
        <f t="shared" si="510"/>
        <v>8129</v>
      </c>
      <c r="G8134" s="190">
        <f t="shared" ref="G8134:G8197" si="512">F8134/9132</f>
        <v>0.89016644765659225</v>
      </c>
      <c r="H8134" s="190">
        <f t="shared" ref="H8134:H8197" si="513">G8134*9132/25</f>
        <v>325.16000000000003</v>
      </c>
    </row>
    <row r="8135" spans="1:8">
      <c r="A8135" s="185">
        <v>44198</v>
      </c>
      <c r="B8135" s="184">
        <v>52.7</v>
      </c>
      <c r="C8135" s="184">
        <f t="shared" si="511"/>
        <v>2021</v>
      </c>
      <c r="E8135" s="190">
        <v>34</v>
      </c>
      <c r="F8135" s="190">
        <f t="shared" ref="F8135:F8198" si="514">F8134+1</f>
        <v>8130</v>
      </c>
      <c r="G8135" s="190">
        <f t="shared" si="512"/>
        <v>0.89027595269382387</v>
      </c>
      <c r="H8135" s="190">
        <f t="shared" si="513"/>
        <v>325.2</v>
      </c>
    </row>
    <row r="8136" spans="1:8">
      <c r="A8136" s="185">
        <v>44199</v>
      </c>
      <c r="B8136" s="184">
        <v>59.5</v>
      </c>
      <c r="C8136" s="184">
        <f t="shared" si="511"/>
        <v>2021</v>
      </c>
      <c r="E8136" s="190">
        <v>34</v>
      </c>
      <c r="F8136" s="190">
        <f t="shared" si="514"/>
        <v>8131</v>
      </c>
      <c r="G8136" s="190">
        <f t="shared" si="512"/>
        <v>0.8903854577310556</v>
      </c>
      <c r="H8136" s="190">
        <f t="shared" si="513"/>
        <v>325.24</v>
      </c>
    </row>
    <row r="8137" spans="1:8">
      <c r="A8137" s="185">
        <v>44200</v>
      </c>
      <c r="B8137" s="184">
        <v>60</v>
      </c>
      <c r="C8137" s="184">
        <f t="shared" si="511"/>
        <v>2021</v>
      </c>
      <c r="E8137" s="190">
        <v>34</v>
      </c>
      <c r="F8137" s="190">
        <f t="shared" si="514"/>
        <v>8132</v>
      </c>
      <c r="G8137" s="190">
        <f t="shared" si="512"/>
        <v>0.89049496276828732</v>
      </c>
      <c r="H8137" s="190">
        <f t="shared" si="513"/>
        <v>325.27999999999997</v>
      </c>
    </row>
    <row r="8138" spans="1:8">
      <c r="A8138" s="185">
        <v>44201</v>
      </c>
      <c r="B8138" s="184">
        <v>52.2</v>
      </c>
      <c r="C8138" s="184">
        <f t="shared" si="511"/>
        <v>2021</v>
      </c>
      <c r="E8138" s="190">
        <v>34</v>
      </c>
      <c r="F8138" s="190">
        <f t="shared" si="514"/>
        <v>8133</v>
      </c>
      <c r="G8138" s="190">
        <f t="shared" si="512"/>
        <v>0.89060446780551905</v>
      </c>
      <c r="H8138" s="190">
        <f t="shared" si="513"/>
        <v>325.32</v>
      </c>
    </row>
    <row r="8139" spans="1:8">
      <c r="A8139" s="185">
        <v>44202</v>
      </c>
      <c r="B8139" s="184">
        <v>48.2</v>
      </c>
      <c r="C8139" s="184">
        <f t="shared" si="511"/>
        <v>2021</v>
      </c>
      <c r="E8139" s="190">
        <v>34</v>
      </c>
      <c r="F8139" s="190">
        <f t="shared" si="514"/>
        <v>8134</v>
      </c>
      <c r="G8139" s="190">
        <f t="shared" si="512"/>
        <v>0.89071397284275078</v>
      </c>
      <c r="H8139" s="190">
        <f t="shared" si="513"/>
        <v>325.36</v>
      </c>
    </row>
    <row r="8140" spans="1:8">
      <c r="A8140" s="185">
        <v>44203</v>
      </c>
      <c r="B8140" s="184">
        <v>43.7</v>
      </c>
      <c r="C8140" s="184">
        <f t="shared" si="511"/>
        <v>2021</v>
      </c>
      <c r="E8140" s="190">
        <v>34</v>
      </c>
      <c r="F8140" s="190">
        <f t="shared" si="514"/>
        <v>8135</v>
      </c>
      <c r="G8140" s="190">
        <f t="shared" si="512"/>
        <v>0.89082347787998251</v>
      </c>
      <c r="H8140" s="190">
        <f t="shared" si="513"/>
        <v>325.39999999999998</v>
      </c>
    </row>
    <row r="8141" spans="1:8">
      <c r="A8141" s="185">
        <v>44204</v>
      </c>
      <c r="B8141" s="184">
        <v>39.5</v>
      </c>
      <c r="C8141" s="184">
        <f t="shared" si="511"/>
        <v>2021</v>
      </c>
      <c r="E8141" s="190">
        <v>34</v>
      </c>
      <c r="F8141" s="190">
        <f t="shared" si="514"/>
        <v>8136</v>
      </c>
      <c r="G8141" s="190">
        <f t="shared" si="512"/>
        <v>0.89093298291721423</v>
      </c>
      <c r="H8141" s="190">
        <f t="shared" si="513"/>
        <v>325.44</v>
      </c>
    </row>
    <row r="8142" spans="1:8">
      <c r="A8142" s="185">
        <v>44205</v>
      </c>
      <c r="B8142" s="184">
        <v>37.5</v>
      </c>
      <c r="C8142" s="184">
        <f t="shared" si="511"/>
        <v>2021</v>
      </c>
      <c r="E8142" s="190">
        <v>33.9</v>
      </c>
      <c r="F8142" s="190">
        <f t="shared" si="514"/>
        <v>8137</v>
      </c>
      <c r="G8142" s="190">
        <f t="shared" si="512"/>
        <v>0.89104248795444585</v>
      </c>
      <c r="H8142" s="190">
        <f t="shared" si="513"/>
        <v>325.47999999999996</v>
      </c>
    </row>
    <row r="8143" spans="1:8">
      <c r="A8143" s="185">
        <v>44206</v>
      </c>
      <c r="B8143" s="184">
        <v>39</v>
      </c>
      <c r="C8143" s="184">
        <f t="shared" si="511"/>
        <v>2021</v>
      </c>
      <c r="E8143" s="190">
        <v>33.9</v>
      </c>
      <c r="F8143" s="190">
        <f t="shared" si="514"/>
        <v>8138</v>
      </c>
      <c r="G8143" s="190">
        <f t="shared" si="512"/>
        <v>0.89115199299167758</v>
      </c>
      <c r="H8143" s="190">
        <f t="shared" si="513"/>
        <v>325.52</v>
      </c>
    </row>
    <row r="8144" spans="1:8">
      <c r="A8144" s="185">
        <v>44207</v>
      </c>
      <c r="B8144" s="184">
        <v>54.7</v>
      </c>
      <c r="C8144" s="184">
        <f t="shared" si="511"/>
        <v>2021</v>
      </c>
      <c r="E8144" s="190">
        <v>33.700000000000003</v>
      </c>
      <c r="F8144" s="190">
        <f t="shared" si="514"/>
        <v>8139</v>
      </c>
      <c r="G8144" s="190">
        <f t="shared" si="512"/>
        <v>0.8912614980289093</v>
      </c>
      <c r="H8144" s="190">
        <f t="shared" si="513"/>
        <v>325.56</v>
      </c>
    </row>
    <row r="8145" spans="1:8">
      <c r="A8145" s="185">
        <v>44208</v>
      </c>
      <c r="B8145" s="184">
        <v>82.2</v>
      </c>
      <c r="C8145" s="184">
        <f t="shared" si="511"/>
        <v>2021</v>
      </c>
      <c r="E8145" s="190">
        <v>33.700000000000003</v>
      </c>
      <c r="F8145" s="190">
        <f t="shared" si="514"/>
        <v>8140</v>
      </c>
      <c r="G8145" s="190">
        <f t="shared" si="512"/>
        <v>0.89137100306614103</v>
      </c>
      <c r="H8145" s="190">
        <f t="shared" si="513"/>
        <v>325.60000000000002</v>
      </c>
    </row>
    <row r="8146" spans="1:8">
      <c r="A8146" s="185">
        <v>44209</v>
      </c>
      <c r="B8146" s="184">
        <v>83.8</v>
      </c>
      <c r="C8146" s="184">
        <f t="shared" si="511"/>
        <v>2021</v>
      </c>
      <c r="E8146" s="190">
        <v>33.700000000000003</v>
      </c>
      <c r="F8146" s="190">
        <f t="shared" si="514"/>
        <v>8141</v>
      </c>
      <c r="G8146" s="190">
        <f t="shared" si="512"/>
        <v>0.89148050810337276</v>
      </c>
      <c r="H8146" s="190">
        <f t="shared" si="513"/>
        <v>325.64</v>
      </c>
    </row>
    <row r="8147" spans="1:8">
      <c r="A8147" s="185">
        <v>44210</v>
      </c>
      <c r="B8147" s="184">
        <v>42.5</v>
      </c>
      <c r="C8147" s="184">
        <f t="shared" si="511"/>
        <v>2021</v>
      </c>
      <c r="E8147" s="190">
        <v>33.700000000000003</v>
      </c>
      <c r="F8147" s="190">
        <f t="shared" si="514"/>
        <v>8142</v>
      </c>
      <c r="G8147" s="190">
        <f t="shared" si="512"/>
        <v>0.89159001314060449</v>
      </c>
      <c r="H8147" s="190">
        <f t="shared" si="513"/>
        <v>325.68</v>
      </c>
    </row>
    <row r="8148" spans="1:8">
      <c r="A8148" s="185">
        <v>44211</v>
      </c>
      <c r="B8148" s="184">
        <v>40.1</v>
      </c>
      <c r="C8148" s="184">
        <f t="shared" si="511"/>
        <v>2021</v>
      </c>
      <c r="E8148" s="190">
        <v>33.700000000000003</v>
      </c>
      <c r="F8148" s="190">
        <f t="shared" si="514"/>
        <v>8143</v>
      </c>
      <c r="G8148" s="190">
        <f t="shared" si="512"/>
        <v>0.89169951817783621</v>
      </c>
      <c r="H8148" s="190">
        <f t="shared" si="513"/>
        <v>325.72000000000003</v>
      </c>
    </row>
    <row r="8149" spans="1:8">
      <c r="A8149" s="185">
        <v>44212</v>
      </c>
      <c r="B8149" s="184">
        <v>40</v>
      </c>
      <c r="C8149" s="184">
        <f t="shared" si="511"/>
        <v>2021</v>
      </c>
      <c r="E8149" s="190">
        <v>33.700000000000003</v>
      </c>
      <c r="F8149" s="190">
        <f t="shared" si="514"/>
        <v>8144</v>
      </c>
      <c r="G8149" s="190">
        <f t="shared" si="512"/>
        <v>0.89180902321506794</v>
      </c>
      <c r="H8149" s="190">
        <f t="shared" si="513"/>
        <v>325.76</v>
      </c>
    </row>
    <row r="8150" spans="1:8">
      <c r="A8150" s="185">
        <v>44213</v>
      </c>
      <c r="B8150" s="184">
        <v>39.9</v>
      </c>
      <c r="C8150" s="184">
        <f t="shared" si="511"/>
        <v>2021</v>
      </c>
      <c r="E8150" s="190">
        <v>33.6</v>
      </c>
      <c r="F8150" s="190">
        <f t="shared" si="514"/>
        <v>8145</v>
      </c>
      <c r="G8150" s="190">
        <f t="shared" si="512"/>
        <v>0.89191852825229956</v>
      </c>
      <c r="H8150" s="190">
        <f t="shared" si="513"/>
        <v>325.8</v>
      </c>
    </row>
    <row r="8151" spans="1:8">
      <c r="A8151" s="185">
        <v>44214</v>
      </c>
      <c r="B8151" s="184">
        <v>42.1</v>
      </c>
      <c r="C8151" s="184">
        <f t="shared" si="511"/>
        <v>2021</v>
      </c>
      <c r="E8151" s="190">
        <v>33.6</v>
      </c>
      <c r="F8151" s="190">
        <f t="shared" si="514"/>
        <v>8146</v>
      </c>
      <c r="G8151" s="190">
        <f t="shared" si="512"/>
        <v>0.89202803328953129</v>
      </c>
      <c r="H8151" s="190">
        <f t="shared" si="513"/>
        <v>325.83999999999997</v>
      </c>
    </row>
    <row r="8152" spans="1:8">
      <c r="A8152" s="185">
        <v>44215</v>
      </c>
      <c r="B8152" s="184">
        <v>48.3</v>
      </c>
      <c r="C8152" s="184">
        <f t="shared" si="511"/>
        <v>2021</v>
      </c>
      <c r="E8152" s="190">
        <v>33.6</v>
      </c>
      <c r="F8152" s="190">
        <f t="shared" si="514"/>
        <v>8147</v>
      </c>
      <c r="G8152" s="190">
        <f t="shared" si="512"/>
        <v>0.89213753832676301</v>
      </c>
      <c r="H8152" s="190">
        <f t="shared" si="513"/>
        <v>325.88</v>
      </c>
    </row>
    <row r="8153" spans="1:8">
      <c r="A8153" s="185">
        <v>44216</v>
      </c>
      <c r="B8153" s="184">
        <v>47.9</v>
      </c>
      <c r="C8153" s="184">
        <f t="shared" si="511"/>
        <v>2021</v>
      </c>
      <c r="E8153" s="190">
        <v>33.6</v>
      </c>
      <c r="F8153" s="190">
        <f t="shared" si="514"/>
        <v>8148</v>
      </c>
      <c r="G8153" s="190">
        <f t="shared" si="512"/>
        <v>0.89224704336399474</v>
      </c>
      <c r="H8153" s="190">
        <f t="shared" si="513"/>
        <v>325.92</v>
      </c>
    </row>
    <row r="8154" spans="1:8">
      <c r="A8154" s="185">
        <v>44217</v>
      </c>
      <c r="B8154" s="184">
        <v>46.1</v>
      </c>
      <c r="C8154" s="184">
        <f t="shared" si="511"/>
        <v>2021</v>
      </c>
      <c r="E8154" s="190">
        <v>33.6</v>
      </c>
      <c r="F8154" s="190">
        <f t="shared" si="514"/>
        <v>8149</v>
      </c>
      <c r="G8154" s="190">
        <f t="shared" si="512"/>
        <v>0.89235654840122647</v>
      </c>
      <c r="H8154" s="190">
        <f t="shared" si="513"/>
        <v>325.95999999999998</v>
      </c>
    </row>
    <row r="8155" spans="1:8">
      <c r="A8155" s="185">
        <v>44218</v>
      </c>
      <c r="B8155" s="184">
        <v>49.1</v>
      </c>
      <c r="C8155" s="184">
        <f t="shared" si="511"/>
        <v>2021</v>
      </c>
      <c r="E8155" s="190">
        <v>33.5</v>
      </c>
      <c r="F8155" s="190">
        <f t="shared" si="514"/>
        <v>8150</v>
      </c>
      <c r="G8155" s="190">
        <f t="shared" si="512"/>
        <v>0.8924660534384582</v>
      </c>
      <c r="H8155" s="190">
        <f t="shared" si="513"/>
        <v>326</v>
      </c>
    </row>
    <row r="8156" spans="1:8">
      <c r="A8156" s="185">
        <v>44219</v>
      </c>
      <c r="B8156" s="184">
        <v>74.8</v>
      </c>
      <c r="C8156" s="184">
        <f t="shared" si="511"/>
        <v>2021</v>
      </c>
      <c r="E8156" s="190">
        <v>33.5</v>
      </c>
      <c r="F8156" s="190">
        <f t="shared" si="514"/>
        <v>8151</v>
      </c>
      <c r="G8156" s="190">
        <f t="shared" si="512"/>
        <v>0.89257555847568992</v>
      </c>
      <c r="H8156" s="190">
        <f t="shared" si="513"/>
        <v>326.04000000000002</v>
      </c>
    </row>
    <row r="8157" spans="1:8">
      <c r="A8157" s="185">
        <v>44220</v>
      </c>
      <c r="B8157" s="184">
        <v>49.4</v>
      </c>
      <c r="C8157" s="184">
        <f t="shared" si="511"/>
        <v>2021</v>
      </c>
      <c r="E8157" s="190">
        <v>33.5</v>
      </c>
      <c r="F8157" s="190">
        <f t="shared" si="514"/>
        <v>8152</v>
      </c>
      <c r="G8157" s="190">
        <f t="shared" si="512"/>
        <v>0.89268506351292154</v>
      </c>
      <c r="H8157" s="190">
        <f t="shared" si="513"/>
        <v>326.08</v>
      </c>
    </row>
    <row r="8158" spans="1:8">
      <c r="A8158" s="185">
        <v>44221</v>
      </c>
      <c r="B8158" s="184">
        <v>40.9</v>
      </c>
      <c r="C8158" s="184">
        <f t="shared" si="511"/>
        <v>2021</v>
      </c>
      <c r="E8158" s="190">
        <v>33.5</v>
      </c>
      <c r="F8158" s="190">
        <f t="shared" si="514"/>
        <v>8153</v>
      </c>
      <c r="G8158" s="190">
        <f t="shared" si="512"/>
        <v>0.89279456855015327</v>
      </c>
      <c r="H8158" s="190">
        <f t="shared" si="513"/>
        <v>326.12</v>
      </c>
    </row>
    <row r="8159" spans="1:8">
      <c r="A8159" s="185">
        <v>44222</v>
      </c>
      <c r="B8159" s="184">
        <v>39.4</v>
      </c>
      <c r="C8159" s="184">
        <f t="shared" si="511"/>
        <v>2021</v>
      </c>
      <c r="E8159" s="190">
        <v>33.4</v>
      </c>
      <c r="F8159" s="190">
        <f t="shared" si="514"/>
        <v>8154</v>
      </c>
      <c r="G8159" s="190">
        <f t="shared" si="512"/>
        <v>0.89290407358738499</v>
      </c>
      <c r="H8159" s="190">
        <f t="shared" si="513"/>
        <v>326.16000000000003</v>
      </c>
    </row>
    <row r="8160" spans="1:8">
      <c r="A8160" s="185">
        <v>44223</v>
      </c>
      <c r="B8160" s="184">
        <v>37</v>
      </c>
      <c r="C8160" s="184">
        <f t="shared" si="511"/>
        <v>2021</v>
      </c>
      <c r="E8160" s="190">
        <v>33.4</v>
      </c>
      <c r="F8160" s="190">
        <f t="shared" si="514"/>
        <v>8155</v>
      </c>
      <c r="G8160" s="190">
        <f t="shared" si="512"/>
        <v>0.89301357862461672</v>
      </c>
      <c r="H8160" s="190">
        <f t="shared" si="513"/>
        <v>326.2</v>
      </c>
    </row>
    <row r="8161" spans="1:8">
      <c r="A8161" s="185">
        <v>44224</v>
      </c>
      <c r="B8161" s="184">
        <v>37.200000000000003</v>
      </c>
      <c r="C8161" s="184">
        <f t="shared" si="511"/>
        <v>2021</v>
      </c>
      <c r="E8161" s="190">
        <v>33.4</v>
      </c>
      <c r="F8161" s="190">
        <f t="shared" si="514"/>
        <v>8156</v>
      </c>
      <c r="G8161" s="190">
        <f t="shared" si="512"/>
        <v>0.89312308366184845</v>
      </c>
      <c r="H8161" s="190">
        <f t="shared" si="513"/>
        <v>326.24</v>
      </c>
    </row>
    <row r="8162" spans="1:8">
      <c r="A8162" s="185">
        <v>44225</v>
      </c>
      <c r="B8162" s="184">
        <v>46.4</v>
      </c>
      <c r="C8162" s="184">
        <f t="shared" si="511"/>
        <v>2021</v>
      </c>
      <c r="E8162" s="190">
        <v>33.4</v>
      </c>
      <c r="F8162" s="190">
        <f t="shared" si="514"/>
        <v>8157</v>
      </c>
      <c r="G8162" s="190">
        <f t="shared" si="512"/>
        <v>0.89323258869908018</v>
      </c>
      <c r="H8162" s="190">
        <f t="shared" si="513"/>
        <v>326.27999999999997</v>
      </c>
    </row>
    <row r="8163" spans="1:8">
      <c r="A8163" s="185">
        <v>44226</v>
      </c>
      <c r="B8163" s="184">
        <v>49.4</v>
      </c>
      <c r="C8163" s="184">
        <f t="shared" si="511"/>
        <v>2021</v>
      </c>
      <c r="E8163" s="190">
        <v>33.4</v>
      </c>
      <c r="F8163" s="190">
        <f t="shared" si="514"/>
        <v>8158</v>
      </c>
      <c r="G8163" s="190">
        <f t="shared" si="512"/>
        <v>0.8933420937363119</v>
      </c>
      <c r="H8163" s="190">
        <f t="shared" si="513"/>
        <v>326.32</v>
      </c>
    </row>
    <row r="8164" spans="1:8">
      <c r="A8164" s="185">
        <v>44227</v>
      </c>
      <c r="B8164" s="184">
        <v>44.9</v>
      </c>
      <c r="C8164" s="184">
        <f t="shared" si="511"/>
        <v>2021</v>
      </c>
      <c r="E8164" s="190">
        <v>33.4</v>
      </c>
      <c r="F8164" s="190">
        <f t="shared" si="514"/>
        <v>8159</v>
      </c>
      <c r="G8164" s="190">
        <f t="shared" si="512"/>
        <v>0.89345159877354363</v>
      </c>
      <c r="H8164" s="190">
        <f t="shared" si="513"/>
        <v>326.36</v>
      </c>
    </row>
    <row r="8165" spans="1:8">
      <c r="A8165" s="185">
        <v>44228</v>
      </c>
      <c r="B8165" s="184">
        <v>48.7</v>
      </c>
      <c r="C8165" s="184">
        <f t="shared" si="511"/>
        <v>2021</v>
      </c>
      <c r="E8165" s="190">
        <v>33.299999999999997</v>
      </c>
      <c r="F8165" s="190">
        <f t="shared" si="514"/>
        <v>8160</v>
      </c>
      <c r="G8165" s="190">
        <f t="shared" si="512"/>
        <v>0.89356110381077525</v>
      </c>
      <c r="H8165" s="190">
        <f t="shared" si="513"/>
        <v>326.39999999999998</v>
      </c>
    </row>
    <row r="8166" spans="1:8">
      <c r="A8166" s="185">
        <v>44229</v>
      </c>
      <c r="B8166" s="184">
        <v>44.6</v>
      </c>
      <c r="C8166" s="184">
        <f t="shared" si="511"/>
        <v>2021</v>
      </c>
      <c r="E8166" s="190">
        <v>33.299999999999997</v>
      </c>
      <c r="F8166" s="190">
        <f t="shared" si="514"/>
        <v>8161</v>
      </c>
      <c r="G8166" s="190">
        <f t="shared" si="512"/>
        <v>0.89367060884800698</v>
      </c>
      <c r="H8166" s="190">
        <f t="shared" si="513"/>
        <v>326.44</v>
      </c>
    </row>
    <row r="8167" spans="1:8">
      <c r="A8167" s="185">
        <v>44230</v>
      </c>
      <c r="B8167" s="184">
        <v>48.2</v>
      </c>
      <c r="C8167" s="184">
        <f t="shared" si="511"/>
        <v>2021</v>
      </c>
      <c r="E8167" s="190">
        <v>33.299999999999997</v>
      </c>
      <c r="F8167" s="190">
        <f t="shared" si="514"/>
        <v>8162</v>
      </c>
      <c r="G8167" s="190">
        <f t="shared" si="512"/>
        <v>0.8937801138852387</v>
      </c>
      <c r="H8167" s="190">
        <f t="shared" si="513"/>
        <v>326.48</v>
      </c>
    </row>
    <row r="8168" spans="1:8">
      <c r="A8168" s="185">
        <v>44231</v>
      </c>
      <c r="B8168" s="184">
        <v>44.9</v>
      </c>
      <c r="C8168" s="184">
        <f t="shared" si="511"/>
        <v>2021</v>
      </c>
      <c r="E8168" s="190">
        <v>33.299999999999997</v>
      </c>
      <c r="F8168" s="190">
        <f t="shared" si="514"/>
        <v>8163</v>
      </c>
      <c r="G8168" s="190">
        <f t="shared" si="512"/>
        <v>0.89388961892247043</v>
      </c>
      <c r="H8168" s="190">
        <f t="shared" si="513"/>
        <v>326.52</v>
      </c>
    </row>
    <row r="8169" spans="1:8">
      <c r="A8169" s="185">
        <v>44232</v>
      </c>
      <c r="B8169" s="184">
        <v>44.2</v>
      </c>
      <c r="C8169" s="184">
        <f t="shared" si="511"/>
        <v>2021</v>
      </c>
      <c r="E8169" s="190">
        <v>33.200000000000003</v>
      </c>
      <c r="F8169" s="190">
        <f t="shared" si="514"/>
        <v>8164</v>
      </c>
      <c r="G8169" s="190">
        <f t="shared" si="512"/>
        <v>0.89399912395970216</v>
      </c>
      <c r="H8169" s="190">
        <f t="shared" si="513"/>
        <v>326.56</v>
      </c>
    </row>
    <row r="8170" spans="1:8">
      <c r="A8170" s="185">
        <v>44233</v>
      </c>
      <c r="B8170" s="184">
        <v>44.6</v>
      </c>
      <c r="C8170" s="184">
        <f t="shared" si="511"/>
        <v>2021</v>
      </c>
      <c r="E8170" s="190">
        <v>33.1</v>
      </c>
      <c r="F8170" s="190">
        <f t="shared" si="514"/>
        <v>8165</v>
      </c>
      <c r="G8170" s="190">
        <f t="shared" si="512"/>
        <v>0.89410862899693389</v>
      </c>
      <c r="H8170" s="190">
        <f t="shared" si="513"/>
        <v>326.60000000000002</v>
      </c>
    </row>
    <row r="8171" spans="1:8">
      <c r="A8171" s="185">
        <v>44234</v>
      </c>
      <c r="B8171" s="184">
        <v>45.1</v>
      </c>
      <c r="C8171" s="184">
        <f t="shared" si="511"/>
        <v>2021</v>
      </c>
      <c r="E8171" s="190">
        <v>33.1</v>
      </c>
      <c r="F8171" s="190">
        <f t="shared" si="514"/>
        <v>8166</v>
      </c>
      <c r="G8171" s="190">
        <f t="shared" si="512"/>
        <v>0.89421813403416561</v>
      </c>
      <c r="H8171" s="190">
        <f t="shared" si="513"/>
        <v>326.64</v>
      </c>
    </row>
    <row r="8172" spans="1:8">
      <c r="A8172" s="185">
        <v>44235</v>
      </c>
      <c r="B8172" s="184">
        <v>42.9</v>
      </c>
      <c r="C8172" s="184">
        <f t="shared" si="511"/>
        <v>2021</v>
      </c>
      <c r="E8172" s="190">
        <v>33.1</v>
      </c>
      <c r="F8172" s="190">
        <f t="shared" si="514"/>
        <v>8167</v>
      </c>
      <c r="G8172" s="190">
        <f t="shared" si="512"/>
        <v>0.89432763907139723</v>
      </c>
      <c r="H8172" s="190">
        <f t="shared" si="513"/>
        <v>326.67999999999995</v>
      </c>
    </row>
    <row r="8173" spans="1:8">
      <c r="A8173" s="185">
        <v>44236</v>
      </c>
      <c r="B8173" s="184">
        <v>42</v>
      </c>
      <c r="C8173" s="184">
        <f t="shared" si="511"/>
        <v>2021</v>
      </c>
      <c r="E8173" s="190">
        <v>33</v>
      </c>
      <c r="F8173" s="190">
        <f t="shared" si="514"/>
        <v>8168</v>
      </c>
      <c r="G8173" s="190">
        <f t="shared" si="512"/>
        <v>0.89443714410862896</v>
      </c>
      <c r="H8173" s="190">
        <f t="shared" si="513"/>
        <v>326.72000000000003</v>
      </c>
    </row>
    <row r="8174" spans="1:8">
      <c r="A8174" s="185">
        <v>44237</v>
      </c>
      <c r="B8174" s="184">
        <v>43.4</v>
      </c>
      <c r="C8174" s="184">
        <f t="shared" si="511"/>
        <v>2021</v>
      </c>
      <c r="E8174" s="190">
        <v>33</v>
      </c>
      <c r="F8174" s="190">
        <f t="shared" si="514"/>
        <v>8169</v>
      </c>
      <c r="G8174" s="190">
        <f t="shared" si="512"/>
        <v>0.89454664914586068</v>
      </c>
      <c r="H8174" s="190">
        <f t="shared" si="513"/>
        <v>326.76</v>
      </c>
    </row>
    <row r="8175" spans="1:8">
      <c r="A8175" s="185">
        <v>44238</v>
      </c>
      <c r="B8175" s="184">
        <v>49.8</v>
      </c>
      <c r="C8175" s="184">
        <f t="shared" si="511"/>
        <v>2021</v>
      </c>
      <c r="E8175" s="190">
        <v>33</v>
      </c>
      <c r="F8175" s="190">
        <f t="shared" si="514"/>
        <v>8170</v>
      </c>
      <c r="G8175" s="190">
        <f t="shared" si="512"/>
        <v>0.89465615418309241</v>
      </c>
      <c r="H8175" s="190">
        <f t="shared" si="513"/>
        <v>326.8</v>
      </c>
    </row>
    <row r="8176" spans="1:8">
      <c r="A8176" s="185">
        <v>44239</v>
      </c>
      <c r="B8176" s="184">
        <v>69.400000000000006</v>
      </c>
      <c r="C8176" s="184">
        <f t="shared" si="511"/>
        <v>2021</v>
      </c>
      <c r="E8176" s="190">
        <v>33</v>
      </c>
      <c r="F8176" s="190">
        <f t="shared" si="514"/>
        <v>8171</v>
      </c>
      <c r="G8176" s="190">
        <f t="shared" si="512"/>
        <v>0.89476565922032414</v>
      </c>
      <c r="H8176" s="190">
        <f t="shared" si="513"/>
        <v>326.83999999999997</v>
      </c>
    </row>
    <row r="8177" spans="1:8">
      <c r="A8177" s="185">
        <v>44240</v>
      </c>
      <c r="B8177" s="184">
        <v>70.599999999999994</v>
      </c>
      <c r="C8177" s="184">
        <f t="shared" si="511"/>
        <v>2021</v>
      </c>
      <c r="E8177" s="190">
        <v>33</v>
      </c>
      <c r="F8177" s="190">
        <f t="shared" si="514"/>
        <v>8172</v>
      </c>
      <c r="G8177" s="190">
        <f t="shared" si="512"/>
        <v>0.89487516425755587</v>
      </c>
      <c r="H8177" s="190">
        <f t="shared" si="513"/>
        <v>326.88</v>
      </c>
    </row>
    <row r="8178" spans="1:8">
      <c r="A8178" s="185">
        <v>44241</v>
      </c>
      <c r="B8178" s="184">
        <v>55</v>
      </c>
      <c r="C8178" s="184">
        <f t="shared" si="511"/>
        <v>2021</v>
      </c>
      <c r="E8178" s="190">
        <v>33</v>
      </c>
      <c r="F8178" s="190">
        <f t="shared" si="514"/>
        <v>8173</v>
      </c>
      <c r="G8178" s="190">
        <f t="shared" si="512"/>
        <v>0.89498466929478759</v>
      </c>
      <c r="H8178" s="190">
        <f t="shared" si="513"/>
        <v>326.92</v>
      </c>
    </row>
    <row r="8179" spans="1:8">
      <c r="A8179" s="185">
        <v>44242</v>
      </c>
      <c r="B8179" s="184">
        <v>46.8</v>
      </c>
      <c r="C8179" s="184">
        <f t="shared" si="511"/>
        <v>2021</v>
      </c>
      <c r="E8179" s="190">
        <v>33</v>
      </c>
      <c r="F8179" s="190">
        <f t="shared" si="514"/>
        <v>8174</v>
      </c>
      <c r="G8179" s="190">
        <f t="shared" si="512"/>
        <v>0.89509417433201932</v>
      </c>
      <c r="H8179" s="190">
        <f t="shared" si="513"/>
        <v>326.95999999999998</v>
      </c>
    </row>
    <row r="8180" spans="1:8">
      <c r="A8180" s="185">
        <v>44243</v>
      </c>
      <c r="B8180" s="184">
        <v>54.8</v>
      </c>
      <c r="C8180" s="184">
        <f t="shared" si="511"/>
        <v>2021</v>
      </c>
      <c r="E8180" s="190">
        <v>33</v>
      </c>
      <c r="F8180" s="190">
        <f t="shared" si="514"/>
        <v>8175</v>
      </c>
      <c r="G8180" s="190">
        <f t="shared" si="512"/>
        <v>0.89520367936925094</v>
      </c>
      <c r="H8180" s="190">
        <f t="shared" si="513"/>
        <v>327</v>
      </c>
    </row>
    <row r="8181" spans="1:8">
      <c r="A8181" s="185">
        <v>44244</v>
      </c>
      <c r="B8181" s="184">
        <v>49.9</v>
      </c>
      <c r="C8181" s="184">
        <f t="shared" si="511"/>
        <v>2021</v>
      </c>
      <c r="E8181" s="190">
        <v>33</v>
      </c>
      <c r="F8181" s="190">
        <f t="shared" si="514"/>
        <v>8176</v>
      </c>
      <c r="G8181" s="190">
        <f t="shared" si="512"/>
        <v>0.89531318440648266</v>
      </c>
      <c r="H8181" s="190">
        <f t="shared" si="513"/>
        <v>327.04000000000002</v>
      </c>
    </row>
    <row r="8182" spans="1:8">
      <c r="A8182" s="185">
        <v>44245</v>
      </c>
      <c r="B8182" s="184">
        <v>44.8</v>
      </c>
      <c r="C8182" s="184">
        <f t="shared" si="511"/>
        <v>2021</v>
      </c>
      <c r="E8182" s="190">
        <v>33</v>
      </c>
      <c r="F8182" s="190">
        <f t="shared" si="514"/>
        <v>8177</v>
      </c>
      <c r="G8182" s="190">
        <f t="shared" si="512"/>
        <v>0.89542268944371439</v>
      </c>
      <c r="H8182" s="190">
        <f t="shared" si="513"/>
        <v>327.08</v>
      </c>
    </row>
    <row r="8183" spans="1:8">
      <c r="A8183" s="185">
        <v>44246</v>
      </c>
      <c r="B8183" s="184">
        <v>49.1</v>
      </c>
      <c r="C8183" s="184">
        <f t="shared" si="511"/>
        <v>2021</v>
      </c>
      <c r="E8183" s="190">
        <v>33</v>
      </c>
      <c r="F8183" s="190">
        <f t="shared" si="514"/>
        <v>8178</v>
      </c>
      <c r="G8183" s="190">
        <f t="shared" si="512"/>
        <v>0.89553219448094612</v>
      </c>
      <c r="H8183" s="190">
        <f t="shared" si="513"/>
        <v>327.12</v>
      </c>
    </row>
    <row r="8184" spans="1:8">
      <c r="A8184" s="185">
        <v>44247</v>
      </c>
      <c r="B8184" s="184">
        <v>44.1</v>
      </c>
      <c r="C8184" s="184">
        <f t="shared" si="511"/>
        <v>2021</v>
      </c>
      <c r="E8184" s="190">
        <v>32.9</v>
      </c>
      <c r="F8184" s="190">
        <f t="shared" si="514"/>
        <v>8179</v>
      </c>
      <c r="G8184" s="190">
        <f t="shared" si="512"/>
        <v>0.89564169951817785</v>
      </c>
      <c r="H8184" s="190">
        <f t="shared" si="513"/>
        <v>327.16000000000003</v>
      </c>
    </row>
    <row r="8185" spans="1:8">
      <c r="A8185" s="185">
        <v>44248</v>
      </c>
      <c r="B8185" s="184">
        <v>45.6</v>
      </c>
      <c r="C8185" s="184">
        <f t="shared" si="511"/>
        <v>2021</v>
      </c>
      <c r="E8185" s="190">
        <v>32.9</v>
      </c>
      <c r="F8185" s="190">
        <f t="shared" si="514"/>
        <v>8180</v>
      </c>
      <c r="G8185" s="190">
        <f t="shared" si="512"/>
        <v>0.89575120455540957</v>
      </c>
      <c r="H8185" s="190">
        <f t="shared" si="513"/>
        <v>327.2</v>
      </c>
    </row>
    <row r="8186" spans="1:8">
      <c r="A8186" s="185">
        <v>44249</v>
      </c>
      <c r="B8186" s="184">
        <v>43.6</v>
      </c>
      <c r="C8186" s="184">
        <f t="shared" si="511"/>
        <v>2021</v>
      </c>
      <c r="E8186" s="190">
        <v>32.9</v>
      </c>
      <c r="F8186" s="190">
        <f t="shared" si="514"/>
        <v>8181</v>
      </c>
      <c r="G8186" s="190">
        <f t="shared" si="512"/>
        <v>0.8958607095926413</v>
      </c>
      <c r="H8186" s="190">
        <f t="shared" si="513"/>
        <v>327.24</v>
      </c>
    </row>
    <row r="8187" spans="1:8">
      <c r="A8187" s="185">
        <v>44250</v>
      </c>
      <c r="B8187" s="184">
        <v>43.9</v>
      </c>
      <c r="C8187" s="184">
        <f t="shared" si="511"/>
        <v>2021</v>
      </c>
      <c r="E8187" s="190">
        <v>32.9</v>
      </c>
      <c r="F8187" s="190">
        <f t="shared" si="514"/>
        <v>8182</v>
      </c>
      <c r="G8187" s="190">
        <f t="shared" si="512"/>
        <v>0.89597021462987292</v>
      </c>
      <c r="H8187" s="190">
        <f t="shared" si="513"/>
        <v>327.27999999999997</v>
      </c>
    </row>
    <row r="8188" spans="1:8">
      <c r="A8188" s="185">
        <v>44251</v>
      </c>
      <c r="B8188" s="184">
        <v>45.1</v>
      </c>
      <c r="C8188" s="184">
        <f t="shared" si="511"/>
        <v>2021</v>
      </c>
      <c r="E8188" s="190">
        <v>32.799999999999997</v>
      </c>
      <c r="F8188" s="190">
        <f t="shared" si="514"/>
        <v>8183</v>
      </c>
      <c r="G8188" s="190">
        <f t="shared" si="512"/>
        <v>0.89607971966710465</v>
      </c>
      <c r="H8188" s="190">
        <f t="shared" si="513"/>
        <v>327.32</v>
      </c>
    </row>
    <row r="8189" spans="1:8">
      <c r="A8189" s="185">
        <v>44252</v>
      </c>
      <c r="B8189" s="184">
        <v>44.4</v>
      </c>
      <c r="C8189" s="184">
        <f t="shared" si="511"/>
        <v>2021</v>
      </c>
      <c r="E8189" s="190">
        <v>32.799999999999997</v>
      </c>
      <c r="F8189" s="190">
        <f t="shared" si="514"/>
        <v>8184</v>
      </c>
      <c r="G8189" s="190">
        <f t="shared" si="512"/>
        <v>0.89618922470433637</v>
      </c>
      <c r="H8189" s="190">
        <f t="shared" si="513"/>
        <v>327.36</v>
      </c>
    </row>
    <row r="8190" spans="1:8">
      <c r="A8190" s="185">
        <v>44253</v>
      </c>
      <c r="B8190" s="184">
        <v>43.4</v>
      </c>
      <c r="C8190" s="184">
        <f t="shared" si="511"/>
        <v>2021</v>
      </c>
      <c r="E8190" s="190">
        <v>32.799999999999997</v>
      </c>
      <c r="F8190" s="190">
        <f t="shared" si="514"/>
        <v>8185</v>
      </c>
      <c r="G8190" s="190">
        <f t="shared" si="512"/>
        <v>0.8962987297415681</v>
      </c>
      <c r="H8190" s="190">
        <f t="shared" si="513"/>
        <v>327.39999999999998</v>
      </c>
    </row>
    <row r="8191" spans="1:8">
      <c r="A8191" s="185">
        <v>44254</v>
      </c>
      <c r="B8191" s="184">
        <v>43.7</v>
      </c>
      <c r="C8191" s="184">
        <f t="shared" si="511"/>
        <v>2021</v>
      </c>
      <c r="E8191" s="190">
        <v>32.700000000000003</v>
      </c>
      <c r="F8191" s="190">
        <f t="shared" si="514"/>
        <v>8186</v>
      </c>
      <c r="G8191" s="190">
        <f t="shared" si="512"/>
        <v>0.89640823477879983</v>
      </c>
      <c r="H8191" s="190">
        <f t="shared" si="513"/>
        <v>327.44</v>
      </c>
    </row>
    <row r="8192" spans="1:8">
      <c r="A8192" s="185">
        <v>44255</v>
      </c>
      <c r="B8192" s="184">
        <v>43.6</v>
      </c>
      <c r="C8192" s="184">
        <f t="shared" si="511"/>
        <v>2021</v>
      </c>
      <c r="E8192" s="190">
        <v>32.700000000000003</v>
      </c>
      <c r="F8192" s="190">
        <f t="shared" si="514"/>
        <v>8187</v>
      </c>
      <c r="G8192" s="190">
        <f t="shared" si="512"/>
        <v>0.89651773981603156</v>
      </c>
      <c r="H8192" s="190">
        <f t="shared" si="513"/>
        <v>327.48</v>
      </c>
    </row>
    <row r="8193" spans="1:8">
      <c r="A8193" s="185">
        <v>44256</v>
      </c>
      <c r="B8193" s="184">
        <v>43.4</v>
      </c>
      <c r="C8193" s="184">
        <f t="shared" si="511"/>
        <v>2021</v>
      </c>
      <c r="E8193" s="190">
        <v>32.6</v>
      </c>
      <c r="F8193" s="190">
        <f t="shared" si="514"/>
        <v>8188</v>
      </c>
      <c r="G8193" s="190">
        <f t="shared" si="512"/>
        <v>0.89662724485326328</v>
      </c>
      <c r="H8193" s="190">
        <f t="shared" si="513"/>
        <v>327.52</v>
      </c>
    </row>
    <row r="8194" spans="1:8">
      <c r="A8194" s="185">
        <v>44257</v>
      </c>
      <c r="B8194" s="184">
        <v>43</v>
      </c>
      <c r="C8194" s="184">
        <f t="shared" si="511"/>
        <v>2021</v>
      </c>
      <c r="E8194" s="190">
        <v>32.6</v>
      </c>
      <c r="F8194" s="190">
        <f t="shared" si="514"/>
        <v>8189</v>
      </c>
      <c r="G8194" s="190">
        <f t="shared" si="512"/>
        <v>0.89673674989049501</v>
      </c>
      <c r="H8194" s="190">
        <f t="shared" si="513"/>
        <v>327.56</v>
      </c>
    </row>
    <row r="8195" spans="1:8">
      <c r="A8195" s="185">
        <v>44258</v>
      </c>
      <c r="B8195" s="184">
        <v>41.7</v>
      </c>
      <c r="C8195" s="184">
        <f t="shared" si="511"/>
        <v>2021</v>
      </c>
      <c r="E8195" s="190">
        <v>32.5</v>
      </c>
      <c r="F8195" s="190">
        <f t="shared" si="514"/>
        <v>8190</v>
      </c>
      <c r="G8195" s="190">
        <f t="shared" si="512"/>
        <v>0.89684625492772663</v>
      </c>
      <c r="H8195" s="190">
        <f t="shared" si="513"/>
        <v>327.60000000000002</v>
      </c>
    </row>
    <row r="8196" spans="1:8">
      <c r="A8196" s="185">
        <v>44259</v>
      </c>
      <c r="B8196" s="184">
        <v>44.6</v>
      </c>
      <c r="C8196" s="184">
        <f t="shared" si="511"/>
        <v>2021</v>
      </c>
      <c r="E8196" s="190">
        <v>32.5</v>
      </c>
      <c r="F8196" s="190">
        <f t="shared" si="514"/>
        <v>8191</v>
      </c>
      <c r="G8196" s="190">
        <f t="shared" si="512"/>
        <v>0.89695575996495835</v>
      </c>
      <c r="H8196" s="190">
        <f t="shared" si="513"/>
        <v>327.64</v>
      </c>
    </row>
    <row r="8197" spans="1:8">
      <c r="A8197" s="185">
        <v>44260</v>
      </c>
      <c r="B8197" s="184">
        <v>45.3</v>
      </c>
      <c r="C8197" s="184">
        <f t="shared" si="511"/>
        <v>2021</v>
      </c>
      <c r="E8197" s="190">
        <v>32.5</v>
      </c>
      <c r="F8197" s="190">
        <f t="shared" si="514"/>
        <v>8192</v>
      </c>
      <c r="G8197" s="190">
        <f t="shared" si="512"/>
        <v>0.89706526500219008</v>
      </c>
      <c r="H8197" s="190">
        <f t="shared" si="513"/>
        <v>327.68</v>
      </c>
    </row>
    <row r="8198" spans="1:8">
      <c r="A8198" s="185">
        <v>44261</v>
      </c>
      <c r="B8198" s="184">
        <v>44</v>
      </c>
      <c r="C8198" s="184">
        <f t="shared" ref="C8198:C8261" si="515">YEAR(A8198)</f>
        <v>2021</v>
      </c>
      <c r="E8198" s="190">
        <v>32.5</v>
      </c>
      <c r="F8198" s="190">
        <f t="shared" si="514"/>
        <v>8193</v>
      </c>
      <c r="G8198" s="190">
        <f t="shared" ref="G8198:G8261" si="516">F8198/9132</f>
        <v>0.89717477003942181</v>
      </c>
      <c r="H8198" s="190">
        <f t="shared" ref="H8198:H8261" si="517">G8198*9132/25</f>
        <v>327.72</v>
      </c>
    </row>
    <row r="8199" spans="1:8">
      <c r="A8199" s="185">
        <v>44262</v>
      </c>
      <c r="B8199" s="184">
        <v>45.5</v>
      </c>
      <c r="C8199" s="184">
        <f t="shared" si="515"/>
        <v>2021</v>
      </c>
      <c r="E8199" s="190">
        <v>32.4</v>
      </c>
      <c r="F8199" s="190">
        <f t="shared" ref="F8199:F8262" si="518">F8198+1</f>
        <v>8194</v>
      </c>
      <c r="G8199" s="190">
        <f t="shared" si="516"/>
        <v>0.89728427507665354</v>
      </c>
      <c r="H8199" s="190">
        <f t="shared" si="517"/>
        <v>327.76</v>
      </c>
    </row>
    <row r="8200" spans="1:8">
      <c r="A8200" s="185">
        <v>44263</v>
      </c>
      <c r="B8200" s="184">
        <v>43.5</v>
      </c>
      <c r="C8200" s="184">
        <f t="shared" si="515"/>
        <v>2021</v>
      </c>
      <c r="E8200" s="190">
        <v>32.4</v>
      </c>
      <c r="F8200" s="190">
        <f t="shared" si="518"/>
        <v>8195</v>
      </c>
      <c r="G8200" s="190">
        <f t="shared" si="516"/>
        <v>0.89739378011388526</v>
      </c>
      <c r="H8200" s="190">
        <f t="shared" si="517"/>
        <v>327.8</v>
      </c>
    </row>
    <row r="8201" spans="1:8">
      <c r="A8201" s="185">
        <v>44264</v>
      </c>
      <c r="B8201" s="184">
        <v>44.7</v>
      </c>
      <c r="C8201" s="184">
        <f t="shared" si="515"/>
        <v>2021</v>
      </c>
      <c r="E8201" s="190">
        <v>32.299999999999997</v>
      </c>
      <c r="F8201" s="190">
        <f t="shared" si="518"/>
        <v>8196</v>
      </c>
      <c r="G8201" s="190">
        <f t="shared" si="516"/>
        <v>0.89750328515111699</v>
      </c>
      <c r="H8201" s="190">
        <f t="shared" si="517"/>
        <v>327.84</v>
      </c>
    </row>
    <row r="8202" spans="1:8">
      <c r="A8202" s="185">
        <v>44265</v>
      </c>
      <c r="B8202" s="184">
        <v>45.3</v>
      </c>
      <c r="C8202" s="184">
        <f t="shared" si="515"/>
        <v>2021</v>
      </c>
      <c r="E8202" s="190">
        <v>32.299999999999997</v>
      </c>
      <c r="F8202" s="190">
        <f t="shared" si="518"/>
        <v>8197</v>
      </c>
      <c r="G8202" s="190">
        <f t="shared" si="516"/>
        <v>0.89761279018834872</v>
      </c>
      <c r="H8202" s="190">
        <f t="shared" si="517"/>
        <v>327.88</v>
      </c>
    </row>
    <row r="8203" spans="1:8">
      <c r="A8203" s="185">
        <v>44266</v>
      </c>
      <c r="B8203" s="184">
        <v>45.4</v>
      </c>
      <c r="C8203" s="184">
        <f t="shared" si="515"/>
        <v>2021</v>
      </c>
      <c r="E8203" s="190">
        <v>32.200000000000003</v>
      </c>
      <c r="F8203" s="190">
        <f t="shared" si="518"/>
        <v>8198</v>
      </c>
      <c r="G8203" s="190">
        <f t="shared" si="516"/>
        <v>0.89772229522558034</v>
      </c>
      <c r="H8203" s="190">
        <f t="shared" si="517"/>
        <v>327.92</v>
      </c>
    </row>
    <row r="8204" spans="1:8">
      <c r="A8204" s="185">
        <v>44267</v>
      </c>
      <c r="B8204" s="184">
        <v>45</v>
      </c>
      <c r="C8204" s="184">
        <f t="shared" si="515"/>
        <v>2021</v>
      </c>
      <c r="E8204" s="190">
        <v>32.200000000000003</v>
      </c>
      <c r="F8204" s="190">
        <f t="shared" si="518"/>
        <v>8199</v>
      </c>
      <c r="G8204" s="190">
        <f t="shared" si="516"/>
        <v>0.89783180026281206</v>
      </c>
      <c r="H8204" s="190">
        <f t="shared" si="517"/>
        <v>327.96</v>
      </c>
    </row>
    <row r="8205" spans="1:8">
      <c r="A8205" s="185">
        <v>44268</v>
      </c>
      <c r="B8205" s="184">
        <v>50.2</v>
      </c>
      <c r="C8205" s="184">
        <f t="shared" si="515"/>
        <v>2021</v>
      </c>
      <c r="E8205" s="190">
        <v>32.200000000000003</v>
      </c>
      <c r="F8205" s="190">
        <f t="shared" si="518"/>
        <v>8200</v>
      </c>
      <c r="G8205" s="190">
        <f t="shared" si="516"/>
        <v>0.89794130530004379</v>
      </c>
      <c r="H8205" s="190">
        <f t="shared" si="517"/>
        <v>328</v>
      </c>
    </row>
    <row r="8206" spans="1:8">
      <c r="A8206" s="185">
        <v>44269</v>
      </c>
      <c r="B8206" s="184">
        <v>46.2</v>
      </c>
      <c r="C8206" s="184">
        <f t="shared" si="515"/>
        <v>2021</v>
      </c>
      <c r="E8206" s="190">
        <v>32.1</v>
      </c>
      <c r="F8206" s="190">
        <f t="shared" si="518"/>
        <v>8201</v>
      </c>
      <c r="G8206" s="190">
        <f t="shared" si="516"/>
        <v>0.89805081033727552</v>
      </c>
      <c r="H8206" s="190">
        <f t="shared" si="517"/>
        <v>328.04</v>
      </c>
    </row>
    <row r="8207" spans="1:8">
      <c r="A8207" s="185">
        <v>44270</v>
      </c>
      <c r="B8207" s="184">
        <v>44.6</v>
      </c>
      <c r="C8207" s="184">
        <f t="shared" si="515"/>
        <v>2021</v>
      </c>
      <c r="E8207" s="190">
        <v>32</v>
      </c>
      <c r="F8207" s="190">
        <f t="shared" si="518"/>
        <v>8202</v>
      </c>
      <c r="G8207" s="190">
        <f t="shared" si="516"/>
        <v>0.89816031537450725</v>
      </c>
      <c r="H8207" s="190">
        <f t="shared" si="517"/>
        <v>328.08</v>
      </c>
    </row>
    <row r="8208" spans="1:8">
      <c r="A8208" s="185">
        <v>44271</v>
      </c>
      <c r="B8208" s="184">
        <v>47</v>
      </c>
      <c r="C8208" s="184">
        <f t="shared" si="515"/>
        <v>2021</v>
      </c>
      <c r="E8208" s="190">
        <v>32</v>
      </c>
      <c r="F8208" s="190">
        <f t="shared" si="518"/>
        <v>8203</v>
      </c>
      <c r="G8208" s="190">
        <f t="shared" si="516"/>
        <v>0.89826982041173897</v>
      </c>
      <c r="H8208" s="190">
        <f t="shared" si="517"/>
        <v>328.12</v>
      </c>
    </row>
    <row r="8209" spans="1:8">
      <c r="A8209" s="185">
        <v>44272</v>
      </c>
      <c r="B8209" s="184">
        <v>44.1</v>
      </c>
      <c r="C8209" s="184">
        <f t="shared" si="515"/>
        <v>2021</v>
      </c>
      <c r="E8209" s="190">
        <v>32</v>
      </c>
      <c r="F8209" s="190">
        <f t="shared" si="518"/>
        <v>8204</v>
      </c>
      <c r="G8209" s="190">
        <f t="shared" si="516"/>
        <v>0.8983793254489707</v>
      </c>
      <c r="H8209" s="190">
        <f t="shared" si="517"/>
        <v>328.16</v>
      </c>
    </row>
    <row r="8210" spans="1:8">
      <c r="A8210" s="185">
        <v>44273</v>
      </c>
      <c r="B8210" s="184">
        <v>43.7</v>
      </c>
      <c r="C8210" s="184">
        <f t="shared" si="515"/>
        <v>2021</v>
      </c>
      <c r="E8210" s="190">
        <v>32</v>
      </c>
      <c r="F8210" s="190">
        <f t="shared" si="518"/>
        <v>8205</v>
      </c>
      <c r="G8210" s="190">
        <f t="shared" si="516"/>
        <v>0.89848883048620232</v>
      </c>
      <c r="H8210" s="190">
        <f t="shared" si="517"/>
        <v>328.2</v>
      </c>
    </row>
    <row r="8211" spans="1:8">
      <c r="A8211" s="185">
        <v>44274</v>
      </c>
      <c r="B8211" s="184">
        <v>43.8</v>
      </c>
      <c r="C8211" s="184">
        <f t="shared" si="515"/>
        <v>2021</v>
      </c>
      <c r="E8211" s="190">
        <v>32</v>
      </c>
      <c r="F8211" s="190">
        <f t="shared" si="518"/>
        <v>8206</v>
      </c>
      <c r="G8211" s="190">
        <f t="shared" si="516"/>
        <v>0.89859833552343404</v>
      </c>
      <c r="H8211" s="190">
        <f t="shared" si="517"/>
        <v>328.24</v>
      </c>
    </row>
    <row r="8212" spans="1:8">
      <c r="A8212" s="185">
        <v>44275</v>
      </c>
      <c r="B8212" s="184">
        <v>65.099999999999994</v>
      </c>
      <c r="C8212" s="184">
        <f t="shared" si="515"/>
        <v>2021</v>
      </c>
      <c r="E8212" s="190">
        <v>32</v>
      </c>
      <c r="F8212" s="190">
        <f t="shared" si="518"/>
        <v>8207</v>
      </c>
      <c r="G8212" s="190">
        <f t="shared" si="516"/>
        <v>0.89870784056066577</v>
      </c>
      <c r="H8212" s="190">
        <f t="shared" si="517"/>
        <v>328.28</v>
      </c>
    </row>
    <row r="8213" spans="1:8">
      <c r="A8213" s="185">
        <v>44276</v>
      </c>
      <c r="B8213" s="184">
        <v>60.9</v>
      </c>
      <c r="C8213" s="184">
        <f t="shared" si="515"/>
        <v>2021</v>
      </c>
      <c r="E8213" s="190">
        <v>32</v>
      </c>
      <c r="F8213" s="190">
        <f t="shared" si="518"/>
        <v>8208</v>
      </c>
      <c r="G8213" s="190">
        <f t="shared" si="516"/>
        <v>0.8988173455978975</v>
      </c>
      <c r="H8213" s="190">
        <f t="shared" si="517"/>
        <v>328.32</v>
      </c>
    </row>
    <row r="8214" spans="1:8">
      <c r="A8214" s="185">
        <v>44277</v>
      </c>
      <c r="B8214" s="184">
        <v>52.5</v>
      </c>
      <c r="C8214" s="184">
        <f t="shared" si="515"/>
        <v>2021</v>
      </c>
      <c r="E8214" s="190">
        <v>32</v>
      </c>
      <c r="F8214" s="190">
        <f t="shared" si="518"/>
        <v>8209</v>
      </c>
      <c r="G8214" s="190">
        <f t="shared" si="516"/>
        <v>0.89892685063512923</v>
      </c>
      <c r="H8214" s="190">
        <f t="shared" si="517"/>
        <v>328.36</v>
      </c>
    </row>
    <row r="8215" spans="1:8">
      <c r="A8215" s="185">
        <v>44278</v>
      </c>
      <c r="B8215" s="184">
        <v>46.1</v>
      </c>
      <c r="C8215" s="184">
        <f t="shared" si="515"/>
        <v>2021</v>
      </c>
      <c r="E8215" s="190">
        <v>32</v>
      </c>
      <c r="F8215" s="190">
        <f t="shared" si="518"/>
        <v>8210</v>
      </c>
      <c r="G8215" s="190">
        <f t="shared" si="516"/>
        <v>0.89903635567236095</v>
      </c>
      <c r="H8215" s="190">
        <f t="shared" si="517"/>
        <v>328.4</v>
      </c>
    </row>
    <row r="8216" spans="1:8">
      <c r="A8216" s="185">
        <v>44279</v>
      </c>
      <c r="B8216" s="184">
        <v>47.9</v>
      </c>
      <c r="C8216" s="184">
        <f t="shared" si="515"/>
        <v>2021</v>
      </c>
      <c r="E8216" s="190">
        <v>32</v>
      </c>
      <c r="F8216" s="190">
        <f t="shared" si="518"/>
        <v>8211</v>
      </c>
      <c r="G8216" s="190">
        <f t="shared" si="516"/>
        <v>0.89914586070959268</v>
      </c>
      <c r="H8216" s="190">
        <f t="shared" si="517"/>
        <v>328.44</v>
      </c>
    </row>
    <row r="8217" spans="1:8">
      <c r="A8217" s="185">
        <v>44280</v>
      </c>
      <c r="B8217" s="184">
        <v>51</v>
      </c>
      <c r="C8217" s="184">
        <f t="shared" si="515"/>
        <v>2021</v>
      </c>
      <c r="E8217" s="190">
        <v>32</v>
      </c>
      <c r="F8217" s="190">
        <f t="shared" si="518"/>
        <v>8212</v>
      </c>
      <c r="G8217" s="190">
        <f t="shared" si="516"/>
        <v>0.89925536574682441</v>
      </c>
      <c r="H8217" s="190">
        <f t="shared" si="517"/>
        <v>328.48</v>
      </c>
    </row>
    <row r="8218" spans="1:8">
      <c r="A8218" s="185">
        <v>44281</v>
      </c>
      <c r="B8218" s="184">
        <v>59.1</v>
      </c>
      <c r="C8218" s="184">
        <f t="shared" si="515"/>
        <v>2021</v>
      </c>
      <c r="E8218" s="190">
        <v>31.9</v>
      </c>
      <c r="F8218" s="190">
        <f t="shared" si="518"/>
        <v>8213</v>
      </c>
      <c r="G8218" s="190">
        <f t="shared" si="516"/>
        <v>0.89936487078405603</v>
      </c>
      <c r="H8218" s="190">
        <f t="shared" si="517"/>
        <v>328.52</v>
      </c>
    </row>
    <row r="8219" spans="1:8">
      <c r="A8219" s="185">
        <v>44282</v>
      </c>
      <c r="B8219" s="184">
        <v>56.6</v>
      </c>
      <c r="C8219" s="184">
        <f t="shared" si="515"/>
        <v>2021</v>
      </c>
      <c r="E8219" s="190">
        <v>31.8</v>
      </c>
      <c r="F8219" s="190">
        <f t="shared" si="518"/>
        <v>8214</v>
      </c>
      <c r="G8219" s="190">
        <f t="shared" si="516"/>
        <v>0.89947437582128775</v>
      </c>
      <c r="H8219" s="190">
        <f t="shared" si="517"/>
        <v>328.56</v>
      </c>
    </row>
    <row r="8220" spans="1:8">
      <c r="A8220" s="185">
        <v>44283</v>
      </c>
      <c r="B8220" s="184">
        <v>58.5</v>
      </c>
      <c r="C8220" s="184">
        <f t="shared" si="515"/>
        <v>2021</v>
      </c>
      <c r="E8220" s="190">
        <v>31.7</v>
      </c>
      <c r="F8220" s="190">
        <f t="shared" si="518"/>
        <v>8215</v>
      </c>
      <c r="G8220" s="190">
        <f t="shared" si="516"/>
        <v>0.89958388085851948</v>
      </c>
      <c r="H8220" s="190">
        <f t="shared" si="517"/>
        <v>328.6</v>
      </c>
    </row>
    <row r="8221" spans="1:8">
      <c r="A8221" s="185">
        <v>44284</v>
      </c>
      <c r="B8221" s="184">
        <v>58.9</v>
      </c>
      <c r="C8221" s="184">
        <f t="shared" si="515"/>
        <v>2021</v>
      </c>
      <c r="E8221" s="190">
        <v>31.7</v>
      </c>
      <c r="F8221" s="190">
        <f t="shared" si="518"/>
        <v>8216</v>
      </c>
      <c r="G8221" s="190">
        <f t="shared" si="516"/>
        <v>0.89969338589575121</v>
      </c>
      <c r="H8221" s="190">
        <f t="shared" si="517"/>
        <v>328.64</v>
      </c>
    </row>
    <row r="8222" spans="1:8">
      <c r="A8222" s="185">
        <v>44285</v>
      </c>
      <c r="B8222" s="184">
        <v>55.1</v>
      </c>
      <c r="C8222" s="184">
        <f t="shared" si="515"/>
        <v>2021</v>
      </c>
      <c r="E8222" s="190">
        <v>31.6</v>
      </c>
      <c r="F8222" s="190">
        <f t="shared" si="518"/>
        <v>8217</v>
      </c>
      <c r="G8222" s="190">
        <f t="shared" si="516"/>
        <v>0.89980289093298294</v>
      </c>
      <c r="H8222" s="190">
        <f t="shared" si="517"/>
        <v>328.68</v>
      </c>
    </row>
    <row r="8223" spans="1:8">
      <c r="A8223" s="185">
        <v>44286</v>
      </c>
      <c r="B8223" s="184">
        <v>45.1</v>
      </c>
      <c r="C8223" s="184">
        <f t="shared" si="515"/>
        <v>2021</v>
      </c>
      <c r="E8223" s="190">
        <v>31.6</v>
      </c>
      <c r="F8223" s="190">
        <f t="shared" si="518"/>
        <v>8218</v>
      </c>
      <c r="G8223" s="190">
        <f t="shared" si="516"/>
        <v>0.89991239597021466</v>
      </c>
      <c r="H8223" s="190">
        <f t="shared" si="517"/>
        <v>328.72</v>
      </c>
    </row>
    <row r="8224" spans="1:8">
      <c r="A8224" s="185">
        <v>44287</v>
      </c>
      <c r="B8224" s="184">
        <v>47.4</v>
      </c>
      <c r="C8224" s="184">
        <f t="shared" si="515"/>
        <v>2021</v>
      </c>
      <c r="E8224" s="190">
        <v>31.6</v>
      </c>
      <c r="F8224" s="190">
        <f t="shared" si="518"/>
        <v>8219</v>
      </c>
      <c r="G8224" s="190">
        <f t="shared" si="516"/>
        <v>0.90002190100744639</v>
      </c>
      <c r="H8224" s="190">
        <f t="shared" si="517"/>
        <v>328.76</v>
      </c>
    </row>
    <row r="8225" spans="1:8">
      <c r="A8225" s="185">
        <v>44288</v>
      </c>
      <c r="B8225" s="184">
        <v>45.8</v>
      </c>
      <c r="C8225" s="184">
        <f t="shared" si="515"/>
        <v>2021</v>
      </c>
      <c r="E8225" s="190">
        <v>31.5</v>
      </c>
      <c r="F8225" s="190">
        <f t="shared" si="518"/>
        <v>8220</v>
      </c>
      <c r="G8225" s="190">
        <f t="shared" si="516"/>
        <v>0.90013140604467801</v>
      </c>
      <c r="H8225" s="190">
        <f t="shared" si="517"/>
        <v>328.8</v>
      </c>
    </row>
    <row r="8226" spans="1:8">
      <c r="A8226" s="185">
        <v>44289</v>
      </c>
      <c r="B8226" s="184">
        <v>46.3</v>
      </c>
      <c r="C8226" s="184">
        <f t="shared" si="515"/>
        <v>2021</v>
      </c>
      <c r="E8226" s="190">
        <v>31.5</v>
      </c>
      <c r="F8226" s="190">
        <f t="shared" si="518"/>
        <v>8221</v>
      </c>
      <c r="G8226" s="190">
        <f t="shared" si="516"/>
        <v>0.90024091108190973</v>
      </c>
      <c r="H8226" s="190">
        <f t="shared" si="517"/>
        <v>328.84</v>
      </c>
    </row>
    <row r="8227" spans="1:8">
      <c r="A8227" s="185">
        <v>44290</v>
      </c>
      <c r="B8227" s="184">
        <v>46.8</v>
      </c>
      <c r="C8227" s="184">
        <f t="shared" si="515"/>
        <v>2021</v>
      </c>
      <c r="E8227" s="190">
        <v>31.5</v>
      </c>
      <c r="F8227" s="190">
        <f t="shared" si="518"/>
        <v>8222</v>
      </c>
      <c r="G8227" s="190">
        <f t="shared" si="516"/>
        <v>0.90035041611914146</v>
      </c>
      <c r="H8227" s="190">
        <f t="shared" si="517"/>
        <v>328.88</v>
      </c>
    </row>
    <row r="8228" spans="1:8">
      <c r="A8228" s="185">
        <v>44291</v>
      </c>
      <c r="B8228" s="184">
        <v>45.8</v>
      </c>
      <c r="C8228" s="184">
        <f t="shared" si="515"/>
        <v>2021</v>
      </c>
      <c r="E8228" s="190">
        <v>31.5</v>
      </c>
      <c r="F8228" s="190">
        <f t="shared" si="518"/>
        <v>8223</v>
      </c>
      <c r="G8228" s="190">
        <f t="shared" si="516"/>
        <v>0.90045992115637319</v>
      </c>
      <c r="H8228" s="190">
        <f t="shared" si="517"/>
        <v>328.92</v>
      </c>
    </row>
    <row r="8229" spans="1:8">
      <c r="A8229" s="185">
        <v>44292</v>
      </c>
      <c r="B8229" s="184">
        <v>52</v>
      </c>
      <c r="C8229" s="184">
        <f t="shared" si="515"/>
        <v>2021</v>
      </c>
      <c r="E8229" s="190">
        <v>31.5</v>
      </c>
      <c r="F8229" s="190">
        <f t="shared" si="518"/>
        <v>8224</v>
      </c>
      <c r="G8229" s="190">
        <f t="shared" si="516"/>
        <v>0.90056942619360492</v>
      </c>
      <c r="H8229" s="190">
        <f t="shared" si="517"/>
        <v>328.96</v>
      </c>
    </row>
    <row r="8230" spans="1:8">
      <c r="A8230" s="185">
        <v>44293</v>
      </c>
      <c r="B8230" s="184">
        <v>46.7</v>
      </c>
      <c r="C8230" s="184">
        <f t="shared" si="515"/>
        <v>2021</v>
      </c>
      <c r="E8230" s="190">
        <v>31.4</v>
      </c>
      <c r="F8230" s="190">
        <f t="shared" si="518"/>
        <v>8225</v>
      </c>
      <c r="G8230" s="190">
        <f t="shared" si="516"/>
        <v>0.90067893123083664</v>
      </c>
      <c r="H8230" s="190">
        <f t="shared" si="517"/>
        <v>329</v>
      </c>
    </row>
    <row r="8231" spans="1:8">
      <c r="A8231" s="185">
        <v>44294</v>
      </c>
      <c r="B8231" s="184">
        <v>44</v>
      </c>
      <c r="C8231" s="184">
        <f t="shared" si="515"/>
        <v>2021</v>
      </c>
      <c r="E8231" s="190">
        <v>31.4</v>
      </c>
      <c r="F8231" s="190">
        <f t="shared" si="518"/>
        <v>8226</v>
      </c>
      <c r="G8231" s="190">
        <f t="shared" si="516"/>
        <v>0.90078843626806837</v>
      </c>
      <c r="H8231" s="190">
        <f t="shared" si="517"/>
        <v>329.04</v>
      </c>
    </row>
    <row r="8232" spans="1:8">
      <c r="A8232" s="185">
        <v>44295</v>
      </c>
      <c r="B8232" s="184">
        <v>40.1</v>
      </c>
      <c r="C8232" s="184">
        <f t="shared" si="515"/>
        <v>2021</v>
      </c>
      <c r="E8232" s="190">
        <v>31.4</v>
      </c>
      <c r="F8232" s="190">
        <f t="shared" si="518"/>
        <v>8227</v>
      </c>
      <c r="G8232" s="190">
        <f t="shared" si="516"/>
        <v>0.9008979413053001</v>
      </c>
      <c r="H8232" s="190">
        <f t="shared" si="517"/>
        <v>329.08</v>
      </c>
    </row>
    <row r="8233" spans="1:8">
      <c r="A8233" s="185">
        <v>44296</v>
      </c>
      <c r="B8233" s="184">
        <v>43.1</v>
      </c>
      <c r="C8233" s="184">
        <f t="shared" si="515"/>
        <v>2021</v>
      </c>
      <c r="E8233" s="190">
        <v>31.3</v>
      </c>
      <c r="F8233" s="190">
        <f t="shared" si="518"/>
        <v>8228</v>
      </c>
      <c r="G8233" s="190">
        <f t="shared" si="516"/>
        <v>0.90100744634253171</v>
      </c>
      <c r="H8233" s="190">
        <f t="shared" si="517"/>
        <v>329.12</v>
      </c>
    </row>
    <row r="8234" spans="1:8">
      <c r="A8234" s="185">
        <v>44297</v>
      </c>
      <c r="B8234" s="184">
        <v>46.7</v>
      </c>
      <c r="C8234" s="184">
        <f t="shared" si="515"/>
        <v>2021</v>
      </c>
      <c r="E8234" s="190">
        <v>31.3</v>
      </c>
      <c r="F8234" s="190">
        <f t="shared" si="518"/>
        <v>8229</v>
      </c>
      <c r="G8234" s="190">
        <f t="shared" si="516"/>
        <v>0.90111695137976344</v>
      </c>
      <c r="H8234" s="190">
        <f t="shared" si="517"/>
        <v>329.16</v>
      </c>
    </row>
    <row r="8235" spans="1:8">
      <c r="A8235" s="185">
        <v>44298</v>
      </c>
      <c r="B8235" s="184">
        <v>41.8</v>
      </c>
      <c r="C8235" s="184">
        <f t="shared" si="515"/>
        <v>2021</v>
      </c>
      <c r="E8235" s="190">
        <v>31.3</v>
      </c>
      <c r="F8235" s="190">
        <f t="shared" si="518"/>
        <v>8230</v>
      </c>
      <c r="G8235" s="190">
        <f t="shared" si="516"/>
        <v>0.90122645641699517</v>
      </c>
      <c r="H8235" s="190">
        <f t="shared" si="517"/>
        <v>329.2</v>
      </c>
    </row>
    <row r="8236" spans="1:8">
      <c r="A8236" s="185">
        <v>44299</v>
      </c>
      <c r="B8236" s="184">
        <v>36.9</v>
      </c>
      <c r="C8236" s="184">
        <f t="shared" si="515"/>
        <v>2021</v>
      </c>
      <c r="E8236" s="190">
        <v>31.2</v>
      </c>
      <c r="F8236" s="190">
        <f t="shared" si="518"/>
        <v>8231</v>
      </c>
      <c r="G8236" s="190">
        <f t="shared" si="516"/>
        <v>0.9013359614542269</v>
      </c>
      <c r="H8236" s="190">
        <f t="shared" si="517"/>
        <v>329.24</v>
      </c>
    </row>
    <row r="8237" spans="1:8">
      <c r="A8237" s="185">
        <v>44300</v>
      </c>
      <c r="B8237" s="184">
        <v>44.4</v>
      </c>
      <c r="C8237" s="184">
        <f t="shared" si="515"/>
        <v>2021</v>
      </c>
      <c r="E8237" s="190">
        <v>31.1</v>
      </c>
      <c r="F8237" s="190">
        <f t="shared" si="518"/>
        <v>8232</v>
      </c>
      <c r="G8237" s="190">
        <f t="shared" si="516"/>
        <v>0.90144546649145862</v>
      </c>
      <c r="H8237" s="190">
        <f t="shared" si="517"/>
        <v>329.28</v>
      </c>
    </row>
    <row r="8238" spans="1:8">
      <c r="A8238" s="185">
        <v>44301</v>
      </c>
      <c r="B8238" s="184">
        <v>52.3</v>
      </c>
      <c r="C8238" s="184">
        <f t="shared" si="515"/>
        <v>2021</v>
      </c>
      <c r="E8238" s="190">
        <v>31.1</v>
      </c>
      <c r="F8238" s="190">
        <f t="shared" si="518"/>
        <v>8233</v>
      </c>
      <c r="G8238" s="190">
        <f t="shared" si="516"/>
        <v>0.90155497152869035</v>
      </c>
      <c r="H8238" s="190">
        <f t="shared" si="517"/>
        <v>329.32</v>
      </c>
    </row>
    <row r="8239" spans="1:8">
      <c r="A8239" s="185">
        <v>44302</v>
      </c>
      <c r="B8239" s="184">
        <v>42.1</v>
      </c>
      <c r="C8239" s="184">
        <f t="shared" si="515"/>
        <v>2021</v>
      </c>
      <c r="E8239" s="190">
        <v>31.1</v>
      </c>
      <c r="F8239" s="190">
        <f t="shared" si="518"/>
        <v>8234</v>
      </c>
      <c r="G8239" s="190">
        <f t="shared" si="516"/>
        <v>0.90166447656592208</v>
      </c>
      <c r="H8239" s="190">
        <f t="shared" si="517"/>
        <v>329.36</v>
      </c>
    </row>
    <row r="8240" spans="1:8">
      <c r="A8240" s="185">
        <v>44303</v>
      </c>
      <c r="B8240" s="184">
        <v>43.4</v>
      </c>
      <c r="C8240" s="184">
        <f t="shared" si="515"/>
        <v>2021</v>
      </c>
      <c r="E8240" s="190">
        <v>31.1</v>
      </c>
      <c r="F8240" s="190">
        <f t="shared" si="518"/>
        <v>8235</v>
      </c>
      <c r="G8240" s="190">
        <f t="shared" si="516"/>
        <v>0.9017739816031537</v>
      </c>
      <c r="H8240" s="190">
        <f t="shared" si="517"/>
        <v>329.4</v>
      </c>
    </row>
    <row r="8241" spans="1:8">
      <c r="A8241" s="185">
        <v>44304</v>
      </c>
      <c r="B8241" s="184">
        <v>42.1</v>
      </c>
      <c r="C8241" s="184">
        <f t="shared" si="515"/>
        <v>2021</v>
      </c>
      <c r="E8241" s="190">
        <v>31</v>
      </c>
      <c r="F8241" s="190">
        <f t="shared" si="518"/>
        <v>8236</v>
      </c>
      <c r="G8241" s="190">
        <f t="shared" si="516"/>
        <v>0.90188348664038542</v>
      </c>
      <c r="H8241" s="190">
        <f t="shared" si="517"/>
        <v>329.44</v>
      </c>
    </row>
    <row r="8242" spans="1:8">
      <c r="A8242" s="185">
        <v>44305</v>
      </c>
      <c r="B8242" s="184">
        <v>52</v>
      </c>
      <c r="C8242" s="184">
        <f t="shared" si="515"/>
        <v>2021</v>
      </c>
      <c r="E8242" s="190">
        <v>31</v>
      </c>
      <c r="F8242" s="190">
        <f t="shared" si="518"/>
        <v>8237</v>
      </c>
      <c r="G8242" s="190">
        <f t="shared" si="516"/>
        <v>0.90199299167761715</v>
      </c>
      <c r="H8242" s="190">
        <f t="shared" si="517"/>
        <v>329.48</v>
      </c>
    </row>
    <row r="8243" spans="1:8">
      <c r="A8243" s="185">
        <v>44306</v>
      </c>
      <c r="B8243" s="184">
        <v>68.5</v>
      </c>
      <c r="C8243" s="184">
        <f t="shared" si="515"/>
        <v>2021</v>
      </c>
      <c r="E8243" s="190">
        <v>31</v>
      </c>
      <c r="F8243" s="190">
        <f t="shared" si="518"/>
        <v>8238</v>
      </c>
      <c r="G8243" s="190">
        <f t="shared" si="516"/>
        <v>0.90210249671484888</v>
      </c>
      <c r="H8243" s="190">
        <f t="shared" si="517"/>
        <v>329.52</v>
      </c>
    </row>
    <row r="8244" spans="1:8">
      <c r="A8244" s="185">
        <v>44307</v>
      </c>
      <c r="B8244" s="184">
        <v>70.400000000000006</v>
      </c>
      <c r="C8244" s="184">
        <f t="shared" si="515"/>
        <v>2021</v>
      </c>
      <c r="E8244" s="190">
        <v>31</v>
      </c>
      <c r="F8244" s="190">
        <f t="shared" si="518"/>
        <v>8239</v>
      </c>
      <c r="G8244" s="190">
        <f t="shared" si="516"/>
        <v>0.90221200175208061</v>
      </c>
      <c r="H8244" s="190">
        <f t="shared" si="517"/>
        <v>329.56</v>
      </c>
    </row>
    <row r="8245" spans="1:8">
      <c r="A8245" s="185">
        <v>44308</v>
      </c>
      <c r="B8245" s="184">
        <v>64.599999999999994</v>
      </c>
      <c r="C8245" s="184">
        <f t="shared" si="515"/>
        <v>2021</v>
      </c>
      <c r="E8245" s="190">
        <v>31</v>
      </c>
      <c r="F8245" s="190">
        <f t="shared" si="518"/>
        <v>8240</v>
      </c>
      <c r="G8245" s="190">
        <f t="shared" si="516"/>
        <v>0.90232150678931233</v>
      </c>
      <c r="H8245" s="190">
        <f t="shared" si="517"/>
        <v>329.6</v>
      </c>
    </row>
    <row r="8246" spans="1:8">
      <c r="A8246" s="185">
        <v>44309</v>
      </c>
      <c r="B8246" s="184">
        <v>65.5</v>
      </c>
      <c r="C8246" s="184">
        <f t="shared" si="515"/>
        <v>2021</v>
      </c>
      <c r="E8246" s="190">
        <v>31</v>
      </c>
      <c r="F8246" s="190">
        <f t="shared" si="518"/>
        <v>8241</v>
      </c>
      <c r="G8246" s="190">
        <f t="shared" si="516"/>
        <v>0.90243101182654406</v>
      </c>
      <c r="H8246" s="190">
        <f t="shared" si="517"/>
        <v>329.64</v>
      </c>
    </row>
    <row r="8247" spans="1:8">
      <c r="A8247" s="185">
        <v>44310</v>
      </c>
      <c r="B8247" s="184">
        <v>66.099999999999994</v>
      </c>
      <c r="C8247" s="184">
        <f t="shared" si="515"/>
        <v>2021</v>
      </c>
      <c r="E8247" s="190">
        <v>31</v>
      </c>
      <c r="F8247" s="190">
        <f t="shared" si="518"/>
        <v>8242</v>
      </c>
      <c r="G8247" s="190">
        <f t="shared" si="516"/>
        <v>0.90254051686377579</v>
      </c>
      <c r="H8247" s="190">
        <f t="shared" si="517"/>
        <v>329.68</v>
      </c>
    </row>
    <row r="8248" spans="1:8">
      <c r="A8248" s="185">
        <v>44311</v>
      </c>
      <c r="B8248" s="184">
        <v>70.3</v>
      </c>
      <c r="C8248" s="184">
        <f t="shared" si="515"/>
        <v>2021</v>
      </c>
      <c r="E8248" s="190">
        <v>31</v>
      </c>
      <c r="F8248" s="190">
        <f t="shared" si="518"/>
        <v>8243</v>
      </c>
      <c r="G8248" s="190">
        <f t="shared" si="516"/>
        <v>0.9026500219010074</v>
      </c>
      <c r="H8248" s="190">
        <f t="shared" si="517"/>
        <v>329.72</v>
      </c>
    </row>
    <row r="8249" spans="1:8">
      <c r="A8249" s="185">
        <v>44312</v>
      </c>
      <c r="B8249" s="184">
        <v>70.2</v>
      </c>
      <c r="C8249" s="184">
        <f t="shared" si="515"/>
        <v>2021</v>
      </c>
      <c r="E8249" s="190">
        <v>30.8</v>
      </c>
      <c r="F8249" s="190">
        <f t="shared" si="518"/>
        <v>8244</v>
      </c>
      <c r="G8249" s="190">
        <f t="shared" si="516"/>
        <v>0.90275952693823913</v>
      </c>
      <c r="H8249" s="190">
        <f t="shared" si="517"/>
        <v>329.76</v>
      </c>
    </row>
    <row r="8250" spans="1:8">
      <c r="A8250" s="185">
        <v>44313</v>
      </c>
      <c r="B8250" s="184">
        <v>64.900000000000006</v>
      </c>
      <c r="C8250" s="184">
        <f t="shared" si="515"/>
        <v>2021</v>
      </c>
      <c r="E8250" s="190">
        <v>30.8</v>
      </c>
      <c r="F8250" s="190">
        <f t="shared" si="518"/>
        <v>8245</v>
      </c>
      <c r="G8250" s="190">
        <f t="shared" si="516"/>
        <v>0.90286903197547086</v>
      </c>
      <c r="H8250" s="190">
        <f t="shared" si="517"/>
        <v>329.8</v>
      </c>
    </row>
    <row r="8251" spans="1:8">
      <c r="A8251" s="185">
        <v>44314</v>
      </c>
      <c r="B8251" s="184">
        <v>69.599999999999994</v>
      </c>
      <c r="C8251" s="184">
        <f t="shared" si="515"/>
        <v>2021</v>
      </c>
      <c r="E8251" s="190">
        <v>30.8</v>
      </c>
      <c r="F8251" s="190">
        <f t="shared" si="518"/>
        <v>8246</v>
      </c>
      <c r="G8251" s="190">
        <f t="shared" si="516"/>
        <v>0.90297853701270259</v>
      </c>
      <c r="H8251" s="190">
        <f t="shared" si="517"/>
        <v>329.84</v>
      </c>
    </row>
    <row r="8252" spans="1:8">
      <c r="A8252" s="185">
        <v>44315</v>
      </c>
      <c r="B8252" s="184">
        <v>68.099999999999994</v>
      </c>
      <c r="C8252" s="184">
        <f t="shared" si="515"/>
        <v>2021</v>
      </c>
      <c r="E8252" s="190">
        <v>30.7</v>
      </c>
      <c r="F8252" s="190">
        <f t="shared" si="518"/>
        <v>8247</v>
      </c>
      <c r="G8252" s="190">
        <f t="shared" si="516"/>
        <v>0.90308804204993431</v>
      </c>
      <c r="H8252" s="190">
        <f t="shared" si="517"/>
        <v>329.88</v>
      </c>
    </row>
    <row r="8253" spans="1:8">
      <c r="A8253" s="185">
        <v>44316</v>
      </c>
      <c r="B8253" s="184">
        <v>68.599999999999994</v>
      </c>
      <c r="C8253" s="184">
        <f t="shared" si="515"/>
        <v>2021</v>
      </c>
      <c r="E8253" s="190">
        <v>30.7</v>
      </c>
      <c r="F8253" s="190">
        <f t="shared" si="518"/>
        <v>8248</v>
      </c>
      <c r="G8253" s="190">
        <f t="shared" si="516"/>
        <v>0.90319754708716604</v>
      </c>
      <c r="H8253" s="190">
        <f t="shared" si="517"/>
        <v>329.92</v>
      </c>
    </row>
    <row r="8254" spans="1:8">
      <c r="A8254" s="185">
        <v>44317</v>
      </c>
      <c r="B8254" s="184">
        <v>67.099999999999994</v>
      </c>
      <c r="C8254" s="184">
        <f t="shared" si="515"/>
        <v>2021</v>
      </c>
      <c r="E8254" s="190">
        <v>30.7</v>
      </c>
      <c r="F8254" s="190">
        <f t="shared" si="518"/>
        <v>8249</v>
      </c>
      <c r="G8254" s="190">
        <f t="shared" si="516"/>
        <v>0.90330705212439777</v>
      </c>
      <c r="H8254" s="190">
        <f t="shared" si="517"/>
        <v>329.96</v>
      </c>
    </row>
    <row r="8255" spans="1:8">
      <c r="A8255" s="185">
        <v>44318</v>
      </c>
      <c r="B8255" s="184">
        <v>70.8</v>
      </c>
      <c r="C8255" s="184">
        <f t="shared" si="515"/>
        <v>2021</v>
      </c>
      <c r="E8255" s="190">
        <v>30.7</v>
      </c>
      <c r="F8255" s="190">
        <f t="shared" si="518"/>
        <v>8250</v>
      </c>
      <c r="G8255" s="190">
        <f t="shared" si="516"/>
        <v>0.90341655716162939</v>
      </c>
      <c r="H8255" s="190">
        <f t="shared" si="517"/>
        <v>330</v>
      </c>
    </row>
    <row r="8256" spans="1:8">
      <c r="A8256" s="185">
        <v>44319</v>
      </c>
      <c r="B8256" s="184">
        <v>61.4</v>
      </c>
      <c r="C8256" s="184">
        <f t="shared" si="515"/>
        <v>2021</v>
      </c>
      <c r="E8256" s="190">
        <v>30.6</v>
      </c>
      <c r="F8256" s="190">
        <f t="shared" si="518"/>
        <v>8251</v>
      </c>
      <c r="G8256" s="190">
        <f t="shared" si="516"/>
        <v>0.90352606219886111</v>
      </c>
      <c r="H8256" s="190">
        <f t="shared" si="517"/>
        <v>330.04</v>
      </c>
    </row>
    <row r="8257" spans="1:8">
      <c r="A8257" s="185">
        <v>44320</v>
      </c>
      <c r="B8257" s="184">
        <v>94</v>
      </c>
      <c r="C8257" s="184">
        <f t="shared" si="515"/>
        <v>2021</v>
      </c>
      <c r="E8257" s="190">
        <v>30.6</v>
      </c>
      <c r="F8257" s="190">
        <f t="shared" si="518"/>
        <v>8252</v>
      </c>
      <c r="G8257" s="190">
        <f t="shared" si="516"/>
        <v>0.90363556723609284</v>
      </c>
      <c r="H8257" s="190">
        <f t="shared" si="517"/>
        <v>330.08</v>
      </c>
    </row>
    <row r="8258" spans="1:8">
      <c r="A8258" s="185">
        <v>44321</v>
      </c>
      <c r="B8258" s="184">
        <v>110</v>
      </c>
      <c r="C8258" s="184">
        <f t="shared" si="515"/>
        <v>2021</v>
      </c>
      <c r="E8258" s="190">
        <v>30.5</v>
      </c>
      <c r="F8258" s="190">
        <f t="shared" si="518"/>
        <v>8253</v>
      </c>
      <c r="G8258" s="190">
        <f t="shared" si="516"/>
        <v>0.90374507227332457</v>
      </c>
      <c r="H8258" s="190">
        <f t="shared" si="517"/>
        <v>330.12</v>
      </c>
    </row>
    <row r="8259" spans="1:8">
      <c r="A8259" s="185">
        <v>44322</v>
      </c>
      <c r="B8259" s="184">
        <v>134</v>
      </c>
      <c r="C8259" s="184">
        <f t="shared" si="515"/>
        <v>2021</v>
      </c>
      <c r="E8259" s="190">
        <v>30.5</v>
      </c>
      <c r="F8259" s="190">
        <f t="shared" si="518"/>
        <v>8254</v>
      </c>
      <c r="G8259" s="190">
        <f t="shared" si="516"/>
        <v>0.9038545773105563</v>
      </c>
      <c r="H8259" s="190">
        <f t="shared" si="517"/>
        <v>330.16</v>
      </c>
    </row>
    <row r="8260" spans="1:8">
      <c r="A8260" s="185">
        <v>44323</v>
      </c>
      <c r="B8260" s="184">
        <v>157</v>
      </c>
      <c r="C8260" s="184">
        <f t="shared" si="515"/>
        <v>2021</v>
      </c>
      <c r="E8260" s="190">
        <v>30.5</v>
      </c>
      <c r="F8260" s="190">
        <f t="shared" si="518"/>
        <v>8255</v>
      </c>
      <c r="G8260" s="190">
        <f t="shared" si="516"/>
        <v>0.90396408234778802</v>
      </c>
      <c r="H8260" s="190">
        <f t="shared" si="517"/>
        <v>330.2</v>
      </c>
    </row>
    <row r="8261" spans="1:8">
      <c r="A8261" s="185">
        <v>44324</v>
      </c>
      <c r="B8261" s="184">
        <v>156</v>
      </c>
      <c r="C8261" s="184">
        <f t="shared" si="515"/>
        <v>2021</v>
      </c>
      <c r="E8261" s="190">
        <v>30.5</v>
      </c>
      <c r="F8261" s="190">
        <f t="shared" si="518"/>
        <v>8256</v>
      </c>
      <c r="G8261" s="190">
        <f t="shared" si="516"/>
        <v>0.90407358738501975</v>
      </c>
      <c r="H8261" s="190">
        <f t="shared" si="517"/>
        <v>330.24</v>
      </c>
    </row>
    <row r="8262" spans="1:8">
      <c r="A8262" s="185">
        <v>44325</v>
      </c>
      <c r="B8262" s="184">
        <v>158</v>
      </c>
      <c r="C8262" s="184">
        <f t="shared" ref="C8262:C8325" si="519">YEAR(A8262)</f>
        <v>2021</v>
      </c>
      <c r="E8262" s="190">
        <v>30.4</v>
      </c>
      <c r="F8262" s="190">
        <f t="shared" si="518"/>
        <v>8257</v>
      </c>
      <c r="G8262" s="190">
        <f t="shared" ref="G8262:G8325" si="520">F8262/9132</f>
        <v>0.90418309242225148</v>
      </c>
      <c r="H8262" s="190">
        <f t="shared" ref="H8262:H8325" si="521">G8262*9132/25</f>
        <v>330.28</v>
      </c>
    </row>
    <row r="8263" spans="1:8">
      <c r="A8263" s="185">
        <v>44326</v>
      </c>
      <c r="B8263" s="184">
        <v>185</v>
      </c>
      <c r="C8263" s="184">
        <f t="shared" si="519"/>
        <v>2021</v>
      </c>
      <c r="E8263" s="190">
        <v>30.4</v>
      </c>
      <c r="F8263" s="190">
        <f t="shared" ref="F8263:F8326" si="522">F8262+1</f>
        <v>8258</v>
      </c>
      <c r="G8263" s="190">
        <f t="shared" si="520"/>
        <v>0.90429259745948309</v>
      </c>
      <c r="H8263" s="190">
        <f t="shared" si="521"/>
        <v>330.32</v>
      </c>
    </row>
    <row r="8264" spans="1:8">
      <c r="A8264" s="185">
        <v>44327</v>
      </c>
      <c r="B8264" s="184">
        <v>230</v>
      </c>
      <c r="C8264" s="184">
        <f t="shared" si="519"/>
        <v>2021</v>
      </c>
      <c r="E8264" s="190">
        <v>30.4</v>
      </c>
      <c r="F8264" s="190">
        <f t="shared" si="522"/>
        <v>8259</v>
      </c>
      <c r="G8264" s="190">
        <f t="shared" si="520"/>
        <v>0.90440210249671482</v>
      </c>
      <c r="H8264" s="190">
        <f t="shared" si="521"/>
        <v>330.36</v>
      </c>
    </row>
    <row r="8265" spans="1:8">
      <c r="A8265" s="185">
        <v>44328</v>
      </c>
      <c r="B8265" s="184">
        <v>303</v>
      </c>
      <c r="C8265" s="184">
        <f t="shared" si="519"/>
        <v>2021</v>
      </c>
      <c r="E8265" s="190">
        <v>30.4</v>
      </c>
      <c r="F8265" s="190">
        <f t="shared" si="522"/>
        <v>8260</v>
      </c>
      <c r="G8265" s="190">
        <f t="shared" si="520"/>
        <v>0.90451160753394655</v>
      </c>
      <c r="H8265" s="190">
        <f t="shared" si="521"/>
        <v>330.4</v>
      </c>
    </row>
    <row r="8266" spans="1:8">
      <c r="A8266" s="185">
        <v>44329</v>
      </c>
      <c r="B8266" s="184">
        <v>352</v>
      </c>
      <c r="C8266" s="184">
        <f t="shared" si="519"/>
        <v>2021</v>
      </c>
      <c r="E8266" s="190">
        <v>30.4</v>
      </c>
      <c r="F8266" s="190">
        <f t="shared" si="522"/>
        <v>8261</v>
      </c>
      <c r="G8266" s="190">
        <f t="shared" si="520"/>
        <v>0.90462111257117828</v>
      </c>
      <c r="H8266" s="190">
        <f t="shared" si="521"/>
        <v>330.44</v>
      </c>
    </row>
    <row r="8267" spans="1:8">
      <c r="A8267" s="185">
        <v>44330</v>
      </c>
      <c r="B8267" s="184">
        <v>352</v>
      </c>
      <c r="C8267" s="184">
        <f t="shared" si="519"/>
        <v>2021</v>
      </c>
      <c r="E8267" s="190">
        <v>30.3</v>
      </c>
      <c r="F8267" s="190">
        <f t="shared" si="522"/>
        <v>8262</v>
      </c>
      <c r="G8267" s="190">
        <f t="shared" si="520"/>
        <v>0.90473061760841</v>
      </c>
      <c r="H8267" s="190">
        <f t="shared" si="521"/>
        <v>330.48</v>
      </c>
    </row>
    <row r="8268" spans="1:8">
      <c r="A8268" s="185">
        <v>44331</v>
      </c>
      <c r="B8268" s="184">
        <v>396</v>
      </c>
      <c r="C8268" s="184">
        <f t="shared" si="519"/>
        <v>2021</v>
      </c>
      <c r="E8268" s="190">
        <v>30.3</v>
      </c>
      <c r="F8268" s="190">
        <f t="shared" si="522"/>
        <v>8263</v>
      </c>
      <c r="G8268" s="190">
        <f t="shared" si="520"/>
        <v>0.90484012264564173</v>
      </c>
      <c r="H8268" s="190">
        <f t="shared" si="521"/>
        <v>330.52</v>
      </c>
    </row>
    <row r="8269" spans="1:8">
      <c r="A8269" s="185">
        <v>44332</v>
      </c>
      <c r="B8269" s="184">
        <v>440</v>
      </c>
      <c r="C8269" s="184">
        <f t="shared" si="519"/>
        <v>2021</v>
      </c>
      <c r="E8269" s="190">
        <v>30.3</v>
      </c>
      <c r="F8269" s="190">
        <f t="shared" si="522"/>
        <v>8264</v>
      </c>
      <c r="G8269" s="190">
        <f t="shared" si="520"/>
        <v>0.90494962768287346</v>
      </c>
      <c r="H8269" s="190">
        <f t="shared" si="521"/>
        <v>330.56</v>
      </c>
    </row>
    <row r="8270" spans="1:8">
      <c r="A8270" s="185">
        <v>44333</v>
      </c>
      <c r="B8270" s="184">
        <v>391</v>
      </c>
      <c r="C8270" s="184">
        <f t="shared" si="519"/>
        <v>2021</v>
      </c>
      <c r="E8270" s="190">
        <v>30.2</v>
      </c>
      <c r="F8270" s="190">
        <f t="shared" si="522"/>
        <v>8265</v>
      </c>
      <c r="G8270" s="190">
        <f t="shared" si="520"/>
        <v>0.90505913272010508</v>
      </c>
      <c r="H8270" s="190">
        <f t="shared" si="521"/>
        <v>330.6</v>
      </c>
    </row>
    <row r="8271" spans="1:8">
      <c r="A8271" s="185">
        <v>44334</v>
      </c>
      <c r="B8271" s="184">
        <v>350</v>
      </c>
      <c r="C8271" s="184">
        <f t="shared" si="519"/>
        <v>2021</v>
      </c>
      <c r="E8271" s="190">
        <v>30.1</v>
      </c>
      <c r="F8271" s="190">
        <f t="shared" si="522"/>
        <v>8266</v>
      </c>
      <c r="G8271" s="190">
        <f t="shared" si="520"/>
        <v>0.9051686377573368</v>
      </c>
      <c r="H8271" s="190">
        <f t="shared" si="521"/>
        <v>330.64</v>
      </c>
    </row>
    <row r="8272" spans="1:8">
      <c r="A8272" s="185">
        <v>44335</v>
      </c>
      <c r="B8272" s="184">
        <v>272</v>
      </c>
      <c r="C8272" s="184">
        <f t="shared" si="519"/>
        <v>2021</v>
      </c>
      <c r="E8272" s="190">
        <v>30.1</v>
      </c>
      <c r="F8272" s="190">
        <f t="shared" si="522"/>
        <v>8267</v>
      </c>
      <c r="G8272" s="190">
        <f t="shared" si="520"/>
        <v>0.90527814279456853</v>
      </c>
      <c r="H8272" s="190">
        <f t="shared" si="521"/>
        <v>330.68</v>
      </c>
    </row>
    <row r="8273" spans="1:8">
      <c r="A8273" s="185">
        <v>44336</v>
      </c>
      <c r="B8273" s="184">
        <v>207</v>
      </c>
      <c r="C8273" s="184">
        <f t="shared" si="519"/>
        <v>2021</v>
      </c>
      <c r="E8273" s="190">
        <v>30.1</v>
      </c>
      <c r="F8273" s="190">
        <f t="shared" si="522"/>
        <v>8268</v>
      </c>
      <c r="G8273" s="190">
        <f t="shared" si="520"/>
        <v>0.90538764783180026</v>
      </c>
      <c r="H8273" s="190">
        <f t="shared" si="521"/>
        <v>330.72</v>
      </c>
    </row>
    <row r="8274" spans="1:8">
      <c r="A8274" s="185">
        <v>44337</v>
      </c>
      <c r="B8274" s="184">
        <v>181</v>
      </c>
      <c r="C8274" s="184">
        <f t="shared" si="519"/>
        <v>2021</v>
      </c>
      <c r="E8274" s="190">
        <v>30.1</v>
      </c>
      <c r="F8274" s="190">
        <f t="shared" si="522"/>
        <v>8269</v>
      </c>
      <c r="G8274" s="190">
        <f t="shared" si="520"/>
        <v>0.90549715286903198</v>
      </c>
      <c r="H8274" s="190">
        <f t="shared" si="521"/>
        <v>330.76</v>
      </c>
    </row>
    <row r="8275" spans="1:8">
      <c r="A8275" s="185">
        <v>44338</v>
      </c>
      <c r="B8275" s="184">
        <v>147</v>
      </c>
      <c r="C8275" s="184">
        <f t="shared" si="519"/>
        <v>2021</v>
      </c>
      <c r="E8275" s="190">
        <v>30.1</v>
      </c>
      <c r="F8275" s="190">
        <f t="shared" si="522"/>
        <v>8270</v>
      </c>
      <c r="G8275" s="190">
        <f t="shared" si="520"/>
        <v>0.90560665790626371</v>
      </c>
      <c r="H8275" s="190">
        <f t="shared" si="521"/>
        <v>330.8</v>
      </c>
    </row>
    <row r="8276" spans="1:8">
      <c r="A8276" s="185">
        <v>44339</v>
      </c>
      <c r="B8276" s="184">
        <v>137</v>
      </c>
      <c r="C8276" s="184">
        <f t="shared" si="519"/>
        <v>2021</v>
      </c>
      <c r="E8276" s="190">
        <v>30</v>
      </c>
      <c r="F8276" s="190">
        <f t="shared" si="522"/>
        <v>8271</v>
      </c>
      <c r="G8276" s="190">
        <f t="shared" si="520"/>
        <v>0.90571616294349544</v>
      </c>
      <c r="H8276" s="190">
        <f t="shared" si="521"/>
        <v>330.84</v>
      </c>
    </row>
    <row r="8277" spans="1:8">
      <c r="A8277" s="185">
        <v>44340</v>
      </c>
      <c r="B8277" s="184">
        <v>115</v>
      </c>
      <c r="C8277" s="184">
        <f t="shared" si="519"/>
        <v>2021</v>
      </c>
      <c r="E8277" s="190">
        <v>30</v>
      </c>
      <c r="F8277" s="190">
        <f t="shared" si="522"/>
        <v>8272</v>
      </c>
      <c r="G8277" s="190">
        <f t="shared" si="520"/>
        <v>0.90582566798072717</v>
      </c>
      <c r="H8277" s="190">
        <f t="shared" si="521"/>
        <v>330.88</v>
      </c>
    </row>
    <row r="8278" spans="1:8">
      <c r="A8278" s="185">
        <v>44341</v>
      </c>
      <c r="B8278" s="184">
        <v>110</v>
      </c>
      <c r="C8278" s="184">
        <f t="shared" si="519"/>
        <v>2021</v>
      </c>
      <c r="E8278" s="190">
        <v>30</v>
      </c>
      <c r="F8278" s="190">
        <f t="shared" si="522"/>
        <v>8273</v>
      </c>
      <c r="G8278" s="190">
        <f t="shared" si="520"/>
        <v>0.90593517301795878</v>
      </c>
      <c r="H8278" s="190">
        <f t="shared" si="521"/>
        <v>330.92</v>
      </c>
    </row>
    <row r="8279" spans="1:8">
      <c r="A8279" s="185">
        <v>44342</v>
      </c>
      <c r="B8279" s="184">
        <v>117</v>
      </c>
      <c r="C8279" s="184">
        <f t="shared" si="519"/>
        <v>2021</v>
      </c>
      <c r="E8279" s="190">
        <v>30</v>
      </c>
      <c r="F8279" s="190">
        <f t="shared" si="522"/>
        <v>8274</v>
      </c>
      <c r="G8279" s="190">
        <f t="shared" si="520"/>
        <v>0.90604467805519051</v>
      </c>
      <c r="H8279" s="190">
        <f t="shared" si="521"/>
        <v>330.96</v>
      </c>
    </row>
    <row r="8280" spans="1:8">
      <c r="A8280" s="185">
        <v>44343</v>
      </c>
      <c r="B8280" s="184">
        <v>123</v>
      </c>
      <c r="C8280" s="184">
        <f t="shared" si="519"/>
        <v>2021</v>
      </c>
      <c r="E8280" s="190">
        <v>30</v>
      </c>
      <c r="F8280" s="190">
        <f t="shared" si="522"/>
        <v>8275</v>
      </c>
      <c r="G8280" s="190">
        <f t="shared" si="520"/>
        <v>0.90615418309242224</v>
      </c>
      <c r="H8280" s="190">
        <f t="shared" si="521"/>
        <v>331</v>
      </c>
    </row>
    <row r="8281" spans="1:8">
      <c r="A8281" s="185">
        <v>44344</v>
      </c>
      <c r="B8281" s="184">
        <v>124</v>
      </c>
      <c r="C8281" s="184">
        <f t="shared" si="519"/>
        <v>2021</v>
      </c>
      <c r="E8281" s="190">
        <v>30</v>
      </c>
      <c r="F8281" s="190">
        <f t="shared" si="522"/>
        <v>8276</v>
      </c>
      <c r="G8281" s="190">
        <f t="shared" si="520"/>
        <v>0.90626368812965397</v>
      </c>
      <c r="H8281" s="190">
        <f t="shared" si="521"/>
        <v>331.04</v>
      </c>
    </row>
    <row r="8282" spans="1:8">
      <c r="A8282" s="185">
        <v>44345</v>
      </c>
      <c r="B8282" s="184">
        <v>121</v>
      </c>
      <c r="C8282" s="184">
        <f t="shared" si="519"/>
        <v>2021</v>
      </c>
      <c r="E8282" s="190">
        <v>30</v>
      </c>
      <c r="F8282" s="190">
        <f t="shared" si="522"/>
        <v>8277</v>
      </c>
      <c r="G8282" s="190">
        <f t="shared" si="520"/>
        <v>0.90637319316688569</v>
      </c>
      <c r="H8282" s="190">
        <f t="shared" si="521"/>
        <v>331.08</v>
      </c>
    </row>
    <row r="8283" spans="1:8">
      <c r="A8283" s="185">
        <v>44346</v>
      </c>
      <c r="B8283" s="184">
        <v>119</v>
      </c>
      <c r="C8283" s="184">
        <f t="shared" si="519"/>
        <v>2021</v>
      </c>
      <c r="E8283" s="190">
        <v>30</v>
      </c>
      <c r="F8283" s="190">
        <f t="shared" si="522"/>
        <v>8278</v>
      </c>
      <c r="G8283" s="190">
        <f t="shared" si="520"/>
        <v>0.90648269820411742</v>
      </c>
      <c r="H8283" s="190">
        <f t="shared" si="521"/>
        <v>331.12</v>
      </c>
    </row>
    <row r="8284" spans="1:8">
      <c r="A8284" s="185">
        <v>44347</v>
      </c>
      <c r="B8284" s="184">
        <v>124</v>
      </c>
      <c r="C8284" s="184">
        <f t="shared" si="519"/>
        <v>2021</v>
      </c>
      <c r="E8284" s="190">
        <v>29.9</v>
      </c>
      <c r="F8284" s="190">
        <f t="shared" si="522"/>
        <v>8279</v>
      </c>
      <c r="G8284" s="190">
        <f t="shared" si="520"/>
        <v>0.90659220324134915</v>
      </c>
      <c r="H8284" s="190">
        <f t="shared" si="521"/>
        <v>331.16</v>
      </c>
    </row>
    <row r="8285" spans="1:8">
      <c r="A8285" s="185">
        <v>44348</v>
      </c>
      <c r="B8285" s="184">
        <v>123</v>
      </c>
      <c r="C8285" s="184">
        <f t="shared" si="519"/>
        <v>2021</v>
      </c>
      <c r="E8285" s="190">
        <v>29.9</v>
      </c>
      <c r="F8285" s="190">
        <f t="shared" si="522"/>
        <v>8280</v>
      </c>
      <c r="G8285" s="190">
        <f t="shared" si="520"/>
        <v>0.90670170827858076</v>
      </c>
      <c r="H8285" s="190">
        <f t="shared" si="521"/>
        <v>331.2</v>
      </c>
    </row>
    <row r="8286" spans="1:8">
      <c r="A8286" s="185">
        <v>44349</v>
      </c>
      <c r="B8286" s="184">
        <v>120</v>
      </c>
      <c r="C8286" s="184">
        <f t="shared" si="519"/>
        <v>2021</v>
      </c>
      <c r="E8286" s="190">
        <v>29.8</v>
      </c>
      <c r="F8286" s="190">
        <f t="shared" si="522"/>
        <v>8281</v>
      </c>
      <c r="G8286" s="190">
        <f t="shared" si="520"/>
        <v>0.90681121331581249</v>
      </c>
      <c r="H8286" s="190">
        <f t="shared" si="521"/>
        <v>331.24</v>
      </c>
    </row>
    <row r="8287" spans="1:8">
      <c r="A8287" s="185">
        <v>44350</v>
      </c>
      <c r="B8287" s="184">
        <v>89.9</v>
      </c>
      <c r="C8287" s="184">
        <f t="shared" si="519"/>
        <v>2021</v>
      </c>
      <c r="E8287" s="190">
        <v>29.8</v>
      </c>
      <c r="F8287" s="190">
        <f t="shared" si="522"/>
        <v>8282</v>
      </c>
      <c r="G8287" s="190">
        <f t="shared" si="520"/>
        <v>0.90692071835304422</v>
      </c>
      <c r="H8287" s="190">
        <f t="shared" si="521"/>
        <v>331.28</v>
      </c>
    </row>
    <row r="8288" spans="1:8">
      <c r="A8288" s="185">
        <v>44351</v>
      </c>
      <c r="B8288" s="184">
        <v>65.5</v>
      </c>
      <c r="C8288" s="184">
        <f t="shared" si="519"/>
        <v>2021</v>
      </c>
      <c r="E8288" s="190">
        <v>29.7</v>
      </c>
      <c r="F8288" s="190">
        <f t="shared" si="522"/>
        <v>8283</v>
      </c>
      <c r="G8288" s="190">
        <f t="shared" si="520"/>
        <v>0.90703022339027595</v>
      </c>
      <c r="H8288" s="190">
        <f t="shared" si="521"/>
        <v>331.32</v>
      </c>
    </row>
    <row r="8289" spans="1:8">
      <c r="A8289" s="185">
        <v>44352</v>
      </c>
      <c r="B8289" s="184">
        <v>66.2</v>
      </c>
      <c r="C8289" s="184">
        <f t="shared" si="519"/>
        <v>2021</v>
      </c>
      <c r="E8289" s="190">
        <v>29.7</v>
      </c>
      <c r="F8289" s="190">
        <f t="shared" si="522"/>
        <v>8284</v>
      </c>
      <c r="G8289" s="190">
        <f t="shared" si="520"/>
        <v>0.90713972842750767</v>
      </c>
      <c r="H8289" s="190">
        <f t="shared" si="521"/>
        <v>331.36</v>
      </c>
    </row>
    <row r="8290" spans="1:8">
      <c r="A8290" s="185">
        <v>44353</v>
      </c>
      <c r="B8290" s="184">
        <v>62.8</v>
      </c>
      <c r="C8290" s="184">
        <f t="shared" si="519"/>
        <v>2021</v>
      </c>
      <c r="E8290" s="190">
        <v>29.7</v>
      </c>
      <c r="F8290" s="190">
        <f t="shared" si="522"/>
        <v>8285</v>
      </c>
      <c r="G8290" s="190">
        <f t="shared" si="520"/>
        <v>0.9072492334647394</v>
      </c>
      <c r="H8290" s="190">
        <f t="shared" si="521"/>
        <v>331.4</v>
      </c>
    </row>
    <row r="8291" spans="1:8">
      <c r="A8291" s="185">
        <v>44354</v>
      </c>
      <c r="B8291" s="184">
        <v>54.6</v>
      </c>
      <c r="C8291" s="184">
        <f t="shared" si="519"/>
        <v>2021</v>
      </c>
      <c r="E8291" s="190">
        <v>29.7</v>
      </c>
      <c r="F8291" s="190">
        <f t="shared" si="522"/>
        <v>8286</v>
      </c>
      <c r="G8291" s="190">
        <f t="shared" si="520"/>
        <v>0.90735873850197113</v>
      </c>
      <c r="H8291" s="190">
        <f t="shared" si="521"/>
        <v>331.44</v>
      </c>
    </row>
    <row r="8292" spans="1:8">
      <c r="A8292" s="185">
        <v>44355</v>
      </c>
      <c r="B8292" s="184">
        <v>54.7</v>
      </c>
      <c r="C8292" s="184">
        <f t="shared" si="519"/>
        <v>2021</v>
      </c>
      <c r="E8292" s="190">
        <v>29.7</v>
      </c>
      <c r="F8292" s="190">
        <f t="shared" si="522"/>
        <v>8287</v>
      </c>
      <c r="G8292" s="190">
        <f t="shared" si="520"/>
        <v>0.90746824353920286</v>
      </c>
      <c r="H8292" s="190">
        <f t="shared" si="521"/>
        <v>331.48</v>
      </c>
    </row>
    <row r="8293" spans="1:8">
      <c r="A8293" s="185">
        <v>44356</v>
      </c>
      <c r="B8293" s="184">
        <v>47.2</v>
      </c>
      <c r="C8293" s="184">
        <f t="shared" si="519"/>
        <v>2021</v>
      </c>
      <c r="E8293" s="190">
        <v>29.7</v>
      </c>
      <c r="F8293" s="190">
        <f t="shared" si="522"/>
        <v>8288</v>
      </c>
      <c r="G8293" s="190">
        <f t="shared" si="520"/>
        <v>0.90757774857643447</v>
      </c>
      <c r="H8293" s="190">
        <f t="shared" si="521"/>
        <v>331.52</v>
      </c>
    </row>
    <row r="8294" spans="1:8">
      <c r="A8294" s="185">
        <v>44357</v>
      </c>
      <c r="B8294" s="184">
        <v>50.5</v>
      </c>
      <c r="C8294" s="184">
        <f t="shared" si="519"/>
        <v>2021</v>
      </c>
      <c r="E8294" s="190">
        <v>29.7</v>
      </c>
      <c r="F8294" s="190">
        <f t="shared" si="522"/>
        <v>8289</v>
      </c>
      <c r="G8294" s="190">
        <f t="shared" si="520"/>
        <v>0.9076872536136662</v>
      </c>
      <c r="H8294" s="190">
        <f t="shared" si="521"/>
        <v>331.56</v>
      </c>
    </row>
    <row r="8295" spans="1:8">
      <c r="A8295" s="185">
        <v>44358</v>
      </c>
      <c r="B8295" s="184">
        <v>53.4</v>
      </c>
      <c r="C8295" s="184">
        <f t="shared" si="519"/>
        <v>2021</v>
      </c>
      <c r="E8295" s="190">
        <v>29.7</v>
      </c>
      <c r="F8295" s="190">
        <f t="shared" si="522"/>
        <v>8290</v>
      </c>
      <c r="G8295" s="190">
        <f t="shared" si="520"/>
        <v>0.90779675865089793</v>
      </c>
      <c r="H8295" s="190">
        <f t="shared" si="521"/>
        <v>331.6</v>
      </c>
    </row>
    <row r="8296" spans="1:8">
      <c r="A8296" s="185">
        <v>44359</v>
      </c>
      <c r="B8296" s="184">
        <v>53.2</v>
      </c>
      <c r="C8296" s="184">
        <f t="shared" si="519"/>
        <v>2021</v>
      </c>
      <c r="E8296" s="190">
        <v>29.6</v>
      </c>
      <c r="F8296" s="190">
        <f t="shared" si="522"/>
        <v>8291</v>
      </c>
      <c r="G8296" s="190">
        <f t="shared" si="520"/>
        <v>0.90790626368812966</v>
      </c>
      <c r="H8296" s="190">
        <f t="shared" si="521"/>
        <v>331.64</v>
      </c>
    </row>
    <row r="8297" spans="1:8">
      <c r="A8297" s="185">
        <v>44360</v>
      </c>
      <c r="B8297" s="184">
        <v>46.1</v>
      </c>
      <c r="C8297" s="184">
        <f t="shared" si="519"/>
        <v>2021</v>
      </c>
      <c r="E8297" s="190">
        <v>29.6</v>
      </c>
      <c r="F8297" s="190">
        <f t="shared" si="522"/>
        <v>8292</v>
      </c>
      <c r="G8297" s="190">
        <f t="shared" si="520"/>
        <v>0.90801576872536138</v>
      </c>
      <c r="H8297" s="190">
        <f t="shared" si="521"/>
        <v>331.68</v>
      </c>
    </row>
    <row r="8298" spans="1:8">
      <c r="A8298" s="185">
        <v>44361</v>
      </c>
      <c r="B8298" s="184">
        <v>49.6</v>
      </c>
      <c r="C8298" s="184">
        <f t="shared" si="519"/>
        <v>2021</v>
      </c>
      <c r="E8298" s="190">
        <v>29.6</v>
      </c>
      <c r="F8298" s="190">
        <f t="shared" si="522"/>
        <v>8293</v>
      </c>
      <c r="G8298" s="190">
        <f t="shared" si="520"/>
        <v>0.90812527376259311</v>
      </c>
      <c r="H8298" s="190">
        <f t="shared" si="521"/>
        <v>331.72</v>
      </c>
    </row>
    <row r="8299" spans="1:8">
      <c r="A8299" s="185">
        <v>44362</v>
      </c>
      <c r="B8299" s="184">
        <v>52</v>
      </c>
      <c r="C8299" s="184">
        <f t="shared" si="519"/>
        <v>2021</v>
      </c>
      <c r="E8299" s="190">
        <v>29.6</v>
      </c>
      <c r="F8299" s="190">
        <f t="shared" si="522"/>
        <v>8294</v>
      </c>
      <c r="G8299" s="190">
        <f t="shared" si="520"/>
        <v>0.90823477879982484</v>
      </c>
      <c r="H8299" s="190">
        <f t="shared" si="521"/>
        <v>331.76</v>
      </c>
    </row>
    <row r="8300" spans="1:8">
      <c r="A8300" s="185">
        <v>44363</v>
      </c>
      <c r="B8300" s="184">
        <v>50.6</v>
      </c>
      <c r="C8300" s="184">
        <f t="shared" si="519"/>
        <v>2021</v>
      </c>
      <c r="E8300" s="190">
        <v>29.6</v>
      </c>
      <c r="F8300" s="190">
        <f t="shared" si="522"/>
        <v>8295</v>
      </c>
      <c r="G8300" s="190">
        <f t="shared" si="520"/>
        <v>0.90834428383705645</v>
      </c>
      <c r="H8300" s="190">
        <f t="shared" si="521"/>
        <v>331.8</v>
      </c>
    </row>
    <row r="8301" spans="1:8">
      <c r="A8301" s="185">
        <v>44364</v>
      </c>
      <c r="B8301" s="184">
        <v>47.9</v>
      </c>
      <c r="C8301" s="184">
        <f t="shared" si="519"/>
        <v>2021</v>
      </c>
      <c r="E8301" s="190">
        <v>29.6</v>
      </c>
      <c r="F8301" s="190">
        <f t="shared" si="522"/>
        <v>8296</v>
      </c>
      <c r="G8301" s="190">
        <f t="shared" si="520"/>
        <v>0.90845378887428818</v>
      </c>
      <c r="H8301" s="190">
        <f t="shared" si="521"/>
        <v>331.84</v>
      </c>
    </row>
    <row r="8302" spans="1:8">
      <c r="A8302" s="185">
        <v>44365</v>
      </c>
      <c r="B8302" s="184">
        <v>49.4</v>
      </c>
      <c r="C8302" s="184">
        <f t="shared" si="519"/>
        <v>2021</v>
      </c>
      <c r="E8302" s="190">
        <v>29.5</v>
      </c>
      <c r="F8302" s="190">
        <f t="shared" si="522"/>
        <v>8297</v>
      </c>
      <c r="G8302" s="190">
        <f t="shared" si="520"/>
        <v>0.90856329391151991</v>
      </c>
      <c r="H8302" s="190">
        <f t="shared" si="521"/>
        <v>331.88</v>
      </c>
    </row>
    <row r="8303" spans="1:8">
      <c r="A8303" s="185">
        <v>44366</v>
      </c>
      <c r="B8303" s="184">
        <v>46.5</v>
      </c>
      <c r="C8303" s="184">
        <f t="shared" si="519"/>
        <v>2021</v>
      </c>
      <c r="E8303" s="190">
        <v>29.4</v>
      </c>
      <c r="F8303" s="190">
        <f t="shared" si="522"/>
        <v>8298</v>
      </c>
      <c r="G8303" s="190">
        <f t="shared" si="520"/>
        <v>0.90867279894875164</v>
      </c>
      <c r="H8303" s="190">
        <f t="shared" si="521"/>
        <v>331.92</v>
      </c>
    </row>
    <row r="8304" spans="1:8">
      <c r="A8304" s="185">
        <v>44367</v>
      </c>
      <c r="B8304" s="184">
        <v>49.8</v>
      </c>
      <c r="C8304" s="184">
        <f t="shared" si="519"/>
        <v>2021</v>
      </c>
      <c r="E8304" s="190">
        <v>29.4</v>
      </c>
      <c r="F8304" s="190">
        <f t="shared" si="522"/>
        <v>8299</v>
      </c>
      <c r="G8304" s="190">
        <f t="shared" si="520"/>
        <v>0.90878230398598336</v>
      </c>
      <c r="H8304" s="190">
        <f t="shared" si="521"/>
        <v>331.96</v>
      </c>
    </row>
    <row r="8305" spans="1:8">
      <c r="A8305" s="185">
        <v>44368</v>
      </c>
      <c r="B8305" s="184">
        <v>50.7</v>
      </c>
      <c r="C8305" s="184">
        <f t="shared" si="519"/>
        <v>2021</v>
      </c>
      <c r="E8305" s="190">
        <v>29.4</v>
      </c>
      <c r="F8305" s="190">
        <f t="shared" si="522"/>
        <v>8300</v>
      </c>
      <c r="G8305" s="190">
        <f t="shared" si="520"/>
        <v>0.90889180902321509</v>
      </c>
      <c r="H8305" s="190">
        <f t="shared" si="521"/>
        <v>332</v>
      </c>
    </row>
    <row r="8306" spans="1:8">
      <c r="A8306" s="185">
        <v>44369</v>
      </c>
      <c r="B8306" s="184">
        <v>52.9</v>
      </c>
      <c r="C8306" s="184">
        <f t="shared" si="519"/>
        <v>2021</v>
      </c>
      <c r="E8306" s="190">
        <v>29.3</v>
      </c>
      <c r="F8306" s="190">
        <f t="shared" si="522"/>
        <v>8301</v>
      </c>
      <c r="G8306" s="190">
        <f t="shared" si="520"/>
        <v>0.90900131406044682</v>
      </c>
      <c r="H8306" s="190">
        <f t="shared" si="521"/>
        <v>332.04</v>
      </c>
    </row>
    <row r="8307" spans="1:8">
      <c r="A8307" s="185">
        <v>44370</v>
      </c>
      <c r="B8307" s="184">
        <v>47.1</v>
      </c>
      <c r="C8307" s="184">
        <f t="shared" si="519"/>
        <v>2021</v>
      </c>
      <c r="E8307" s="190">
        <v>29.3</v>
      </c>
      <c r="F8307" s="190">
        <f t="shared" si="522"/>
        <v>8302</v>
      </c>
      <c r="G8307" s="190">
        <f t="shared" si="520"/>
        <v>0.90911081909767855</v>
      </c>
      <c r="H8307" s="190">
        <f t="shared" si="521"/>
        <v>332.08</v>
      </c>
    </row>
    <row r="8308" spans="1:8">
      <c r="A8308" s="185">
        <v>44371</v>
      </c>
      <c r="B8308" s="184">
        <v>50.2</v>
      </c>
      <c r="C8308" s="184">
        <f t="shared" si="519"/>
        <v>2021</v>
      </c>
      <c r="E8308" s="190">
        <v>29.3</v>
      </c>
      <c r="F8308" s="190">
        <f t="shared" si="522"/>
        <v>8303</v>
      </c>
      <c r="G8308" s="190">
        <f t="shared" si="520"/>
        <v>0.90922032413491016</v>
      </c>
      <c r="H8308" s="190">
        <f t="shared" si="521"/>
        <v>332.12</v>
      </c>
    </row>
    <row r="8309" spans="1:8">
      <c r="A8309" s="185">
        <v>44372</v>
      </c>
      <c r="B8309" s="184">
        <v>47.8</v>
      </c>
      <c r="C8309" s="184">
        <f t="shared" si="519"/>
        <v>2021</v>
      </c>
      <c r="E8309" s="190">
        <v>29.1</v>
      </c>
      <c r="F8309" s="190">
        <f t="shared" si="522"/>
        <v>8304</v>
      </c>
      <c r="G8309" s="190">
        <f t="shared" si="520"/>
        <v>0.90932982917214189</v>
      </c>
      <c r="H8309" s="190">
        <f t="shared" si="521"/>
        <v>332.16</v>
      </c>
    </row>
    <row r="8310" spans="1:8">
      <c r="A8310" s="185">
        <v>44373</v>
      </c>
      <c r="B8310" s="184">
        <v>44.2</v>
      </c>
      <c r="C8310" s="184">
        <f t="shared" si="519"/>
        <v>2021</v>
      </c>
      <c r="E8310" s="190">
        <v>29.1</v>
      </c>
      <c r="F8310" s="190">
        <f t="shared" si="522"/>
        <v>8305</v>
      </c>
      <c r="G8310" s="190">
        <f t="shared" si="520"/>
        <v>0.90943933420937362</v>
      </c>
      <c r="H8310" s="190">
        <f t="shared" si="521"/>
        <v>332.2</v>
      </c>
    </row>
    <row r="8311" spans="1:8">
      <c r="A8311" s="185">
        <v>44374</v>
      </c>
      <c r="B8311" s="184">
        <v>45.2</v>
      </c>
      <c r="C8311" s="184">
        <f t="shared" si="519"/>
        <v>2021</v>
      </c>
      <c r="E8311" s="190">
        <v>29</v>
      </c>
      <c r="F8311" s="190">
        <f t="shared" si="522"/>
        <v>8306</v>
      </c>
      <c r="G8311" s="190">
        <f t="shared" si="520"/>
        <v>0.90954883924660535</v>
      </c>
      <c r="H8311" s="190">
        <f t="shared" si="521"/>
        <v>332.24</v>
      </c>
    </row>
    <row r="8312" spans="1:8">
      <c r="A8312" s="185">
        <v>44375</v>
      </c>
      <c r="B8312" s="184">
        <v>44.9</v>
      </c>
      <c r="C8312" s="184">
        <f t="shared" si="519"/>
        <v>2021</v>
      </c>
      <c r="E8312" s="190">
        <v>29</v>
      </c>
      <c r="F8312" s="190">
        <f t="shared" si="522"/>
        <v>8307</v>
      </c>
      <c r="G8312" s="190">
        <f t="shared" si="520"/>
        <v>0.90965834428383707</v>
      </c>
      <c r="H8312" s="190">
        <f t="shared" si="521"/>
        <v>332.28</v>
      </c>
    </row>
    <row r="8313" spans="1:8">
      <c r="A8313" s="185">
        <v>44376</v>
      </c>
      <c r="B8313" s="184">
        <v>43.7</v>
      </c>
      <c r="C8313" s="184">
        <f t="shared" si="519"/>
        <v>2021</v>
      </c>
      <c r="E8313" s="190">
        <v>29</v>
      </c>
      <c r="F8313" s="190">
        <f t="shared" si="522"/>
        <v>8308</v>
      </c>
      <c r="G8313" s="190">
        <f t="shared" si="520"/>
        <v>0.9097678493210688</v>
      </c>
      <c r="H8313" s="190">
        <f t="shared" si="521"/>
        <v>332.32</v>
      </c>
    </row>
    <row r="8314" spans="1:8">
      <c r="A8314" s="185">
        <v>44377</v>
      </c>
      <c r="B8314" s="184">
        <v>45.9</v>
      </c>
      <c r="C8314" s="184">
        <f t="shared" si="519"/>
        <v>2021</v>
      </c>
      <c r="E8314" s="190">
        <v>29</v>
      </c>
      <c r="F8314" s="190">
        <f t="shared" si="522"/>
        <v>8309</v>
      </c>
      <c r="G8314" s="190">
        <f t="shared" si="520"/>
        <v>0.90987735435830053</v>
      </c>
      <c r="H8314" s="190">
        <f t="shared" si="521"/>
        <v>332.36</v>
      </c>
    </row>
    <row r="8315" spans="1:8">
      <c r="A8315" s="185">
        <v>44378</v>
      </c>
      <c r="B8315" s="184">
        <v>48.9</v>
      </c>
      <c r="C8315" s="184">
        <f t="shared" si="519"/>
        <v>2021</v>
      </c>
      <c r="E8315" s="190">
        <v>29</v>
      </c>
      <c r="F8315" s="190">
        <f t="shared" si="522"/>
        <v>8310</v>
      </c>
      <c r="G8315" s="190">
        <f t="shared" si="520"/>
        <v>0.90998685939553214</v>
      </c>
      <c r="H8315" s="190">
        <f t="shared" si="521"/>
        <v>332.4</v>
      </c>
    </row>
    <row r="8316" spans="1:8">
      <c r="A8316" s="185">
        <v>44379</v>
      </c>
      <c r="B8316" s="184">
        <v>45.5</v>
      </c>
      <c r="C8316" s="184">
        <f t="shared" si="519"/>
        <v>2021</v>
      </c>
      <c r="E8316" s="190">
        <v>28.9</v>
      </c>
      <c r="F8316" s="190">
        <f t="shared" si="522"/>
        <v>8311</v>
      </c>
      <c r="G8316" s="190">
        <f t="shared" si="520"/>
        <v>0.91009636443276387</v>
      </c>
      <c r="H8316" s="190">
        <f t="shared" si="521"/>
        <v>332.44</v>
      </c>
    </row>
    <row r="8317" spans="1:8">
      <c r="A8317" s="185">
        <v>44380</v>
      </c>
      <c r="B8317" s="184">
        <v>44.8</v>
      </c>
      <c r="C8317" s="184">
        <f t="shared" si="519"/>
        <v>2021</v>
      </c>
      <c r="E8317" s="190">
        <v>28.9</v>
      </c>
      <c r="F8317" s="190">
        <f t="shared" si="522"/>
        <v>8312</v>
      </c>
      <c r="G8317" s="190">
        <f t="shared" si="520"/>
        <v>0.9102058694699956</v>
      </c>
      <c r="H8317" s="190">
        <f t="shared" si="521"/>
        <v>332.48</v>
      </c>
    </row>
    <row r="8318" spans="1:8">
      <c r="A8318" s="185">
        <v>44381</v>
      </c>
      <c r="B8318" s="184">
        <v>48.7</v>
      </c>
      <c r="C8318" s="184">
        <f t="shared" si="519"/>
        <v>2021</v>
      </c>
      <c r="E8318" s="190">
        <v>28.9</v>
      </c>
      <c r="F8318" s="190">
        <f t="shared" si="522"/>
        <v>8313</v>
      </c>
      <c r="G8318" s="190">
        <f t="shared" si="520"/>
        <v>0.91031537450722733</v>
      </c>
      <c r="H8318" s="190">
        <f t="shared" si="521"/>
        <v>332.52</v>
      </c>
    </row>
    <row r="8319" spans="1:8">
      <c r="A8319" s="185">
        <v>44382</v>
      </c>
      <c r="B8319" s="184">
        <v>46.2</v>
      </c>
      <c r="C8319" s="184">
        <f t="shared" si="519"/>
        <v>2021</v>
      </c>
      <c r="E8319" s="190">
        <v>28.9</v>
      </c>
      <c r="F8319" s="190">
        <f t="shared" si="522"/>
        <v>8314</v>
      </c>
      <c r="G8319" s="190">
        <f t="shared" si="520"/>
        <v>0.91042487954445905</v>
      </c>
      <c r="H8319" s="190">
        <f t="shared" si="521"/>
        <v>332.56</v>
      </c>
    </row>
    <row r="8320" spans="1:8">
      <c r="A8320" s="185">
        <v>44383</v>
      </c>
      <c r="B8320" s="184">
        <v>46.1</v>
      </c>
      <c r="C8320" s="184">
        <f t="shared" si="519"/>
        <v>2021</v>
      </c>
      <c r="E8320" s="190">
        <v>28.8</v>
      </c>
      <c r="F8320" s="190">
        <f t="shared" si="522"/>
        <v>8315</v>
      </c>
      <c r="G8320" s="190">
        <f t="shared" si="520"/>
        <v>0.91053438458169078</v>
      </c>
      <c r="H8320" s="190">
        <f t="shared" si="521"/>
        <v>332.6</v>
      </c>
    </row>
    <row r="8321" spans="1:8">
      <c r="A8321" s="185">
        <v>44384</v>
      </c>
      <c r="B8321" s="184">
        <v>46.8</v>
      </c>
      <c r="C8321" s="184">
        <f t="shared" si="519"/>
        <v>2021</v>
      </c>
      <c r="E8321" s="190">
        <v>28.8</v>
      </c>
      <c r="F8321" s="190">
        <f t="shared" si="522"/>
        <v>8316</v>
      </c>
      <c r="G8321" s="190">
        <f t="shared" si="520"/>
        <v>0.91064388961892251</v>
      </c>
      <c r="H8321" s="190">
        <f t="shared" si="521"/>
        <v>332.64</v>
      </c>
    </row>
    <row r="8322" spans="1:8">
      <c r="A8322" s="185">
        <v>44385</v>
      </c>
      <c r="B8322" s="184">
        <v>47.3</v>
      </c>
      <c r="C8322" s="184">
        <f t="shared" si="519"/>
        <v>2021</v>
      </c>
      <c r="E8322" s="190">
        <v>28.7</v>
      </c>
      <c r="F8322" s="190">
        <f t="shared" si="522"/>
        <v>8317</v>
      </c>
      <c r="G8322" s="190">
        <f t="shared" si="520"/>
        <v>0.91075339465615424</v>
      </c>
      <c r="H8322" s="190">
        <f t="shared" si="521"/>
        <v>332.68</v>
      </c>
    </row>
    <row r="8323" spans="1:8">
      <c r="A8323" s="185">
        <v>44386</v>
      </c>
      <c r="B8323" s="184">
        <v>47.2</v>
      </c>
      <c r="C8323" s="184">
        <f t="shared" si="519"/>
        <v>2021</v>
      </c>
      <c r="E8323" s="190">
        <v>28.7</v>
      </c>
      <c r="F8323" s="190">
        <f t="shared" si="522"/>
        <v>8318</v>
      </c>
      <c r="G8323" s="190">
        <f t="shared" si="520"/>
        <v>0.91086289969338585</v>
      </c>
      <c r="H8323" s="190">
        <f t="shared" si="521"/>
        <v>332.72</v>
      </c>
    </row>
    <row r="8324" spans="1:8">
      <c r="A8324" s="185">
        <v>44387</v>
      </c>
      <c r="B8324" s="184">
        <v>44.4</v>
      </c>
      <c r="C8324" s="184">
        <f t="shared" si="519"/>
        <v>2021</v>
      </c>
      <c r="E8324" s="190">
        <v>28.7</v>
      </c>
      <c r="F8324" s="190">
        <f t="shared" si="522"/>
        <v>8319</v>
      </c>
      <c r="G8324" s="190">
        <f t="shared" si="520"/>
        <v>0.91097240473061758</v>
      </c>
      <c r="H8324" s="190">
        <f t="shared" si="521"/>
        <v>332.76</v>
      </c>
    </row>
    <row r="8325" spans="1:8">
      <c r="A8325" s="185">
        <v>44388</v>
      </c>
      <c r="B8325" s="184">
        <v>47.4</v>
      </c>
      <c r="C8325" s="184">
        <f t="shared" si="519"/>
        <v>2021</v>
      </c>
      <c r="E8325" s="190">
        <v>28.7</v>
      </c>
      <c r="F8325" s="190">
        <f t="shared" si="522"/>
        <v>8320</v>
      </c>
      <c r="G8325" s="190">
        <f t="shared" si="520"/>
        <v>0.91108190976784931</v>
      </c>
      <c r="H8325" s="190">
        <f t="shared" si="521"/>
        <v>332.8</v>
      </c>
    </row>
    <row r="8326" spans="1:8">
      <c r="A8326" s="185">
        <v>44389</v>
      </c>
      <c r="B8326" s="184">
        <v>50.1</v>
      </c>
      <c r="C8326" s="184">
        <f t="shared" ref="C8326:C8389" si="523">YEAR(A8326)</f>
        <v>2021</v>
      </c>
      <c r="E8326" s="190">
        <v>28.7</v>
      </c>
      <c r="F8326" s="190">
        <f t="shared" si="522"/>
        <v>8321</v>
      </c>
      <c r="G8326" s="190">
        <f t="shared" ref="G8326:G8389" si="524">F8326/9132</f>
        <v>0.91119141480508103</v>
      </c>
      <c r="H8326" s="190">
        <f t="shared" ref="H8326:H8389" si="525">G8326*9132/25</f>
        <v>332.84</v>
      </c>
    </row>
    <row r="8327" spans="1:8">
      <c r="A8327" s="185">
        <v>44390</v>
      </c>
      <c r="B8327" s="184">
        <v>45.5</v>
      </c>
      <c r="C8327" s="184">
        <f t="shared" si="523"/>
        <v>2021</v>
      </c>
      <c r="E8327" s="190">
        <v>28.7</v>
      </c>
      <c r="F8327" s="190">
        <f t="shared" ref="F8327:F8390" si="526">F8326+1</f>
        <v>8322</v>
      </c>
      <c r="G8327" s="190">
        <f t="shared" si="524"/>
        <v>0.91130091984231276</v>
      </c>
      <c r="H8327" s="190">
        <f t="shared" si="525"/>
        <v>332.88</v>
      </c>
    </row>
    <row r="8328" spans="1:8">
      <c r="A8328" s="185">
        <v>44391</v>
      </c>
      <c r="B8328" s="184">
        <v>41.6</v>
      </c>
      <c r="C8328" s="184">
        <f t="shared" si="523"/>
        <v>2021</v>
      </c>
      <c r="E8328" s="190">
        <v>28.7</v>
      </c>
      <c r="F8328" s="190">
        <f t="shared" si="526"/>
        <v>8323</v>
      </c>
      <c r="G8328" s="190">
        <f t="shared" si="524"/>
        <v>0.91141042487954449</v>
      </c>
      <c r="H8328" s="190">
        <f t="shared" si="525"/>
        <v>332.92</v>
      </c>
    </row>
    <row r="8329" spans="1:8">
      <c r="A8329" s="185">
        <v>44392</v>
      </c>
      <c r="B8329" s="184">
        <v>44.6</v>
      </c>
      <c r="C8329" s="184">
        <f t="shared" si="523"/>
        <v>2021</v>
      </c>
      <c r="E8329" s="190">
        <v>28.6</v>
      </c>
      <c r="F8329" s="190">
        <f t="shared" si="526"/>
        <v>8324</v>
      </c>
      <c r="G8329" s="190">
        <f t="shared" si="524"/>
        <v>0.91151992991677622</v>
      </c>
      <c r="H8329" s="190">
        <f t="shared" si="525"/>
        <v>332.96</v>
      </c>
    </row>
    <row r="8330" spans="1:8">
      <c r="A8330" s="185">
        <v>44393</v>
      </c>
      <c r="B8330" s="184">
        <v>44.4</v>
      </c>
      <c r="C8330" s="184">
        <f t="shared" si="523"/>
        <v>2021</v>
      </c>
      <c r="E8330" s="190">
        <v>28.5</v>
      </c>
      <c r="F8330" s="190">
        <f t="shared" si="526"/>
        <v>8325</v>
      </c>
      <c r="G8330" s="190">
        <f t="shared" si="524"/>
        <v>0.91162943495400783</v>
      </c>
      <c r="H8330" s="190">
        <f t="shared" si="525"/>
        <v>333</v>
      </c>
    </row>
    <row r="8331" spans="1:8">
      <c r="A8331" s="185">
        <v>44394</v>
      </c>
      <c r="B8331" s="184">
        <v>47.4</v>
      </c>
      <c r="C8331" s="184">
        <f t="shared" si="523"/>
        <v>2021</v>
      </c>
      <c r="E8331" s="190">
        <v>28.5</v>
      </c>
      <c r="F8331" s="190">
        <f t="shared" si="526"/>
        <v>8326</v>
      </c>
      <c r="G8331" s="190">
        <f t="shared" si="524"/>
        <v>0.91173893999123956</v>
      </c>
      <c r="H8331" s="190">
        <f t="shared" si="525"/>
        <v>333.04</v>
      </c>
    </row>
    <row r="8332" spans="1:8">
      <c r="A8332" s="185">
        <v>44395</v>
      </c>
      <c r="B8332" s="184">
        <v>48.6</v>
      </c>
      <c r="C8332" s="184">
        <f t="shared" si="523"/>
        <v>2021</v>
      </c>
      <c r="E8332" s="190">
        <v>28.5</v>
      </c>
      <c r="F8332" s="190">
        <f t="shared" si="526"/>
        <v>8327</v>
      </c>
      <c r="G8332" s="190">
        <f t="shared" si="524"/>
        <v>0.91184844502847129</v>
      </c>
      <c r="H8332" s="190">
        <f t="shared" si="525"/>
        <v>333.08</v>
      </c>
    </row>
    <row r="8333" spans="1:8">
      <c r="A8333" s="185">
        <v>44396</v>
      </c>
      <c r="B8333" s="184">
        <v>42.9</v>
      </c>
      <c r="C8333" s="184">
        <f t="shared" si="523"/>
        <v>2021</v>
      </c>
      <c r="E8333" s="190">
        <v>28.5</v>
      </c>
      <c r="F8333" s="190">
        <f t="shared" si="526"/>
        <v>8328</v>
      </c>
      <c r="G8333" s="190">
        <f t="shared" si="524"/>
        <v>0.91195795006570302</v>
      </c>
      <c r="H8333" s="190">
        <f t="shared" si="525"/>
        <v>333.12</v>
      </c>
    </row>
    <row r="8334" spans="1:8">
      <c r="A8334" s="185">
        <v>44397</v>
      </c>
      <c r="B8334" s="184">
        <v>47.4</v>
      </c>
      <c r="C8334" s="184">
        <f t="shared" si="523"/>
        <v>2021</v>
      </c>
      <c r="E8334" s="190">
        <v>28.4</v>
      </c>
      <c r="F8334" s="190">
        <f t="shared" si="526"/>
        <v>8329</v>
      </c>
      <c r="G8334" s="190">
        <f t="shared" si="524"/>
        <v>0.91206745510293474</v>
      </c>
      <c r="H8334" s="190">
        <f t="shared" si="525"/>
        <v>333.16</v>
      </c>
    </row>
    <row r="8335" spans="1:8">
      <c r="A8335" s="185">
        <v>44398</v>
      </c>
      <c r="B8335" s="184">
        <v>41.9</v>
      </c>
      <c r="C8335" s="184">
        <f t="shared" si="523"/>
        <v>2021</v>
      </c>
      <c r="E8335" s="190">
        <v>28.4</v>
      </c>
      <c r="F8335" s="190">
        <f t="shared" si="526"/>
        <v>8330</v>
      </c>
      <c r="G8335" s="190">
        <f t="shared" si="524"/>
        <v>0.91217696014016647</v>
      </c>
      <c r="H8335" s="190">
        <f t="shared" si="525"/>
        <v>333.2</v>
      </c>
    </row>
    <row r="8336" spans="1:8">
      <c r="A8336" s="185">
        <v>44399</v>
      </c>
      <c r="B8336" s="184">
        <v>44</v>
      </c>
      <c r="C8336" s="184">
        <f t="shared" si="523"/>
        <v>2021</v>
      </c>
      <c r="E8336" s="190">
        <v>28.2</v>
      </c>
      <c r="F8336" s="190">
        <f t="shared" si="526"/>
        <v>8331</v>
      </c>
      <c r="G8336" s="190">
        <f t="shared" si="524"/>
        <v>0.9122864651773982</v>
      </c>
      <c r="H8336" s="190">
        <f t="shared" si="525"/>
        <v>333.24</v>
      </c>
    </row>
    <row r="8337" spans="1:8">
      <c r="A8337" s="185">
        <v>44400</v>
      </c>
      <c r="B8337" s="184">
        <v>42.1</v>
      </c>
      <c r="C8337" s="184">
        <f t="shared" si="523"/>
        <v>2021</v>
      </c>
      <c r="E8337" s="190">
        <v>28.2</v>
      </c>
      <c r="F8337" s="190">
        <f t="shared" si="526"/>
        <v>8332</v>
      </c>
      <c r="G8337" s="190">
        <f t="shared" si="524"/>
        <v>0.91239597021462993</v>
      </c>
      <c r="H8337" s="190">
        <f t="shared" si="525"/>
        <v>333.28</v>
      </c>
    </row>
    <row r="8338" spans="1:8">
      <c r="A8338" s="185">
        <v>44401</v>
      </c>
      <c r="B8338" s="184">
        <v>43.8</v>
      </c>
      <c r="C8338" s="184">
        <f t="shared" si="523"/>
        <v>2021</v>
      </c>
      <c r="E8338" s="190">
        <v>28.2</v>
      </c>
      <c r="F8338" s="190">
        <f t="shared" si="526"/>
        <v>8333</v>
      </c>
      <c r="G8338" s="190">
        <f t="shared" si="524"/>
        <v>0.91250547525186154</v>
      </c>
      <c r="H8338" s="190">
        <f t="shared" si="525"/>
        <v>333.32</v>
      </c>
    </row>
    <row r="8339" spans="1:8">
      <c r="A8339" s="185">
        <v>44402</v>
      </c>
      <c r="B8339" s="184">
        <v>45.6</v>
      </c>
      <c r="C8339" s="184">
        <f t="shared" si="523"/>
        <v>2021</v>
      </c>
      <c r="E8339" s="190">
        <v>28.2</v>
      </c>
      <c r="F8339" s="190">
        <f t="shared" si="526"/>
        <v>8334</v>
      </c>
      <c r="G8339" s="190">
        <f t="shared" si="524"/>
        <v>0.91261498028909327</v>
      </c>
      <c r="H8339" s="190">
        <f t="shared" si="525"/>
        <v>333.36</v>
      </c>
    </row>
    <row r="8340" spans="1:8">
      <c r="A8340" s="185">
        <v>44403</v>
      </c>
      <c r="B8340" s="184">
        <v>45</v>
      </c>
      <c r="C8340" s="184">
        <f t="shared" si="523"/>
        <v>2021</v>
      </c>
      <c r="E8340" s="190">
        <v>28.1</v>
      </c>
      <c r="F8340" s="190">
        <f t="shared" si="526"/>
        <v>8335</v>
      </c>
      <c r="G8340" s="190">
        <f t="shared" si="524"/>
        <v>0.912724485326325</v>
      </c>
      <c r="H8340" s="190">
        <f t="shared" si="525"/>
        <v>333.4</v>
      </c>
    </row>
    <row r="8341" spans="1:8">
      <c r="A8341" s="185">
        <v>44404</v>
      </c>
      <c r="B8341" s="184">
        <v>39.9</v>
      </c>
      <c r="C8341" s="184">
        <f t="shared" si="523"/>
        <v>2021</v>
      </c>
      <c r="E8341" s="190">
        <v>28.1</v>
      </c>
      <c r="F8341" s="190">
        <f t="shared" si="526"/>
        <v>8336</v>
      </c>
      <c r="G8341" s="190">
        <f t="shared" si="524"/>
        <v>0.91283399036355672</v>
      </c>
      <c r="H8341" s="190">
        <f t="shared" si="525"/>
        <v>333.44</v>
      </c>
    </row>
    <row r="8342" spans="1:8">
      <c r="A8342" s="185">
        <v>44405</v>
      </c>
      <c r="B8342" s="184">
        <v>48.4</v>
      </c>
      <c r="C8342" s="184">
        <f t="shared" si="523"/>
        <v>2021</v>
      </c>
      <c r="E8342" s="190">
        <v>28</v>
      </c>
      <c r="F8342" s="190">
        <f t="shared" si="526"/>
        <v>8337</v>
      </c>
      <c r="G8342" s="190">
        <f t="shared" si="524"/>
        <v>0.91294349540078845</v>
      </c>
      <c r="H8342" s="190">
        <f t="shared" si="525"/>
        <v>333.48</v>
      </c>
    </row>
    <row r="8343" spans="1:8">
      <c r="A8343" s="185">
        <v>44406</v>
      </c>
      <c r="B8343" s="184">
        <v>46.3</v>
      </c>
      <c r="C8343" s="184">
        <f t="shared" si="523"/>
        <v>2021</v>
      </c>
      <c r="E8343" s="190">
        <v>28</v>
      </c>
      <c r="F8343" s="190">
        <f t="shared" si="526"/>
        <v>8338</v>
      </c>
      <c r="G8343" s="190">
        <f t="shared" si="524"/>
        <v>0.91305300043802018</v>
      </c>
      <c r="H8343" s="190">
        <f t="shared" si="525"/>
        <v>333.52</v>
      </c>
    </row>
    <row r="8344" spans="1:8">
      <c r="A8344" s="185">
        <v>44407</v>
      </c>
      <c r="B8344" s="184">
        <v>64.8</v>
      </c>
      <c r="C8344" s="184">
        <f t="shared" si="523"/>
        <v>2021</v>
      </c>
      <c r="E8344" s="190">
        <v>28</v>
      </c>
      <c r="F8344" s="190">
        <f t="shared" si="526"/>
        <v>8339</v>
      </c>
      <c r="G8344" s="190">
        <f t="shared" si="524"/>
        <v>0.91316250547525191</v>
      </c>
      <c r="H8344" s="190">
        <f t="shared" si="525"/>
        <v>333.56</v>
      </c>
    </row>
    <row r="8345" spans="1:8">
      <c r="A8345" s="185">
        <v>44408</v>
      </c>
      <c r="B8345" s="184">
        <v>50</v>
      </c>
      <c r="C8345" s="184">
        <f t="shared" si="523"/>
        <v>2021</v>
      </c>
      <c r="E8345" s="190">
        <v>28</v>
      </c>
      <c r="F8345" s="190">
        <f t="shared" si="526"/>
        <v>8340</v>
      </c>
      <c r="G8345" s="190">
        <f t="shared" si="524"/>
        <v>0.91327201051248352</v>
      </c>
      <c r="H8345" s="190">
        <f t="shared" si="525"/>
        <v>333.6</v>
      </c>
    </row>
    <row r="8346" spans="1:8">
      <c r="A8346" s="185">
        <v>44409</v>
      </c>
      <c r="B8346" s="184">
        <v>72.8</v>
      </c>
      <c r="C8346" s="184">
        <f t="shared" si="523"/>
        <v>2021</v>
      </c>
      <c r="E8346" s="190">
        <v>28</v>
      </c>
      <c r="F8346" s="190">
        <f t="shared" si="526"/>
        <v>8341</v>
      </c>
      <c r="G8346" s="190">
        <f t="shared" si="524"/>
        <v>0.91338151554971525</v>
      </c>
      <c r="H8346" s="190">
        <f t="shared" si="525"/>
        <v>333.64</v>
      </c>
    </row>
    <row r="8347" spans="1:8">
      <c r="A8347" s="185">
        <v>44410</v>
      </c>
      <c r="B8347" s="184">
        <v>57</v>
      </c>
      <c r="C8347" s="184">
        <f t="shared" si="523"/>
        <v>2021</v>
      </c>
      <c r="E8347" s="190">
        <v>28</v>
      </c>
      <c r="F8347" s="190">
        <f t="shared" si="526"/>
        <v>8342</v>
      </c>
      <c r="G8347" s="190">
        <f t="shared" si="524"/>
        <v>0.91349102058694698</v>
      </c>
      <c r="H8347" s="190">
        <f t="shared" si="525"/>
        <v>333.68</v>
      </c>
    </row>
    <row r="8348" spans="1:8">
      <c r="A8348" s="185">
        <v>44411</v>
      </c>
      <c r="B8348" s="184">
        <v>37.6</v>
      </c>
      <c r="C8348" s="184">
        <f t="shared" si="523"/>
        <v>2021</v>
      </c>
      <c r="E8348" s="190">
        <v>28</v>
      </c>
      <c r="F8348" s="190">
        <f t="shared" si="526"/>
        <v>8343</v>
      </c>
      <c r="G8348" s="190">
        <f t="shared" si="524"/>
        <v>0.91360052562417871</v>
      </c>
      <c r="H8348" s="190">
        <f t="shared" si="525"/>
        <v>333.72</v>
      </c>
    </row>
    <row r="8349" spans="1:8">
      <c r="A8349" s="185">
        <v>44412</v>
      </c>
      <c r="B8349" s="184">
        <v>51.7</v>
      </c>
      <c r="C8349" s="184">
        <f t="shared" si="523"/>
        <v>2021</v>
      </c>
      <c r="E8349" s="190">
        <v>28</v>
      </c>
      <c r="F8349" s="190">
        <f t="shared" si="526"/>
        <v>8344</v>
      </c>
      <c r="G8349" s="190">
        <f t="shared" si="524"/>
        <v>0.91371003066141043</v>
      </c>
      <c r="H8349" s="190">
        <f t="shared" si="525"/>
        <v>333.76</v>
      </c>
    </row>
    <row r="8350" spans="1:8">
      <c r="A8350" s="185">
        <v>44413</v>
      </c>
      <c r="B8350" s="184">
        <v>39.6</v>
      </c>
      <c r="C8350" s="184">
        <f t="shared" si="523"/>
        <v>2021</v>
      </c>
      <c r="E8350" s="190">
        <v>28</v>
      </c>
      <c r="F8350" s="190">
        <f t="shared" si="526"/>
        <v>8345</v>
      </c>
      <c r="G8350" s="190">
        <f t="shared" si="524"/>
        <v>0.91381953569864216</v>
      </c>
      <c r="H8350" s="190">
        <f t="shared" si="525"/>
        <v>333.8</v>
      </c>
    </row>
    <row r="8351" spans="1:8">
      <c r="A8351" s="185">
        <v>44414</v>
      </c>
      <c r="B8351" s="184">
        <v>44.9</v>
      </c>
      <c r="C8351" s="184">
        <f t="shared" si="523"/>
        <v>2021</v>
      </c>
      <c r="E8351" s="190">
        <v>27.9</v>
      </c>
      <c r="F8351" s="190">
        <f t="shared" si="526"/>
        <v>8346</v>
      </c>
      <c r="G8351" s="190">
        <f t="shared" si="524"/>
        <v>0.91392904073587389</v>
      </c>
      <c r="H8351" s="190">
        <f t="shared" si="525"/>
        <v>333.84</v>
      </c>
    </row>
    <row r="8352" spans="1:8">
      <c r="A8352" s="185">
        <v>44415</v>
      </c>
      <c r="B8352" s="184">
        <v>42.2</v>
      </c>
      <c r="C8352" s="184">
        <f t="shared" si="523"/>
        <v>2021</v>
      </c>
      <c r="E8352" s="190">
        <v>27.9</v>
      </c>
      <c r="F8352" s="190">
        <f t="shared" si="526"/>
        <v>8347</v>
      </c>
      <c r="G8352" s="190">
        <f t="shared" si="524"/>
        <v>0.91403854577310562</v>
      </c>
      <c r="H8352" s="190">
        <f t="shared" si="525"/>
        <v>333.88</v>
      </c>
    </row>
    <row r="8353" spans="1:8">
      <c r="A8353" s="185">
        <v>44416</v>
      </c>
      <c r="B8353" s="184">
        <v>40.6</v>
      </c>
      <c r="C8353" s="184">
        <f t="shared" si="523"/>
        <v>2021</v>
      </c>
      <c r="E8353" s="190">
        <v>27.9</v>
      </c>
      <c r="F8353" s="190">
        <f t="shared" si="526"/>
        <v>8348</v>
      </c>
      <c r="G8353" s="190">
        <f t="shared" si="524"/>
        <v>0.91414805081033723</v>
      </c>
      <c r="H8353" s="190">
        <f t="shared" si="525"/>
        <v>333.92</v>
      </c>
    </row>
    <row r="8354" spans="1:8">
      <c r="A8354" s="185">
        <v>44417</v>
      </c>
      <c r="B8354" s="184">
        <v>38.200000000000003</v>
      </c>
      <c r="C8354" s="184">
        <f t="shared" si="523"/>
        <v>2021</v>
      </c>
      <c r="E8354" s="190">
        <v>27.9</v>
      </c>
      <c r="F8354" s="190">
        <f t="shared" si="526"/>
        <v>8349</v>
      </c>
      <c r="G8354" s="190">
        <f t="shared" si="524"/>
        <v>0.91425755584756896</v>
      </c>
      <c r="H8354" s="190">
        <f t="shared" si="525"/>
        <v>333.96</v>
      </c>
    </row>
    <row r="8355" spans="1:8">
      <c r="A8355" s="185">
        <v>44418</v>
      </c>
      <c r="B8355" s="184">
        <v>36.200000000000003</v>
      </c>
      <c r="C8355" s="184">
        <f t="shared" si="523"/>
        <v>2021</v>
      </c>
      <c r="E8355" s="190">
        <v>27.9</v>
      </c>
      <c r="F8355" s="190">
        <f t="shared" si="526"/>
        <v>8350</v>
      </c>
      <c r="G8355" s="190">
        <f t="shared" si="524"/>
        <v>0.91436706088480069</v>
      </c>
      <c r="H8355" s="190">
        <f t="shared" si="525"/>
        <v>334</v>
      </c>
    </row>
    <row r="8356" spans="1:8">
      <c r="A8356" s="185">
        <v>44419</v>
      </c>
      <c r="B8356" s="184">
        <v>33.700000000000003</v>
      </c>
      <c r="C8356" s="184">
        <f t="shared" si="523"/>
        <v>2021</v>
      </c>
      <c r="E8356" s="190">
        <v>27.8</v>
      </c>
      <c r="F8356" s="190">
        <f t="shared" si="526"/>
        <v>8351</v>
      </c>
      <c r="G8356" s="190">
        <f t="shared" si="524"/>
        <v>0.91447656592203241</v>
      </c>
      <c r="H8356" s="190">
        <f t="shared" si="525"/>
        <v>334.04</v>
      </c>
    </row>
    <row r="8357" spans="1:8">
      <c r="A8357" s="185">
        <v>44420</v>
      </c>
      <c r="B8357" s="184">
        <v>38.200000000000003</v>
      </c>
      <c r="C8357" s="184">
        <f t="shared" si="523"/>
        <v>2021</v>
      </c>
      <c r="E8357" s="190">
        <v>27.8</v>
      </c>
      <c r="F8357" s="190">
        <f t="shared" si="526"/>
        <v>8352</v>
      </c>
      <c r="G8357" s="190">
        <f t="shared" si="524"/>
        <v>0.91458607095926414</v>
      </c>
      <c r="H8357" s="190">
        <f t="shared" si="525"/>
        <v>334.08</v>
      </c>
    </row>
    <row r="8358" spans="1:8">
      <c r="A8358" s="185">
        <v>44421</v>
      </c>
      <c r="B8358" s="184">
        <v>40.4</v>
      </c>
      <c r="C8358" s="184">
        <f t="shared" si="523"/>
        <v>2021</v>
      </c>
      <c r="E8358" s="190">
        <v>27.8</v>
      </c>
      <c r="F8358" s="190">
        <f t="shared" si="526"/>
        <v>8353</v>
      </c>
      <c r="G8358" s="190">
        <f t="shared" si="524"/>
        <v>0.91469557599649587</v>
      </c>
      <c r="H8358" s="190">
        <f t="shared" si="525"/>
        <v>334.12</v>
      </c>
    </row>
    <row r="8359" spans="1:8">
      <c r="A8359" s="185">
        <v>44422</v>
      </c>
      <c r="B8359" s="184">
        <v>37.299999999999997</v>
      </c>
      <c r="C8359" s="184">
        <f t="shared" si="523"/>
        <v>2021</v>
      </c>
      <c r="E8359" s="190">
        <v>27.7</v>
      </c>
      <c r="F8359" s="190">
        <f t="shared" si="526"/>
        <v>8354</v>
      </c>
      <c r="G8359" s="190">
        <f t="shared" si="524"/>
        <v>0.9148050810337276</v>
      </c>
      <c r="H8359" s="190">
        <f t="shared" si="525"/>
        <v>334.16</v>
      </c>
    </row>
    <row r="8360" spans="1:8">
      <c r="A8360" s="185">
        <v>44423</v>
      </c>
      <c r="B8360" s="184">
        <v>37.6</v>
      </c>
      <c r="C8360" s="184">
        <f t="shared" si="523"/>
        <v>2021</v>
      </c>
      <c r="E8360" s="190">
        <v>27.7</v>
      </c>
      <c r="F8360" s="190">
        <f t="shared" si="526"/>
        <v>8355</v>
      </c>
      <c r="G8360" s="190">
        <f t="shared" si="524"/>
        <v>0.91491458607095921</v>
      </c>
      <c r="H8360" s="190">
        <f t="shared" si="525"/>
        <v>334.2</v>
      </c>
    </row>
    <row r="8361" spans="1:8">
      <c r="A8361" s="185">
        <v>44424</v>
      </c>
      <c r="B8361" s="184">
        <v>31.7</v>
      </c>
      <c r="C8361" s="184">
        <f t="shared" si="523"/>
        <v>2021</v>
      </c>
      <c r="E8361" s="190">
        <v>27.6</v>
      </c>
      <c r="F8361" s="190">
        <f t="shared" si="526"/>
        <v>8356</v>
      </c>
      <c r="G8361" s="190">
        <f t="shared" si="524"/>
        <v>0.91502409110819094</v>
      </c>
      <c r="H8361" s="190">
        <f t="shared" si="525"/>
        <v>334.24</v>
      </c>
    </row>
    <row r="8362" spans="1:8">
      <c r="A8362" s="185">
        <v>44425</v>
      </c>
      <c r="B8362" s="184">
        <v>47.1</v>
      </c>
      <c r="C8362" s="184">
        <f t="shared" si="523"/>
        <v>2021</v>
      </c>
      <c r="E8362" s="190">
        <v>27.6</v>
      </c>
      <c r="F8362" s="190">
        <f t="shared" si="526"/>
        <v>8357</v>
      </c>
      <c r="G8362" s="190">
        <f t="shared" si="524"/>
        <v>0.91513359614542267</v>
      </c>
      <c r="H8362" s="190">
        <f t="shared" si="525"/>
        <v>334.28</v>
      </c>
    </row>
    <row r="8363" spans="1:8">
      <c r="A8363" s="185">
        <v>44426</v>
      </c>
      <c r="B8363" s="184">
        <v>132</v>
      </c>
      <c r="C8363" s="184">
        <f t="shared" si="523"/>
        <v>2021</v>
      </c>
      <c r="E8363" s="190">
        <v>27.6</v>
      </c>
      <c r="F8363" s="190">
        <f t="shared" si="526"/>
        <v>8358</v>
      </c>
      <c r="G8363" s="190">
        <f t="shared" si="524"/>
        <v>0.91524310118265439</v>
      </c>
      <c r="H8363" s="190">
        <f t="shared" si="525"/>
        <v>334.32</v>
      </c>
    </row>
    <row r="8364" spans="1:8">
      <c r="A8364" s="185">
        <v>44427</v>
      </c>
      <c r="B8364" s="184">
        <v>86.4</v>
      </c>
      <c r="C8364" s="184">
        <f t="shared" si="523"/>
        <v>2021</v>
      </c>
      <c r="E8364" s="190">
        <v>27.5</v>
      </c>
      <c r="F8364" s="190">
        <f t="shared" si="526"/>
        <v>8359</v>
      </c>
      <c r="G8364" s="190">
        <f t="shared" si="524"/>
        <v>0.91535260621988612</v>
      </c>
      <c r="H8364" s="190">
        <f t="shared" si="525"/>
        <v>334.36</v>
      </c>
    </row>
    <row r="8365" spans="1:8">
      <c r="A8365" s="185">
        <v>44428</v>
      </c>
      <c r="B8365" s="184">
        <v>56.8</v>
      </c>
      <c r="C8365" s="184">
        <f t="shared" si="523"/>
        <v>2021</v>
      </c>
      <c r="E8365" s="190">
        <v>27.5</v>
      </c>
      <c r="F8365" s="190">
        <f t="shared" si="526"/>
        <v>8360</v>
      </c>
      <c r="G8365" s="190">
        <f t="shared" si="524"/>
        <v>0.91546211125711785</v>
      </c>
      <c r="H8365" s="190">
        <f t="shared" si="525"/>
        <v>334.4</v>
      </c>
    </row>
    <row r="8366" spans="1:8">
      <c r="A8366" s="185">
        <v>44429</v>
      </c>
      <c r="B8366" s="184">
        <v>51.4</v>
      </c>
      <c r="C8366" s="184">
        <f t="shared" si="523"/>
        <v>2021</v>
      </c>
      <c r="E8366" s="190">
        <v>27.5</v>
      </c>
      <c r="F8366" s="190">
        <f t="shared" si="526"/>
        <v>8361</v>
      </c>
      <c r="G8366" s="190">
        <f t="shared" si="524"/>
        <v>0.91557161629434958</v>
      </c>
      <c r="H8366" s="190">
        <f t="shared" si="525"/>
        <v>334.44</v>
      </c>
    </row>
    <row r="8367" spans="1:8">
      <c r="A8367" s="185">
        <v>44430</v>
      </c>
      <c r="B8367" s="184">
        <v>41.6</v>
      </c>
      <c r="C8367" s="184">
        <f t="shared" si="523"/>
        <v>2021</v>
      </c>
      <c r="E8367" s="190">
        <v>27.5</v>
      </c>
      <c r="F8367" s="190">
        <f t="shared" si="526"/>
        <v>8362</v>
      </c>
      <c r="G8367" s="190">
        <f t="shared" si="524"/>
        <v>0.9156811213315813</v>
      </c>
      <c r="H8367" s="190">
        <f t="shared" si="525"/>
        <v>334.48</v>
      </c>
    </row>
    <row r="8368" spans="1:8">
      <c r="A8368" s="185">
        <v>44431</v>
      </c>
      <c r="B8368" s="184">
        <v>31.8</v>
      </c>
      <c r="C8368" s="184">
        <f t="shared" si="523"/>
        <v>2021</v>
      </c>
      <c r="E8368" s="190">
        <v>27.4</v>
      </c>
      <c r="F8368" s="190">
        <f t="shared" si="526"/>
        <v>8363</v>
      </c>
      <c r="G8368" s="190">
        <f t="shared" si="524"/>
        <v>0.91579062636881292</v>
      </c>
      <c r="H8368" s="190">
        <f t="shared" si="525"/>
        <v>334.52</v>
      </c>
    </row>
    <row r="8369" spans="1:8">
      <c r="A8369" s="185">
        <v>44432</v>
      </c>
      <c r="B8369" s="184">
        <v>28.8</v>
      </c>
      <c r="C8369" s="184">
        <f t="shared" si="523"/>
        <v>2021</v>
      </c>
      <c r="E8369" s="190">
        <v>27.3</v>
      </c>
      <c r="F8369" s="190">
        <f t="shared" si="526"/>
        <v>8364</v>
      </c>
      <c r="G8369" s="190">
        <f t="shared" si="524"/>
        <v>0.91590013140604465</v>
      </c>
      <c r="H8369" s="190">
        <f t="shared" si="525"/>
        <v>334.56</v>
      </c>
    </row>
    <row r="8370" spans="1:8">
      <c r="A8370" s="185">
        <v>44433</v>
      </c>
      <c r="B8370" s="184">
        <v>28.9</v>
      </c>
      <c r="C8370" s="184">
        <f t="shared" si="523"/>
        <v>2021</v>
      </c>
      <c r="E8370" s="190">
        <v>27.2</v>
      </c>
      <c r="F8370" s="190">
        <f t="shared" si="526"/>
        <v>8365</v>
      </c>
      <c r="G8370" s="190">
        <f t="shared" si="524"/>
        <v>0.91600963644327638</v>
      </c>
      <c r="H8370" s="190">
        <f t="shared" si="525"/>
        <v>334.6</v>
      </c>
    </row>
    <row r="8371" spans="1:8">
      <c r="A8371" s="185">
        <v>44434</v>
      </c>
      <c r="B8371" s="184">
        <v>35.6</v>
      </c>
      <c r="C8371" s="184">
        <f t="shared" si="523"/>
        <v>2021</v>
      </c>
      <c r="E8371" s="190">
        <v>27.2</v>
      </c>
      <c r="F8371" s="190">
        <f t="shared" si="526"/>
        <v>8366</v>
      </c>
      <c r="G8371" s="190">
        <f t="shared" si="524"/>
        <v>0.9161191414805081</v>
      </c>
      <c r="H8371" s="190">
        <f t="shared" si="525"/>
        <v>334.64</v>
      </c>
    </row>
    <row r="8372" spans="1:8">
      <c r="A8372" s="185">
        <v>44435</v>
      </c>
      <c r="B8372" s="184">
        <v>28.7</v>
      </c>
      <c r="C8372" s="184">
        <f t="shared" si="523"/>
        <v>2021</v>
      </c>
      <c r="E8372" s="190">
        <v>27.1</v>
      </c>
      <c r="F8372" s="190">
        <f t="shared" si="526"/>
        <v>8367</v>
      </c>
      <c r="G8372" s="190">
        <f t="shared" si="524"/>
        <v>0.91622864651773983</v>
      </c>
      <c r="H8372" s="190">
        <f t="shared" si="525"/>
        <v>334.68</v>
      </c>
    </row>
    <row r="8373" spans="1:8">
      <c r="A8373" s="185">
        <v>44436</v>
      </c>
      <c r="B8373" s="184">
        <v>24.8</v>
      </c>
      <c r="C8373" s="184">
        <f t="shared" si="523"/>
        <v>2021</v>
      </c>
      <c r="E8373" s="190">
        <v>27.1</v>
      </c>
      <c r="F8373" s="190">
        <f t="shared" si="526"/>
        <v>8368</v>
      </c>
      <c r="G8373" s="190">
        <f t="shared" si="524"/>
        <v>0.91633815155497156</v>
      </c>
      <c r="H8373" s="190">
        <f t="shared" si="525"/>
        <v>334.72</v>
      </c>
    </row>
    <row r="8374" spans="1:8">
      <c r="A8374" s="185">
        <v>44437</v>
      </c>
      <c r="B8374" s="184">
        <v>37.299999999999997</v>
      </c>
      <c r="C8374" s="184">
        <f t="shared" si="523"/>
        <v>2021</v>
      </c>
      <c r="E8374" s="190">
        <v>27</v>
      </c>
      <c r="F8374" s="190">
        <f t="shared" si="526"/>
        <v>8369</v>
      </c>
      <c r="G8374" s="190">
        <f t="shared" si="524"/>
        <v>0.91644765659220329</v>
      </c>
      <c r="H8374" s="190">
        <f t="shared" si="525"/>
        <v>334.76</v>
      </c>
    </row>
    <row r="8375" spans="1:8">
      <c r="A8375" s="185">
        <v>44438</v>
      </c>
      <c r="B8375" s="184">
        <v>30.6</v>
      </c>
      <c r="C8375" s="184">
        <f t="shared" si="523"/>
        <v>2021</v>
      </c>
      <c r="E8375" s="190">
        <v>27</v>
      </c>
      <c r="F8375" s="190">
        <f t="shared" si="526"/>
        <v>8370</v>
      </c>
      <c r="G8375" s="190">
        <f t="shared" si="524"/>
        <v>0.9165571616294349</v>
      </c>
      <c r="H8375" s="190">
        <f t="shared" si="525"/>
        <v>334.8</v>
      </c>
    </row>
    <row r="8376" spans="1:8">
      <c r="A8376" s="185">
        <v>44439</v>
      </c>
      <c r="B8376" s="184">
        <v>27.6</v>
      </c>
      <c r="C8376" s="184">
        <f t="shared" si="523"/>
        <v>2021</v>
      </c>
      <c r="E8376" s="190">
        <v>27</v>
      </c>
      <c r="F8376" s="190">
        <f t="shared" si="526"/>
        <v>8371</v>
      </c>
      <c r="G8376" s="190">
        <f t="shared" si="524"/>
        <v>0.91666666666666663</v>
      </c>
      <c r="H8376" s="190">
        <f t="shared" si="525"/>
        <v>334.84</v>
      </c>
    </row>
    <row r="8377" spans="1:8">
      <c r="A8377" s="185">
        <v>44440</v>
      </c>
      <c r="B8377" s="184">
        <v>30</v>
      </c>
      <c r="C8377" s="184">
        <f t="shared" si="523"/>
        <v>2021</v>
      </c>
      <c r="E8377" s="190">
        <v>27</v>
      </c>
      <c r="F8377" s="190">
        <f t="shared" si="526"/>
        <v>8372</v>
      </c>
      <c r="G8377" s="190">
        <f t="shared" si="524"/>
        <v>0.91677617170389836</v>
      </c>
      <c r="H8377" s="190">
        <f t="shared" si="525"/>
        <v>334.88</v>
      </c>
    </row>
    <row r="8378" spans="1:8">
      <c r="A8378" s="185">
        <v>44441</v>
      </c>
      <c r="B8378" s="184">
        <v>28.7</v>
      </c>
      <c r="C8378" s="184">
        <f t="shared" si="523"/>
        <v>2021</v>
      </c>
      <c r="E8378" s="190">
        <v>27</v>
      </c>
      <c r="F8378" s="190">
        <f t="shared" si="526"/>
        <v>8373</v>
      </c>
      <c r="G8378" s="190">
        <f t="shared" si="524"/>
        <v>0.91688567674113008</v>
      </c>
      <c r="H8378" s="190">
        <f t="shared" si="525"/>
        <v>334.92</v>
      </c>
    </row>
    <row r="8379" spans="1:8">
      <c r="A8379" s="185">
        <v>44442</v>
      </c>
      <c r="B8379" s="184">
        <v>42.7</v>
      </c>
      <c r="C8379" s="184">
        <f t="shared" si="523"/>
        <v>2021</v>
      </c>
      <c r="E8379" s="190">
        <v>27</v>
      </c>
      <c r="F8379" s="190">
        <f t="shared" si="526"/>
        <v>8374</v>
      </c>
      <c r="G8379" s="190">
        <f t="shared" si="524"/>
        <v>0.91699518177836181</v>
      </c>
      <c r="H8379" s="190">
        <f t="shared" si="525"/>
        <v>334.96</v>
      </c>
    </row>
    <row r="8380" spans="1:8">
      <c r="A8380" s="185">
        <v>44443</v>
      </c>
      <c r="B8380" s="184">
        <v>40.299999999999997</v>
      </c>
      <c r="C8380" s="184">
        <f t="shared" si="523"/>
        <v>2021</v>
      </c>
      <c r="E8380" s="190">
        <v>27</v>
      </c>
      <c r="F8380" s="190">
        <f t="shared" si="526"/>
        <v>8375</v>
      </c>
      <c r="G8380" s="190">
        <f t="shared" si="524"/>
        <v>0.91710468681559354</v>
      </c>
      <c r="H8380" s="190">
        <f t="shared" si="525"/>
        <v>335</v>
      </c>
    </row>
    <row r="8381" spans="1:8">
      <c r="A8381" s="185">
        <v>44444</v>
      </c>
      <c r="B8381" s="184">
        <v>40</v>
      </c>
      <c r="C8381" s="184">
        <f t="shared" si="523"/>
        <v>2021</v>
      </c>
      <c r="E8381" s="190">
        <v>27</v>
      </c>
      <c r="F8381" s="190">
        <f t="shared" si="526"/>
        <v>8376</v>
      </c>
      <c r="G8381" s="190">
        <f t="shared" si="524"/>
        <v>0.91721419185282527</v>
      </c>
      <c r="H8381" s="190">
        <f t="shared" si="525"/>
        <v>335.04</v>
      </c>
    </row>
    <row r="8382" spans="1:8">
      <c r="A8382" s="185">
        <v>44445</v>
      </c>
      <c r="B8382" s="184">
        <v>44.4</v>
      </c>
      <c r="C8382" s="184">
        <f t="shared" si="523"/>
        <v>2021</v>
      </c>
      <c r="E8382" s="190">
        <v>27</v>
      </c>
      <c r="F8382" s="190">
        <f t="shared" si="526"/>
        <v>8377</v>
      </c>
      <c r="G8382" s="190">
        <f t="shared" si="524"/>
        <v>0.91732369689005699</v>
      </c>
      <c r="H8382" s="190">
        <f t="shared" si="525"/>
        <v>335.08</v>
      </c>
    </row>
    <row r="8383" spans="1:8">
      <c r="A8383" s="185">
        <v>44446</v>
      </c>
      <c r="B8383" s="184">
        <v>48.4</v>
      </c>
      <c r="C8383" s="184">
        <f t="shared" si="523"/>
        <v>2021</v>
      </c>
      <c r="E8383" s="190">
        <v>27</v>
      </c>
      <c r="F8383" s="190">
        <f t="shared" si="526"/>
        <v>8378</v>
      </c>
      <c r="G8383" s="190">
        <f t="shared" si="524"/>
        <v>0.91743320192728861</v>
      </c>
      <c r="H8383" s="190">
        <f t="shared" si="525"/>
        <v>335.12</v>
      </c>
    </row>
    <row r="8384" spans="1:8">
      <c r="A8384" s="185">
        <v>44447</v>
      </c>
      <c r="B8384" s="184">
        <v>47.4</v>
      </c>
      <c r="C8384" s="184">
        <f t="shared" si="523"/>
        <v>2021</v>
      </c>
      <c r="E8384" s="190">
        <v>27</v>
      </c>
      <c r="F8384" s="190">
        <f t="shared" si="526"/>
        <v>8379</v>
      </c>
      <c r="G8384" s="190">
        <f t="shared" si="524"/>
        <v>0.91754270696452034</v>
      </c>
      <c r="H8384" s="190">
        <f t="shared" si="525"/>
        <v>335.16</v>
      </c>
    </row>
    <row r="8385" spans="1:8">
      <c r="A8385" s="185">
        <v>44448</v>
      </c>
      <c r="B8385" s="184">
        <v>45.1</v>
      </c>
      <c r="C8385" s="184">
        <f t="shared" si="523"/>
        <v>2021</v>
      </c>
      <c r="E8385" s="190">
        <v>26.9</v>
      </c>
      <c r="F8385" s="190">
        <f t="shared" si="526"/>
        <v>8380</v>
      </c>
      <c r="G8385" s="190">
        <f t="shared" si="524"/>
        <v>0.91765221200175207</v>
      </c>
      <c r="H8385" s="190">
        <f t="shared" si="525"/>
        <v>335.2</v>
      </c>
    </row>
    <row r="8386" spans="1:8">
      <c r="A8386" s="185">
        <v>44449</v>
      </c>
      <c r="B8386" s="184">
        <v>52.4</v>
      </c>
      <c r="C8386" s="184">
        <f t="shared" si="523"/>
        <v>2021</v>
      </c>
      <c r="E8386" s="190">
        <v>26.9</v>
      </c>
      <c r="F8386" s="190">
        <f t="shared" si="526"/>
        <v>8381</v>
      </c>
      <c r="G8386" s="190">
        <f t="shared" si="524"/>
        <v>0.91776171703898379</v>
      </c>
      <c r="H8386" s="190">
        <f t="shared" si="525"/>
        <v>335.24</v>
      </c>
    </row>
    <row r="8387" spans="1:8">
      <c r="A8387" s="185">
        <v>44450</v>
      </c>
      <c r="B8387" s="184">
        <v>67.099999999999994</v>
      </c>
      <c r="C8387" s="184">
        <f t="shared" si="523"/>
        <v>2021</v>
      </c>
      <c r="E8387" s="190">
        <v>26.9</v>
      </c>
      <c r="F8387" s="190">
        <f t="shared" si="526"/>
        <v>8382</v>
      </c>
      <c r="G8387" s="190">
        <f t="shared" si="524"/>
        <v>0.91787122207621552</v>
      </c>
      <c r="H8387" s="190">
        <f t="shared" si="525"/>
        <v>335.28</v>
      </c>
    </row>
    <row r="8388" spans="1:8">
      <c r="A8388" s="185">
        <v>44451</v>
      </c>
      <c r="B8388" s="184">
        <v>58.2</v>
      </c>
      <c r="C8388" s="184">
        <f t="shared" si="523"/>
        <v>2021</v>
      </c>
      <c r="E8388" s="190">
        <v>26.9</v>
      </c>
      <c r="F8388" s="190">
        <f t="shared" si="526"/>
        <v>8383</v>
      </c>
      <c r="G8388" s="190">
        <f t="shared" si="524"/>
        <v>0.91798072711344725</v>
      </c>
      <c r="H8388" s="190">
        <f t="shared" si="525"/>
        <v>335.32</v>
      </c>
    </row>
    <row r="8389" spans="1:8">
      <c r="A8389" s="185">
        <v>44452</v>
      </c>
      <c r="B8389" s="184">
        <v>52.6</v>
      </c>
      <c r="C8389" s="184">
        <f t="shared" si="523"/>
        <v>2021</v>
      </c>
      <c r="E8389" s="190">
        <v>26.8</v>
      </c>
      <c r="F8389" s="190">
        <f t="shared" si="526"/>
        <v>8384</v>
      </c>
      <c r="G8389" s="190">
        <f t="shared" si="524"/>
        <v>0.91809023215067898</v>
      </c>
      <c r="H8389" s="190">
        <f t="shared" si="525"/>
        <v>335.36</v>
      </c>
    </row>
    <row r="8390" spans="1:8">
      <c r="A8390" s="185">
        <v>44453</v>
      </c>
      <c r="B8390" s="184">
        <v>51.6</v>
      </c>
      <c r="C8390" s="184">
        <f t="shared" ref="C8390:C8453" si="527">YEAR(A8390)</f>
        <v>2021</v>
      </c>
      <c r="E8390" s="190">
        <v>26.8</v>
      </c>
      <c r="F8390" s="190">
        <f t="shared" si="526"/>
        <v>8385</v>
      </c>
      <c r="G8390" s="190">
        <f t="shared" ref="G8390:G8453" si="528">F8390/9132</f>
        <v>0.91819973718791059</v>
      </c>
      <c r="H8390" s="190">
        <f t="shared" ref="H8390:H8453" si="529">G8390*9132/25</f>
        <v>335.4</v>
      </c>
    </row>
    <row r="8391" spans="1:8">
      <c r="A8391" s="185">
        <v>44454</v>
      </c>
      <c r="B8391" s="184">
        <v>54.3</v>
      </c>
      <c r="C8391" s="184">
        <f t="shared" si="527"/>
        <v>2021</v>
      </c>
      <c r="E8391" s="190">
        <v>26.8</v>
      </c>
      <c r="F8391" s="190">
        <f t="shared" ref="F8391:F8454" si="530">F8390+1</f>
        <v>8386</v>
      </c>
      <c r="G8391" s="190">
        <f t="shared" si="528"/>
        <v>0.91830924222514232</v>
      </c>
      <c r="H8391" s="190">
        <f t="shared" si="529"/>
        <v>335.44</v>
      </c>
    </row>
    <row r="8392" spans="1:8">
      <c r="A8392" s="185">
        <v>44455</v>
      </c>
      <c r="B8392" s="184">
        <v>60.9</v>
      </c>
      <c r="C8392" s="184">
        <f t="shared" si="527"/>
        <v>2021</v>
      </c>
      <c r="E8392" s="190">
        <v>26.8</v>
      </c>
      <c r="F8392" s="190">
        <f t="shared" si="530"/>
        <v>8387</v>
      </c>
      <c r="G8392" s="190">
        <f t="shared" si="528"/>
        <v>0.91841874726237405</v>
      </c>
      <c r="H8392" s="190">
        <f t="shared" si="529"/>
        <v>335.48</v>
      </c>
    </row>
    <row r="8393" spans="1:8">
      <c r="A8393" s="185">
        <v>44456</v>
      </c>
      <c r="B8393" s="184">
        <v>60.6</v>
      </c>
      <c r="C8393" s="184">
        <f t="shared" si="527"/>
        <v>2021</v>
      </c>
      <c r="E8393" s="190">
        <v>26.7</v>
      </c>
      <c r="F8393" s="190">
        <f t="shared" si="530"/>
        <v>8388</v>
      </c>
      <c r="G8393" s="190">
        <f t="shared" si="528"/>
        <v>0.91852825229960577</v>
      </c>
      <c r="H8393" s="190">
        <f t="shared" si="529"/>
        <v>335.52</v>
      </c>
    </row>
    <row r="8394" spans="1:8">
      <c r="A8394" s="185">
        <v>44457</v>
      </c>
      <c r="B8394" s="184">
        <v>67.2</v>
      </c>
      <c r="C8394" s="184">
        <f t="shared" si="527"/>
        <v>2021</v>
      </c>
      <c r="E8394" s="190">
        <v>26.6</v>
      </c>
      <c r="F8394" s="190">
        <f t="shared" si="530"/>
        <v>8389</v>
      </c>
      <c r="G8394" s="190">
        <f t="shared" si="528"/>
        <v>0.9186377573368375</v>
      </c>
      <c r="H8394" s="190">
        <f t="shared" si="529"/>
        <v>335.56</v>
      </c>
    </row>
    <row r="8395" spans="1:8">
      <c r="A8395" s="185">
        <v>44458</v>
      </c>
      <c r="B8395" s="184">
        <v>57.2</v>
      </c>
      <c r="C8395" s="184">
        <f t="shared" si="527"/>
        <v>2021</v>
      </c>
      <c r="E8395" s="190">
        <v>26.6</v>
      </c>
      <c r="F8395" s="190">
        <f t="shared" si="530"/>
        <v>8390</v>
      </c>
      <c r="G8395" s="190">
        <f t="shared" si="528"/>
        <v>0.91874726237406923</v>
      </c>
      <c r="H8395" s="190">
        <f t="shared" si="529"/>
        <v>335.6</v>
      </c>
    </row>
    <row r="8396" spans="1:8">
      <c r="A8396" s="185">
        <v>44459</v>
      </c>
      <c r="B8396" s="184">
        <v>56.1</v>
      </c>
      <c r="C8396" s="184">
        <f t="shared" si="527"/>
        <v>2021</v>
      </c>
      <c r="E8396" s="190">
        <v>26.6</v>
      </c>
      <c r="F8396" s="190">
        <f t="shared" si="530"/>
        <v>8391</v>
      </c>
      <c r="G8396" s="190">
        <f t="shared" si="528"/>
        <v>0.91885676741130096</v>
      </c>
      <c r="H8396" s="190">
        <f t="shared" si="529"/>
        <v>335.64</v>
      </c>
    </row>
    <row r="8397" spans="1:8">
      <c r="A8397" s="185">
        <v>44460</v>
      </c>
      <c r="B8397" s="184">
        <v>52.6</v>
      </c>
      <c r="C8397" s="184">
        <f t="shared" si="527"/>
        <v>2021</v>
      </c>
      <c r="E8397" s="190">
        <v>26.6</v>
      </c>
      <c r="F8397" s="190">
        <f t="shared" si="530"/>
        <v>8392</v>
      </c>
      <c r="G8397" s="190">
        <f t="shared" si="528"/>
        <v>0.91896627244853268</v>
      </c>
      <c r="H8397" s="190">
        <f t="shared" si="529"/>
        <v>335.68</v>
      </c>
    </row>
    <row r="8398" spans="1:8">
      <c r="A8398" s="185">
        <v>44461</v>
      </c>
      <c r="B8398" s="184">
        <v>51</v>
      </c>
      <c r="C8398" s="184">
        <f t="shared" si="527"/>
        <v>2021</v>
      </c>
      <c r="E8398" s="190">
        <v>26.6</v>
      </c>
      <c r="F8398" s="190">
        <f t="shared" si="530"/>
        <v>8393</v>
      </c>
      <c r="G8398" s="190">
        <f t="shared" si="528"/>
        <v>0.9190757774857643</v>
      </c>
      <c r="H8398" s="190">
        <f t="shared" si="529"/>
        <v>335.72</v>
      </c>
    </row>
    <row r="8399" spans="1:8">
      <c r="A8399" s="185">
        <v>44462</v>
      </c>
      <c r="B8399" s="184">
        <v>53</v>
      </c>
      <c r="C8399" s="184">
        <f t="shared" si="527"/>
        <v>2021</v>
      </c>
      <c r="E8399" s="190">
        <v>26.6</v>
      </c>
      <c r="F8399" s="190">
        <f t="shared" si="530"/>
        <v>8394</v>
      </c>
      <c r="G8399" s="190">
        <f t="shared" si="528"/>
        <v>0.91918528252299603</v>
      </c>
      <c r="H8399" s="190">
        <f t="shared" si="529"/>
        <v>335.76</v>
      </c>
    </row>
    <row r="8400" spans="1:8">
      <c r="A8400" s="185">
        <v>44463</v>
      </c>
      <c r="B8400" s="184">
        <v>56.3</v>
      </c>
      <c r="C8400" s="184">
        <f t="shared" si="527"/>
        <v>2021</v>
      </c>
      <c r="E8400" s="190">
        <v>26.5</v>
      </c>
      <c r="F8400" s="190">
        <f t="shared" si="530"/>
        <v>8395</v>
      </c>
      <c r="G8400" s="190">
        <f t="shared" si="528"/>
        <v>0.91929478756022776</v>
      </c>
      <c r="H8400" s="190">
        <f t="shared" si="529"/>
        <v>335.8</v>
      </c>
    </row>
    <row r="8401" spans="1:8">
      <c r="A8401" s="185">
        <v>44464</v>
      </c>
      <c r="B8401" s="184">
        <v>63.3</v>
      </c>
      <c r="C8401" s="184">
        <f t="shared" si="527"/>
        <v>2021</v>
      </c>
      <c r="E8401" s="190">
        <v>26.5</v>
      </c>
      <c r="F8401" s="190">
        <f t="shared" si="530"/>
        <v>8396</v>
      </c>
      <c r="G8401" s="190">
        <f t="shared" si="528"/>
        <v>0.91940429259745948</v>
      </c>
      <c r="H8401" s="190">
        <f t="shared" si="529"/>
        <v>335.84</v>
      </c>
    </row>
    <row r="8402" spans="1:8">
      <c r="A8402" s="185">
        <v>44465</v>
      </c>
      <c r="B8402" s="184">
        <v>61.4</v>
      </c>
      <c r="C8402" s="184">
        <f t="shared" si="527"/>
        <v>2021</v>
      </c>
      <c r="E8402" s="190">
        <v>26.5</v>
      </c>
      <c r="F8402" s="190">
        <f t="shared" si="530"/>
        <v>8397</v>
      </c>
      <c r="G8402" s="190">
        <f t="shared" si="528"/>
        <v>0.91951379763469121</v>
      </c>
      <c r="H8402" s="190">
        <f t="shared" si="529"/>
        <v>335.88</v>
      </c>
    </row>
    <row r="8403" spans="1:8">
      <c r="A8403" s="185">
        <v>44466</v>
      </c>
      <c r="B8403" s="184">
        <v>61</v>
      </c>
      <c r="C8403" s="184">
        <f t="shared" si="527"/>
        <v>2021</v>
      </c>
      <c r="E8403" s="190">
        <v>26.4</v>
      </c>
      <c r="F8403" s="190">
        <f t="shared" si="530"/>
        <v>8398</v>
      </c>
      <c r="G8403" s="190">
        <f t="shared" si="528"/>
        <v>0.91962330267192294</v>
      </c>
      <c r="H8403" s="190">
        <f t="shared" si="529"/>
        <v>335.92</v>
      </c>
    </row>
    <row r="8404" spans="1:8">
      <c r="A8404" s="185">
        <v>44467</v>
      </c>
      <c r="B8404" s="184">
        <v>60.8</v>
      </c>
      <c r="C8404" s="184">
        <f t="shared" si="527"/>
        <v>2021</v>
      </c>
      <c r="E8404" s="190">
        <v>26.4</v>
      </c>
      <c r="F8404" s="190">
        <f t="shared" si="530"/>
        <v>8399</v>
      </c>
      <c r="G8404" s="190">
        <f t="shared" si="528"/>
        <v>0.91973280770915466</v>
      </c>
      <c r="H8404" s="190">
        <f t="shared" si="529"/>
        <v>335.96</v>
      </c>
    </row>
    <row r="8405" spans="1:8">
      <c r="A8405" s="185">
        <v>44468</v>
      </c>
      <c r="B8405" s="184">
        <v>67</v>
      </c>
      <c r="C8405" s="184">
        <f t="shared" si="527"/>
        <v>2021</v>
      </c>
      <c r="E8405" s="190">
        <v>26.4</v>
      </c>
      <c r="F8405" s="190">
        <f t="shared" si="530"/>
        <v>8400</v>
      </c>
      <c r="G8405" s="190">
        <f t="shared" si="528"/>
        <v>0.91984231274638628</v>
      </c>
      <c r="H8405" s="190">
        <f t="shared" si="529"/>
        <v>336</v>
      </c>
    </row>
    <row r="8406" spans="1:8">
      <c r="A8406" s="185">
        <v>44469</v>
      </c>
      <c r="B8406" s="184">
        <v>64.599999999999994</v>
      </c>
      <c r="C8406" s="184">
        <f t="shared" si="527"/>
        <v>2021</v>
      </c>
      <c r="E8406" s="190">
        <v>26.3</v>
      </c>
      <c r="F8406" s="190">
        <f t="shared" si="530"/>
        <v>8401</v>
      </c>
      <c r="G8406" s="190">
        <f t="shared" si="528"/>
        <v>0.91995181778361801</v>
      </c>
      <c r="H8406" s="190">
        <f t="shared" si="529"/>
        <v>336.04</v>
      </c>
    </row>
    <row r="8407" spans="1:8">
      <c r="A8407" s="185">
        <v>44470</v>
      </c>
      <c r="B8407" s="184">
        <v>65.5</v>
      </c>
      <c r="C8407" s="184">
        <f t="shared" si="527"/>
        <v>2021</v>
      </c>
      <c r="E8407" s="190">
        <v>26.3</v>
      </c>
      <c r="F8407" s="190">
        <f t="shared" si="530"/>
        <v>8402</v>
      </c>
      <c r="G8407" s="190">
        <f t="shared" si="528"/>
        <v>0.92006132282084974</v>
      </c>
      <c r="H8407" s="190">
        <f t="shared" si="529"/>
        <v>336.08</v>
      </c>
    </row>
    <row r="8408" spans="1:8">
      <c r="A8408" s="185">
        <v>44471</v>
      </c>
      <c r="B8408" s="184">
        <v>60.4</v>
      </c>
      <c r="C8408" s="184">
        <f t="shared" si="527"/>
        <v>2021</v>
      </c>
      <c r="E8408" s="190">
        <v>26.2</v>
      </c>
      <c r="F8408" s="190">
        <f t="shared" si="530"/>
        <v>8403</v>
      </c>
      <c r="G8408" s="190">
        <f t="shared" si="528"/>
        <v>0.92017082785808146</v>
      </c>
      <c r="H8408" s="190">
        <f t="shared" si="529"/>
        <v>336.12</v>
      </c>
    </row>
    <row r="8409" spans="1:8">
      <c r="A8409" s="185">
        <v>44472</v>
      </c>
      <c r="B8409" s="184">
        <v>56</v>
      </c>
      <c r="C8409" s="184">
        <f t="shared" si="527"/>
        <v>2021</v>
      </c>
      <c r="E8409" s="190">
        <v>26.2</v>
      </c>
      <c r="F8409" s="190">
        <f t="shared" si="530"/>
        <v>8404</v>
      </c>
      <c r="G8409" s="190">
        <f t="shared" si="528"/>
        <v>0.92028033289531319</v>
      </c>
      <c r="H8409" s="190">
        <f t="shared" si="529"/>
        <v>336.16</v>
      </c>
    </row>
    <row r="8410" spans="1:8">
      <c r="A8410" s="185">
        <v>44473</v>
      </c>
      <c r="B8410" s="184">
        <v>57.8</v>
      </c>
      <c r="C8410" s="184">
        <f t="shared" si="527"/>
        <v>2021</v>
      </c>
      <c r="E8410" s="190">
        <v>26.2</v>
      </c>
      <c r="F8410" s="190">
        <f t="shared" si="530"/>
        <v>8405</v>
      </c>
      <c r="G8410" s="190">
        <f t="shared" si="528"/>
        <v>0.92038983793254492</v>
      </c>
      <c r="H8410" s="190">
        <f t="shared" si="529"/>
        <v>336.2</v>
      </c>
    </row>
    <row r="8411" spans="1:8">
      <c r="A8411" s="185">
        <v>44474</v>
      </c>
      <c r="B8411" s="184">
        <v>68.900000000000006</v>
      </c>
      <c r="C8411" s="184">
        <f t="shared" si="527"/>
        <v>2021</v>
      </c>
      <c r="E8411" s="190">
        <v>26.2</v>
      </c>
      <c r="F8411" s="190">
        <f t="shared" si="530"/>
        <v>8406</v>
      </c>
      <c r="G8411" s="190">
        <f t="shared" si="528"/>
        <v>0.92049934296977665</v>
      </c>
      <c r="H8411" s="190">
        <f t="shared" si="529"/>
        <v>336.24</v>
      </c>
    </row>
    <row r="8412" spans="1:8">
      <c r="A8412" s="185">
        <v>44475</v>
      </c>
      <c r="B8412" s="184">
        <v>87.2</v>
      </c>
      <c r="C8412" s="184">
        <f t="shared" si="527"/>
        <v>2021</v>
      </c>
      <c r="E8412" s="190">
        <v>26.1</v>
      </c>
      <c r="F8412" s="190">
        <f t="shared" si="530"/>
        <v>8407</v>
      </c>
      <c r="G8412" s="190">
        <f t="shared" si="528"/>
        <v>0.92060884800700837</v>
      </c>
      <c r="H8412" s="190">
        <f t="shared" si="529"/>
        <v>336.28</v>
      </c>
    </row>
    <row r="8413" spans="1:8">
      <c r="A8413" s="185">
        <v>44476</v>
      </c>
      <c r="B8413" s="184">
        <v>84</v>
      </c>
      <c r="C8413" s="184">
        <f t="shared" si="527"/>
        <v>2021</v>
      </c>
      <c r="E8413" s="190">
        <v>26.1</v>
      </c>
      <c r="F8413" s="190">
        <f t="shared" si="530"/>
        <v>8408</v>
      </c>
      <c r="G8413" s="190">
        <f t="shared" si="528"/>
        <v>0.92071835304423999</v>
      </c>
      <c r="H8413" s="190">
        <f t="shared" si="529"/>
        <v>336.32</v>
      </c>
    </row>
    <row r="8414" spans="1:8">
      <c r="A8414" s="185">
        <v>44477</v>
      </c>
      <c r="B8414" s="184">
        <v>90.3</v>
      </c>
      <c r="C8414" s="184">
        <f t="shared" si="527"/>
        <v>2021</v>
      </c>
      <c r="E8414" s="190">
        <v>26.1</v>
      </c>
      <c r="F8414" s="190">
        <f t="shared" si="530"/>
        <v>8409</v>
      </c>
      <c r="G8414" s="190">
        <f t="shared" si="528"/>
        <v>0.92082785808147172</v>
      </c>
      <c r="H8414" s="190">
        <f t="shared" si="529"/>
        <v>336.36</v>
      </c>
    </row>
    <row r="8415" spans="1:8">
      <c r="A8415" s="185">
        <v>44478</v>
      </c>
      <c r="B8415" s="184">
        <v>82.2</v>
      </c>
      <c r="C8415" s="184">
        <f t="shared" si="527"/>
        <v>2021</v>
      </c>
      <c r="E8415" s="190">
        <v>26</v>
      </c>
      <c r="F8415" s="190">
        <f t="shared" si="530"/>
        <v>8410</v>
      </c>
      <c r="G8415" s="190">
        <f t="shared" si="528"/>
        <v>0.92093736311870344</v>
      </c>
      <c r="H8415" s="190">
        <f t="shared" si="529"/>
        <v>336.4</v>
      </c>
    </row>
    <row r="8416" spans="1:8">
      <c r="A8416" s="185">
        <v>44479</v>
      </c>
      <c r="B8416" s="184">
        <v>63.2</v>
      </c>
      <c r="C8416" s="184">
        <f t="shared" si="527"/>
        <v>2021</v>
      </c>
      <c r="E8416" s="190">
        <v>26</v>
      </c>
      <c r="F8416" s="190">
        <f t="shared" si="530"/>
        <v>8411</v>
      </c>
      <c r="G8416" s="190">
        <f t="shared" si="528"/>
        <v>0.92104686815593517</v>
      </c>
      <c r="H8416" s="190">
        <f t="shared" si="529"/>
        <v>336.44</v>
      </c>
    </row>
    <row r="8417" spans="1:8">
      <c r="A8417" s="185">
        <v>44480</v>
      </c>
      <c r="B8417" s="184">
        <v>89.5</v>
      </c>
      <c r="C8417" s="184">
        <f t="shared" si="527"/>
        <v>2021</v>
      </c>
      <c r="E8417" s="190">
        <v>26</v>
      </c>
      <c r="F8417" s="190">
        <f t="shared" si="530"/>
        <v>8412</v>
      </c>
      <c r="G8417" s="190">
        <f t="shared" si="528"/>
        <v>0.9211563731931669</v>
      </c>
      <c r="H8417" s="190">
        <f t="shared" si="529"/>
        <v>336.48</v>
      </c>
    </row>
    <row r="8418" spans="1:8">
      <c r="A8418" s="185">
        <v>44481</v>
      </c>
      <c r="B8418" s="184">
        <v>76.5</v>
      </c>
      <c r="C8418" s="184">
        <f t="shared" si="527"/>
        <v>2021</v>
      </c>
      <c r="E8418" s="190">
        <v>26</v>
      </c>
      <c r="F8418" s="190">
        <f t="shared" si="530"/>
        <v>8413</v>
      </c>
      <c r="G8418" s="190">
        <f t="shared" si="528"/>
        <v>0.92126587823039863</v>
      </c>
      <c r="H8418" s="190">
        <f t="shared" si="529"/>
        <v>336.52</v>
      </c>
    </row>
    <row r="8419" spans="1:8">
      <c r="A8419" s="185">
        <v>44482</v>
      </c>
      <c r="B8419" s="184">
        <v>66.5</v>
      </c>
      <c r="C8419" s="184">
        <f t="shared" si="527"/>
        <v>2021</v>
      </c>
      <c r="E8419" s="190">
        <v>26</v>
      </c>
      <c r="F8419" s="190">
        <f t="shared" si="530"/>
        <v>8414</v>
      </c>
      <c r="G8419" s="190">
        <f t="shared" si="528"/>
        <v>0.92137538326763035</v>
      </c>
      <c r="H8419" s="190">
        <f t="shared" si="529"/>
        <v>336.56</v>
      </c>
    </row>
    <row r="8420" spans="1:8">
      <c r="A8420" s="185">
        <v>44483</v>
      </c>
      <c r="B8420" s="184">
        <v>61.6</v>
      </c>
      <c r="C8420" s="184">
        <f t="shared" si="527"/>
        <v>2021</v>
      </c>
      <c r="E8420" s="190">
        <v>26</v>
      </c>
      <c r="F8420" s="190">
        <f t="shared" si="530"/>
        <v>8415</v>
      </c>
      <c r="G8420" s="190">
        <f t="shared" si="528"/>
        <v>0.92148488830486197</v>
      </c>
      <c r="H8420" s="190">
        <f t="shared" si="529"/>
        <v>336.6</v>
      </c>
    </row>
    <row r="8421" spans="1:8">
      <c r="A8421" s="185">
        <v>44484</v>
      </c>
      <c r="B8421" s="184">
        <v>49</v>
      </c>
      <c r="C8421" s="184">
        <f t="shared" si="527"/>
        <v>2021</v>
      </c>
      <c r="E8421" s="190">
        <v>26</v>
      </c>
      <c r="F8421" s="190">
        <f t="shared" si="530"/>
        <v>8416</v>
      </c>
      <c r="G8421" s="190">
        <f t="shared" si="528"/>
        <v>0.9215943933420937</v>
      </c>
      <c r="H8421" s="190">
        <f t="shared" si="529"/>
        <v>336.64</v>
      </c>
    </row>
    <row r="8422" spans="1:8">
      <c r="A8422" s="185">
        <v>44485</v>
      </c>
      <c r="B8422" s="184">
        <v>48.3</v>
      </c>
      <c r="C8422" s="184">
        <f t="shared" si="527"/>
        <v>2021</v>
      </c>
      <c r="E8422" s="190">
        <v>26</v>
      </c>
      <c r="F8422" s="190">
        <f t="shared" si="530"/>
        <v>8417</v>
      </c>
      <c r="G8422" s="190">
        <f t="shared" si="528"/>
        <v>0.92170389837932543</v>
      </c>
      <c r="H8422" s="190">
        <f t="shared" si="529"/>
        <v>336.68</v>
      </c>
    </row>
    <row r="8423" spans="1:8">
      <c r="A8423" s="185">
        <v>44486</v>
      </c>
      <c r="B8423" s="184">
        <v>53.4</v>
      </c>
      <c r="C8423" s="184">
        <f t="shared" si="527"/>
        <v>2021</v>
      </c>
      <c r="E8423" s="190">
        <v>26</v>
      </c>
      <c r="F8423" s="190">
        <f t="shared" si="530"/>
        <v>8418</v>
      </c>
      <c r="G8423" s="190">
        <f t="shared" si="528"/>
        <v>0.92181340341655715</v>
      </c>
      <c r="H8423" s="190">
        <f t="shared" si="529"/>
        <v>336.72</v>
      </c>
    </row>
    <row r="8424" spans="1:8">
      <c r="A8424" s="185">
        <v>44487</v>
      </c>
      <c r="B8424" s="184">
        <v>63.3</v>
      </c>
      <c r="C8424" s="184">
        <f t="shared" si="527"/>
        <v>2021</v>
      </c>
      <c r="E8424" s="190">
        <v>26</v>
      </c>
      <c r="F8424" s="190">
        <f t="shared" si="530"/>
        <v>8419</v>
      </c>
      <c r="G8424" s="190">
        <f t="shared" si="528"/>
        <v>0.92192290845378888</v>
      </c>
      <c r="H8424" s="190">
        <f t="shared" si="529"/>
        <v>336.76</v>
      </c>
    </row>
    <row r="8425" spans="1:8">
      <c r="A8425" s="185">
        <v>44488</v>
      </c>
      <c r="B8425" s="184">
        <v>110</v>
      </c>
      <c r="C8425" s="184">
        <f t="shared" si="527"/>
        <v>2021</v>
      </c>
      <c r="E8425" s="190">
        <v>26</v>
      </c>
      <c r="F8425" s="190">
        <f t="shared" si="530"/>
        <v>8420</v>
      </c>
      <c r="G8425" s="190">
        <f t="shared" si="528"/>
        <v>0.92203241349102061</v>
      </c>
      <c r="H8425" s="190">
        <f t="shared" si="529"/>
        <v>336.8</v>
      </c>
    </row>
    <row r="8426" spans="1:8">
      <c r="A8426" s="185">
        <v>44489</v>
      </c>
      <c r="B8426" s="184">
        <v>62.5</v>
      </c>
      <c r="C8426" s="184">
        <f t="shared" si="527"/>
        <v>2021</v>
      </c>
      <c r="E8426" s="190">
        <v>26</v>
      </c>
      <c r="F8426" s="190">
        <f t="shared" si="530"/>
        <v>8421</v>
      </c>
      <c r="G8426" s="190">
        <f t="shared" si="528"/>
        <v>0.92214191852825234</v>
      </c>
      <c r="H8426" s="190">
        <f t="shared" si="529"/>
        <v>336.84</v>
      </c>
    </row>
    <row r="8427" spans="1:8">
      <c r="A8427" s="185">
        <v>44490</v>
      </c>
      <c r="B8427" s="184">
        <v>64.7</v>
      </c>
      <c r="C8427" s="184">
        <f t="shared" si="527"/>
        <v>2021</v>
      </c>
      <c r="E8427" s="190">
        <v>26</v>
      </c>
      <c r="F8427" s="190">
        <f t="shared" si="530"/>
        <v>8422</v>
      </c>
      <c r="G8427" s="190">
        <f t="shared" si="528"/>
        <v>0.92225142356548406</v>
      </c>
      <c r="H8427" s="190">
        <f t="shared" si="529"/>
        <v>336.88</v>
      </c>
    </row>
    <row r="8428" spans="1:8">
      <c r="A8428" s="185">
        <v>44491</v>
      </c>
      <c r="B8428" s="184">
        <v>74.2</v>
      </c>
      <c r="C8428" s="184">
        <f t="shared" si="527"/>
        <v>2021</v>
      </c>
      <c r="E8428" s="190">
        <v>26</v>
      </c>
      <c r="F8428" s="190">
        <f t="shared" si="530"/>
        <v>8423</v>
      </c>
      <c r="G8428" s="190">
        <f t="shared" si="528"/>
        <v>0.92236092860271568</v>
      </c>
      <c r="H8428" s="190">
        <f t="shared" si="529"/>
        <v>336.92</v>
      </c>
    </row>
    <row r="8429" spans="1:8">
      <c r="A8429" s="185">
        <v>44492</v>
      </c>
      <c r="B8429" s="184">
        <v>73</v>
      </c>
      <c r="C8429" s="184">
        <f t="shared" si="527"/>
        <v>2021</v>
      </c>
      <c r="E8429" s="190">
        <v>26</v>
      </c>
      <c r="F8429" s="190">
        <f t="shared" si="530"/>
        <v>8424</v>
      </c>
      <c r="G8429" s="190">
        <f t="shared" si="528"/>
        <v>0.92247043363994741</v>
      </c>
      <c r="H8429" s="190">
        <f t="shared" si="529"/>
        <v>336.96</v>
      </c>
    </row>
    <row r="8430" spans="1:8">
      <c r="A8430" s="185">
        <v>44493</v>
      </c>
      <c r="B8430" s="184">
        <v>72.7</v>
      </c>
      <c r="C8430" s="184">
        <f t="shared" si="527"/>
        <v>2021</v>
      </c>
      <c r="E8430" s="190">
        <v>26</v>
      </c>
      <c r="F8430" s="190">
        <f t="shared" si="530"/>
        <v>8425</v>
      </c>
      <c r="G8430" s="190">
        <f t="shared" si="528"/>
        <v>0.92257993867717913</v>
      </c>
      <c r="H8430" s="190">
        <f t="shared" si="529"/>
        <v>337</v>
      </c>
    </row>
    <row r="8431" spans="1:8">
      <c r="A8431" s="185">
        <v>44494</v>
      </c>
      <c r="B8431" s="184">
        <v>112</v>
      </c>
      <c r="C8431" s="184">
        <f t="shared" si="527"/>
        <v>2021</v>
      </c>
      <c r="E8431" s="190">
        <v>25.9</v>
      </c>
      <c r="F8431" s="190">
        <f t="shared" si="530"/>
        <v>8426</v>
      </c>
      <c r="G8431" s="190">
        <f t="shared" si="528"/>
        <v>0.92268944371441086</v>
      </c>
      <c r="H8431" s="190">
        <f t="shared" si="529"/>
        <v>337.04</v>
      </c>
    </row>
    <row r="8432" spans="1:8">
      <c r="A8432" s="185">
        <v>44495</v>
      </c>
      <c r="B8432" s="184">
        <v>119</v>
      </c>
      <c r="C8432" s="184">
        <f t="shared" si="527"/>
        <v>2021</v>
      </c>
      <c r="E8432" s="190">
        <v>25.8</v>
      </c>
      <c r="F8432" s="190">
        <f t="shared" si="530"/>
        <v>8427</v>
      </c>
      <c r="G8432" s="190">
        <f t="shared" si="528"/>
        <v>0.92279894875164259</v>
      </c>
      <c r="H8432" s="190">
        <f t="shared" si="529"/>
        <v>337.08</v>
      </c>
    </row>
    <row r="8433" spans="1:8">
      <c r="A8433" s="185">
        <v>44496</v>
      </c>
      <c r="B8433" s="184">
        <v>84.8</v>
      </c>
      <c r="C8433" s="184">
        <f t="shared" si="527"/>
        <v>2021</v>
      </c>
      <c r="E8433" s="190">
        <v>25.8</v>
      </c>
      <c r="F8433" s="190">
        <f t="shared" si="530"/>
        <v>8428</v>
      </c>
      <c r="G8433" s="190">
        <f t="shared" si="528"/>
        <v>0.92290845378887432</v>
      </c>
      <c r="H8433" s="190">
        <f t="shared" si="529"/>
        <v>337.12</v>
      </c>
    </row>
    <row r="8434" spans="1:8">
      <c r="A8434" s="185">
        <v>44497</v>
      </c>
      <c r="B8434" s="184">
        <v>79</v>
      </c>
      <c r="C8434" s="184">
        <f t="shared" si="527"/>
        <v>2021</v>
      </c>
      <c r="E8434" s="190">
        <v>25.7</v>
      </c>
      <c r="F8434" s="190">
        <f t="shared" si="530"/>
        <v>8429</v>
      </c>
      <c r="G8434" s="190">
        <f t="shared" si="528"/>
        <v>0.92301795882610604</v>
      </c>
      <c r="H8434" s="190">
        <f t="shared" si="529"/>
        <v>337.16</v>
      </c>
    </row>
    <row r="8435" spans="1:8">
      <c r="A8435" s="185">
        <v>44498</v>
      </c>
      <c r="B8435" s="184">
        <v>80.5</v>
      </c>
      <c r="C8435" s="184">
        <f t="shared" si="527"/>
        <v>2021</v>
      </c>
      <c r="E8435" s="190">
        <v>25.7</v>
      </c>
      <c r="F8435" s="190">
        <f t="shared" si="530"/>
        <v>8430</v>
      </c>
      <c r="G8435" s="190">
        <f t="shared" si="528"/>
        <v>0.92312746386333766</v>
      </c>
      <c r="H8435" s="190">
        <f t="shared" si="529"/>
        <v>337.2</v>
      </c>
    </row>
    <row r="8436" spans="1:8">
      <c r="A8436" s="185">
        <v>44499</v>
      </c>
      <c r="B8436" s="184">
        <v>98.1</v>
      </c>
      <c r="C8436" s="184">
        <f t="shared" si="527"/>
        <v>2021</v>
      </c>
      <c r="E8436" s="190">
        <v>25.6</v>
      </c>
      <c r="F8436" s="190">
        <f t="shared" si="530"/>
        <v>8431</v>
      </c>
      <c r="G8436" s="190">
        <f t="shared" si="528"/>
        <v>0.92323696890056939</v>
      </c>
      <c r="H8436" s="190">
        <f t="shared" si="529"/>
        <v>337.24</v>
      </c>
    </row>
    <row r="8437" spans="1:8">
      <c r="A8437" s="185">
        <v>44500</v>
      </c>
      <c r="B8437" s="184">
        <v>98.8</v>
      </c>
      <c r="C8437" s="184">
        <f t="shared" si="527"/>
        <v>2021</v>
      </c>
      <c r="E8437" s="190">
        <v>25.6</v>
      </c>
      <c r="F8437" s="190">
        <f t="shared" si="530"/>
        <v>8432</v>
      </c>
      <c r="G8437" s="190">
        <f t="shared" si="528"/>
        <v>0.92334647393780112</v>
      </c>
      <c r="H8437" s="190">
        <f t="shared" si="529"/>
        <v>337.28</v>
      </c>
    </row>
    <row r="8438" spans="1:8">
      <c r="A8438" s="185">
        <v>44501</v>
      </c>
      <c r="B8438" s="184">
        <v>89.2</v>
      </c>
      <c r="C8438" s="184">
        <f t="shared" si="527"/>
        <v>2021</v>
      </c>
      <c r="E8438" s="190">
        <v>25.5</v>
      </c>
      <c r="F8438" s="190">
        <f t="shared" si="530"/>
        <v>8433</v>
      </c>
      <c r="G8438" s="190">
        <f t="shared" si="528"/>
        <v>0.92345597897503284</v>
      </c>
      <c r="H8438" s="190">
        <f t="shared" si="529"/>
        <v>337.32</v>
      </c>
    </row>
    <row r="8439" spans="1:8">
      <c r="A8439" s="185">
        <v>44502</v>
      </c>
      <c r="B8439" s="184">
        <v>75.900000000000006</v>
      </c>
      <c r="C8439" s="184">
        <f t="shared" si="527"/>
        <v>2021</v>
      </c>
      <c r="E8439" s="190">
        <v>25.5</v>
      </c>
      <c r="F8439" s="190">
        <f t="shared" si="530"/>
        <v>8434</v>
      </c>
      <c r="G8439" s="190">
        <f t="shared" si="528"/>
        <v>0.92356548401226457</v>
      </c>
      <c r="H8439" s="190">
        <f t="shared" si="529"/>
        <v>337.36</v>
      </c>
    </row>
    <row r="8440" spans="1:8">
      <c r="A8440" s="185">
        <v>44503</v>
      </c>
      <c r="B8440" s="184">
        <v>79.400000000000006</v>
      </c>
      <c r="C8440" s="184">
        <f t="shared" si="527"/>
        <v>2021</v>
      </c>
      <c r="E8440" s="190">
        <v>25.2</v>
      </c>
      <c r="F8440" s="190">
        <f t="shared" si="530"/>
        <v>8435</v>
      </c>
      <c r="G8440" s="190">
        <f t="shared" si="528"/>
        <v>0.9236749890494963</v>
      </c>
      <c r="H8440" s="190">
        <f t="shared" si="529"/>
        <v>337.4</v>
      </c>
    </row>
    <row r="8441" spans="1:8">
      <c r="A8441" s="185">
        <v>44504</v>
      </c>
      <c r="B8441" s="184">
        <v>75.400000000000006</v>
      </c>
      <c r="C8441" s="184">
        <f t="shared" si="527"/>
        <v>2021</v>
      </c>
      <c r="E8441" s="190">
        <v>25.1</v>
      </c>
      <c r="F8441" s="190">
        <f t="shared" si="530"/>
        <v>8436</v>
      </c>
      <c r="G8441" s="190">
        <f t="shared" si="528"/>
        <v>0.92378449408672803</v>
      </c>
      <c r="H8441" s="190">
        <f t="shared" si="529"/>
        <v>337.44</v>
      </c>
    </row>
    <row r="8442" spans="1:8">
      <c r="A8442" s="185">
        <v>44505</v>
      </c>
      <c r="B8442" s="184">
        <v>74.2</v>
      </c>
      <c r="C8442" s="184">
        <f t="shared" si="527"/>
        <v>2021</v>
      </c>
      <c r="E8442" s="190">
        <v>25.1</v>
      </c>
      <c r="F8442" s="190">
        <f t="shared" si="530"/>
        <v>8437</v>
      </c>
      <c r="G8442" s="190">
        <f t="shared" si="528"/>
        <v>0.92389399912395975</v>
      </c>
      <c r="H8442" s="190">
        <f t="shared" si="529"/>
        <v>337.48</v>
      </c>
    </row>
    <row r="8443" spans="1:8">
      <c r="A8443" s="185">
        <v>44506</v>
      </c>
      <c r="B8443" s="184">
        <v>77</v>
      </c>
      <c r="C8443" s="184">
        <f t="shared" si="527"/>
        <v>2021</v>
      </c>
      <c r="E8443" s="190">
        <v>25.1</v>
      </c>
      <c r="F8443" s="190">
        <f t="shared" si="530"/>
        <v>8438</v>
      </c>
      <c r="G8443" s="190">
        <f t="shared" si="528"/>
        <v>0.92400350416119137</v>
      </c>
      <c r="H8443" s="190">
        <f t="shared" si="529"/>
        <v>337.52</v>
      </c>
    </row>
    <row r="8444" spans="1:8">
      <c r="A8444" s="185">
        <v>44507</v>
      </c>
      <c r="B8444" s="184">
        <v>74.2</v>
      </c>
      <c r="C8444" s="184">
        <f t="shared" si="527"/>
        <v>2021</v>
      </c>
      <c r="E8444" s="190">
        <v>25</v>
      </c>
      <c r="F8444" s="190">
        <f t="shared" si="530"/>
        <v>8439</v>
      </c>
      <c r="G8444" s="190">
        <f t="shared" si="528"/>
        <v>0.9241130091984231</v>
      </c>
      <c r="H8444" s="190">
        <f t="shared" si="529"/>
        <v>337.56</v>
      </c>
    </row>
    <row r="8445" spans="1:8">
      <c r="A8445" s="185">
        <v>44508</v>
      </c>
      <c r="B8445" s="184">
        <v>73.099999999999994</v>
      </c>
      <c r="C8445" s="184">
        <f t="shared" si="527"/>
        <v>2021</v>
      </c>
      <c r="E8445" s="190">
        <v>25</v>
      </c>
      <c r="F8445" s="190">
        <f t="shared" si="530"/>
        <v>8440</v>
      </c>
      <c r="G8445" s="190">
        <f t="shared" si="528"/>
        <v>0.92422251423565482</v>
      </c>
      <c r="H8445" s="190">
        <f t="shared" si="529"/>
        <v>337.6</v>
      </c>
    </row>
    <row r="8446" spans="1:8">
      <c r="A8446" s="185">
        <v>44509</v>
      </c>
      <c r="B8446" s="184">
        <v>83</v>
      </c>
      <c r="C8446" s="184">
        <f t="shared" si="527"/>
        <v>2021</v>
      </c>
      <c r="E8446" s="190">
        <v>25</v>
      </c>
      <c r="F8446" s="190">
        <f t="shared" si="530"/>
        <v>8441</v>
      </c>
      <c r="G8446" s="190">
        <f t="shared" si="528"/>
        <v>0.92433201927288655</v>
      </c>
      <c r="H8446" s="190">
        <f t="shared" si="529"/>
        <v>337.64</v>
      </c>
    </row>
    <row r="8447" spans="1:8">
      <c r="A8447" s="185">
        <v>44510</v>
      </c>
      <c r="B8447" s="184">
        <v>88.1</v>
      </c>
      <c r="C8447" s="184">
        <f t="shared" si="527"/>
        <v>2021</v>
      </c>
      <c r="E8447" s="190">
        <v>25</v>
      </c>
      <c r="F8447" s="190">
        <f t="shared" si="530"/>
        <v>8442</v>
      </c>
      <c r="G8447" s="190">
        <f t="shared" si="528"/>
        <v>0.92444152431011828</v>
      </c>
      <c r="H8447" s="190">
        <f t="shared" si="529"/>
        <v>337.68</v>
      </c>
    </row>
    <row r="8448" spans="1:8">
      <c r="A8448" s="185">
        <v>44511</v>
      </c>
      <c r="B8448" s="184">
        <v>73.099999999999994</v>
      </c>
      <c r="C8448" s="184">
        <f t="shared" si="527"/>
        <v>2021</v>
      </c>
      <c r="E8448" s="190">
        <v>25</v>
      </c>
      <c r="F8448" s="190">
        <f t="shared" si="530"/>
        <v>8443</v>
      </c>
      <c r="G8448" s="190">
        <f t="shared" si="528"/>
        <v>0.92455102934735001</v>
      </c>
      <c r="H8448" s="190">
        <f t="shared" si="529"/>
        <v>337.72</v>
      </c>
    </row>
    <row r="8449" spans="1:8">
      <c r="A8449" s="185">
        <v>44512</v>
      </c>
      <c r="B8449" s="184">
        <v>65.099999999999994</v>
      </c>
      <c r="C8449" s="184">
        <f t="shared" si="527"/>
        <v>2021</v>
      </c>
      <c r="E8449" s="190">
        <v>25</v>
      </c>
      <c r="F8449" s="190">
        <f t="shared" si="530"/>
        <v>8444</v>
      </c>
      <c r="G8449" s="190">
        <f t="shared" si="528"/>
        <v>0.92466053438458173</v>
      </c>
      <c r="H8449" s="190">
        <f t="shared" si="529"/>
        <v>337.76</v>
      </c>
    </row>
    <row r="8450" spans="1:8">
      <c r="A8450" s="185">
        <v>44513</v>
      </c>
      <c r="B8450" s="184">
        <v>78.3</v>
      </c>
      <c r="C8450" s="184">
        <f t="shared" si="527"/>
        <v>2021</v>
      </c>
      <c r="E8450" s="190">
        <v>24.9</v>
      </c>
      <c r="F8450" s="190">
        <f t="shared" si="530"/>
        <v>8445</v>
      </c>
      <c r="G8450" s="190">
        <f t="shared" si="528"/>
        <v>0.92477003942181335</v>
      </c>
      <c r="H8450" s="190">
        <f t="shared" si="529"/>
        <v>337.8</v>
      </c>
    </row>
    <row r="8451" spans="1:8">
      <c r="A8451" s="185">
        <v>44514</v>
      </c>
      <c r="B8451" s="184">
        <v>78.3</v>
      </c>
      <c r="C8451" s="184">
        <f t="shared" si="527"/>
        <v>2021</v>
      </c>
      <c r="E8451" s="190">
        <v>24.9</v>
      </c>
      <c r="F8451" s="190">
        <f t="shared" si="530"/>
        <v>8446</v>
      </c>
      <c r="G8451" s="190">
        <f t="shared" si="528"/>
        <v>0.92487954445904508</v>
      </c>
      <c r="H8451" s="190">
        <f t="shared" si="529"/>
        <v>337.84</v>
      </c>
    </row>
    <row r="8452" spans="1:8">
      <c r="A8452" s="185">
        <v>44515</v>
      </c>
      <c r="B8452" s="184">
        <v>77.5</v>
      </c>
      <c r="C8452" s="184">
        <f t="shared" si="527"/>
        <v>2021</v>
      </c>
      <c r="E8452" s="190">
        <v>24.8</v>
      </c>
      <c r="F8452" s="190">
        <f t="shared" si="530"/>
        <v>8447</v>
      </c>
      <c r="G8452" s="190">
        <f t="shared" si="528"/>
        <v>0.92498904949627681</v>
      </c>
      <c r="H8452" s="190">
        <f t="shared" si="529"/>
        <v>337.88</v>
      </c>
    </row>
    <row r="8453" spans="1:8">
      <c r="A8453" s="185">
        <v>44516</v>
      </c>
      <c r="B8453" s="184">
        <v>76.5</v>
      </c>
      <c r="C8453" s="184">
        <f t="shared" si="527"/>
        <v>2021</v>
      </c>
      <c r="E8453" s="190">
        <v>24.6</v>
      </c>
      <c r="F8453" s="190">
        <f t="shared" si="530"/>
        <v>8448</v>
      </c>
      <c r="G8453" s="190">
        <f t="shared" si="528"/>
        <v>0.92509855453350853</v>
      </c>
      <c r="H8453" s="190">
        <f t="shared" si="529"/>
        <v>337.92</v>
      </c>
    </row>
    <row r="8454" spans="1:8">
      <c r="A8454" s="185">
        <v>44517</v>
      </c>
      <c r="B8454" s="184">
        <v>76.400000000000006</v>
      </c>
      <c r="C8454" s="184">
        <f t="shared" ref="C8454:C8517" si="531">YEAR(A8454)</f>
        <v>2021</v>
      </c>
      <c r="E8454" s="190">
        <v>24.6</v>
      </c>
      <c r="F8454" s="190">
        <f t="shared" si="530"/>
        <v>8449</v>
      </c>
      <c r="G8454" s="190">
        <f t="shared" ref="G8454:G8517" si="532">F8454/9132</f>
        <v>0.92520805957074026</v>
      </c>
      <c r="H8454" s="190">
        <f t="shared" ref="H8454:H8517" si="533">G8454*9132/25</f>
        <v>337.96</v>
      </c>
    </row>
    <row r="8455" spans="1:8">
      <c r="A8455" s="185">
        <v>44518</v>
      </c>
      <c r="B8455" s="184">
        <v>80</v>
      </c>
      <c r="C8455" s="184">
        <f t="shared" si="531"/>
        <v>2021</v>
      </c>
      <c r="E8455" s="190">
        <v>24.5</v>
      </c>
      <c r="F8455" s="190">
        <f t="shared" ref="F8455:F8518" si="534">F8454+1</f>
        <v>8450</v>
      </c>
      <c r="G8455" s="190">
        <f t="shared" si="532"/>
        <v>0.92531756460797199</v>
      </c>
      <c r="H8455" s="190">
        <f t="shared" si="533"/>
        <v>338</v>
      </c>
    </row>
    <row r="8456" spans="1:8">
      <c r="A8456" s="185">
        <v>44519</v>
      </c>
      <c r="B8456" s="184">
        <v>77.5</v>
      </c>
      <c r="C8456" s="184">
        <f t="shared" si="531"/>
        <v>2021</v>
      </c>
      <c r="E8456" s="190">
        <v>24.5</v>
      </c>
      <c r="F8456" s="190">
        <f t="shared" si="534"/>
        <v>8451</v>
      </c>
      <c r="G8456" s="190">
        <f t="shared" si="532"/>
        <v>0.92542706964520371</v>
      </c>
      <c r="H8456" s="190">
        <f t="shared" si="533"/>
        <v>338.04</v>
      </c>
    </row>
    <row r="8457" spans="1:8">
      <c r="A8457" s="185">
        <v>44520</v>
      </c>
      <c r="B8457" s="184">
        <v>71</v>
      </c>
      <c r="C8457" s="184">
        <f t="shared" si="531"/>
        <v>2021</v>
      </c>
      <c r="E8457" s="190">
        <v>24.5</v>
      </c>
      <c r="F8457" s="190">
        <f t="shared" si="534"/>
        <v>8452</v>
      </c>
      <c r="G8457" s="190">
        <f t="shared" si="532"/>
        <v>0.92553657468243544</v>
      </c>
      <c r="H8457" s="190">
        <f t="shared" si="533"/>
        <v>338.08</v>
      </c>
    </row>
    <row r="8458" spans="1:8">
      <c r="A8458" s="185">
        <v>44521</v>
      </c>
      <c r="B8458" s="184">
        <v>70.099999999999994</v>
      </c>
      <c r="C8458" s="184">
        <f t="shared" si="531"/>
        <v>2021</v>
      </c>
      <c r="E8458" s="190">
        <v>24.4</v>
      </c>
      <c r="F8458" s="190">
        <f t="shared" si="534"/>
        <v>8453</v>
      </c>
      <c r="G8458" s="190">
        <f t="shared" si="532"/>
        <v>0.92564607971966706</v>
      </c>
      <c r="H8458" s="190">
        <f t="shared" si="533"/>
        <v>338.12</v>
      </c>
    </row>
    <row r="8459" spans="1:8">
      <c r="A8459" s="185">
        <v>44522</v>
      </c>
      <c r="B8459" s="184">
        <v>66.7</v>
      </c>
      <c r="C8459" s="184">
        <f t="shared" si="531"/>
        <v>2021</v>
      </c>
      <c r="E8459" s="190">
        <v>24.4</v>
      </c>
      <c r="F8459" s="190">
        <f t="shared" si="534"/>
        <v>8454</v>
      </c>
      <c r="G8459" s="190">
        <f t="shared" si="532"/>
        <v>0.92575558475689879</v>
      </c>
      <c r="H8459" s="190">
        <f t="shared" si="533"/>
        <v>338.16</v>
      </c>
    </row>
    <row r="8460" spans="1:8">
      <c r="A8460" s="185">
        <v>44523</v>
      </c>
      <c r="B8460" s="184">
        <v>60.8</v>
      </c>
      <c r="C8460" s="184">
        <f t="shared" si="531"/>
        <v>2021</v>
      </c>
      <c r="E8460" s="190">
        <v>24.4</v>
      </c>
      <c r="F8460" s="190">
        <f t="shared" si="534"/>
        <v>8455</v>
      </c>
      <c r="G8460" s="190">
        <f t="shared" si="532"/>
        <v>0.92586508979413051</v>
      </c>
      <c r="H8460" s="190">
        <f t="shared" si="533"/>
        <v>338.2</v>
      </c>
    </row>
    <row r="8461" spans="1:8">
      <c r="A8461" s="185">
        <v>44524</v>
      </c>
      <c r="B8461" s="184">
        <v>54.2</v>
      </c>
      <c r="C8461" s="184">
        <f t="shared" si="531"/>
        <v>2021</v>
      </c>
      <c r="E8461" s="190">
        <v>24.4</v>
      </c>
      <c r="F8461" s="190">
        <f t="shared" si="534"/>
        <v>8456</v>
      </c>
      <c r="G8461" s="190">
        <f t="shared" si="532"/>
        <v>0.92597459483136224</v>
      </c>
      <c r="H8461" s="190">
        <f t="shared" si="533"/>
        <v>338.24</v>
      </c>
    </row>
    <row r="8462" spans="1:8">
      <c r="A8462" s="185">
        <v>44525</v>
      </c>
      <c r="B8462" s="184">
        <v>54.4</v>
      </c>
      <c r="C8462" s="184">
        <f t="shared" si="531"/>
        <v>2021</v>
      </c>
      <c r="E8462" s="190">
        <v>24.3</v>
      </c>
      <c r="F8462" s="190">
        <f t="shared" si="534"/>
        <v>8457</v>
      </c>
      <c r="G8462" s="190">
        <f t="shared" si="532"/>
        <v>0.92608409986859397</v>
      </c>
      <c r="H8462" s="190">
        <f t="shared" si="533"/>
        <v>338.28</v>
      </c>
    </row>
    <row r="8463" spans="1:8">
      <c r="A8463" s="185">
        <v>44526</v>
      </c>
      <c r="B8463" s="184">
        <v>60.2</v>
      </c>
      <c r="C8463" s="184">
        <f t="shared" si="531"/>
        <v>2021</v>
      </c>
      <c r="E8463" s="190">
        <v>24.3</v>
      </c>
      <c r="F8463" s="190">
        <f t="shared" si="534"/>
        <v>8458</v>
      </c>
      <c r="G8463" s="190">
        <f t="shared" si="532"/>
        <v>0.9261936049058257</v>
      </c>
      <c r="H8463" s="190">
        <f t="shared" si="533"/>
        <v>338.32</v>
      </c>
    </row>
    <row r="8464" spans="1:8">
      <c r="A8464" s="185">
        <v>44527</v>
      </c>
      <c r="B8464" s="184">
        <v>70.7</v>
      </c>
      <c r="C8464" s="184">
        <f t="shared" si="531"/>
        <v>2021</v>
      </c>
      <c r="E8464" s="190">
        <v>24.3</v>
      </c>
      <c r="F8464" s="190">
        <f t="shared" si="534"/>
        <v>8459</v>
      </c>
      <c r="G8464" s="190">
        <f t="shared" si="532"/>
        <v>0.92630310994305742</v>
      </c>
      <c r="H8464" s="190">
        <f t="shared" si="533"/>
        <v>338.36</v>
      </c>
    </row>
    <row r="8465" spans="1:8">
      <c r="A8465" s="185">
        <v>44528</v>
      </c>
      <c r="B8465" s="184">
        <v>69.099999999999994</v>
      </c>
      <c r="C8465" s="184">
        <f t="shared" si="531"/>
        <v>2021</v>
      </c>
      <c r="E8465" s="190">
        <v>24.2</v>
      </c>
      <c r="F8465" s="190">
        <f t="shared" si="534"/>
        <v>8460</v>
      </c>
      <c r="G8465" s="190">
        <f t="shared" si="532"/>
        <v>0.92641261498028904</v>
      </c>
      <c r="H8465" s="190">
        <f t="shared" si="533"/>
        <v>338.4</v>
      </c>
    </row>
    <row r="8466" spans="1:8">
      <c r="A8466" s="185">
        <v>44529</v>
      </c>
      <c r="B8466" s="184">
        <v>68.2</v>
      </c>
      <c r="C8466" s="184">
        <f t="shared" si="531"/>
        <v>2021</v>
      </c>
      <c r="E8466" s="190">
        <v>24.2</v>
      </c>
      <c r="F8466" s="190">
        <f t="shared" si="534"/>
        <v>8461</v>
      </c>
      <c r="G8466" s="190">
        <f t="shared" si="532"/>
        <v>0.92652212001752077</v>
      </c>
      <c r="H8466" s="190">
        <f t="shared" si="533"/>
        <v>338.44</v>
      </c>
    </row>
    <row r="8467" spans="1:8">
      <c r="A8467" s="185">
        <v>44530</v>
      </c>
      <c r="B8467" s="184">
        <v>67.7</v>
      </c>
      <c r="C8467" s="184">
        <f t="shared" si="531"/>
        <v>2021</v>
      </c>
      <c r="E8467" s="190">
        <v>24.2</v>
      </c>
      <c r="F8467" s="190">
        <f t="shared" si="534"/>
        <v>8462</v>
      </c>
      <c r="G8467" s="190">
        <f t="shared" si="532"/>
        <v>0.92663162505475249</v>
      </c>
      <c r="H8467" s="190">
        <f t="shared" si="533"/>
        <v>338.48</v>
      </c>
    </row>
    <row r="8468" spans="1:8">
      <c r="A8468" s="185">
        <v>44531</v>
      </c>
      <c r="B8468" s="184">
        <v>64.2</v>
      </c>
      <c r="C8468" s="184">
        <f t="shared" si="531"/>
        <v>2021</v>
      </c>
      <c r="E8468" s="190">
        <v>24.1</v>
      </c>
      <c r="F8468" s="190">
        <f t="shared" si="534"/>
        <v>8463</v>
      </c>
      <c r="G8468" s="190">
        <f t="shared" si="532"/>
        <v>0.92674113009198422</v>
      </c>
      <c r="H8468" s="190">
        <f t="shared" si="533"/>
        <v>338.52</v>
      </c>
    </row>
    <row r="8469" spans="1:8">
      <c r="A8469" s="185">
        <v>44532</v>
      </c>
      <c r="B8469" s="184">
        <v>55.1</v>
      </c>
      <c r="C8469" s="184">
        <f t="shared" si="531"/>
        <v>2021</v>
      </c>
      <c r="E8469" s="190">
        <v>24.1</v>
      </c>
      <c r="F8469" s="190">
        <f t="shared" si="534"/>
        <v>8464</v>
      </c>
      <c r="G8469" s="190">
        <f t="shared" si="532"/>
        <v>0.92685063512921595</v>
      </c>
      <c r="H8469" s="190">
        <f t="shared" si="533"/>
        <v>338.56</v>
      </c>
    </row>
    <row r="8470" spans="1:8">
      <c r="A8470" s="185">
        <v>44533</v>
      </c>
      <c r="B8470" s="184">
        <v>80.3</v>
      </c>
      <c r="C8470" s="184">
        <f t="shared" si="531"/>
        <v>2021</v>
      </c>
      <c r="E8470" s="190">
        <v>24.1</v>
      </c>
      <c r="F8470" s="190">
        <f t="shared" si="534"/>
        <v>8465</v>
      </c>
      <c r="G8470" s="190">
        <f t="shared" si="532"/>
        <v>0.92696014016644768</v>
      </c>
      <c r="H8470" s="190">
        <f t="shared" si="533"/>
        <v>338.6</v>
      </c>
    </row>
    <row r="8471" spans="1:8">
      <c r="A8471" s="185">
        <v>44534</v>
      </c>
      <c r="B8471" s="184">
        <v>59.7</v>
      </c>
      <c r="C8471" s="184">
        <f t="shared" si="531"/>
        <v>2021</v>
      </c>
      <c r="E8471" s="190">
        <v>24.1</v>
      </c>
      <c r="F8471" s="190">
        <f t="shared" si="534"/>
        <v>8466</v>
      </c>
      <c r="G8471" s="190">
        <f t="shared" si="532"/>
        <v>0.9270696452036794</v>
      </c>
      <c r="H8471" s="190">
        <f t="shared" si="533"/>
        <v>338.64</v>
      </c>
    </row>
    <row r="8472" spans="1:8">
      <c r="A8472" s="185">
        <v>44535</v>
      </c>
      <c r="B8472" s="184">
        <v>54.5</v>
      </c>
      <c r="C8472" s="184">
        <f t="shared" si="531"/>
        <v>2021</v>
      </c>
      <c r="E8472" s="190">
        <v>24.1</v>
      </c>
      <c r="F8472" s="190">
        <f t="shared" si="534"/>
        <v>8467</v>
      </c>
      <c r="G8472" s="190">
        <f t="shared" si="532"/>
        <v>0.92717915024091113</v>
      </c>
      <c r="H8472" s="190">
        <f t="shared" si="533"/>
        <v>338.68</v>
      </c>
    </row>
    <row r="8473" spans="1:8">
      <c r="A8473" s="185">
        <v>44536</v>
      </c>
      <c r="B8473" s="184">
        <v>60.2</v>
      </c>
      <c r="C8473" s="184">
        <f t="shared" si="531"/>
        <v>2021</v>
      </c>
      <c r="E8473" s="190">
        <v>24</v>
      </c>
      <c r="F8473" s="190">
        <f t="shared" si="534"/>
        <v>8468</v>
      </c>
      <c r="G8473" s="190">
        <f t="shared" si="532"/>
        <v>0.92728865527814275</v>
      </c>
      <c r="H8473" s="190">
        <f t="shared" si="533"/>
        <v>338.72</v>
      </c>
    </row>
    <row r="8474" spans="1:8">
      <c r="A8474" s="185">
        <v>44537</v>
      </c>
      <c r="B8474" s="184">
        <v>58.8</v>
      </c>
      <c r="C8474" s="184">
        <f t="shared" si="531"/>
        <v>2021</v>
      </c>
      <c r="E8474" s="190">
        <v>24</v>
      </c>
      <c r="F8474" s="190">
        <f t="shared" si="534"/>
        <v>8469</v>
      </c>
      <c r="G8474" s="190">
        <f t="shared" si="532"/>
        <v>0.92739816031537448</v>
      </c>
      <c r="H8474" s="190">
        <f t="shared" si="533"/>
        <v>338.76</v>
      </c>
    </row>
    <row r="8475" spans="1:8">
      <c r="A8475" s="185">
        <v>44538</v>
      </c>
      <c r="B8475" s="184">
        <v>45</v>
      </c>
      <c r="C8475" s="184">
        <f t="shared" si="531"/>
        <v>2021</v>
      </c>
      <c r="E8475" s="190">
        <v>24</v>
      </c>
      <c r="F8475" s="190">
        <f t="shared" si="534"/>
        <v>8470</v>
      </c>
      <c r="G8475" s="190">
        <f t="shared" si="532"/>
        <v>0.9275076653526062</v>
      </c>
      <c r="H8475" s="190">
        <f t="shared" si="533"/>
        <v>338.8</v>
      </c>
    </row>
    <row r="8476" spans="1:8">
      <c r="A8476" s="185">
        <v>44539</v>
      </c>
      <c r="B8476" s="184">
        <v>74.599999999999994</v>
      </c>
      <c r="C8476" s="184">
        <f t="shared" si="531"/>
        <v>2021</v>
      </c>
      <c r="E8476" s="190">
        <v>24</v>
      </c>
      <c r="F8476" s="190">
        <f t="shared" si="534"/>
        <v>8471</v>
      </c>
      <c r="G8476" s="190">
        <f t="shared" si="532"/>
        <v>0.92761717038983793</v>
      </c>
      <c r="H8476" s="190">
        <f t="shared" si="533"/>
        <v>338.84</v>
      </c>
    </row>
    <row r="8477" spans="1:8">
      <c r="A8477" s="185">
        <v>44540</v>
      </c>
      <c r="B8477" s="184">
        <v>56.1</v>
      </c>
      <c r="C8477" s="184">
        <f t="shared" si="531"/>
        <v>2021</v>
      </c>
      <c r="E8477" s="190">
        <v>24</v>
      </c>
      <c r="F8477" s="190">
        <f t="shared" si="534"/>
        <v>8472</v>
      </c>
      <c r="G8477" s="190">
        <f t="shared" si="532"/>
        <v>0.92772667542706966</v>
      </c>
      <c r="H8477" s="190">
        <f t="shared" si="533"/>
        <v>338.88</v>
      </c>
    </row>
    <row r="8478" spans="1:8">
      <c r="A8478" s="185">
        <v>44541</v>
      </c>
      <c r="B8478" s="184">
        <v>45.6</v>
      </c>
      <c r="C8478" s="184">
        <f t="shared" si="531"/>
        <v>2021</v>
      </c>
      <c r="E8478" s="190">
        <v>24</v>
      </c>
      <c r="F8478" s="190">
        <f t="shared" si="534"/>
        <v>8473</v>
      </c>
      <c r="G8478" s="190">
        <f t="shared" si="532"/>
        <v>0.92783618046430139</v>
      </c>
      <c r="H8478" s="190">
        <f t="shared" si="533"/>
        <v>338.92</v>
      </c>
    </row>
    <row r="8479" spans="1:8">
      <c r="A8479" s="185">
        <v>44542</v>
      </c>
      <c r="B8479" s="184">
        <v>48</v>
      </c>
      <c r="C8479" s="184">
        <f t="shared" si="531"/>
        <v>2021</v>
      </c>
      <c r="E8479" s="190">
        <v>24</v>
      </c>
      <c r="F8479" s="190">
        <f t="shared" si="534"/>
        <v>8474</v>
      </c>
      <c r="G8479" s="190">
        <f t="shared" si="532"/>
        <v>0.92794568550153311</v>
      </c>
      <c r="H8479" s="190">
        <f t="shared" si="533"/>
        <v>338.96</v>
      </c>
    </row>
    <row r="8480" spans="1:8">
      <c r="A8480" s="185">
        <v>44543</v>
      </c>
      <c r="B8480" s="184">
        <v>46.8</v>
      </c>
      <c r="C8480" s="184">
        <f t="shared" si="531"/>
        <v>2021</v>
      </c>
      <c r="E8480" s="190">
        <v>24</v>
      </c>
      <c r="F8480" s="190">
        <f t="shared" si="534"/>
        <v>8475</v>
      </c>
      <c r="G8480" s="190">
        <f t="shared" si="532"/>
        <v>0.92805519053876473</v>
      </c>
      <c r="H8480" s="190">
        <f t="shared" si="533"/>
        <v>339</v>
      </c>
    </row>
    <row r="8481" spans="1:8">
      <c r="A8481" s="185">
        <v>44544</v>
      </c>
      <c r="B8481" s="184">
        <v>50</v>
      </c>
      <c r="C8481" s="184">
        <f t="shared" si="531"/>
        <v>2021</v>
      </c>
      <c r="E8481" s="190">
        <v>24</v>
      </c>
      <c r="F8481" s="190">
        <f t="shared" si="534"/>
        <v>8476</v>
      </c>
      <c r="G8481" s="190">
        <f t="shared" si="532"/>
        <v>0.92816469557599646</v>
      </c>
      <c r="H8481" s="190">
        <f t="shared" si="533"/>
        <v>339.04</v>
      </c>
    </row>
    <row r="8482" spans="1:8">
      <c r="A8482" s="185">
        <v>44545</v>
      </c>
      <c r="B8482" s="184">
        <v>55</v>
      </c>
      <c r="C8482" s="184">
        <f t="shared" si="531"/>
        <v>2021</v>
      </c>
      <c r="E8482" s="190">
        <v>23.9</v>
      </c>
      <c r="F8482" s="190">
        <f t="shared" si="534"/>
        <v>8477</v>
      </c>
      <c r="G8482" s="190">
        <f t="shared" si="532"/>
        <v>0.92827420061322818</v>
      </c>
      <c r="H8482" s="190">
        <f t="shared" si="533"/>
        <v>339.08</v>
      </c>
    </row>
    <row r="8483" spans="1:8">
      <c r="A8483" s="185">
        <v>44546</v>
      </c>
      <c r="B8483" s="184">
        <v>46.6</v>
      </c>
      <c r="C8483" s="184">
        <f t="shared" si="531"/>
        <v>2021</v>
      </c>
      <c r="E8483" s="190">
        <v>23.9</v>
      </c>
      <c r="F8483" s="190">
        <f t="shared" si="534"/>
        <v>8478</v>
      </c>
      <c r="G8483" s="190">
        <f t="shared" si="532"/>
        <v>0.92838370565045991</v>
      </c>
      <c r="H8483" s="190">
        <f t="shared" si="533"/>
        <v>339.12</v>
      </c>
    </row>
    <row r="8484" spans="1:8">
      <c r="A8484" s="185">
        <v>44547</v>
      </c>
      <c r="B8484" s="184">
        <v>46.1</v>
      </c>
      <c r="C8484" s="184">
        <f t="shared" si="531"/>
        <v>2021</v>
      </c>
      <c r="E8484" s="190">
        <v>23.7</v>
      </c>
      <c r="F8484" s="190">
        <f t="shared" si="534"/>
        <v>8479</v>
      </c>
      <c r="G8484" s="190">
        <f t="shared" si="532"/>
        <v>0.92849321068769164</v>
      </c>
      <c r="H8484" s="190">
        <f t="shared" si="533"/>
        <v>339.16</v>
      </c>
    </row>
    <row r="8485" spans="1:8">
      <c r="A8485" s="185">
        <v>44548</v>
      </c>
      <c r="B8485" s="184">
        <v>44.2</v>
      </c>
      <c r="C8485" s="184">
        <f t="shared" si="531"/>
        <v>2021</v>
      </c>
      <c r="E8485" s="190">
        <v>23.6</v>
      </c>
      <c r="F8485" s="190">
        <f t="shared" si="534"/>
        <v>8480</v>
      </c>
      <c r="G8485" s="190">
        <f t="shared" si="532"/>
        <v>0.92860271572492337</v>
      </c>
      <c r="H8485" s="190">
        <f t="shared" si="533"/>
        <v>339.2</v>
      </c>
    </row>
    <row r="8486" spans="1:8">
      <c r="A8486" s="185">
        <v>44549</v>
      </c>
      <c r="B8486" s="184">
        <v>45</v>
      </c>
      <c r="C8486" s="184">
        <f t="shared" si="531"/>
        <v>2021</v>
      </c>
      <c r="E8486" s="190">
        <v>23.6</v>
      </c>
      <c r="F8486" s="190">
        <f t="shared" si="534"/>
        <v>8481</v>
      </c>
      <c r="G8486" s="190">
        <f t="shared" si="532"/>
        <v>0.92871222076215509</v>
      </c>
      <c r="H8486" s="190">
        <f t="shared" si="533"/>
        <v>339.24</v>
      </c>
    </row>
    <row r="8487" spans="1:8">
      <c r="A8487" s="185">
        <v>44550</v>
      </c>
      <c r="B8487" s="184">
        <v>45</v>
      </c>
      <c r="C8487" s="184">
        <f t="shared" si="531"/>
        <v>2021</v>
      </c>
      <c r="E8487" s="190">
        <v>23.6</v>
      </c>
      <c r="F8487" s="190">
        <f t="shared" si="534"/>
        <v>8482</v>
      </c>
      <c r="G8487" s="190">
        <f t="shared" si="532"/>
        <v>0.92882172579938682</v>
      </c>
      <c r="H8487" s="190">
        <f t="shared" si="533"/>
        <v>339.28</v>
      </c>
    </row>
    <row r="8488" spans="1:8">
      <c r="A8488" s="185">
        <v>44551</v>
      </c>
      <c r="B8488" s="184">
        <v>44.6</v>
      </c>
      <c r="C8488" s="184">
        <f t="shared" si="531"/>
        <v>2021</v>
      </c>
      <c r="E8488" s="190">
        <v>23.6</v>
      </c>
      <c r="F8488" s="190">
        <f t="shared" si="534"/>
        <v>8483</v>
      </c>
      <c r="G8488" s="190">
        <f t="shared" si="532"/>
        <v>0.92893123083661844</v>
      </c>
      <c r="H8488" s="190">
        <f t="shared" si="533"/>
        <v>339.32</v>
      </c>
    </row>
    <row r="8489" spans="1:8">
      <c r="A8489" s="185">
        <v>44552</v>
      </c>
      <c r="B8489" s="184">
        <v>43.9</v>
      </c>
      <c r="C8489" s="184">
        <f t="shared" si="531"/>
        <v>2021</v>
      </c>
      <c r="E8489" s="190">
        <v>23.5</v>
      </c>
      <c r="F8489" s="190">
        <f t="shared" si="534"/>
        <v>8484</v>
      </c>
      <c r="G8489" s="190">
        <f t="shared" si="532"/>
        <v>0.92904073587385017</v>
      </c>
      <c r="H8489" s="190">
        <f t="shared" si="533"/>
        <v>339.36</v>
      </c>
    </row>
    <row r="8490" spans="1:8">
      <c r="A8490" s="185">
        <v>44553</v>
      </c>
      <c r="B8490" s="184">
        <v>50</v>
      </c>
      <c r="C8490" s="184">
        <f t="shared" si="531"/>
        <v>2021</v>
      </c>
      <c r="E8490" s="190">
        <v>23.5</v>
      </c>
      <c r="F8490" s="190">
        <f t="shared" si="534"/>
        <v>8485</v>
      </c>
      <c r="G8490" s="190">
        <f t="shared" si="532"/>
        <v>0.92915024091108189</v>
      </c>
      <c r="H8490" s="190">
        <f t="shared" si="533"/>
        <v>339.4</v>
      </c>
    </row>
    <row r="8491" spans="1:8">
      <c r="A8491" s="185">
        <v>44554</v>
      </c>
      <c r="B8491" s="184">
        <v>70.3</v>
      </c>
      <c r="C8491" s="184">
        <f t="shared" si="531"/>
        <v>2021</v>
      </c>
      <c r="E8491" s="190">
        <v>23.5</v>
      </c>
      <c r="F8491" s="190">
        <f t="shared" si="534"/>
        <v>8486</v>
      </c>
      <c r="G8491" s="190">
        <f t="shared" si="532"/>
        <v>0.92925974594831362</v>
      </c>
      <c r="H8491" s="190">
        <f t="shared" si="533"/>
        <v>339.44</v>
      </c>
    </row>
    <row r="8492" spans="1:8">
      <c r="A8492" s="185">
        <v>44555</v>
      </c>
      <c r="B8492" s="184">
        <v>49</v>
      </c>
      <c r="C8492" s="184">
        <f t="shared" si="531"/>
        <v>2021</v>
      </c>
      <c r="E8492" s="190">
        <v>23.4</v>
      </c>
      <c r="F8492" s="190">
        <f t="shared" si="534"/>
        <v>8487</v>
      </c>
      <c r="G8492" s="190">
        <f t="shared" si="532"/>
        <v>0.92936925098554535</v>
      </c>
      <c r="H8492" s="190">
        <f t="shared" si="533"/>
        <v>339.48</v>
      </c>
    </row>
    <row r="8493" spans="1:8">
      <c r="A8493" s="185">
        <v>44556</v>
      </c>
      <c r="B8493" s="184">
        <v>51.3</v>
      </c>
      <c r="C8493" s="184">
        <f t="shared" si="531"/>
        <v>2021</v>
      </c>
      <c r="E8493" s="190">
        <v>23.4</v>
      </c>
      <c r="F8493" s="190">
        <f t="shared" si="534"/>
        <v>8488</v>
      </c>
      <c r="G8493" s="190">
        <f t="shared" si="532"/>
        <v>0.92947875602277708</v>
      </c>
      <c r="H8493" s="190">
        <f t="shared" si="533"/>
        <v>339.52</v>
      </c>
    </row>
    <row r="8494" spans="1:8">
      <c r="A8494" s="185">
        <v>44557</v>
      </c>
      <c r="B8494" s="184">
        <v>45.2</v>
      </c>
      <c r="C8494" s="184">
        <f t="shared" si="531"/>
        <v>2021</v>
      </c>
      <c r="E8494" s="190">
        <v>23.3</v>
      </c>
      <c r="F8494" s="190">
        <f t="shared" si="534"/>
        <v>8489</v>
      </c>
      <c r="G8494" s="190">
        <f t="shared" si="532"/>
        <v>0.9295882610600088</v>
      </c>
      <c r="H8494" s="190">
        <f t="shared" si="533"/>
        <v>339.56</v>
      </c>
    </row>
    <row r="8495" spans="1:8">
      <c r="A8495" s="185">
        <v>44558</v>
      </c>
      <c r="B8495" s="184">
        <v>48.9</v>
      </c>
      <c r="C8495" s="184">
        <f t="shared" si="531"/>
        <v>2021</v>
      </c>
      <c r="E8495" s="190">
        <v>23.3</v>
      </c>
      <c r="F8495" s="190">
        <f t="shared" si="534"/>
        <v>8490</v>
      </c>
      <c r="G8495" s="190">
        <f t="shared" si="532"/>
        <v>0.92969776609724042</v>
      </c>
      <c r="H8495" s="190">
        <f t="shared" si="533"/>
        <v>339.6</v>
      </c>
    </row>
    <row r="8496" spans="1:8">
      <c r="A8496" s="185">
        <v>44559</v>
      </c>
      <c r="B8496" s="184">
        <v>44.4</v>
      </c>
      <c r="C8496" s="184">
        <f t="shared" si="531"/>
        <v>2021</v>
      </c>
      <c r="E8496" s="190">
        <v>23.3</v>
      </c>
      <c r="F8496" s="190">
        <f t="shared" si="534"/>
        <v>8491</v>
      </c>
      <c r="G8496" s="190">
        <f t="shared" si="532"/>
        <v>0.92980727113447215</v>
      </c>
      <c r="H8496" s="190">
        <f t="shared" si="533"/>
        <v>339.64</v>
      </c>
    </row>
    <row r="8497" spans="1:8">
      <c r="A8497" s="185">
        <v>44560</v>
      </c>
      <c r="B8497" s="184">
        <v>49.7</v>
      </c>
      <c r="C8497" s="184">
        <f t="shared" si="531"/>
        <v>2021</v>
      </c>
      <c r="E8497" s="190">
        <v>23.2</v>
      </c>
      <c r="F8497" s="190">
        <f t="shared" si="534"/>
        <v>8492</v>
      </c>
      <c r="G8497" s="190">
        <f t="shared" si="532"/>
        <v>0.92991677617170387</v>
      </c>
      <c r="H8497" s="190">
        <f t="shared" si="533"/>
        <v>339.68</v>
      </c>
    </row>
    <row r="8498" spans="1:8">
      <c r="A8498" s="185">
        <v>44561</v>
      </c>
      <c r="B8498" s="184">
        <v>50.7</v>
      </c>
      <c r="C8498" s="184">
        <f t="shared" si="531"/>
        <v>2021</v>
      </c>
      <c r="E8498" s="190">
        <v>23.2</v>
      </c>
      <c r="F8498" s="190">
        <f t="shared" si="534"/>
        <v>8493</v>
      </c>
      <c r="G8498" s="190">
        <f t="shared" si="532"/>
        <v>0.9300262812089356</v>
      </c>
      <c r="H8498" s="190">
        <f t="shared" si="533"/>
        <v>339.72</v>
      </c>
    </row>
    <row r="8499" spans="1:8">
      <c r="A8499" s="185">
        <v>44562</v>
      </c>
      <c r="B8499" s="184">
        <v>45</v>
      </c>
      <c r="C8499" s="184">
        <f t="shared" si="531"/>
        <v>2022</v>
      </c>
      <c r="E8499" s="190">
        <v>23.2</v>
      </c>
      <c r="F8499" s="190">
        <f t="shared" si="534"/>
        <v>8494</v>
      </c>
      <c r="G8499" s="190">
        <f t="shared" si="532"/>
        <v>0.93013578624616733</v>
      </c>
      <c r="H8499" s="190">
        <f t="shared" si="533"/>
        <v>339.76</v>
      </c>
    </row>
    <row r="8500" spans="1:8">
      <c r="A8500" s="185">
        <v>44563</v>
      </c>
      <c r="B8500" s="184">
        <v>41.5</v>
      </c>
      <c r="C8500" s="184">
        <f t="shared" si="531"/>
        <v>2022</v>
      </c>
      <c r="E8500" s="190">
        <v>23.2</v>
      </c>
      <c r="F8500" s="190">
        <f t="shared" si="534"/>
        <v>8495</v>
      </c>
      <c r="G8500" s="190">
        <f t="shared" si="532"/>
        <v>0.93024529128339906</v>
      </c>
      <c r="H8500" s="190">
        <f t="shared" si="533"/>
        <v>339.8</v>
      </c>
    </row>
    <row r="8501" spans="1:8">
      <c r="A8501" s="185">
        <v>44564</v>
      </c>
      <c r="B8501" s="184">
        <v>47.1</v>
      </c>
      <c r="C8501" s="184">
        <f t="shared" si="531"/>
        <v>2022</v>
      </c>
      <c r="E8501" s="190">
        <v>23.1</v>
      </c>
      <c r="F8501" s="190">
        <f t="shared" si="534"/>
        <v>8496</v>
      </c>
      <c r="G8501" s="190">
        <f t="shared" si="532"/>
        <v>0.93035479632063078</v>
      </c>
      <c r="H8501" s="190">
        <f t="shared" si="533"/>
        <v>339.84</v>
      </c>
    </row>
    <row r="8502" spans="1:8">
      <c r="A8502" s="185">
        <v>44565</v>
      </c>
      <c r="B8502" s="184">
        <v>46.5</v>
      </c>
      <c r="C8502" s="184">
        <f t="shared" si="531"/>
        <v>2022</v>
      </c>
      <c r="E8502" s="190">
        <v>23.1</v>
      </c>
      <c r="F8502" s="190">
        <f t="shared" si="534"/>
        <v>8497</v>
      </c>
      <c r="G8502" s="190">
        <f t="shared" si="532"/>
        <v>0.93046430135786251</v>
      </c>
      <c r="H8502" s="190">
        <f t="shared" si="533"/>
        <v>339.88</v>
      </c>
    </row>
    <row r="8503" spans="1:8">
      <c r="A8503" s="185">
        <v>44566</v>
      </c>
      <c r="B8503" s="184">
        <v>55.9</v>
      </c>
      <c r="C8503" s="184">
        <f t="shared" si="531"/>
        <v>2022</v>
      </c>
      <c r="E8503" s="190">
        <v>23.1</v>
      </c>
      <c r="F8503" s="190">
        <f t="shared" si="534"/>
        <v>8498</v>
      </c>
      <c r="G8503" s="190">
        <f t="shared" si="532"/>
        <v>0.93057380639509413</v>
      </c>
      <c r="H8503" s="190">
        <f t="shared" si="533"/>
        <v>339.92</v>
      </c>
    </row>
    <row r="8504" spans="1:8">
      <c r="A8504" s="185">
        <v>44567</v>
      </c>
      <c r="B8504" s="184">
        <v>62.8</v>
      </c>
      <c r="C8504" s="184">
        <f t="shared" si="531"/>
        <v>2022</v>
      </c>
      <c r="E8504" s="190">
        <v>23</v>
      </c>
      <c r="F8504" s="190">
        <f t="shared" si="534"/>
        <v>8499</v>
      </c>
      <c r="G8504" s="190">
        <f t="shared" si="532"/>
        <v>0.93068331143232585</v>
      </c>
      <c r="H8504" s="190">
        <f t="shared" si="533"/>
        <v>339.96</v>
      </c>
    </row>
    <row r="8505" spans="1:8">
      <c r="A8505" s="185">
        <v>44568</v>
      </c>
      <c r="B8505" s="184">
        <v>55.1</v>
      </c>
      <c r="C8505" s="184">
        <f t="shared" si="531"/>
        <v>2022</v>
      </c>
      <c r="E8505" s="190">
        <v>23</v>
      </c>
      <c r="F8505" s="190">
        <f t="shared" si="534"/>
        <v>8500</v>
      </c>
      <c r="G8505" s="190">
        <f t="shared" si="532"/>
        <v>0.93079281646955758</v>
      </c>
      <c r="H8505" s="190">
        <f t="shared" si="533"/>
        <v>340</v>
      </c>
    </row>
    <row r="8506" spans="1:8">
      <c r="A8506" s="185">
        <v>44569</v>
      </c>
      <c r="B8506" s="184">
        <v>56</v>
      </c>
      <c r="C8506" s="184">
        <f t="shared" si="531"/>
        <v>2022</v>
      </c>
      <c r="E8506" s="190">
        <v>23</v>
      </c>
      <c r="F8506" s="190">
        <f t="shared" si="534"/>
        <v>8501</v>
      </c>
      <c r="G8506" s="190">
        <f t="shared" si="532"/>
        <v>0.93090232150678931</v>
      </c>
      <c r="H8506" s="190">
        <f t="shared" si="533"/>
        <v>340.04</v>
      </c>
    </row>
    <row r="8507" spans="1:8">
      <c r="A8507" s="185">
        <v>44570</v>
      </c>
      <c r="B8507" s="184">
        <v>49.3</v>
      </c>
      <c r="C8507" s="184">
        <f t="shared" si="531"/>
        <v>2022</v>
      </c>
      <c r="E8507" s="190">
        <v>23</v>
      </c>
      <c r="F8507" s="190">
        <f t="shared" si="534"/>
        <v>8502</v>
      </c>
      <c r="G8507" s="190">
        <f t="shared" si="532"/>
        <v>0.93101182654402104</v>
      </c>
      <c r="H8507" s="190">
        <f t="shared" si="533"/>
        <v>340.08</v>
      </c>
    </row>
    <row r="8508" spans="1:8">
      <c r="A8508" s="185">
        <v>44571</v>
      </c>
      <c r="B8508" s="184">
        <v>46.9</v>
      </c>
      <c r="C8508" s="184">
        <f t="shared" si="531"/>
        <v>2022</v>
      </c>
      <c r="E8508" s="190">
        <v>23</v>
      </c>
      <c r="F8508" s="190">
        <f t="shared" si="534"/>
        <v>8503</v>
      </c>
      <c r="G8508" s="190">
        <f t="shared" si="532"/>
        <v>0.93112133158125276</v>
      </c>
      <c r="H8508" s="190">
        <f t="shared" si="533"/>
        <v>340.12</v>
      </c>
    </row>
    <row r="8509" spans="1:8">
      <c r="A8509" s="185">
        <v>44572</v>
      </c>
      <c r="B8509" s="184">
        <v>46.1</v>
      </c>
      <c r="C8509" s="184">
        <f t="shared" si="531"/>
        <v>2022</v>
      </c>
      <c r="E8509" s="190">
        <v>23</v>
      </c>
      <c r="F8509" s="190">
        <f t="shared" si="534"/>
        <v>8504</v>
      </c>
      <c r="G8509" s="190">
        <f t="shared" si="532"/>
        <v>0.93123083661848449</v>
      </c>
      <c r="H8509" s="190">
        <f t="shared" si="533"/>
        <v>340.16</v>
      </c>
    </row>
    <row r="8510" spans="1:8">
      <c r="A8510" s="185">
        <v>44573</v>
      </c>
      <c r="B8510" s="184">
        <v>48.4</v>
      </c>
      <c r="C8510" s="184">
        <f t="shared" si="531"/>
        <v>2022</v>
      </c>
      <c r="E8510" s="190">
        <v>23</v>
      </c>
      <c r="F8510" s="190">
        <f t="shared" si="534"/>
        <v>8505</v>
      </c>
      <c r="G8510" s="190">
        <f t="shared" si="532"/>
        <v>0.93134034165571611</v>
      </c>
      <c r="H8510" s="190">
        <f t="shared" si="533"/>
        <v>340.2</v>
      </c>
    </row>
    <row r="8511" spans="1:8">
      <c r="A8511" s="185">
        <v>44574</v>
      </c>
      <c r="B8511" s="184">
        <v>45.3</v>
      </c>
      <c r="C8511" s="184">
        <f t="shared" si="531"/>
        <v>2022</v>
      </c>
      <c r="E8511" s="190">
        <v>23</v>
      </c>
      <c r="F8511" s="190">
        <f t="shared" si="534"/>
        <v>8506</v>
      </c>
      <c r="G8511" s="190">
        <f t="shared" si="532"/>
        <v>0.93144984669294784</v>
      </c>
      <c r="H8511" s="190">
        <f t="shared" si="533"/>
        <v>340.24</v>
      </c>
    </row>
    <row r="8512" spans="1:8">
      <c r="A8512" s="185">
        <v>44575</v>
      </c>
      <c r="B8512" s="184">
        <v>44.5</v>
      </c>
      <c r="C8512" s="184">
        <f t="shared" si="531"/>
        <v>2022</v>
      </c>
      <c r="E8512" s="190">
        <v>23</v>
      </c>
      <c r="F8512" s="190">
        <f t="shared" si="534"/>
        <v>8507</v>
      </c>
      <c r="G8512" s="190">
        <f t="shared" si="532"/>
        <v>0.93155935173017956</v>
      </c>
      <c r="H8512" s="190">
        <f t="shared" si="533"/>
        <v>340.28</v>
      </c>
    </row>
    <row r="8513" spans="1:8">
      <c r="A8513" s="185">
        <v>44576</v>
      </c>
      <c r="B8513" s="184">
        <v>43.2</v>
      </c>
      <c r="C8513" s="184">
        <f t="shared" si="531"/>
        <v>2022</v>
      </c>
      <c r="E8513" s="190">
        <v>23</v>
      </c>
      <c r="F8513" s="190">
        <f t="shared" si="534"/>
        <v>8508</v>
      </c>
      <c r="G8513" s="190">
        <f t="shared" si="532"/>
        <v>0.93166885676741129</v>
      </c>
      <c r="H8513" s="190">
        <f t="shared" si="533"/>
        <v>340.32</v>
      </c>
    </row>
    <row r="8514" spans="1:8">
      <c r="A8514" s="185">
        <v>44577</v>
      </c>
      <c r="B8514" s="184">
        <v>41.3</v>
      </c>
      <c r="C8514" s="184">
        <f t="shared" si="531"/>
        <v>2022</v>
      </c>
      <c r="E8514" s="190">
        <v>23</v>
      </c>
      <c r="F8514" s="190">
        <f t="shared" si="534"/>
        <v>8509</v>
      </c>
      <c r="G8514" s="190">
        <f t="shared" si="532"/>
        <v>0.93177836180464302</v>
      </c>
      <c r="H8514" s="190">
        <f t="shared" si="533"/>
        <v>340.36</v>
      </c>
    </row>
    <row r="8515" spans="1:8">
      <c r="A8515" s="185">
        <v>44578</v>
      </c>
      <c r="B8515" s="184">
        <v>42.9</v>
      </c>
      <c r="C8515" s="184">
        <f t="shared" si="531"/>
        <v>2022</v>
      </c>
      <c r="E8515" s="190">
        <v>22.9</v>
      </c>
      <c r="F8515" s="190">
        <f t="shared" si="534"/>
        <v>8510</v>
      </c>
      <c r="G8515" s="190">
        <f t="shared" si="532"/>
        <v>0.93188786684187475</v>
      </c>
      <c r="H8515" s="190">
        <f t="shared" si="533"/>
        <v>340.4</v>
      </c>
    </row>
    <row r="8516" spans="1:8">
      <c r="A8516" s="185">
        <v>44579</v>
      </c>
      <c r="B8516" s="184">
        <v>41.2</v>
      </c>
      <c r="C8516" s="184">
        <f t="shared" si="531"/>
        <v>2022</v>
      </c>
      <c r="E8516" s="190">
        <v>22.9</v>
      </c>
      <c r="F8516" s="190">
        <f t="shared" si="534"/>
        <v>8511</v>
      </c>
      <c r="G8516" s="190">
        <f t="shared" si="532"/>
        <v>0.93199737187910647</v>
      </c>
      <c r="H8516" s="190">
        <f t="shared" si="533"/>
        <v>340.44</v>
      </c>
    </row>
    <row r="8517" spans="1:8">
      <c r="A8517" s="185">
        <v>44580</v>
      </c>
      <c r="B8517" s="184">
        <v>41</v>
      </c>
      <c r="C8517" s="184">
        <f t="shared" si="531"/>
        <v>2022</v>
      </c>
      <c r="E8517" s="190">
        <v>22.8</v>
      </c>
      <c r="F8517" s="190">
        <f t="shared" si="534"/>
        <v>8512</v>
      </c>
      <c r="G8517" s="190">
        <f t="shared" si="532"/>
        <v>0.9321068769163382</v>
      </c>
      <c r="H8517" s="190">
        <f t="shared" si="533"/>
        <v>340.48</v>
      </c>
    </row>
    <row r="8518" spans="1:8">
      <c r="A8518" s="185">
        <v>44581</v>
      </c>
      <c r="B8518" s="184">
        <v>41.1</v>
      </c>
      <c r="C8518" s="184">
        <f t="shared" ref="C8518:C8581" si="535">YEAR(A8518)</f>
        <v>2022</v>
      </c>
      <c r="E8518" s="190">
        <v>22.6</v>
      </c>
      <c r="F8518" s="190">
        <f t="shared" si="534"/>
        <v>8513</v>
      </c>
      <c r="G8518" s="190">
        <f t="shared" ref="G8518:G8581" si="536">F8518/9132</f>
        <v>0.93221638195356982</v>
      </c>
      <c r="H8518" s="190">
        <f t="shared" ref="H8518:H8581" si="537">G8518*9132/25</f>
        <v>340.52</v>
      </c>
    </row>
    <row r="8519" spans="1:8">
      <c r="A8519" s="185">
        <v>44582</v>
      </c>
      <c r="B8519" s="184">
        <v>41.1</v>
      </c>
      <c r="C8519" s="184">
        <f t="shared" si="535"/>
        <v>2022</v>
      </c>
      <c r="E8519" s="190">
        <v>22.6</v>
      </c>
      <c r="F8519" s="190">
        <f t="shared" ref="F8519:F8582" si="538">F8518+1</f>
        <v>8514</v>
      </c>
      <c r="G8519" s="190">
        <f t="shared" si="536"/>
        <v>0.93232588699080154</v>
      </c>
      <c r="H8519" s="190">
        <f t="shared" si="537"/>
        <v>340.56</v>
      </c>
    </row>
    <row r="8520" spans="1:8">
      <c r="A8520" s="185">
        <v>44583</v>
      </c>
      <c r="B8520" s="184">
        <v>40.799999999999997</v>
      </c>
      <c r="C8520" s="184">
        <f t="shared" si="535"/>
        <v>2022</v>
      </c>
      <c r="E8520" s="190">
        <v>22.5</v>
      </c>
      <c r="F8520" s="190">
        <f t="shared" si="538"/>
        <v>8515</v>
      </c>
      <c r="G8520" s="190">
        <f t="shared" si="536"/>
        <v>0.93243539202803327</v>
      </c>
      <c r="H8520" s="190">
        <f t="shared" si="537"/>
        <v>340.6</v>
      </c>
    </row>
    <row r="8521" spans="1:8">
      <c r="A8521" s="185">
        <v>44584</v>
      </c>
      <c r="B8521" s="184">
        <v>44</v>
      </c>
      <c r="C8521" s="184">
        <f t="shared" si="535"/>
        <v>2022</v>
      </c>
      <c r="E8521" s="190">
        <v>22.5</v>
      </c>
      <c r="F8521" s="190">
        <f t="shared" si="538"/>
        <v>8516</v>
      </c>
      <c r="G8521" s="190">
        <f t="shared" si="536"/>
        <v>0.932544897065265</v>
      </c>
      <c r="H8521" s="190">
        <f t="shared" si="537"/>
        <v>340.64</v>
      </c>
    </row>
    <row r="8522" spans="1:8">
      <c r="A8522" s="185">
        <v>44585</v>
      </c>
      <c r="B8522" s="184">
        <v>41.2</v>
      </c>
      <c r="C8522" s="184">
        <f t="shared" si="535"/>
        <v>2022</v>
      </c>
      <c r="E8522" s="190">
        <v>22.3</v>
      </c>
      <c r="F8522" s="190">
        <f t="shared" si="538"/>
        <v>8517</v>
      </c>
      <c r="G8522" s="190">
        <f t="shared" si="536"/>
        <v>0.93265440210249673</v>
      </c>
      <c r="H8522" s="190">
        <f t="shared" si="537"/>
        <v>340.68</v>
      </c>
    </row>
    <row r="8523" spans="1:8">
      <c r="A8523" s="185">
        <v>44586</v>
      </c>
      <c r="B8523" s="184">
        <v>40.200000000000003</v>
      </c>
      <c r="C8523" s="184">
        <f t="shared" si="535"/>
        <v>2022</v>
      </c>
      <c r="E8523" s="190">
        <v>22.3</v>
      </c>
      <c r="F8523" s="190">
        <f t="shared" si="538"/>
        <v>8518</v>
      </c>
      <c r="G8523" s="190">
        <f t="shared" si="536"/>
        <v>0.93276390713972845</v>
      </c>
      <c r="H8523" s="190">
        <f t="shared" si="537"/>
        <v>340.72</v>
      </c>
    </row>
    <row r="8524" spans="1:8">
      <c r="A8524" s="185">
        <v>44587</v>
      </c>
      <c r="B8524" s="184">
        <v>43.9</v>
      </c>
      <c r="C8524" s="184">
        <f t="shared" si="535"/>
        <v>2022</v>
      </c>
      <c r="E8524" s="190">
        <v>22.3</v>
      </c>
      <c r="F8524" s="190">
        <f t="shared" si="538"/>
        <v>8519</v>
      </c>
      <c r="G8524" s="190">
        <f t="shared" si="536"/>
        <v>0.93287341217696018</v>
      </c>
      <c r="H8524" s="190">
        <f t="shared" si="537"/>
        <v>340.76</v>
      </c>
    </row>
    <row r="8525" spans="1:8">
      <c r="A8525" s="185">
        <v>44588</v>
      </c>
      <c r="B8525" s="184">
        <v>41.3</v>
      </c>
      <c r="C8525" s="184">
        <f t="shared" si="535"/>
        <v>2022</v>
      </c>
      <c r="E8525" s="190">
        <v>22.3</v>
      </c>
      <c r="F8525" s="190">
        <f t="shared" si="538"/>
        <v>8520</v>
      </c>
      <c r="G8525" s="190">
        <f t="shared" si="536"/>
        <v>0.9329829172141918</v>
      </c>
      <c r="H8525" s="190">
        <f t="shared" si="537"/>
        <v>340.8</v>
      </c>
    </row>
    <row r="8526" spans="1:8">
      <c r="A8526" s="185">
        <v>44589</v>
      </c>
      <c r="B8526" s="184">
        <v>40.799999999999997</v>
      </c>
      <c r="C8526" s="184">
        <f t="shared" si="535"/>
        <v>2022</v>
      </c>
      <c r="E8526" s="190">
        <v>22.2</v>
      </c>
      <c r="F8526" s="190">
        <f t="shared" si="538"/>
        <v>8521</v>
      </c>
      <c r="G8526" s="190">
        <f t="shared" si="536"/>
        <v>0.93309242225142353</v>
      </c>
      <c r="H8526" s="190">
        <f t="shared" si="537"/>
        <v>340.84</v>
      </c>
    </row>
    <row r="8527" spans="1:8">
      <c r="A8527" s="185">
        <v>44590</v>
      </c>
      <c r="B8527" s="184">
        <v>40.700000000000003</v>
      </c>
      <c r="C8527" s="184">
        <f t="shared" si="535"/>
        <v>2022</v>
      </c>
      <c r="E8527" s="190">
        <v>22.2</v>
      </c>
      <c r="F8527" s="190">
        <f t="shared" si="538"/>
        <v>8522</v>
      </c>
      <c r="G8527" s="190">
        <f t="shared" si="536"/>
        <v>0.93320192728865525</v>
      </c>
      <c r="H8527" s="190">
        <f t="shared" si="537"/>
        <v>340.88</v>
      </c>
    </row>
    <row r="8528" spans="1:8">
      <c r="A8528" s="185">
        <v>44591</v>
      </c>
      <c r="B8528" s="184">
        <v>40.4</v>
      </c>
      <c r="C8528" s="184">
        <f t="shared" si="535"/>
        <v>2022</v>
      </c>
      <c r="E8528" s="190">
        <v>22.2</v>
      </c>
      <c r="F8528" s="190">
        <f t="shared" si="538"/>
        <v>8523</v>
      </c>
      <c r="G8528" s="190">
        <f t="shared" si="536"/>
        <v>0.93331143232588698</v>
      </c>
      <c r="H8528" s="190">
        <f t="shared" si="537"/>
        <v>340.92</v>
      </c>
    </row>
    <row r="8529" spans="1:8">
      <c r="A8529" s="185">
        <v>44592</v>
      </c>
      <c r="B8529" s="184">
        <v>40.200000000000003</v>
      </c>
      <c r="C8529" s="184">
        <f t="shared" si="535"/>
        <v>2022</v>
      </c>
      <c r="E8529" s="190">
        <v>22.2</v>
      </c>
      <c r="F8529" s="190">
        <f t="shared" si="538"/>
        <v>8524</v>
      </c>
      <c r="G8529" s="190">
        <f t="shared" si="536"/>
        <v>0.93342093736311871</v>
      </c>
      <c r="H8529" s="190">
        <f t="shared" si="537"/>
        <v>340.96</v>
      </c>
    </row>
    <row r="8530" spans="1:8">
      <c r="A8530" s="185">
        <v>44593</v>
      </c>
      <c r="B8530" s="184">
        <v>41.2</v>
      </c>
      <c r="C8530" s="184">
        <f t="shared" si="535"/>
        <v>2022</v>
      </c>
      <c r="E8530" s="190">
        <v>22</v>
      </c>
      <c r="F8530" s="190">
        <f t="shared" si="538"/>
        <v>8525</v>
      </c>
      <c r="G8530" s="190">
        <f t="shared" si="536"/>
        <v>0.93353044240035044</v>
      </c>
      <c r="H8530" s="190">
        <f t="shared" si="537"/>
        <v>341</v>
      </c>
    </row>
    <row r="8531" spans="1:8">
      <c r="A8531" s="185">
        <v>44594</v>
      </c>
      <c r="B8531" s="184">
        <v>41.4</v>
      </c>
      <c r="C8531" s="184">
        <f t="shared" si="535"/>
        <v>2022</v>
      </c>
      <c r="E8531" s="190">
        <v>22</v>
      </c>
      <c r="F8531" s="190">
        <f t="shared" si="538"/>
        <v>8526</v>
      </c>
      <c r="G8531" s="190">
        <f t="shared" si="536"/>
        <v>0.93363994743758216</v>
      </c>
      <c r="H8531" s="190">
        <f t="shared" si="537"/>
        <v>341.04</v>
      </c>
    </row>
    <row r="8532" spans="1:8">
      <c r="A8532" s="185">
        <v>44595</v>
      </c>
      <c r="B8532" s="184">
        <v>41.3</v>
      </c>
      <c r="C8532" s="184">
        <f t="shared" si="535"/>
        <v>2022</v>
      </c>
      <c r="E8532" s="190">
        <v>22</v>
      </c>
      <c r="F8532" s="190">
        <f t="shared" si="538"/>
        <v>8527</v>
      </c>
      <c r="G8532" s="190">
        <f t="shared" si="536"/>
        <v>0.93374945247481389</v>
      </c>
      <c r="H8532" s="190">
        <f t="shared" si="537"/>
        <v>341.08</v>
      </c>
    </row>
    <row r="8533" spans="1:8">
      <c r="A8533" s="185">
        <v>44596</v>
      </c>
      <c r="B8533" s="184">
        <v>44.5</v>
      </c>
      <c r="C8533" s="184">
        <f t="shared" si="535"/>
        <v>2022</v>
      </c>
      <c r="E8533" s="190">
        <v>22</v>
      </c>
      <c r="F8533" s="190">
        <f t="shared" si="538"/>
        <v>8528</v>
      </c>
      <c r="G8533" s="190">
        <f t="shared" si="536"/>
        <v>0.93385895751204551</v>
      </c>
      <c r="H8533" s="190">
        <f t="shared" si="537"/>
        <v>341.12</v>
      </c>
    </row>
    <row r="8534" spans="1:8">
      <c r="A8534" s="185">
        <v>44597</v>
      </c>
      <c r="B8534" s="184">
        <v>44.5</v>
      </c>
      <c r="C8534" s="184">
        <f t="shared" si="535"/>
        <v>2022</v>
      </c>
      <c r="E8534" s="190">
        <v>22</v>
      </c>
      <c r="F8534" s="190">
        <f t="shared" si="538"/>
        <v>8529</v>
      </c>
      <c r="G8534" s="190">
        <f t="shared" si="536"/>
        <v>0.93396846254927723</v>
      </c>
      <c r="H8534" s="190">
        <f t="shared" si="537"/>
        <v>341.16</v>
      </c>
    </row>
    <row r="8535" spans="1:8">
      <c r="A8535" s="185">
        <v>44598</v>
      </c>
      <c r="B8535" s="184">
        <v>43.9</v>
      </c>
      <c r="C8535" s="184">
        <f t="shared" si="535"/>
        <v>2022</v>
      </c>
      <c r="E8535" s="190">
        <v>22</v>
      </c>
      <c r="F8535" s="190">
        <f t="shared" si="538"/>
        <v>8530</v>
      </c>
      <c r="G8535" s="190">
        <f t="shared" si="536"/>
        <v>0.93407796758650896</v>
      </c>
      <c r="H8535" s="190">
        <f t="shared" si="537"/>
        <v>341.2</v>
      </c>
    </row>
    <row r="8536" spans="1:8">
      <c r="A8536" s="185">
        <v>44599</v>
      </c>
      <c r="B8536" s="184">
        <v>43.4</v>
      </c>
      <c r="C8536" s="184">
        <f t="shared" si="535"/>
        <v>2022</v>
      </c>
      <c r="E8536" s="190">
        <v>22</v>
      </c>
      <c r="F8536" s="190">
        <f t="shared" si="538"/>
        <v>8531</v>
      </c>
      <c r="G8536" s="190">
        <f t="shared" si="536"/>
        <v>0.93418747262374069</v>
      </c>
      <c r="H8536" s="190">
        <f t="shared" si="537"/>
        <v>341.24</v>
      </c>
    </row>
    <row r="8537" spans="1:8">
      <c r="A8537" s="185">
        <v>44600</v>
      </c>
      <c r="B8537" s="184">
        <v>43.4</v>
      </c>
      <c r="C8537" s="184">
        <f t="shared" si="535"/>
        <v>2022</v>
      </c>
      <c r="E8537" s="190">
        <v>22</v>
      </c>
      <c r="F8537" s="190">
        <f t="shared" si="538"/>
        <v>8532</v>
      </c>
      <c r="G8537" s="190">
        <f t="shared" si="536"/>
        <v>0.93429697766097242</v>
      </c>
      <c r="H8537" s="190">
        <f t="shared" si="537"/>
        <v>341.28</v>
      </c>
    </row>
    <row r="8538" spans="1:8">
      <c r="A8538" s="185">
        <v>44601</v>
      </c>
      <c r="B8538" s="184">
        <v>44.3</v>
      </c>
      <c r="C8538" s="184">
        <f t="shared" si="535"/>
        <v>2022</v>
      </c>
      <c r="E8538" s="190">
        <v>22</v>
      </c>
      <c r="F8538" s="190">
        <f t="shared" si="538"/>
        <v>8533</v>
      </c>
      <c r="G8538" s="190">
        <f t="shared" si="536"/>
        <v>0.93440648269820414</v>
      </c>
      <c r="H8538" s="190">
        <f t="shared" si="537"/>
        <v>341.32</v>
      </c>
    </row>
    <row r="8539" spans="1:8">
      <c r="A8539" s="185">
        <v>44602</v>
      </c>
      <c r="B8539" s="184">
        <v>46.5</v>
      </c>
      <c r="C8539" s="184">
        <f t="shared" si="535"/>
        <v>2022</v>
      </c>
      <c r="E8539" s="190">
        <v>22</v>
      </c>
      <c r="F8539" s="190">
        <f t="shared" si="538"/>
        <v>8534</v>
      </c>
      <c r="G8539" s="190">
        <f t="shared" si="536"/>
        <v>0.93451598773543587</v>
      </c>
      <c r="H8539" s="190">
        <f t="shared" si="537"/>
        <v>341.36</v>
      </c>
    </row>
    <row r="8540" spans="1:8">
      <c r="A8540" s="185">
        <v>44603</v>
      </c>
      <c r="B8540" s="184">
        <v>45.7</v>
      </c>
      <c r="C8540" s="184">
        <f t="shared" si="535"/>
        <v>2022</v>
      </c>
      <c r="E8540" s="190">
        <v>21.9</v>
      </c>
      <c r="F8540" s="190">
        <f t="shared" si="538"/>
        <v>8535</v>
      </c>
      <c r="G8540" s="190">
        <f t="shared" si="536"/>
        <v>0.93462549277266749</v>
      </c>
      <c r="H8540" s="190">
        <f t="shared" si="537"/>
        <v>341.4</v>
      </c>
    </row>
    <row r="8541" spans="1:8">
      <c r="A8541" s="185">
        <v>44604</v>
      </c>
      <c r="B8541" s="184">
        <v>44.8</v>
      </c>
      <c r="C8541" s="184">
        <f t="shared" si="535"/>
        <v>2022</v>
      </c>
      <c r="E8541" s="190">
        <v>21.9</v>
      </c>
      <c r="F8541" s="190">
        <f t="shared" si="538"/>
        <v>8536</v>
      </c>
      <c r="G8541" s="190">
        <f t="shared" si="536"/>
        <v>0.93473499780989922</v>
      </c>
      <c r="H8541" s="190">
        <f t="shared" si="537"/>
        <v>341.44</v>
      </c>
    </row>
    <row r="8542" spans="1:8">
      <c r="A8542" s="185">
        <v>44605</v>
      </c>
      <c r="B8542" s="184">
        <v>45.8</v>
      </c>
      <c r="C8542" s="184">
        <f t="shared" si="535"/>
        <v>2022</v>
      </c>
      <c r="E8542" s="190">
        <v>21.9</v>
      </c>
      <c r="F8542" s="190">
        <f t="shared" si="538"/>
        <v>8537</v>
      </c>
      <c r="G8542" s="190">
        <f t="shared" si="536"/>
        <v>0.93484450284713094</v>
      </c>
      <c r="H8542" s="190">
        <f t="shared" si="537"/>
        <v>341.48</v>
      </c>
    </row>
    <row r="8543" spans="1:8">
      <c r="A8543" s="185">
        <v>44606</v>
      </c>
      <c r="B8543" s="184">
        <v>47.7</v>
      </c>
      <c r="C8543" s="184">
        <f t="shared" si="535"/>
        <v>2022</v>
      </c>
      <c r="E8543" s="190">
        <v>21.9</v>
      </c>
      <c r="F8543" s="190">
        <f t="shared" si="538"/>
        <v>8538</v>
      </c>
      <c r="G8543" s="190">
        <f t="shared" si="536"/>
        <v>0.93495400788436267</v>
      </c>
      <c r="H8543" s="190">
        <f t="shared" si="537"/>
        <v>341.52</v>
      </c>
    </row>
    <row r="8544" spans="1:8">
      <c r="A8544" s="185">
        <v>44607</v>
      </c>
      <c r="B8544" s="184">
        <v>46.1</v>
      </c>
      <c r="C8544" s="184">
        <f t="shared" si="535"/>
        <v>2022</v>
      </c>
      <c r="E8544" s="190">
        <v>21.8</v>
      </c>
      <c r="F8544" s="190">
        <f t="shared" si="538"/>
        <v>8539</v>
      </c>
      <c r="G8544" s="190">
        <f t="shared" si="536"/>
        <v>0.9350635129215944</v>
      </c>
      <c r="H8544" s="190">
        <f t="shared" si="537"/>
        <v>341.56</v>
      </c>
    </row>
    <row r="8545" spans="1:8">
      <c r="A8545" s="185">
        <v>44608</v>
      </c>
      <c r="B8545" s="184">
        <v>48</v>
      </c>
      <c r="C8545" s="184">
        <f t="shared" si="535"/>
        <v>2022</v>
      </c>
      <c r="E8545" s="190">
        <v>21.8</v>
      </c>
      <c r="F8545" s="190">
        <f t="shared" si="538"/>
        <v>8540</v>
      </c>
      <c r="G8545" s="190">
        <f t="shared" si="536"/>
        <v>0.93517301795882612</v>
      </c>
      <c r="H8545" s="190">
        <f t="shared" si="537"/>
        <v>341.6</v>
      </c>
    </row>
    <row r="8546" spans="1:8">
      <c r="A8546" s="185">
        <v>44609</v>
      </c>
      <c r="B8546" s="184">
        <v>46.5</v>
      </c>
      <c r="C8546" s="184">
        <f t="shared" si="535"/>
        <v>2022</v>
      </c>
      <c r="E8546" s="190">
        <v>21.8</v>
      </c>
      <c r="F8546" s="190">
        <f t="shared" si="538"/>
        <v>8541</v>
      </c>
      <c r="G8546" s="190">
        <f t="shared" si="536"/>
        <v>0.93528252299605785</v>
      </c>
      <c r="H8546" s="190">
        <f t="shared" si="537"/>
        <v>341.64</v>
      </c>
    </row>
    <row r="8547" spans="1:8">
      <c r="A8547" s="185">
        <v>44610</v>
      </c>
      <c r="B8547" s="184">
        <v>51.1</v>
      </c>
      <c r="C8547" s="184">
        <f t="shared" si="535"/>
        <v>2022</v>
      </c>
      <c r="E8547" s="190">
        <v>21.8</v>
      </c>
      <c r="F8547" s="190">
        <f t="shared" si="538"/>
        <v>8542</v>
      </c>
      <c r="G8547" s="190">
        <f t="shared" si="536"/>
        <v>0.93539202803328958</v>
      </c>
      <c r="H8547" s="190">
        <f t="shared" si="537"/>
        <v>341.68</v>
      </c>
    </row>
    <row r="8548" spans="1:8">
      <c r="A8548" s="185">
        <v>44611</v>
      </c>
      <c r="B8548" s="184">
        <v>45</v>
      </c>
      <c r="C8548" s="184">
        <f t="shared" si="535"/>
        <v>2022</v>
      </c>
      <c r="E8548" s="190">
        <v>21.8</v>
      </c>
      <c r="F8548" s="190">
        <f t="shared" si="538"/>
        <v>8543</v>
      </c>
      <c r="G8548" s="190">
        <f t="shared" si="536"/>
        <v>0.9355015330705212</v>
      </c>
      <c r="H8548" s="190">
        <f t="shared" si="537"/>
        <v>341.72</v>
      </c>
    </row>
    <row r="8549" spans="1:8">
      <c r="A8549" s="185">
        <v>44612</v>
      </c>
      <c r="B8549" s="184">
        <v>42.8</v>
      </c>
      <c r="C8549" s="184">
        <f t="shared" si="535"/>
        <v>2022</v>
      </c>
      <c r="E8549" s="190">
        <v>21.8</v>
      </c>
      <c r="F8549" s="190">
        <f t="shared" si="538"/>
        <v>8544</v>
      </c>
      <c r="G8549" s="190">
        <f t="shared" si="536"/>
        <v>0.93561103810775292</v>
      </c>
      <c r="H8549" s="190">
        <f t="shared" si="537"/>
        <v>341.76</v>
      </c>
    </row>
    <row r="8550" spans="1:8">
      <c r="A8550" s="185">
        <v>44613</v>
      </c>
      <c r="B8550" s="184">
        <v>47.6</v>
      </c>
      <c r="C8550" s="184">
        <f t="shared" si="535"/>
        <v>2022</v>
      </c>
      <c r="E8550" s="190">
        <v>21.7</v>
      </c>
      <c r="F8550" s="190">
        <f t="shared" si="538"/>
        <v>8545</v>
      </c>
      <c r="G8550" s="190">
        <f t="shared" si="536"/>
        <v>0.93572054314498465</v>
      </c>
      <c r="H8550" s="190">
        <f t="shared" si="537"/>
        <v>341.8</v>
      </c>
    </row>
    <row r="8551" spans="1:8">
      <c r="A8551" s="185">
        <v>44614</v>
      </c>
      <c r="B8551" s="184">
        <v>58.6</v>
      </c>
      <c r="C8551" s="184">
        <f t="shared" si="535"/>
        <v>2022</v>
      </c>
      <c r="E8551" s="190">
        <v>21.7</v>
      </c>
      <c r="F8551" s="190">
        <f t="shared" si="538"/>
        <v>8546</v>
      </c>
      <c r="G8551" s="190">
        <f t="shared" si="536"/>
        <v>0.93583004818221638</v>
      </c>
      <c r="H8551" s="190">
        <f t="shared" si="537"/>
        <v>341.84</v>
      </c>
    </row>
    <row r="8552" spans="1:8">
      <c r="A8552" s="185">
        <v>44615</v>
      </c>
      <c r="B8552" s="184">
        <v>45.9</v>
      </c>
      <c r="C8552" s="184">
        <f t="shared" si="535"/>
        <v>2022</v>
      </c>
      <c r="E8552" s="190">
        <v>21.7</v>
      </c>
      <c r="F8552" s="190">
        <f t="shared" si="538"/>
        <v>8547</v>
      </c>
      <c r="G8552" s="190">
        <f t="shared" si="536"/>
        <v>0.93593955321944811</v>
      </c>
      <c r="H8552" s="190">
        <f t="shared" si="537"/>
        <v>341.88</v>
      </c>
    </row>
    <row r="8553" spans="1:8">
      <c r="A8553" s="185">
        <v>44616</v>
      </c>
      <c r="B8553" s="184">
        <v>43.5</v>
      </c>
      <c r="C8553" s="184">
        <f t="shared" si="535"/>
        <v>2022</v>
      </c>
      <c r="E8553" s="190">
        <v>21.6</v>
      </c>
      <c r="F8553" s="190">
        <f t="shared" si="538"/>
        <v>8548</v>
      </c>
      <c r="G8553" s="190">
        <f t="shared" si="536"/>
        <v>0.93604905825667983</v>
      </c>
      <c r="H8553" s="190">
        <f t="shared" si="537"/>
        <v>341.92</v>
      </c>
    </row>
    <row r="8554" spans="1:8">
      <c r="A8554" s="185">
        <v>44617</v>
      </c>
      <c r="B8554" s="184">
        <v>44.1</v>
      </c>
      <c r="C8554" s="184">
        <f t="shared" si="535"/>
        <v>2022</v>
      </c>
      <c r="E8554" s="190">
        <v>21.5</v>
      </c>
      <c r="F8554" s="190">
        <f t="shared" si="538"/>
        <v>8549</v>
      </c>
      <c r="G8554" s="190">
        <f t="shared" si="536"/>
        <v>0.93615856329391156</v>
      </c>
      <c r="H8554" s="190">
        <f t="shared" si="537"/>
        <v>341.96</v>
      </c>
    </row>
    <row r="8555" spans="1:8">
      <c r="A8555" s="185">
        <v>44618</v>
      </c>
      <c r="B8555" s="184">
        <v>42.5</v>
      </c>
      <c r="C8555" s="184">
        <f t="shared" si="535"/>
        <v>2022</v>
      </c>
      <c r="E8555" s="190">
        <v>21.5</v>
      </c>
      <c r="F8555" s="190">
        <f t="shared" si="538"/>
        <v>8550</v>
      </c>
      <c r="G8555" s="190">
        <f t="shared" si="536"/>
        <v>0.93626806833114318</v>
      </c>
      <c r="H8555" s="190">
        <f t="shared" si="537"/>
        <v>342</v>
      </c>
    </row>
    <row r="8556" spans="1:8">
      <c r="A8556" s="185">
        <v>44619</v>
      </c>
      <c r="B8556" s="184">
        <v>41.5</v>
      </c>
      <c r="C8556" s="184">
        <f t="shared" si="535"/>
        <v>2022</v>
      </c>
      <c r="E8556" s="190">
        <v>21.4</v>
      </c>
      <c r="F8556" s="190">
        <f t="shared" si="538"/>
        <v>8551</v>
      </c>
      <c r="G8556" s="190">
        <f t="shared" si="536"/>
        <v>0.9363775733683749</v>
      </c>
      <c r="H8556" s="190">
        <f t="shared" si="537"/>
        <v>342.04</v>
      </c>
    </row>
    <row r="8557" spans="1:8">
      <c r="A8557" s="185">
        <v>44620</v>
      </c>
      <c r="B8557" s="184">
        <v>42.2</v>
      </c>
      <c r="C8557" s="184">
        <f t="shared" si="535"/>
        <v>2022</v>
      </c>
      <c r="E8557" s="190">
        <v>21.4</v>
      </c>
      <c r="F8557" s="190">
        <f t="shared" si="538"/>
        <v>8552</v>
      </c>
      <c r="G8557" s="190">
        <f t="shared" si="536"/>
        <v>0.93648707840560663</v>
      </c>
      <c r="H8557" s="190">
        <f t="shared" si="537"/>
        <v>342.08</v>
      </c>
    </row>
    <row r="8558" spans="1:8">
      <c r="A8558" s="185">
        <v>44621</v>
      </c>
      <c r="B8558" s="184">
        <v>41.2</v>
      </c>
      <c r="C8558" s="184">
        <f t="shared" si="535"/>
        <v>2022</v>
      </c>
      <c r="E8558" s="190">
        <v>21.3</v>
      </c>
      <c r="F8558" s="190">
        <f t="shared" si="538"/>
        <v>8553</v>
      </c>
      <c r="G8558" s="190">
        <f t="shared" si="536"/>
        <v>0.93659658344283836</v>
      </c>
      <c r="H8558" s="190">
        <f t="shared" si="537"/>
        <v>342.12</v>
      </c>
    </row>
    <row r="8559" spans="1:8">
      <c r="A8559" s="185">
        <v>44622</v>
      </c>
      <c r="B8559" s="184">
        <v>43.4</v>
      </c>
      <c r="C8559" s="184">
        <f t="shared" si="535"/>
        <v>2022</v>
      </c>
      <c r="E8559" s="190">
        <v>21.3</v>
      </c>
      <c r="F8559" s="190">
        <f t="shared" si="538"/>
        <v>8554</v>
      </c>
      <c r="G8559" s="190">
        <f t="shared" si="536"/>
        <v>0.93670608848007009</v>
      </c>
      <c r="H8559" s="190">
        <f t="shared" si="537"/>
        <v>342.16</v>
      </c>
    </row>
    <row r="8560" spans="1:8">
      <c r="A8560" s="185">
        <v>44623</v>
      </c>
      <c r="B8560" s="184">
        <v>48.3</v>
      </c>
      <c r="C8560" s="184">
        <f t="shared" si="535"/>
        <v>2022</v>
      </c>
      <c r="E8560" s="190">
        <v>21.3</v>
      </c>
      <c r="F8560" s="190">
        <f t="shared" si="538"/>
        <v>8555</v>
      </c>
      <c r="G8560" s="190">
        <f t="shared" si="536"/>
        <v>0.93681559351730181</v>
      </c>
      <c r="H8560" s="190">
        <f t="shared" si="537"/>
        <v>342.2</v>
      </c>
    </row>
    <row r="8561" spans="1:8">
      <c r="A8561" s="185">
        <v>44624</v>
      </c>
      <c r="B8561" s="184">
        <v>47.3</v>
      </c>
      <c r="C8561" s="184">
        <f t="shared" si="535"/>
        <v>2022</v>
      </c>
      <c r="E8561" s="190">
        <v>21.2</v>
      </c>
      <c r="F8561" s="190">
        <f t="shared" si="538"/>
        <v>8556</v>
      </c>
      <c r="G8561" s="190">
        <f t="shared" si="536"/>
        <v>0.93692509855453354</v>
      </c>
      <c r="H8561" s="190">
        <f t="shared" si="537"/>
        <v>342.24</v>
      </c>
    </row>
    <row r="8562" spans="1:8">
      <c r="A8562" s="185">
        <v>44625</v>
      </c>
      <c r="B8562" s="184">
        <v>53.7</v>
      </c>
      <c r="C8562" s="184">
        <f t="shared" si="535"/>
        <v>2022</v>
      </c>
      <c r="E8562" s="190">
        <v>21.2</v>
      </c>
      <c r="F8562" s="190">
        <f t="shared" si="538"/>
        <v>8557</v>
      </c>
      <c r="G8562" s="190">
        <f t="shared" si="536"/>
        <v>0.93703460359176527</v>
      </c>
      <c r="H8562" s="190">
        <f t="shared" si="537"/>
        <v>342.28</v>
      </c>
    </row>
    <row r="8563" spans="1:8">
      <c r="A8563" s="185">
        <v>44626</v>
      </c>
      <c r="B8563" s="184">
        <v>54</v>
      </c>
      <c r="C8563" s="184">
        <f t="shared" si="535"/>
        <v>2022</v>
      </c>
      <c r="E8563" s="190">
        <v>21.2</v>
      </c>
      <c r="F8563" s="190">
        <f t="shared" si="538"/>
        <v>8558</v>
      </c>
      <c r="G8563" s="190">
        <f t="shared" si="536"/>
        <v>0.93714410862899689</v>
      </c>
      <c r="H8563" s="190">
        <f t="shared" si="537"/>
        <v>342.32</v>
      </c>
    </row>
    <row r="8564" spans="1:8">
      <c r="A8564" s="185">
        <v>44627</v>
      </c>
      <c r="B8564" s="184">
        <v>46.7</v>
      </c>
      <c r="C8564" s="184">
        <f t="shared" si="535"/>
        <v>2022</v>
      </c>
      <c r="E8564" s="190">
        <v>21.2</v>
      </c>
      <c r="F8564" s="190">
        <f t="shared" si="538"/>
        <v>8559</v>
      </c>
      <c r="G8564" s="190">
        <f t="shared" si="536"/>
        <v>0.93725361366622861</v>
      </c>
      <c r="H8564" s="190">
        <f t="shared" si="537"/>
        <v>342.36</v>
      </c>
    </row>
    <row r="8565" spans="1:8">
      <c r="A8565" s="185">
        <v>44628</v>
      </c>
      <c r="B8565" s="184">
        <v>44.9</v>
      </c>
      <c r="C8565" s="184">
        <f t="shared" si="535"/>
        <v>2022</v>
      </c>
      <c r="E8565" s="190">
        <v>21.1</v>
      </c>
      <c r="F8565" s="190">
        <f t="shared" si="538"/>
        <v>8560</v>
      </c>
      <c r="G8565" s="190">
        <f t="shared" si="536"/>
        <v>0.93736311870346034</v>
      </c>
      <c r="H8565" s="190">
        <f t="shared" si="537"/>
        <v>342.4</v>
      </c>
    </row>
    <row r="8566" spans="1:8">
      <c r="A8566" s="185">
        <v>44629</v>
      </c>
      <c r="B8566" s="184">
        <v>47.1</v>
      </c>
      <c r="C8566" s="184">
        <f t="shared" si="535"/>
        <v>2022</v>
      </c>
      <c r="E8566" s="190">
        <v>21.1</v>
      </c>
      <c r="F8566" s="190">
        <f t="shared" si="538"/>
        <v>8561</v>
      </c>
      <c r="G8566" s="190">
        <f t="shared" si="536"/>
        <v>0.93747262374069207</v>
      </c>
      <c r="H8566" s="190">
        <f t="shared" si="537"/>
        <v>342.44</v>
      </c>
    </row>
    <row r="8567" spans="1:8">
      <c r="A8567" s="185">
        <v>44630</v>
      </c>
      <c r="B8567" s="184">
        <v>46.4</v>
      </c>
      <c r="C8567" s="184">
        <f t="shared" si="535"/>
        <v>2022</v>
      </c>
      <c r="E8567" s="190">
        <v>21.1</v>
      </c>
      <c r="F8567" s="190">
        <f t="shared" si="538"/>
        <v>8562</v>
      </c>
      <c r="G8567" s="190">
        <f t="shared" si="536"/>
        <v>0.9375821287779238</v>
      </c>
      <c r="H8567" s="190">
        <f t="shared" si="537"/>
        <v>342.48</v>
      </c>
    </row>
    <row r="8568" spans="1:8">
      <c r="A8568" s="185">
        <v>44631</v>
      </c>
      <c r="B8568" s="184">
        <v>43</v>
      </c>
      <c r="C8568" s="184">
        <f t="shared" si="535"/>
        <v>2022</v>
      </c>
      <c r="E8568" s="190">
        <v>21</v>
      </c>
      <c r="F8568" s="190">
        <f t="shared" si="538"/>
        <v>8563</v>
      </c>
      <c r="G8568" s="190">
        <f t="shared" si="536"/>
        <v>0.93769163381515552</v>
      </c>
      <c r="H8568" s="190">
        <f t="shared" si="537"/>
        <v>342.52</v>
      </c>
    </row>
    <row r="8569" spans="1:8">
      <c r="A8569" s="185">
        <v>44632</v>
      </c>
      <c r="B8569" s="184">
        <v>42.6</v>
      </c>
      <c r="C8569" s="184">
        <f t="shared" si="535"/>
        <v>2022</v>
      </c>
      <c r="E8569" s="190">
        <v>21</v>
      </c>
      <c r="F8569" s="190">
        <f t="shared" si="538"/>
        <v>8564</v>
      </c>
      <c r="G8569" s="190">
        <f t="shared" si="536"/>
        <v>0.93780113885238725</v>
      </c>
      <c r="H8569" s="190">
        <f t="shared" si="537"/>
        <v>342.56</v>
      </c>
    </row>
    <row r="8570" spans="1:8">
      <c r="A8570" s="185">
        <v>44633</v>
      </c>
      <c r="B8570" s="184">
        <v>43.2</v>
      </c>
      <c r="C8570" s="184">
        <f t="shared" si="535"/>
        <v>2022</v>
      </c>
      <c r="E8570" s="190">
        <v>21</v>
      </c>
      <c r="F8570" s="190">
        <f t="shared" si="538"/>
        <v>8565</v>
      </c>
      <c r="G8570" s="190">
        <f t="shared" si="536"/>
        <v>0.93791064388961898</v>
      </c>
      <c r="H8570" s="190">
        <f t="shared" si="537"/>
        <v>342.6</v>
      </c>
    </row>
    <row r="8571" spans="1:8">
      <c r="A8571" s="185">
        <v>44634</v>
      </c>
      <c r="B8571" s="184">
        <v>43.4</v>
      </c>
      <c r="C8571" s="184">
        <f t="shared" si="535"/>
        <v>2022</v>
      </c>
      <c r="E8571" s="190">
        <v>21</v>
      </c>
      <c r="F8571" s="190">
        <f t="shared" si="538"/>
        <v>8566</v>
      </c>
      <c r="G8571" s="190">
        <f t="shared" si="536"/>
        <v>0.93802014892685059</v>
      </c>
      <c r="H8571" s="190">
        <f t="shared" si="537"/>
        <v>342.64</v>
      </c>
    </row>
    <row r="8572" spans="1:8">
      <c r="A8572" s="185">
        <v>44635</v>
      </c>
      <c r="B8572" s="184">
        <v>44.6</v>
      </c>
      <c r="C8572" s="184">
        <f t="shared" si="535"/>
        <v>2022</v>
      </c>
      <c r="E8572" s="190">
        <v>21</v>
      </c>
      <c r="F8572" s="190">
        <f t="shared" si="538"/>
        <v>8567</v>
      </c>
      <c r="G8572" s="190">
        <f t="shared" si="536"/>
        <v>0.93812965396408232</v>
      </c>
      <c r="H8572" s="190">
        <f t="shared" si="537"/>
        <v>342.68</v>
      </c>
    </row>
    <row r="8573" spans="1:8">
      <c r="A8573" s="185">
        <v>44636</v>
      </c>
      <c r="B8573" s="184">
        <v>43.6</v>
      </c>
      <c r="C8573" s="184">
        <f t="shared" si="535"/>
        <v>2022</v>
      </c>
      <c r="E8573" s="190">
        <v>21</v>
      </c>
      <c r="F8573" s="190">
        <f t="shared" si="538"/>
        <v>8568</v>
      </c>
      <c r="G8573" s="190">
        <f t="shared" si="536"/>
        <v>0.93823915900131405</v>
      </c>
      <c r="H8573" s="190">
        <f t="shared" si="537"/>
        <v>342.72</v>
      </c>
    </row>
    <row r="8574" spans="1:8">
      <c r="A8574" s="185">
        <v>44637</v>
      </c>
      <c r="B8574" s="184">
        <v>42.2</v>
      </c>
      <c r="C8574" s="184">
        <f t="shared" si="535"/>
        <v>2022</v>
      </c>
      <c r="E8574" s="190">
        <v>21</v>
      </c>
      <c r="F8574" s="190">
        <f t="shared" si="538"/>
        <v>8569</v>
      </c>
      <c r="G8574" s="190">
        <f t="shared" si="536"/>
        <v>0.93834866403854578</v>
      </c>
      <c r="H8574" s="190">
        <f t="shared" si="537"/>
        <v>342.76</v>
      </c>
    </row>
    <row r="8575" spans="1:8">
      <c r="A8575" s="185">
        <v>44638</v>
      </c>
      <c r="B8575" s="184">
        <v>47.3</v>
      </c>
      <c r="C8575" s="184">
        <f t="shared" si="535"/>
        <v>2022</v>
      </c>
      <c r="E8575" s="190">
        <v>21</v>
      </c>
      <c r="F8575" s="190">
        <f t="shared" si="538"/>
        <v>8570</v>
      </c>
      <c r="G8575" s="190">
        <f t="shared" si="536"/>
        <v>0.9384581690757775</v>
      </c>
      <c r="H8575" s="190">
        <f t="shared" si="537"/>
        <v>342.8</v>
      </c>
    </row>
    <row r="8576" spans="1:8">
      <c r="A8576" s="185">
        <v>44639</v>
      </c>
      <c r="B8576" s="184">
        <v>51</v>
      </c>
      <c r="C8576" s="184">
        <f t="shared" si="535"/>
        <v>2022</v>
      </c>
      <c r="E8576" s="190">
        <v>20.9</v>
      </c>
      <c r="F8576" s="190">
        <f t="shared" si="538"/>
        <v>8571</v>
      </c>
      <c r="G8576" s="190">
        <f t="shared" si="536"/>
        <v>0.93856767411300923</v>
      </c>
      <c r="H8576" s="190">
        <f t="shared" si="537"/>
        <v>342.84</v>
      </c>
    </row>
    <row r="8577" spans="1:8">
      <c r="A8577" s="185">
        <v>44640</v>
      </c>
      <c r="B8577" s="184">
        <v>57.7</v>
      </c>
      <c r="C8577" s="184">
        <f t="shared" si="535"/>
        <v>2022</v>
      </c>
      <c r="E8577" s="190">
        <v>20.9</v>
      </c>
      <c r="F8577" s="190">
        <f t="shared" si="538"/>
        <v>8572</v>
      </c>
      <c r="G8577" s="190">
        <f t="shared" si="536"/>
        <v>0.93867717915024096</v>
      </c>
      <c r="H8577" s="190">
        <f t="shared" si="537"/>
        <v>342.88</v>
      </c>
    </row>
    <row r="8578" spans="1:8">
      <c r="A8578" s="185">
        <v>44641</v>
      </c>
      <c r="B8578" s="184">
        <v>53.7</v>
      </c>
      <c r="C8578" s="184">
        <f t="shared" si="535"/>
        <v>2022</v>
      </c>
      <c r="E8578" s="190">
        <v>20.8</v>
      </c>
      <c r="F8578" s="190">
        <f t="shared" si="538"/>
        <v>8573</v>
      </c>
      <c r="G8578" s="190">
        <f t="shared" si="536"/>
        <v>0.93878668418747258</v>
      </c>
      <c r="H8578" s="190">
        <f t="shared" si="537"/>
        <v>342.92</v>
      </c>
    </row>
    <row r="8579" spans="1:8">
      <c r="A8579" s="185">
        <v>44642</v>
      </c>
      <c r="B8579" s="184">
        <v>53.7</v>
      </c>
      <c r="C8579" s="184">
        <f t="shared" si="535"/>
        <v>2022</v>
      </c>
      <c r="E8579" s="190">
        <v>20.8</v>
      </c>
      <c r="F8579" s="190">
        <f t="shared" si="538"/>
        <v>8574</v>
      </c>
      <c r="G8579" s="190">
        <f t="shared" si="536"/>
        <v>0.9388961892247043</v>
      </c>
      <c r="H8579" s="190">
        <f t="shared" si="537"/>
        <v>342.96</v>
      </c>
    </row>
    <row r="8580" spans="1:8">
      <c r="A8580" s="185">
        <v>44643</v>
      </c>
      <c r="B8580" s="184">
        <v>53.8</v>
      </c>
      <c r="C8580" s="184">
        <f t="shared" si="535"/>
        <v>2022</v>
      </c>
      <c r="E8580" s="190">
        <v>20.8</v>
      </c>
      <c r="F8580" s="190">
        <f t="shared" si="538"/>
        <v>8575</v>
      </c>
      <c r="G8580" s="190">
        <f t="shared" si="536"/>
        <v>0.93900569426193603</v>
      </c>
      <c r="H8580" s="190">
        <f t="shared" si="537"/>
        <v>343</v>
      </c>
    </row>
    <row r="8581" spans="1:8">
      <c r="A8581" s="185">
        <v>44644</v>
      </c>
      <c r="B8581" s="184">
        <v>52</v>
      </c>
      <c r="C8581" s="184">
        <f t="shared" si="535"/>
        <v>2022</v>
      </c>
      <c r="E8581" s="190">
        <v>20.8</v>
      </c>
      <c r="F8581" s="190">
        <f t="shared" si="538"/>
        <v>8576</v>
      </c>
      <c r="G8581" s="190">
        <f t="shared" si="536"/>
        <v>0.93911519929916776</v>
      </c>
      <c r="H8581" s="190">
        <f t="shared" si="537"/>
        <v>343.04</v>
      </c>
    </row>
    <row r="8582" spans="1:8">
      <c r="A8582" s="185">
        <v>44645</v>
      </c>
      <c r="B8582" s="184">
        <v>58.5</v>
      </c>
      <c r="C8582" s="184">
        <f t="shared" ref="C8582:C8645" si="539">YEAR(A8582)</f>
        <v>2022</v>
      </c>
      <c r="E8582" s="190">
        <v>20.7</v>
      </c>
      <c r="F8582" s="190">
        <f t="shared" si="538"/>
        <v>8577</v>
      </c>
      <c r="G8582" s="190">
        <f t="shared" ref="G8582:G8645" si="540">F8582/9132</f>
        <v>0.93922470433639949</v>
      </c>
      <c r="H8582" s="190">
        <f t="shared" ref="H8582:H8645" si="541">G8582*9132/25</f>
        <v>343.08</v>
      </c>
    </row>
    <row r="8583" spans="1:8">
      <c r="A8583" s="185">
        <v>44646</v>
      </c>
      <c r="B8583" s="184">
        <v>55</v>
      </c>
      <c r="C8583" s="184">
        <f t="shared" si="539"/>
        <v>2022</v>
      </c>
      <c r="E8583" s="190">
        <v>20.7</v>
      </c>
      <c r="F8583" s="190">
        <f t="shared" ref="F8583:F8646" si="542">F8582+1</f>
        <v>8578</v>
      </c>
      <c r="G8583" s="190">
        <f t="shared" si="540"/>
        <v>0.93933420937363121</v>
      </c>
      <c r="H8583" s="190">
        <f t="shared" si="541"/>
        <v>343.12</v>
      </c>
    </row>
    <row r="8584" spans="1:8">
      <c r="A8584" s="185">
        <v>44647</v>
      </c>
      <c r="B8584" s="184">
        <v>56.5</v>
      </c>
      <c r="C8584" s="184">
        <f t="shared" si="539"/>
        <v>2022</v>
      </c>
      <c r="E8584" s="190">
        <v>20.7</v>
      </c>
      <c r="F8584" s="190">
        <f t="shared" si="542"/>
        <v>8579</v>
      </c>
      <c r="G8584" s="190">
        <f t="shared" si="540"/>
        <v>0.93944371441086294</v>
      </c>
      <c r="H8584" s="190">
        <f t="shared" si="541"/>
        <v>343.16</v>
      </c>
    </row>
    <row r="8585" spans="1:8">
      <c r="A8585" s="185">
        <v>44648</v>
      </c>
      <c r="B8585" s="184">
        <v>50.5</v>
      </c>
      <c r="C8585" s="184">
        <f t="shared" si="539"/>
        <v>2022</v>
      </c>
      <c r="E8585" s="190">
        <v>20.7</v>
      </c>
      <c r="F8585" s="190">
        <f t="shared" si="542"/>
        <v>8580</v>
      </c>
      <c r="G8585" s="190">
        <f t="shared" si="540"/>
        <v>0.93955321944809467</v>
      </c>
      <c r="H8585" s="190">
        <f t="shared" si="541"/>
        <v>343.2</v>
      </c>
    </row>
    <row r="8586" spans="1:8">
      <c r="A8586" s="185">
        <v>44649</v>
      </c>
      <c r="B8586" s="184">
        <v>49.8</v>
      </c>
      <c r="C8586" s="184">
        <f t="shared" si="539"/>
        <v>2022</v>
      </c>
      <c r="E8586" s="190">
        <v>20.6</v>
      </c>
      <c r="F8586" s="190">
        <f t="shared" si="542"/>
        <v>8581</v>
      </c>
      <c r="G8586" s="190">
        <f t="shared" si="540"/>
        <v>0.93966272448532628</v>
      </c>
      <c r="H8586" s="190">
        <f t="shared" si="541"/>
        <v>343.24</v>
      </c>
    </row>
    <row r="8587" spans="1:8">
      <c r="A8587" s="185">
        <v>44650</v>
      </c>
      <c r="B8587" s="184">
        <v>47.7</v>
      </c>
      <c r="C8587" s="184">
        <f t="shared" si="539"/>
        <v>2022</v>
      </c>
      <c r="E8587" s="190">
        <v>20.6</v>
      </c>
      <c r="F8587" s="190">
        <f t="shared" si="542"/>
        <v>8582</v>
      </c>
      <c r="G8587" s="190">
        <f t="shared" si="540"/>
        <v>0.93977222952255801</v>
      </c>
      <c r="H8587" s="190">
        <f t="shared" si="541"/>
        <v>343.28</v>
      </c>
    </row>
    <row r="8588" spans="1:8">
      <c r="A8588" s="185">
        <v>44651</v>
      </c>
      <c r="B8588" s="184">
        <v>47.1</v>
      </c>
      <c r="C8588" s="184">
        <f t="shared" si="539"/>
        <v>2022</v>
      </c>
      <c r="E8588" s="190">
        <v>20.5</v>
      </c>
      <c r="F8588" s="190">
        <f t="shared" si="542"/>
        <v>8583</v>
      </c>
      <c r="G8588" s="190">
        <f t="shared" si="540"/>
        <v>0.93988173455978974</v>
      </c>
      <c r="H8588" s="190">
        <f t="shared" si="541"/>
        <v>343.32</v>
      </c>
    </row>
    <row r="8589" spans="1:8">
      <c r="A8589" s="185">
        <v>44652</v>
      </c>
      <c r="B8589" s="184">
        <v>48.5</v>
      </c>
      <c r="C8589" s="184">
        <f t="shared" si="539"/>
        <v>2022</v>
      </c>
      <c r="E8589" s="190">
        <v>20.5</v>
      </c>
      <c r="F8589" s="190">
        <f t="shared" si="542"/>
        <v>8584</v>
      </c>
      <c r="G8589" s="190">
        <f t="shared" si="540"/>
        <v>0.93999123959702147</v>
      </c>
      <c r="H8589" s="190">
        <f t="shared" si="541"/>
        <v>343.36</v>
      </c>
    </row>
    <row r="8590" spans="1:8">
      <c r="A8590" s="185">
        <v>44653</v>
      </c>
      <c r="B8590" s="184">
        <v>53.8</v>
      </c>
      <c r="C8590" s="184">
        <f t="shared" si="539"/>
        <v>2022</v>
      </c>
      <c r="E8590" s="190">
        <v>20.5</v>
      </c>
      <c r="F8590" s="190">
        <f t="shared" si="542"/>
        <v>8585</v>
      </c>
      <c r="G8590" s="190">
        <f t="shared" si="540"/>
        <v>0.94010074463425319</v>
      </c>
      <c r="H8590" s="190">
        <f t="shared" si="541"/>
        <v>343.4</v>
      </c>
    </row>
    <row r="8591" spans="1:8">
      <c r="A8591" s="185">
        <v>44654</v>
      </c>
      <c r="B8591" s="184">
        <v>53.4</v>
      </c>
      <c r="C8591" s="184">
        <f t="shared" si="539"/>
        <v>2022</v>
      </c>
      <c r="E8591" s="190">
        <v>20.399999999999999</v>
      </c>
      <c r="F8591" s="190">
        <f t="shared" si="542"/>
        <v>8586</v>
      </c>
      <c r="G8591" s="190">
        <f t="shared" si="540"/>
        <v>0.94021024967148492</v>
      </c>
      <c r="H8591" s="190">
        <f t="shared" si="541"/>
        <v>343.44</v>
      </c>
    </row>
    <row r="8592" spans="1:8">
      <c r="A8592" s="185">
        <v>44655</v>
      </c>
      <c r="B8592" s="184">
        <v>48.8</v>
      </c>
      <c r="C8592" s="184">
        <f t="shared" si="539"/>
        <v>2022</v>
      </c>
      <c r="E8592" s="190">
        <v>20.399999999999999</v>
      </c>
      <c r="F8592" s="190">
        <f t="shared" si="542"/>
        <v>8587</v>
      </c>
      <c r="G8592" s="190">
        <f t="shared" si="540"/>
        <v>0.94031975470871665</v>
      </c>
      <c r="H8592" s="190">
        <f t="shared" si="541"/>
        <v>343.48</v>
      </c>
    </row>
    <row r="8593" spans="1:8">
      <c r="A8593" s="185">
        <v>44656</v>
      </c>
      <c r="B8593" s="184">
        <v>45.4</v>
      </c>
      <c r="C8593" s="184">
        <f t="shared" si="539"/>
        <v>2022</v>
      </c>
      <c r="E8593" s="190">
        <v>20.399999999999999</v>
      </c>
      <c r="F8593" s="190">
        <f t="shared" si="542"/>
        <v>8588</v>
      </c>
      <c r="G8593" s="190">
        <f t="shared" si="540"/>
        <v>0.94042925974594826</v>
      </c>
      <c r="H8593" s="190">
        <f t="shared" si="541"/>
        <v>343.52</v>
      </c>
    </row>
    <row r="8594" spans="1:8">
      <c r="A8594" s="185">
        <v>44657</v>
      </c>
      <c r="B8594" s="184">
        <v>46.7</v>
      </c>
      <c r="C8594" s="184">
        <f t="shared" si="539"/>
        <v>2022</v>
      </c>
      <c r="E8594" s="190">
        <v>20.399999999999999</v>
      </c>
      <c r="F8594" s="190">
        <f t="shared" si="542"/>
        <v>8589</v>
      </c>
      <c r="G8594" s="190">
        <f t="shared" si="540"/>
        <v>0.94053876478317999</v>
      </c>
      <c r="H8594" s="190">
        <f t="shared" si="541"/>
        <v>343.56</v>
      </c>
    </row>
    <row r="8595" spans="1:8">
      <c r="A8595" s="185">
        <v>44658</v>
      </c>
      <c r="B8595" s="184">
        <v>48.1</v>
      </c>
      <c r="C8595" s="184">
        <f t="shared" si="539"/>
        <v>2022</v>
      </c>
      <c r="E8595" s="190">
        <v>20.3</v>
      </c>
      <c r="F8595" s="190">
        <f t="shared" si="542"/>
        <v>8590</v>
      </c>
      <c r="G8595" s="190">
        <f t="shared" si="540"/>
        <v>0.94064826982041172</v>
      </c>
      <c r="H8595" s="190">
        <f t="shared" si="541"/>
        <v>343.6</v>
      </c>
    </row>
    <row r="8596" spans="1:8">
      <c r="A8596" s="185">
        <v>44659</v>
      </c>
      <c r="B8596" s="184">
        <v>47.3</v>
      </c>
      <c r="C8596" s="184">
        <f t="shared" si="539"/>
        <v>2022</v>
      </c>
      <c r="E8596" s="190">
        <v>20.3</v>
      </c>
      <c r="F8596" s="190">
        <f t="shared" si="542"/>
        <v>8591</v>
      </c>
      <c r="G8596" s="190">
        <f t="shared" si="540"/>
        <v>0.94075777485764345</v>
      </c>
      <c r="H8596" s="190">
        <f t="shared" si="541"/>
        <v>343.64</v>
      </c>
    </row>
    <row r="8597" spans="1:8">
      <c r="A8597" s="185">
        <v>44660</v>
      </c>
      <c r="B8597" s="184">
        <v>53.6</v>
      </c>
      <c r="C8597" s="184">
        <f t="shared" si="539"/>
        <v>2022</v>
      </c>
      <c r="E8597" s="190">
        <v>20.3</v>
      </c>
      <c r="F8597" s="190">
        <f t="shared" si="542"/>
        <v>8592</v>
      </c>
      <c r="G8597" s="190">
        <f t="shared" si="540"/>
        <v>0.94086727989487517</v>
      </c>
      <c r="H8597" s="190">
        <f t="shared" si="541"/>
        <v>343.68</v>
      </c>
    </row>
    <row r="8598" spans="1:8">
      <c r="A8598" s="185">
        <v>44661</v>
      </c>
      <c r="B8598" s="184">
        <v>50.3</v>
      </c>
      <c r="C8598" s="184">
        <f t="shared" si="539"/>
        <v>2022</v>
      </c>
      <c r="E8598" s="190">
        <v>20.2</v>
      </c>
      <c r="F8598" s="190">
        <f t="shared" si="542"/>
        <v>8593</v>
      </c>
      <c r="G8598" s="190">
        <f t="shared" si="540"/>
        <v>0.9409767849321069</v>
      </c>
      <c r="H8598" s="190">
        <f t="shared" si="541"/>
        <v>343.72</v>
      </c>
    </row>
    <row r="8599" spans="1:8">
      <c r="A8599" s="185">
        <v>44662</v>
      </c>
      <c r="B8599" s="184">
        <v>51.9</v>
      </c>
      <c r="C8599" s="184">
        <f t="shared" si="539"/>
        <v>2022</v>
      </c>
      <c r="E8599" s="190">
        <v>20.2</v>
      </c>
      <c r="F8599" s="190">
        <f t="shared" si="542"/>
        <v>8594</v>
      </c>
      <c r="G8599" s="190">
        <f t="shared" si="540"/>
        <v>0.94108628996933863</v>
      </c>
      <c r="H8599" s="190">
        <f t="shared" si="541"/>
        <v>343.76</v>
      </c>
    </row>
    <row r="8600" spans="1:8">
      <c r="A8600" s="185">
        <v>44663</v>
      </c>
      <c r="B8600" s="184">
        <v>55.5</v>
      </c>
      <c r="C8600" s="184">
        <f t="shared" si="539"/>
        <v>2022</v>
      </c>
      <c r="E8600" s="190">
        <v>20.2</v>
      </c>
      <c r="F8600" s="190">
        <f t="shared" si="542"/>
        <v>8595</v>
      </c>
      <c r="G8600" s="190">
        <f t="shared" si="540"/>
        <v>0.94119579500657036</v>
      </c>
      <c r="H8600" s="190">
        <f t="shared" si="541"/>
        <v>343.8</v>
      </c>
    </row>
    <row r="8601" spans="1:8">
      <c r="A8601" s="185">
        <v>44664</v>
      </c>
      <c r="B8601" s="184">
        <v>52.4</v>
      </c>
      <c r="C8601" s="184">
        <f t="shared" si="539"/>
        <v>2022</v>
      </c>
      <c r="E8601" s="190">
        <v>20.2</v>
      </c>
      <c r="F8601" s="190">
        <f t="shared" si="542"/>
        <v>8596</v>
      </c>
      <c r="G8601" s="190">
        <f t="shared" si="540"/>
        <v>0.94130530004380197</v>
      </c>
      <c r="H8601" s="190">
        <f t="shared" si="541"/>
        <v>343.84</v>
      </c>
    </row>
    <row r="8602" spans="1:8">
      <c r="A8602" s="185">
        <v>44665</v>
      </c>
      <c r="B8602" s="184">
        <v>50.7</v>
      </c>
      <c r="C8602" s="184">
        <f t="shared" si="539"/>
        <v>2022</v>
      </c>
      <c r="E8602" s="190">
        <v>20.100000000000001</v>
      </c>
      <c r="F8602" s="190">
        <f t="shared" si="542"/>
        <v>8597</v>
      </c>
      <c r="G8602" s="190">
        <f t="shared" si="540"/>
        <v>0.9414148050810337</v>
      </c>
      <c r="H8602" s="190">
        <f t="shared" si="541"/>
        <v>343.88</v>
      </c>
    </row>
    <row r="8603" spans="1:8">
      <c r="A8603" s="185">
        <v>44666</v>
      </c>
      <c r="B8603" s="184">
        <v>52.3</v>
      </c>
      <c r="C8603" s="184">
        <f t="shared" si="539"/>
        <v>2022</v>
      </c>
      <c r="E8603" s="190">
        <v>20</v>
      </c>
      <c r="F8603" s="190">
        <f t="shared" si="542"/>
        <v>8598</v>
      </c>
      <c r="G8603" s="190">
        <f t="shared" si="540"/>
        <v>0.94152431011826543</v>
      </c>
      <c r="H8603" s="190">
        <f t="shared" si="541"/>
        <v>343.92</v>
      </c>
    </row>
    <row r="8604" spans="1:8">
      <c r="A8604" s="185">
        <v>44667</v>
      </c>
      <c r="B8604" s="184">
        <v>51.6</v>
      </c>
      <c r="C8604" s="184">
        <f t="shared" si="539"/>
        <v>2022</v>
      </c>
      <c r="E8604" s="190">
        <v>20</v>
      </c>
      <c r="F8604" s="190">
        <f t="shared" si="542"/>
        <v>8599</v>
      </c>
      <c r="G8604" s="190">
        <f t="shared" si="540"/>
        <v>0.94163381515549716</v>
      </c>
      <c r="H8604" s="190">
        <f t="shared" si="541"/>
        <v>343.96</v>
      </c>
    </row>
    <row r="8605" spans="1:8">
      <c r="A8605" s="185">
        <v>44668</v>
      </c>
      <c r="B8605" s="184">
        <v>51.6</v>
      </c>
      <c r="C8605" s="184">
        <f t="shared" si="539"/>
        <v>2022</v>
      </c>
      <c r="E8605" s="190">
        <v>20</v>
      </c>
      <c r="F8605" s="190">
        <f t="shared" si="542"/>
        <v>8600</v>
      </c>
      <c r="G8605" s="190">
        <f t="shared" si="540"/>
        <v>0.94174332019272888</v>
      </c>
      <c r="H8605" s="190">
        <f t="shared" si="541"/>
        <v>344</v>
      </c>
    </row>
    <row r="8606" spans="1:8">
      <c r="A8606" s="185">
        <v>44669</v>
      </c>
      <c r="B8606" s="184">
        <v>51.8</v>
      </c>
      <c r="C8606" s="184">
        <f t="shared" si="539"/>
        <v>2022</v>
      </c>
      <c r="E8606" s="190">
        <v>20</v>
      </c>
      <c r="F8606" s="190">
        <f t="shared" si="542"/>
        <v>8601</v>
      </c>
      <c r="G8606" s="190">
        <f t="shared" si="540"/>
        <v>0.94185282522996061</v>
      </c>
      <c r="H8606" s="190">
        <f t="shared" si="541"/>
        <v>344.04</v>
      </c>
    </row>
    <row r="8607" spans="1:8">
      <c r="A8607" s="185">
        <v>44670</v>
      </c>
      <c r="B8607" s="184">
        <v>55.5</v>
      </c>
      <c r="C8607" s="184">
        <f t="shared" si="539"/>
        <v>2022</v>
      </c>
      <c r="E8607" s="190">
        <v>20</v>
      </c>
      <c r="F8607" s="190">
        <f t="shared" si="542"/>
        <v>8602</v>
      </c>
      <c r="G8607" s="190">
        <f t="shared" si="540"/>
        <v>0.94196233026719234</v>
      </c>
      <c r="H8607" s="190">
        <f t="shared" si="541"/>
        <v>344.08</v>
      </c>
    </row>
    <row r="8608" spans="1:8">
      <c r="A8608" s="185">
        <v>44671</v>
      </c>
      <c r="B8608" s="184">
        <v>66.8</v>
      </c>
      <c r="C8608" s="184">
        <f t="shared" si="539"/>
        <v>2022</v>
      </c>
      <c r="E8608" s="190">
        <v>20</v>
      </c>
      <c r="F8608" s="190">
        <f t="shared" si="542"/>
        <v>8603</v>
      </c>
      <c r="G8608" s="190">
        <f t="shared" si="540"/>
        <v>0.94207183530442395</v>
      </c>
      <c r="H8608" s="190">
        <f t="shared" si="541"/>
        <v>344.12</v>
      </c>
    </row>
    <row r="8609" spans="1:8">
      <c r="A8609" s="185">
        <v>44672</v>
      </c>
      <c r="B8609" s="184">
        <v>55.5</v>
      </c>
      <c r="C8609" s="184">
        <f t="shared" si="539"/>
        <v>2022</v>
      </c>
      <c r="E8609" s="190">
        <v>20</v>
      </c>
      <c r="F8609" s="190">
        <f t="shared" si="542"/>
        <v>8604</v>
      </c>
      <c r="G8609" s="190">
        <f t="shared" si="540"/>
        <v>0.94218134034165568</v>
      </c>
      <c r="H8609" s="190">
        <f t="shared" si="541"/>
        <v>344.16</v>
      </c>
    </row>
    <row r="8610" spans="1:8">
      <c r="A8610" s="185">
        <v>44673</v>
      </c>
      <c r="B8610" s="184">
        <v>61.2</v>
      </c>
      <c r="C8610" s="184">
        <f t="shared" si="539"/>
        <v>2022</v>
      </c>
      <c r="E8610" s="190">
        <v>20</v>
      </c>
      <c r="F8610" s="190">
        <f t="shared" si="542"/>
        <v>8605</v>
      </c>
      <c r="G8610" s="190">
        <f t="shared" si="540"/>
        <v>0.94229084537888741</v>
      </c>
      <c r="H8610" s="190">
        <f t="shared" si="541"/>
        <v>344.2</v>
      </c>
    </row>
    <row r="8611" spans="1:8">
      <c r="A8611" s="185">
        <v>44674</v>
      </c>
      <c r="B8611" s="184">
        <v>60.5</v>
      </c>
      <c r="C8611" s="184">
        <f t="shared" si="539"/>
        <v>2022</v>
      </c>
      <c r="E8611" s="190">
        <v>19.899999999999999</v>
      </c>
      <c r="F8611" s="190">
        <f t="shared" si="542"/>
        <v>8606</v>
      </c>
      <c r="G8611" s="190">
        <f t="shared" si="540"/>
        <v>0.94240035041611914</v>
      </c>
      <c r="H8611" s="190">
        <f t="shared" si="541"/>
        <v>344.24</v>
      </c>
    </row>
    <row r="8612" spans="1:8">
      <c r="A8612" s="185">
        <v>44675</v>
      </c>
      <c r="B8612" s="184">
        <v>61.3</v>
      </c>
      <c r="C8612" s="184">
        <f t="shared" si="539"/>
        <v>2022</v>
      </c>
      <c r="E8612" s="190">
        <v>19.899999999999999</v>
      </c>
      <c r="F8612" s="190">
        <f t="shared" si="542"/>
        <v>8607</v>
      </c>
      <c r="G8612" s="190">
        <f t="shared" si="540"/>
        <v>0.94250985545335086</v>
      </c>
      <c r="H8612" s="190">
        <f t="shared" si="541"/>
        <v>344.28</v>
      </c>
    </row>
    <row r="8613" spans="1:8">
      <c r="A8613" s="185">
        <v>44676</v>
      </c>
      <c r="B8613" s="184">
        <v>59.8</v>
      </c>
      <c r="C8613" s="184">
        <f t="shared" si="539"/>
        <v>2022</v>
      </c>
      <c r="E8613" s="190">
        <v>19.8</v>
      </c>
      <c r="F8613" s="190">
        <f t="shared" si="542"/>
        <v>8608</v>
      </c>
      <c r="G8613" s="190">
        <f t="shared" si="540"/>
        <v>0.94261936049058259</v>
      </c>
      <c r="H8613" s="190">
        <f t="shared" si="541"/>
        <v>344.32</v>
      </c>
    </row>
    <row r="8614" spans="1:8">
      <c r="A8614" s="185">
        <v>44677</v>
      </c>
      <c r="B8614" s="184">
        <v>57.6</v>
      </c>
      <c r="C8614" s="184">
        <f t="shared" si="539"/>
        <v>2022</v>
      </c>
      <c r="E8614" s="190">
        <v>19.8</v>
      </c>
      <c r="F8614" s="190">
        <f t="shared" si="542"/>
        <v>8609</v>
      </c>
      <c r="G8614" s="190">
        <f t="shared" si="540"/>
        <v>0.94272886552781432</v>
      </c>
      <c r="H8614" s="190">
        <f t="shared" si="541"/>
        <v>344.36</v>
      </c>
    </row>
    <row r="8615" spans="1:8">
      <c r="A8615" s="185">
        <v>44678</v>
      </c>
      <c r="B8615" s="184">
        <v>56.8</v>
      </c>
      <c r="C8615" s="184">
        <f t="shared" si="539"/>
        <v>2022</v>
      </c>
      <c r="E8615" s="190">
        <v>19.8</v>
      </c>
      <c r="F8615" s="190">
        <f t="shared" si="542"/>
        <v>8610</v>
      </c>
      <c r="G8615" s="190">
        <f t="shared" si="540"/>
        <v>0.94283837056504605</v>
      </c>
      <c r="H8615" s="190">
        <f t="shared" si="541"/>
        <v>344.4</v>
      </c>
    </row>
    <row r="8616" spans="1:8">
      <c r="A8616" s="185">
        <v>44679</v>
      </c>
      <c r="B8616" s="184">
        <v>68.7</v>
      </c>
      <c r="C8616" s="184">
        <f t="shared" si="539"/>
        <v>2022</v>
      </c>
      <c r="E8616" s="190">
        <v>19.8</v>
      </c>
      <c r="F8616" s="190">
        <f t="shared" si="542"/>
        <v>8611</v>
      </c>
      <c r="G8616" s="190">
        <f t="shared" si="540"/>
        <v>0.94294787560227766</v>
      </c>
      <c r="H8616" s="190">
        <f t="shared" si="541"/>
        <v>344.44</v>
      </c>
    </row>
    <row r="8617" spans="1:8">
      <c r="A8617" s="185">
        <v>44680</v>
      </c>
      <c r="B8617" s="184">
        <v>93.6</v>
      </c>
      <c r="C8617" s="184">
        <f t="shared" si="539"/>
        <v>2022</v>
      </c>
      <c r="E8617" s="190">
        <v>19.7</v>
      </c>
      <c r="F8617" s="190">
        <f t="shared" si="542"/>
        <v>8612</v>
      </c>
      <c r="G8617" s="190">
        <f t="shared" si="540"/>
        <v>0.94305738063950939</v>
      </c>
      <c r="H8617" s="190">
        <f t="shared" si="541"/>
        <v>344.48</v>
      </c>
    </row>
    <row r="8618" spans="1:8">
      <c r="A8618" s="185">
        <v>44681</v>
      </c>
      <c r="B8618" s="184">
        <v>106</v>
      </c>
      <c r="C8618" s="184">
        <f t="shared" si="539"/>
        <v>2022</v>
      </c>
      <c r="E8618" s="190">
        <v>19.600000000000001</v>
      </c>
      <c r="F8618" s="190">
        <f t="shared" si="542"/>
        <v>8613</v>
      </c>
      <c r="G8618" s="190">
        <f t="shared" si="540"/>
        <v>0.94316688567674112</v>
      </c>
      <c r="H8618" s="190">
        <f t="shared" si="541"/>
        <v>344.52</v>
      </c>
    </row>
    <row r="8619" spans="1:8">
      <c r="A8619" s="185">
        <v>44682</v>
      </c>
      <c r="B8619" s="184">
        <v>126</v>
      </c>
      <c r="C8619" s="184">
        <f t="shared" si="539"/>
        <v>2022</v>
      </c>
      <c r="E8619" s="190">
        <v>19.600000000000001</v>
      </c>
      <c r="F8619" s="190">
        <f t="shared" si="542"/>
        <v>8614</v>
      </c>
      <c r="G8619" s="190">
        <f t="shared" si="540"/>
        <v>0.94327639071397285</v>
      </c>
      <c r="H8619" s="190">
        <f t="shared" si="541"/>
        <v>344.56</v>
      </c>
    </row>
    <row r="8620" spans="1:8">
      <c r="A8620" s="185">
        <v>44683</v>
      </c>
      <c r="B8620" s="184">
        <v>127</v>
      </c>
      <c r="C8620" s="184">
        <f t="shared" si="539"/>
        <v>2022</v>
      </c>
      <c r="E8620" s="190">
        <v>19.600000000000001</v>
      </c>
      <c r="F8620" s="190">
        <f t="shared" si="542"/>
        <v>8615</v>
      </c>
      <c r="G8620" s="190">
        <f t="shared" si="540"/>
        <v>0.94338589575120457</v>
      </c>
      <c r="H8620" s="190">
        <f t="shared" si="541"/>
        <v>344.6</v>
      </c>
    </row>
    <row r="8621" spans="1:8">
      <c r="A8621" s="185">
        <v>44684</v>
      </c>
      <c r="B8621" s="184">
        <v>129</v>
      </c>
      <c r="C8621" s="184">
        <f t="shared" si="539"/>
        <v>2022</v>
      </c>
      <c r="E8621" s="190">
        <v>19.5</v>
      </c>
      <c r="F8621" s="190">
        <f t="shared" si="542"/>
        <v>8616</v>
      </c>
      <c r="G8621" s="190">
        <f t="shared" si="540"/>
        <v>0.9434954007884363</v>
      </c>
      <c r="H8621" s="190">
        <f t="shared" si="541"/>
        <v>344.64</v>
      </c>
    </row>
    <row r="8622" spans="1:8">
      <c r="A8622" s="185">
        <v>44685</v>
      </c>
      <c r="B8622" s="184">
        <v>142</v>
      </c>
      <c r="C8622" s="184">
        <f t="shared" si="539"/>
        <v>2022</v>
      </c>
      <c r="E8622" s="190">
        <v>19.5</v>
      </c>
      <c r="F8622" s="190">
        <f t="shared" si="542"/>
        <v>8617</v>
      </c>
      <c r="G8622" s="190">
        <f t="shared" si="540"/>
        <v>0.94360490582566803</v>
      </c>
      <c r="H8622" s="190">
        <f t="shared" si="541"/>
        <v>344.68</v>
      </c>
    </row>
    <row r="8623" spans="1:8">
      <c r="A8623" s="185">
        <v>44686</v>
      </c>
      <c r="B8623" s="184">
        <v>175</v>
      </c>
      <c r="C8623" s="184">
        <f t="shared" si="539"/>
        <v>2022</v>
      </c>
      <c r="E8623" s="190">
        <v>19.5</v>
      </c>
      <c r="F8623" s="190">
        <f t="shared" si="542"/>
        <v>8618</v>
      </c>
      <c r="G8623" s="190">
        <f t="shared" si="540"/>
        <v>0.94371441086289964</v>
      </c>
      <c r="H8623" s="190">
        <f t="shared" si="541"/>
        <v>344.72</v>
      </c>
    </row>
    <row r="8624" spans="1:8">
      <c r="A8624" s="185">
        <v>44687</v>
      </c>
      <c r="B8624" s="184">
        <v>210</v>
      </c>
      <c r="C8624" s="184">
        <f t="shared" si="539"/>
        <v>2022</v>
      </c>
      <c r="E8624" s="190">
        <v>19.5</v>
      </c>
      <c r="F8624" s="190">
        <f t="shared" si="542"/>
        <v>8619</v>
      </c>
      <c r="G8624" s="190">
        <f t="shared" si="540"/>
        <v>0.94382391590013137</v>
      </c>
      <c r="H8624" s="190">
        <f t="shared" si="541"/>
        <v>344.76</v>
      </c>
    </row>
    <row r="8625" spans="1:8">
      <c r="A8625" s="185">
        <v>44688</v>
      </c>
      <c r="B8625" s="184">
        <v>239</v>
      </c>
      <c r="C8625" s="184">
        <f t="shared" si="539"/>
        <v>2022</v>
      </c>
      <c r="E8625" s="190">
        <v>19.5</v>
      </c>
      <c r="F8625" s="190">
        <f t="shared" si="542"/>
        <v>8620</v>
      </c>
      <c r="G8625" s="190">
        <f t="shared" si="540"/>
        <v>0.9439334209373631</v>
      </c>
      <c r="H8625" s="190">
        <f t="shared" si="541"/>
        <v>344.8</v>
      </c>
    </row>
    <row r="8626" spans="1:8">
      <c r="A8626" s="185">
        <v>44689</v>
      </c>
      <c r="B8626" s="184">
        <v>238</v>
      </c>
      <c r="C8626" s="184">
        <f t="shared" si="539"/>
        <v>2022</v>
      </c>
      <c r="E8626" s="190">
        <v>19.399999999999999</v>
      </c>
      <c r="F8626" s="190">
        <f t="shared" si="542"/>
        <v>8621</v>
      </c>
      <c r="G8626" s="190">
        <f t="shared" si="540"/>
        <v>0.94404292597459483</v>
      </c>
      <c r="H8626" s="190">
        <f t="shared" si="541"/>
        <v>344.84</v>
      </c>
    </row>
    <row r="8627" spans="1:8">
      <c r="A8627" s="185">
        <v>44690</v>
      </c>
      <c r="B8627" s="184">
        <v>267</v>
      </c>
      <c r="C8627" s="184">
        <f t="shared" si="539"/>
        <v>2022</v>
      </c>
      <c r="E8627" s="190">
        <v>19.399999999999999</v>
      </c>
      <c r="F8627" s="190">
        <f t="shared" si="542"/>
        <v>8622</v>
      </c>
      <c r="G8627" s="190">
        <f t="shared" si="540"/>
        <v>0.94415243101182655</v>
      </c>
      <c r="H8627" s="190">
        <f t="shared" si="541"/>
        <v>344.88</v>
      </c>
    </row>
    <row r="8628" spans="1:8">
      <c r="A8628" s="185">
        <v>44691</v>
      </c>
      <c r="B8628" s="184">
        <v>275</v>
      </c>
      <c r="C8628" s="184">
        <f t="shared" si="539"/>
        <v>2022</v>
      </c>
      <c r="E8628" s="190">
        <v>19.399999999999999</v>
      </c>
      <c r="F8628" s="190">
        <f t="shared" si="542"/>
        <v>8623</v>
      </c>
      <c r="G8628" s="190">
        <f t="shared" si="540"/>
        <v>0.94426193604905828</v>
      </c>
      <c r="H8628" s="190">
        <f t="shared" si="541"/>
        <v>344.92</v>
      </c>
    </row>
    <row r="8629" spans="1:8">
      <c r="A8629" s="185">
        <v>44692</v>
      </c>
      <c r="B8629" s="184">
        <v>241</v>
      </c>
      <c r="C8629" s="184">
        <f t="shared" si="539"/>
        <v>2022</v>
      </c>
      <c r="E8629" s="190">
        <v>19.399999999999999</v>
      </c>
      <c r="F8629" s="190">
        <f t="shared" si="542"/>
        <v>8624</v>
      </c>
      <c r="G8629" s="190">
        <f t="shared" si="540"/>
        <v>0.94437144108629001</v>
      </c>
      <c r="H8629" s="190">
        <f t="shared" si="541"/>
        <v>344.96</v>
      </c>
    </row>
    <row r="8630" spans="1:8">
      <c r="A8630" s="185">
        <v>44693</v>
      </c>
      <c r="B8630" s="184">
        <v>219</v>
      </c>
      <c r="C8630" s="184">
        <f t="shared" si="539"/>
        <v>2022</v>
      </c>
      <c r="E8630" s="190">
        <v>19.399999999999999</v>
      </c>
      <c r="F8630" s="190">
        <f t="shared" si="542"/>
        <v>8625</v>
      </c>
      <c r="G8630" s="190">
        <f t="shared" si="540"/>
        <v>0.94448094612352174</v>
      </c>
      <c r="H8630" s="190">
        <f t="shared" si="541"/>
        <v>345</v>
      </c>
    </row>
    <row r="8631" spans="1:8">
      <c r="A8631" s="185">
        <v>44694</v>
      </c>
      <c r="B8631" s="184">
        <v>184</v>
      </c>
      <c r="C8631" s="184">
        <f t="shared" si="539"/>
        <v>2022</v>
      </c>
      <c r="E8631" s="190">
        <v>19.399999999999999</v>
      </c>
      <c r="F8631" s="190">
        <f t="shared" si="542"/>
        <v>8626</v>
      </c>
      <c r="G8631" s="190">
        <f t="shared" si="540"/>
        <v>0.94459045116075335</v>
      </c>
      <c r="H8631" s="190">
        <f t="shared" si="541"/>
        <v>345.04</v>
      </c>
    </row>
    <row r="8632" spans="1:8">
      <c r="A8632" s="185">
        <v>44695</v>
      </c>
      <c r="B8632" s="184">
        <v>145</v>
      </c>
      <c r="C8632" s="184">
        <f t="shared" si="539"/>
        <v>2022</v>
      </c>
      <c r="E8632" s="190">
        <v>19.399999999999999</v>
      </c>
      <c r="F8632" s="190">
        <f t="shared" si="542"/>
        <v>8627</v>
      </c>
      <c r="G8632" s="190">
        <f t="shared" si="540"/>
        <v>0.94469995619798508</v>
      </c>
      <c r="H8632" s="190">
        <f t="shared" si="541"/>
        <v>345.08</v>
      </c>
    </row>
    <row r="8633" spans="1:8">
      <c r="A8633" s="185">
        <v>44696</v>
      </c>
      <c r="B8633" s="184">
        <v>124</v>
      </c>
      <c r="C8633" s="184">
        <f t="shared" si="539"/>
        <v>2022</v>
      </c>
      <c r="E8633" s="190">
        <v>19.399999999999999</v>
      </c>
      <c r="F8633" s="190">
        <f t="shared" si="542"/>
        <v>8628</v>
      </c>
      <c r="G8633" s="190">
        <f t="shared" si="540"/>
        <v>0.94480946123521681</v>
      </c>
      <c r="H8633" s="190">
        <f t="shared" si="541"/>
        <v>345.12</v>
      </c>
    </row>
    <row r="8634" spans="1:8">
      <c r="A8634" s="185">
        <v>44697</v>
      </c>
      <c r="B8634" s="184">
        <v>125</v>
      </c>
      <c r="C8634" s="184">
        <f t="shared" si="539"/>
        <v>2022</v>
      </c>
      <c r="E8634" s="190">
        <v>19.3</v>
      </c>
      <c r="F8634" s="190">
        <f t="shared" si="542"/>
        <v>8629</v>
      </c>
      <c r="G8634" s="190">
        <f t="shared" si="540"/>
        <v>0.94491896627244854</v>
      </c>
      <c r="H8634" s="190">
        <f t="shared" si="541"/>
        <v>345.16</v>
      </c>
    </row>
    <row r="8635" spans="1:8">
      <c r="A8635" s="185">
        <v>44698</v>
      </c>
      <c r="B8635" s="184">
        <v>125</v>
      </c>
      <c r="C8635" s="184">
        <f t="shared" si="539"/>
        <v>2022</v>
      </c>
      <c r="E8635" s="190">
        <v>19.2</v>
      </c>
      <c r="F8635" s="190">
        <f t="shared" si="542"/>
        <v>8630</v>
      </c>
      <c r="G8635" s="190">
        <f t="shared" si="540"/>
        <v>0.94502847130968026</v>
      </c>
      <c r="H8635" s="190">
        <f t="shared" si="541"/>
        <v>345.2</v>
      </c>
    </row>
    <row r="8636" spans="1:8">
      <c r="A8636" s="185">
        <v>44699</v>
      </c>
      <c r="B8636" s="184">
        <v>127</v>
      </c>
      <c r="C8636" s="184">
        <f t="shared" si="539"/>
        <v>2022</v>
      </c>
      <c r="E8636" s="190">
        <v>19.2</v>
      </c>
      <c r="F8636" s="190">
        <f t="shared" si="542"/>
        <v>8631</v>
      </c>
      <c r="G8636" s="190">
        <f t="shared" si="540"/>
        <v>0.94513797634691199</v>
      </c>
      <c r="H8636" s="190">
        <f t="shared" si="541"/>
        <v>345.24</v>
      </c>
    </row>
    <row r="8637" spans="1:8">
      <c r="A8637" s="185">
        <v>44700</v>
      </c>
      <c r="B8637" s="184">
        <v>129</v>
      </c>
      <c r="C8637" s="184">
        <f t="shared" si="539"/>
        <v>2022</v>
      </c>
      <c r="E8637" s="190">
        <v>19.2</v>
      </c>
      <c r="F8637" s="190">
        <f t="shared" si="542"/>
        <v>8632</v>
      </c>
      <c r="G8637" s="190">
        <f t="shared" si="540"/>
        <v>0.94524748138414372</v>
      </c>
      <c r="H8637" s="190">
        <f t="shared" si="541"/>
        <v>345.28</v>
      </c>
    </row>
    <row r="8638" spans="1:8">
      <c r="A8638" s="185">
        <v>44701</v>
      </c>
      <c r="B8638" s="184">
        <v>127</v>
      </c>
      <c r="C8638" s="184">
        <f t="shared" si="539"/>
        <v>2022</v>
      </c>
      <c r="E8638" s="190">
        <v>19.100000000000001</v>
      </c>
      <c r="F8638" s="190">
        <f t="shared" si="542"/>
        <v>8633</v>
      </c>
      <c r="G8638" s="190">
        <f t="shared" si="540"/>
        <v>0.94535698642137533</v>
      </c>
      <c r="H8638" s="190">
        <f t="shared" si="541"/>
        <v>345.32</v>
      </c>
    </row>
    <row r="8639" spans="1:8">
      <c r="A8639" s="185">
        <v>44702</v>
      </c>
      <c r="B8639" s="184">
        <v>123</v>
      </c>
      <c r="C8639" s="184">
        <f t="shared" si="539"/>
        <v>2022</v>
      </c>
      <c r="E8639" s="190">
        <v>19</v>
      </c>
      <c r="F8639" s="190">
        <f t="shared" si="542"/>
        <v>8634</v>
      </c>
      <c r="G8639" s="190">
        <f t="shared" si="540"/>
        <v>0.94546649145860706</v>
      </c>
      <c r="H8639" s="190">
        <f t="shared" si="541"/>
        <v>345.36</v>
      </c>
    </row>
    <row r="8640" spans="1:8">
      <c r="A8640" s="185">
        <v>44703</v>
      </c>
      <c r="B8640" s="184">
        <v>123</v>
      </c>
      <c r="C8640" s="184">
        <f t="shared" si="539"/>
        <v>2022</v>
      </c>
      <c r="E8640" s="190">
        <v>19</v>
      </c>
      <c r="F8640" s="190">
        <f t="shared" si="542"/>
        <v>8635</v>
      </c>
      <c r="G8640" s="190">
        <f t="shared" si="540"/>
        <v>0.94557599649583879</v>
      </c>
      <c r="H8640" s="190">
        <f t="shared" si="541"/>
        <v>345.4</v>
      </c>
    </row>
    <row r="8641" spans="1:8">
      <c r="A8641" s="185">
        <v>44704</v>
      </c>
      <c r="B8641" s="184">
        <v>133</v>
      </c>
      <c r="C8641" s="184">
        <f t="shared" si="539"/>
        <v>2022</v>
      </c>
      <c r="E8641" s="190">
        <v>19</v>
      </c>
      <c r="F8641" s="190">
        <f t="shared" si="542"/>
        <v>8636</v>
      </c>
      <c r="G8641" s="190">
        <f t="shared" si="540"/>
        <v>0.94568550153307052</v>
      </c>
      <c r="H8641" s="190">
        <f t="shared" si="541"/>
        <v>345.44</v>
      </c>
    </row>
    <row r="8642" spans="1:8">
      <c r="A8642" s="185">
        <v>44705</v>
      </c>
      <c r="B8642" s="184">
        <v>132</v>
      </c>
      <c r="C8642" s="184">
        <f t="shared" si="539"/>
        <v>2022</v>
      </c>
      <c r="E8642" s="190">
        <v>19</v>
      </c>
      <c r="F8642" s="190">
        <f t="shared" si="542"/>
        <v>8637</v>
      </c>
      <c r="G8642" s="190">
        <f t="shared" si="540"/>
        <v>0.94579500657030224</v>
      </c>
      <c r="H8642" s="190">
        <f t="shared" si="541"/>
        <v>345.48</v>
      </c>
    </row>
    <row r="8643" spans="1:8">
      <c r="A8643" s="185">
        <v>44706</v>
      </c>
      <c r="B8643" s="184">
        <v>135</v>
      </c>
      <c r="C8643" s="184">
        <f t="shared" si="539"/>
        <v>2022</v>
      </c>
      <c r="E8643" s="190">
        <v>19</v>
      </c>
      <c r="F8643" s="190">
        <f t="shared" si="542"/>
        <v>8638</v>
      </c>
      <c r="G8643" s="190">
        <f t="shared" si="540"/>
        <v>0.94590451160753397</v>
      </c>
      <c r="H8643" s="190">
        <f t="shared" si="541"/>
        <v>345.52</v>
      </c>
    </row>
    <row r="8644" spans="1:8">
      <c r="A8644" s="185">
        <v>44707</v>
      </c>
      <c r="B8644" s="184">
        <v>132</v>
      </c>
      <c r="C8644" s="184">
        <f t="shared" si="539"/>
        <v>2022</v>
      </c>
      <c r="E8644" s="190">
        <v>19</v>
      </c>
      <c r="F8644" s="190">
        <f t="shared" si="542"/>
        <v>8639</v>
      </c>
      <c r="G8644" s="190">
        <f t="shared" si="540"/>
        <v>0.9460140166447657</v>
      </c>
      <c r="H8644" s="190">
        <f t="shared" si="541"/>
        <v>345.56</v>
      </c>
    </row>
    <row r="8645" spans="1:8">
      <c r="A8645" s="185">
        <v>44708</v>
      </c>
      <c r="B8645" s="184">
        <v>135</v>
      </c>
      <c r="C8645" s="184">
        <f t="shared" si="539"/>
        <v>2022</v>
      </c>
      <c r="E8645" s="190">
        <v>19</v>
      </c>
      <c r="F8645" s="190">
        <f t="shared" si="542"/>
        <v>8640</v>
      </c>
      <c r="G8645" s="190">
        <f t="shared" si="540"/>
        <v>0.94612352168199743</v>
      </c>
      <c r="H8645" s="190">
        <f t="shared" si="541"/>
        <v>345.6</v>
      </c>
    </row>
    <row r="8646" spans="1:8">
      <c r="A8646" s="185">
        <v>44709</v>
      </c>
      <c r="B8646" s="184">
        <v>128</v>
      </c>
      <c r="C8646" s="184">
        <f t="shared" ref="C8646:C8709" si="543">YEAR(A8646)</f>
        <v>2022</v>
      </c>
      <c r="E8646" s="190">
        <v>19</v>
      </c>
      <c r="F8646" s="190">
        <f t="shared" si="542"/>
        <v>8641</v>
      </c>
      <c r="G8646" s="190">
        <f t="shared" ref="G8646:G8709" si="544">F8646/9132</f>
        <v>0.94623302671922904</v>
      </c>
      <c r="H8646" s="190">
        <f t="shared" ref="H8646:H8709" si="545">G8646*9132/25</f>
        <v>345.64</v>
      </c>
    </row>
    <row r="8647" spans="1:8">
      <c r="A8647" s="185">
        <v>44710</v>
      </c>
      <c r="B8647" s="184">
        <v>165</v>
      </c>
      <c r="C8647" s="184">
        <f t="shared" si="543"/>
        <v>2022</v>
      </c>
      <c r="E8647" s="190">
        <v>19</v>
      </c>
      <c r="F8647" s="190">
        <f t="shared" ref="F8647:F8710" si="546">F8646+1</f>
        <v>8642</v>
      </c>
      <c r="G8647" s="190">
        <f t="shared" si="544"/>
        <v>0.94634253175646077</v>
      </c>
      <c r="H8647" s="190">
        <f t="shared" si="545"/>
        <v>345.68</v>
      </c>
    </row>
    <row r="8648" spans="1:8">
      <c r="A8648" s="185">
        <v>44711</v>
      </c>
      <c r="B8648" s="184">
        <v>153</v>
      </c>
      <c r="C8648" s="184">
        <f t="shared" si="543"/>
        <v>2022</v>
      </c>
      <c r="E8648" s="190">
        <v>19</v>
      </c>
      <c r="F8648" s="190">
        <f t="shared" si="546"/>
        <v>8643</v>
      </c>
      <c r="G8648" s="190">
        <f t="shared" si="544"/>
        <v>0.9464520367936925</v>
      </c>
      <c r="H8648" s="190">
        <f t="shared" si="545"/>
        <v>345.72</v>
      </c>
    </row>
    <row r="8649" spans="1:8">
      <c r="A8649" s="185">
        <v>44712</v>
      </c>
      <c r="B8649" s="184">
        <v>135</v>
      </c>
      <c r="C8649" s="184">
        <f t="shared" si="543"/>
        <v>2022</v>
      </c>
      <c r="E8649" s="190">
        <v>19</v>
      </c>
      <c r="F8649" s="190">
        <f t="shared" si="546"/>
        <v>8644</v>
      </c>
      <c r="G8649" s="190">
        <f t="shared" si="544"/>
        <v>0.94656154183092422</v>
      </c>
      <c r="H8649" s="190">
        <f t="shared" si="545"/>
        <v>345.76</v>
      </c>
    </row>
    <row r="8650" spans="1:8">
      <c r="A8650" s="185">
        <v>44713</v>
      </c>
      <c r="B8650" s="184">
        <v>129</v>
      </c>
      <c r="C8650" s="184">
        <f t="shared" si="543"/>
        <v>2022</v>
      </c>
      <c r="E8650" s="190">
        <v>18.899999999999999</v>
      </c>
      <c r="F8650" s="190">
        <f t="shared" si="546"/>
        <v>8645</v>
      </c>
      <c r="G8650" s="190">
        <f t="shared" si="544"/>
        <v>0.94667104686815595</v>
      </c>
      <c r="H8650" s="190">
        <f t="shared" si="545"/>
        <v>345.8</v>
      </c>
    </row>
    <row r="8651" spans="1:8">
      <c r="A8651" s="185">
        <v>44714</v>
      </c>
      <c r="B8651" s="184">
        <v>125</v>
      </c>
      <c r="C8651" s="184">
        <f t="shared" si="543"/>
        <v>2022</v>
      </c>
      <c r="E8651" s="190">
        <v>18.899999999999999</v>
      </c>
      <c r="F8651" s="190">
        <f t="shared" si="546"/>
        <v>8646</v>
      </c>
      <c r="G8651" s="190">
        <f t="shared" si="544"/>
        <v>0.94678055190538768</v>
      </c>
      <c r="H8651" s="190">
        <f t="shared" si="545"/>
        <v>345.84</v>
      </c>
    </row>
    <row r="8652" spans="1:8">
      <c r="A8652" s="185">
        <v>44715</v>
      </c>
      <c r="B8652" s="184">
        <v>123</v>
      </c>
      <c r="C8652" s="184">
        <f t="shared" si="543"/>
        <v>2022</v>
      </c>
      <c r="E8652" s="190">
        <v>18.899999999999999</v>
      </c>
      <c r="F8652" s="190">
        <f t="shared" si="546"/>
        <v>8647</v>
      </c>
      <c r="G8652" s="190">
        <f t="shared" si="544"/>
        <v>0.94689005694261941</v>
      </c>
      <c r="H8652" s="190">
        <f t="shared" si="545"/>
        <v>345.88</v>
      </c>
    </row>
    <row r="8653" spans="1:8">
      <c r="A8653" s="185">
        <v>44716</v>
      </c>
      <c r="B8653" s="184">
        <v>129</v>
      </c>
      <c r="C8653" s="184">
        <f t="shared" si="543"/>
        <v>2022</v>
      </c>
      <c r="E8653" s="190">
        <v>18.899999999999999</v>
      </c>
      <c r="F8653" s="190">
        <f t="shared" si="546"/>
        <v>8648</v>
      </c>
      <c r="G8653" s="190">
        <f t="shared" si="544"/>
        <v>0.94699956197985102</v>
      </c>
      <c r="H8653" s="190">
        <f t="shared" si="545"/>
        <v>345.92</v>
      </c>
    </row>
    <row r="8654" spans="1:8">
      <c r="A8654" s="185">
        <v>44717</v>
      </c>
      <c r="B8654" s="184">
        <v>129</v>
      </c>
      <c r="C8654" s="184">
        <f t="shared" si="543"/>
        <v>2022</v>
      </c>
      <c r="E8654" s="190">
        <v>18.899999999999999</v>
      </c>
      <c r="F8654" s="190">
        <f t="shared" si="546"/>
        <v>8649</v>
      </c>
      <c r="G8654" s="190">
        <f t="shared" si="544"/>
        <v>0.94710906701708275</v>
      </c>
      <c r="H8654" s="190">
        <f t="shared" si="545"/>
        <v>345.96</v>
      </c>
    </row>
    <row r="8655" spans="1:8">
      <c r="A8655" s="185">
        <v>44718</v>
      </c>
      <c r="B8655" s="184">
        <v>116</v>
      </c>
      <c r="C8655" s="184">
        <f t="shared" si="543"/>
        <v>2022</v>
      </c>
      <c r="E8655" s="190">
        <v>18.899999999999999</v>
      </c>
      <c r="F8655" s="190">
        <f t="shared" si="546"/>
        <v>8650</v>
      </c>
      <c r="G8655" s="190">
        <f t="shared" si="544"/>
        <v>0.94721857205431448</v>
      </c>
      <c r="H8655" s="190">
        <f t="shared" si="545"/>
        <v>346</v>
      </c>
    </row>
    <row r="8656" spans="1:8">
      <c r="A8656" s="185">
        <v>44719</v>
      </c>
      <c r="B8656" s="184">
        <v>98.7</v>
      </c>
      <c r="C8656" s="184">
        <f t="shared" si="543"/>
        <v>2022</v>
      </c>
      <c r="E8656" s="190">
        <v>18.8</v>
      </c>
      <c r="F8656" s="190">
        <f t="shared" si="546"/>
        <v>8651</v>
      </c>
      <c r="G8656" s="190">
        <f t="shared" si="544"/>
        <v>0.94732807709154621</v>
      </c>
      <c r="H8656" s="190">
        <f t="shared" si="545"/>
        <v>346.04</v>
      </c>
    </row>
    <row r="8657" spans="1:8">
      <c r="A8657" s="185">
        <v>44720</v>
      </c>
      <c r="B8657" s="184">
        <v>94.8</v>
      </c>
      <c r="C8657" s="184">
        <f t="shared" si="543"/>
        <v>2022</v>
      </c>
      <c r="E8657" s="190">
        <v>18.8</v>
      </c>
      <c r="F8657" s="190">
        <f t="shared" si="546"/>
        <v>8652</v>
      </c>
      <c r="G8657" s="190">
        <f t="shared" si="544"/>
        <v>0.94743758212877793</v>
      </c>
      <c r="H8657" s="190">
        <f t="shared" si="545"/>
        <v>346.08</v>
      </c>
    </row>
    <row r="8658" spans="1:8">
      <c r="A8658" s="185">
        <v>44721</v>
      </c>
      <c r="B8658" s="184">
        <v>75.599999999999994</v>
      </c>
      <c r="C8658" s="184">
        <f t="shared" si="543"/>
        <v>2022</v>
      </c>
      <c r="E8658" s="190">
        <v>18.8</v>
      </c>
      <c r="F8658" s="190">
        <f t="shared" si="546"/>
        <v>8653</v>
      </c>
      <c r="G8658" s="190">
        <f t="shared" si="544"/>
        <v>0.94754708716600966</v>
      </c>
      <c r="H8658" s="190">
        <f t="shared" si="545"/>
        <v>346.12</v>
      </c>
    </row>
    <row r="8659" spans="1:8">
      <c r="A8659" s="185">
        <v>44722</v>
      </c>
      <c r="B8659" s="184">
        <v>53.7</v>
      </c>
      <c r="C8659" s="184">
        <f t="shared" si="543"/>
        <v>2022</v>
      </c>
      <c r="E8659" s="190">
        <v>18.7</v>
      </c>
      <c r="F8659" s="190">
        <f t="shared" si="546"/>
        <v>8654</v>
      </c>
      <c r="G8659" s="190">
        <f t="shared" si="544"/>
        <v>0.94765659220324139</v>
      </c>
      <c r="H8659" s="190">
        <f t="shared" si="545"/>
        <v>346.16</v>
      </c>
    </row>
    <row r="8660" spans="1:8">
      <c r="A8660" s="185">
        <v>44723</v>
      </c>
      <c r="B8660" s="184">
        <v>43.1</v>
      </c>
      <c r="C8660" s="184">
        <f t="shared" si="543"/>
        <v>2022</v>
      </c>
      <c r="E8660" s="190">
        <v>18.7</v>
      </c>
      <c r="F8660" s="190">
        <f t="shared" si="546"/>
        <v>8655</v>
      </c>
      <c r="G8660" s="190">
        <f t="shared" si="544"/>
        <v>0.94776609724047312</v>
      </c>
      <c r="H8660" s="190">
        <f t="shared" si="545"/>
        <v>346.2</v>
      </c>
    </row>
    <row r="8661" spans="1:8">
      <c r="A8661" s="185">
        <v>44724</v>
      </c>
      <c r="B8661" s="184">
        <v>38</v>
      </c>
      <c r="C8661" s="184">
        <f t="shared" si="543"/>
        <v>2022</v>
      </c>
      <c r="E8661" s="190">
        <v>18.7</v>
      </c>
      <c r="F8661" s="190">
        <f t="shared" si="546"/>
        <v>8656</v>
      </c>
      <c r="G8661" s="190">
        <f t="shared" si="544"/>
        <v>0.94787560227770473</v>
      </c>
      <c r="H8661" s="190">
        <f t="shared" si="545"/>
        <v>346.24</v>
      </c>
    </row>
    <row r="8662" spans="1:8">
      <c r="A8662" s="185">
        <v>44725</v>
      </c>
      <c r="B8662" s="184">
        <v>47.4</v>
      </c>
      <c r="C8662" s="184">
        <f t="shared" si="543"/>
        <v>2022</v>
      </c>
      <c r="E8662" s="190">
        <v>18.7</v>
      </c>
      <c r="F8662" s="190">
        <f t="shared" si="546"/>
        <v>8657</v>
      </c>
      <c r="G8662" s="190">
        <f t="shared" si="544"/>
        <v>0.94798510731493646</v>
      </c>
      <c r="H8662" s="190">
        <f t="shared" si="545"/>
        <v>346.28</v>
      </c>
    </row>
    <row r="8663" spans="1:8">
      <c r="A8663" s="185">
        <v>44726</v>
      </c>
      <c r="B8663" s="184">
        <v>48.8</v>
      </c>
      <c r="C8663" s="184">
        <f t="shared" si="543"/>
        <v>2022</v>
      </c>
      <c r="E8663" s="190">
        <v>18.7</v>
      </c>
      <c r="F8663" s="190">
        <f t="shared" si="546"/>
        <v>8658</v>
      </c>
      <c r="G8663" s="190">
        <f t="shared" si="544"/>
        <v>0.94809461235216819</v>
      </c>
      <c r="H8663" s="190">
        <f t="shared" si="545"/>
        <v>346.32</v>
      </c>
    </row>
    <row r="8664" spans="1:8">
      <c r="A8664" s="185">
        <v>44727</v>
      </c>
      <c r="B8664" s="184">
        <v>41.2</v>
      </c>
      <c r="C8664" s="184">
        <f t="shared" si="543"/>
        <v>2022</v>
      </c>
      <c r="E8664" s="190">
        <v>18.600000000000001</v>
      </c>
      <c r="F8664" s="190">
        <f t="shared" si="546"/>
        <v>8659</v>
      </c>
      <c r="G8664" s="190">
        <f t="shared" si="544"/>
        <v>0.94820411738939991</v>
      </c>
      <c r="H8664" s="190">
        <f t="shared" si="545"/>
        <v>346.36</v>
      </c>
    </row>
    <row r="8665" spans="1:8">
      <c r="A8665" s="185">
        <v>44728</v>
      </c>
      <c r="B8665" s="184">
        <v>43</v>
      </c>
      <c r="C8665" s="184">
        <f t="shared" si="543"/>
        <v>2022</v>
      </c>
      <c r="E8665" s="190">
        <v>18.600000000000001</v>
      </c>
      <c r="F8665" s="190">
        <f t="shared" si="546"/>
        <v>8660</v>
      </c>
      <c r="G8665" s="190">
        <f t="shared" si="544"/>
        <v>0.94831362242663164</v>
      </c>
      <c r="H8665" s="190">
        <f t="shared" si="545"/>
        <v>346.4</v>
      </c>
    </row>
    <row r="8666" spans="1:8">
      <c r="A8666" s="185">
        <v>44729</v>
      </c>
      <c r="B8666" s="184">
        <v>44</v>
      </c>
      <c r="C8666" s="184">
        <f t="shared" si="543"/>
        <v>2022</v>
      </c>
      <c r="E8666" s="190">
        <v>18.600000000000001</v>
      </c>
      <c r="F8666" s="190">
        <f t="shared" si="546"/>
        <v>8661</v>
      </c>
      <c r="G8666" s="190">
        <f t="shared" si="544"/>
        <v>0.94842312746386337</v>
      </c>
      <c r="H8666" s="190">
        <f t="shared" si="545"/>
        <v>346.44</v>
      </c>
    </row>
    <row r="8667" spans="1:8">
      <c r="A8667" s="185">
        <v>44730</v>
      </c>
      <c r="B8667" s="184">
        <v>42.9</v>
      </c>
      <c r="C8667" s="184">
        <f t="shared" si="543"/>
        <v>2022</v>
      </c>
      <c r="E8667" s="190">
        <v>18.600000000000001</v>
      </c>
      <c r="F8667" s="190">
        <f t="shared" si="546"/>
        <v>8662</v>
      </c>
      <c r="G8667" s="190">
        <f t="shared" si="544"/>
        <v>0.9485326325010951</v>
      </c>
      <c r="H8667" s="190">
        <f t="shared" si="545"/>
        <v>346.48</v>
      </c>
    </row>
    <row r="8668" spans="1:8">
      <c r="A8668" s="185">
        <v>44731</v>
      </c>
      <c r="B8668" s="184">
        <v>38.299999999999997</v>
      </c>
      <c r="C8668" s="184">
        <f t="shared" si="543"/>
        <v>2022</v>
      </c>
      <c r="E8668" s="190">
        <v>18.5</v>
      </c>
      <c r="F8668" s="190">
        <f t="shared" si="546"/>
        <v>8663</v>
      </c>
      <c r="G8668" s="190">
        <f t="shared" si="544"/>
        <v>0.94864213753832671</v>
      </c>
      <c r="H8668" s="190">
        <f t="shared" si="545"/>
        <v>346.52</v>
      </c>
    </row>
    <row r="8669" spans="1:8">
      <c r="A8669" s="185">
        <v>44732</v>
      </c>
      <c r="B8669" s="184">
        <v>43.7</v>
      </c>
      <c r="C8669" s="184">
        <f t="shared" si="543"/>
        <v>2022</v>
      </c>
      <c r="E8669" s="190">
        <v>18.5</v>
      </c>
      <c r="F8669" s="190">
        <f t="shared" si="546"/>
        <v>8664</v>
      </c>
      <c r="G8669" s="190">
        <f t="shared" si="544"/>
        <v>0.94875164257555844</v>
      </c>
      <c r="H8669" s="190">
        <f t="shared" si="545"/>
        <v>346.56</v>
      </c>
    </row>
    <row r="8670" spans="1:8">
      <c r="A8670" s="185">
        <v>44733</v>
      </c>
      <c r="B8670" s="184">
        <v>50.1</v>
      </c>
      <c r="C8670" s="184">
        <f t="shared" si="543"/>
        <v>2022</v>
      </c>
      <c r="E8670" s="190">
        <v>18.5</v>
      </c>
      <c r="F8670" s="190">
        <f t="shared" si="546"/>
        <v>8665</v>
      </c>
      <c r="G8670" s="190">
        <f t="shared" si="544"/>
        <v>0.94886114761279017</v>
      </c>
      <c r="H8670" s="190">
        <f t="shared" si="545"/>
        <v>346.6</v>
      </c>
    </row>
    <row r="8671" spans="1:8">
      <c r="A8671" s="185">
        <v>44734</v>
      </c>
      <c r="B8671" s="184">
        <v>47</v>
      </c>
      <c r="C8671" s="184">
        <f t="shared" si="543"/>
        <v>2022</v>
      </c>
      <c r="E8671" s="190">
        <v>18.399999999999999</v>
      </c>
      <c r="F8671" s="190">
        <f t="shared" si="546"/>
        <v>8666</v>
      </c>
      <c r="G8671" s="190">
        <f t="shared" si="544"/>
        <v>0.9489706526500219</v>
      </c>
      <c r="H8671" s="190">
        <f t="shared" si="545"/>
        <v>346.64</v>
      </c>
    </row>
    <row r="8672" spans="1:8">
      <c r="A8672" s="185">
        <v>44735</v>
      </c>
      <c r="B8672" s="184">
        <v>45.8</v>
      </c>
      <c r="C8672" s="184">
        <f t="shared" si="543"/>
        <v>2022</v>
      </c>
      <c r="E8672" s="190">
        <v>18.399999999999999</v>
      </c>
      <c r="F8672" s="190">
        <f t="shared" si="546"/>
        <v>8667</v>
      </c>
      <c r="G8672" s="190">
        <f t="shared" si="544"/>
        <v>0.94908015768725362</v>
      </c>
      <c r="H8672" s="190">
        <f t="shared" si="545"/>
        <v>346.68</v>
      </c>
    </row>
    <row r="8673" spans="1:8">
      <c r="A8673" s="185">
        <v>44736</v>
      </c>
      <c r="B8673" s="184">
        <v>42.3</v>
      </c>
      <c r="C8673" s="184">
        <f t="shared" si="543"/>
        <v>2022</v>
      </c>
      <c r="E8673" s="190">
        <v>18.399999999999999</v>
      </c>
      <c r="F8673" s="190">
        <f t="shared" si="546"/>
        <v>8668</v>
      </c>
      <c r="G8673" s="190">
        <f t="shared" si="544"/>
        <v>0.94918966272448535</v>
      </c>
      <c r="H8673" s="190">
        <f t="shared" si="545"/>
        <v>346.72</v>
      </c>
    </row>
    <row r="8674" spans="1:8">
      <c r="A8674" s="185">
        <v>44737</v>
      </c>
      <c r="B8674" s="184">
        <v>44.6</v>
      </c>
      <c r="C8674" s="184">
        <f t="shared" si="543"/>
        <v>2022</v>
      </c>
      <c r="E8674" s="190">
        <v>18.399999999999999</v>
      </c>
      <c r="F8674" s="190">
        <f t="shared" si="546"/>
        <v>8669</v>
      </c>
      <c r="G8674" s="190">
        <f t="shared" si="544"/>
        <v>0.94929916776171708</v>
      </c>
      <c r="H8674" s="190">
        <f t="shared" si="545"/>
        <v>346.76</v>
      </c>
    </row>
    <row r="8675" spans="1:8">
      <c r="A8675" s="185">
        <v>44738</v>
      </c>
      <c r="B8675" s="184">
        <v>42.5</v>
      </c>
      <c r="C8675" s="184">
        <f t="shared" si="543"/>
        <v>2022</v>
      </c>
      <c r="E8675" s="190">
        <v>18.399999999999999</v>
      </c>
      <c r="F8675" s="190">
        <f t="shared" si="546"/>
        <v>8670</v>
      </c>
      <c r="G8675" s="190">
        <f t="shared" si="544"/>
        <v>0.94940867279894881</v>
      </c>
      <c r="H8675" s="190">
        <f t="shared" si="545"/>
        <v>346.8</v>
      </c>
    </row>
    <row r="8676" spans="1:8">
      <c r="A8676" s="185">
        <v>44739</v>
      </c>
      <c r="B8676" s="184">
        <v>46.9</v>
      </c>
      <c r="C8676" s="184">
        <f t="shared" si="543"/>
        <v>2022</v>
      </c>
      <c r="E8676" s="190">
        <v>18.3</v>
      </c>
      <c r="F8676" s="190">
        <f t="shared" si="546"/>
        <v>8671</v>
      </c>
      <c r="G8676" s="190">
        <f t="shared" si="544"/>
        <v>0.94951817783618042</v>
      </c>
      <c r="H8676" s="190">
        <f t="shared" si="545"/>
        <v>346.84</v>
      </c>
    </row>
    <row r="8677" spans="1:8">
      <c r="A8677" s="185">
        <v>44740</v>
      </c>
      <c r="B8677" s="184">
        <v>45.8</v>
      </c>
      <c r="C8677" s="184">
        <f t="shared" si="543"/>
        <v>2022</v>
      </c>
      <c r="E8677" s="190">
        <v>18.3</v>
      </c>
      <c r="F8677" s="190">
        <f t="shared" si="546"/>
        <v>8672</v>
      </c>
      <c r="G8677" s="190">
        <f t="shared" si="544"/>
        <v>0.94962768287341215</v>
      </c>
      <c r="H8677" s="190">
        <f t="shared" si="545"/>
        <v>346.88</v>
      </c>
    </row>
    <row r="8678" spans="1:8">
      <c r="A8678" s="185">
        <v>44741</v>
      </c>
      <c r="B8678" s="184">
        <v>48.6</v>
      </c>
      <c r="C8678" s="184">
        <f t="shared" si="543"/>
        <v>2022</v>
      </c>
      <c r="E8678" s="190">
        <v>18.3</v>
      </c>
      <c r="F8678" s="190">
        <f t="shared" si="546"/>
        <v>8673</v>
      </c>
      <c r="G8678" s="190">
        <f t="shared" si="544"/>
        <v>0.94973718791064388</v>
      </c>
      <c r="H8678" s="190">
        <f t="shared" si="545"/>
        <v>346.92</v>
      </c>
    </row>
    <row r="8679" spans="1:8">
      <c r="A8679" s="185">
        <v>44742</v>
      </c>
      <c r="B8679" s="184">
        <v>47</v>
      </c>
      <c r="C8679" s="184">
        <f t="shared" si="543"/>
        <v>2022</v>
      </c>
      <c r="E8679" s="190">
        <v>18.100000000000001</v>
      </c>
      <c r="F8679" s="190">
        <f t="shared" si="546"/>
        <v>8674</v>
      </c>
      <c r="G8679" s="190">
        <f t="shared" si="544"/>
        <v>0.9498466929478756</v>
      </c>
      <c r="H8679" s="190">
        <f t="shared" si="545"/>
        <v>346.96</v>
      </c>
    </row>
    <row r="8680" spans="1:8">
      <c r="A8680" s="185">
        <v>44743</v>
      </c>
      <c r="B8680" s="184">
        <v>45.8</v>
      </c>
      <c r="C8680" s="184">
        <f t="shared" si="543"/>
        <v>2022</v>
      </c>
      <c r="E8680" s="190">
        <v>18.100000000000001</v>
      </c>
      <c r="F8680" s="190">
        <f t="shared" si="546"/>
        <v>8675</v>
      </c>
      <c r="G8680" s="190">
        <f t="shared" si="544"/>
        <v>0.94995619798510733</v>
      </c>
      <c r="H8680" s="190">
        <f t="shared" si="545"/>
        <v>347</v>
      </c>
    </row>
    <row r="8681" spans="1:8">
      <c r="A8681" s="185">
        <v>44744</v>
      </c>
      <c r="B8681" s="184">
        <v>44</v>
      </c>
      <c r="C8681" s="184">
        <f t="shared" si="543"/>
        <v>2022</v>
      </c>
      <c r="E8681" s="190">
        <v>18</v>
      </c>
      <c r="F8681" s="190">
        <f t="shared" si="546"/>
        <v>8676</v>
      </c>
      <c r="G8681" s="190">
        <f t="shared" si="544"/>
        <v>0.95006570302233906</v>
      </c>
      <c r="H8681" s="190">
        <f t="shared" si="545"/>
        <v>347.04</v>
      </c>
    </row>
    <row r="8682" spans="1:8">
      <c r="A8682" s="185">
        <v>44745</v>
      </c>
      <c r="B8682" s="184">
        <v>41.9</v>
      </c>
      <c r="C8682" s="184">
        <f t="shared" si="543"/>
        <v>2022</v>
      </c>
      <c r="E8682" s="190">
        <v>18</v>
      </c>
      <c r="F8682" s="190">
        <f t="shared" si="546"/>
        <v>8677</v>
      </c>
      <c r="G8682" s="190">
        <f t="shared" si="544"/>
        <v>0.95017520805957079</v>
      </c>
      <c r="H8682" s="190">
        <f t="shared" si="545"/>
        <v>347.08</v>
      </c>
    </row>
    <row r="8683" spans="1:8">
      <c r="A8683" s="185">
        <v>44746</v>
      </c>
      <c r="B8683" s="184">
        <v>42.5</v>
      </c>
      <c r="C8683" s="184">
        <f t="shared" si="543"/>
        <v>2022</v>
      </c>
      <c r="E8683" s="190">
        <v>18</v>
      </c>
      <c r="F8683" s="190">
        <f t="shared" si="546"/>
        <v>8678</v>
      </c>
      <c r="G8683" s="190">
        <f t="shared" si="544"/>
        <v>0.9502847130968024</v>
      </c>
      <c r="H8683" s="190">
        <f t="shared" si="545"/>
        <v>347.12</v>
      </c>
    </row>
    <row r="8684" spans="1:8">
      <c r="A8684" s="185">
        <v>44747</v>
      </c>
      <c r="B8684" s="184">
        <v>40.9</v>
      </c>
      <c r="C8684" s="184">
        <f t="shared" si="543"/>
        <v>2022</v>
      </c>
      <c r="E8684" s="190">
        <v>18</v>
      </c>
      <c r="F8684" s="190">
        <f t="shared" si="546"/>
        <v>8679</v>
      </c>
      <c r="G8684" s="190">
        <f t="shared" si="544"/>
        <v>0.95039421813403413</v>
      </c>
      <c r="H8684" s="190">
        <f t="shared" si="545"/>
        <v>347.16</v>
      </c>
    </row>
    <row r="8685" spans="1:8">
      <c r="A8685" s="185">
        <v>44748</v>
      </c>
      <c r="B8685" s="184">
        <v>40.6</v>
      </c>
      <c r="C8685" s="184">
        <f t="shared" si="543"/>
        <v>2022</v>
      </c>
      <c r="E8685" s="190">
        <v>18</v>
      </c>
      <c r="F8685" s="190">
        <f t="shared" si="546"/>
        <v>8680</v>
      </c>
      <c r="G8685" s="190">
        <f t="shared" si="544"/>
        <v>0.95050372317126586</v>
      </c>
      <c r="H8685" s="190">
        <f t="shared" si="545"/>
        <v>347.2</v>
      </c>
    </row>
    <row r="8686" spans="1:8">
      <c r="A8686" s="185">
        <v>44749</v>
      </c>
      <c r="B8686" s="184">
        <v>43.1</v>
      </c>
      <c r="C8686" s="184">
        <f t="shared" si="543"/>
        <v>2022</v>
      </c>
      <c r="E8686" s="190">
        <v>18</v>
      </c>
      <c r="F8686" s="190">
        <f t="shared" si="546"/>
        <v>8681</v>
      </c>
      <c r="G8686" s="190">
        <f t="shared" si="544"/>
        <v>0.95061322820849758</v>
      </c>
      <c r="H8686" s="190">
        <f t="shared" si="545"/>
        <v>347.24</v>
      </c>
    </row>
    <row r="8687" spans="1:8">
      <c r="A8687" s="185">
        <v>44750</v>
      </c>
      <c r="B8687" s="184">
        <v>39.5</v>
      </c>
      <c r="C8687" s="184">
        <f t="shared" si="543"/>
        <v>2022</v>
      </c>
      <c r="E8687" s="190">
        <v>18</v>
      </c>
      <c r="F8687" s="190">
        <f t="shared" si="546"/>
        <v>8682</v>
      </c>
      <c r="G8687" s="190">
        <f t="shared" si="544"/>
        <v>0.95072273324572931</v>
      </c>
      <c r="H8687" s="190">
        <f t="shared" si="545"/>
        <v>347.28</v>
      </c>
    </row>
    <row r="8688" spans="1:8">
      <c r="A8688" s="185">
        <v>44751</v>
      </c>
      <c r="B8688" s="184">
        <v>39</v>
      </c>
      <c r="C8688" s="184">
        <f t="shared" si="543"/>
        <v>2022</v>
      </c>
      <c r="E8688" s="190">
        <v>18</v>
      </c>
      <c r="F8688" s="190">
        <f t="shared" si="546"/>
        <v>8683</v>
      </c>
      <c r="G8688" s="190">
        <f t="shared" si="544"/>
        <v>0.95083223828296104</v>
      </c>
      <c r="H8688" s="190">
        <f t="shared" si="545"/>
        <v>347.32</v>
      </c>
    </row>
    <row r="8689" spans="1:8">
      <c r="A8689" s="185">
        <v>44752</v>
      </c>
      <c r="B8689" s="184">
        <v>38.700000000000003</v>
      </c>
      <c r="C8689" s="184">
        <f t="shared" si="543"/>
        <v>2022</v>
      </c>
      <c r="E8689" s="190">
        <v>18</v>
      </c>
      <c r="F8689" s="190">
        <f t="shared" si="546"/>
        <v>8684</v>
      </c>
      <c r="G8689" s="190">
        <f t="shared" si="544"/>
        <v>0.95094174332019277</v>
      </c>
      <c r="H8689" s="190">
        <f t="shared" si="545"/>
        <v>347.36</v>
      </c>
    </row>
    <row r="8690" spans="1:8">
      <c r="A8690" s="185">
        <v>44753</v>
      </c>
      <c r="B8690" s="184">
        <v>38.4</v>
      </c>
      <c r="C8690" s="184">
        <f t="shared" si="543"/>
        <v>2022</v>
      </c>
      <c r="E8690" s="190">
        <v>18</v>
      </c>
      <c r="F8690" s="190">
        <f t="shared" si="546"/>
        <v>8685</v>
      </c>
      <c r="G8690" s="190">
        <f t="shared" si="544"/>
        <v>0.95105124835742449</v>
      </c>
      <c r="H8690" s="190">
        <f t="shared" si="545"/>
        <v>347.4</v>
      </c>
    </row>
    <row r="8691" spans="1:8">
      <c r="A8691" s="185">
        <v>44754</v>
      </c>
      <c r="B8691" s="184">
        <v>37.1</v>
      </c>
      <c r="C8691" s="184">
        <f t="shared" si="543"/>
        <v>2022</v>
      </c>
      <c r="E8691" s="190">
        <v>17.8</v>
      </c>
      <c r="F8691" s="190">
        <f t="shared" si="546"/>
        <v>8686</v>
      </c>
      <c r="G8691" s="190">
        <f t="shared" si="544"/>
        <v>0.95116075339465611</v>
      </c>
      <c r="H8691" s="190">
        <f t="shared" si="545"/>
        <v>347.44</v>
      </c>
    </row>
    <row r="8692" spans="1:8">
      <c r="A8692" s="185">
        <v>44755</v>
      </c>
      <c r="B8692" s="184">
        <v>38.1</v>
      </c>
      <c r="C8692" s="184">
        <f t="shared" si="543"/>
        <v>2022</v>
      </c>
      <c r="E8692" s="190">
        <v>17.8</v>
      </c>
      <c r="F8692" s="190">
        <f t="shared" si="546"/>
        <v>8687</v>
      </c>
      <c r="G8692" s="190">
        <f t="shared" si="544"/>
        <v>0.95127025843188784</v>
      </c>
      <c r="H8692" s="190">
        <f t="shared" si="545"/>
        <v>347.48</v>
      </c>
    </row>
    <row r="8693" spans="1:8">
      <c r="A8693" s="185">
        <v>44756</v>
      </c>
      <c r="B8693" s="184">
        <v>40.700000000000003</v>
      </c>
      <c r="C8693" s="184">
        <f t="shared" si="543"/>
        <v>2022</v>
      </c>
      <c r="E8693" s="190">
        <v>17.8</v>
      </c>
      <c r="F8693" s="190">
        <f t="shared" si="546"/>
        <v>8688</v>
      </c>
      <c r="G8693" s="190">
        <f t="shared" si="544"/>
        <v>0.95137976346911957</v>
      </c>
      <c r="H8693" s="190">
        <f t="shared" si="545"/>
        <v>347.52</v>
      </c>
    </row>
    <row r="8694" spans="1:8">
      <c r="A8694" s="185">
        <v>44757</v>
      </c>
      <c r="B8694" s="184">
        <v>39.1</v>
      </c>
      <c r="C8694" s="184">
        <f t="shared" si="543"/>
        <v>2022</v>
      </c>
      <c r="E8694" s="190">
        <v>17.8</v>
      </c>
      <c r="F8694" s="190">
        <f t="shared" si="546"/>
        <v>8689</v>
      </c>
      <c r="G8694" s="190">
        <f t="shared" si="544"/>
        <v>0.95148926850635129</v>
      </c>
      <c r="H8694" s="190">
        <f t="shared" si="545"/>
        <v>347.56</v>
      </c>
    </row>
    <row r="8695" spans="1:8">
      <c r="A8695" s="185">
        <v>44758</v>
      </c>
      <c r="B8695" s="184">
        <v>40</v>
      </c>
      <c r="C8695" s="184">
        <f t="shared" si="543"/>
        <v>2022</v>
      </c>
      <c r="E8695" s="190">
        <v>17.8</v>
      </c>
      <c r="F8695" s="190">
        <f t="shared" si="546"/>
        <v>8690</v>
      </c>
      <c r="G8695" s="190">
        <f t="shared" si="544"/>
        <v>0.95159877354358302</v>
      </c>
      <c r="H8695" s="190">
        <f t="shared" si="545"/>
        <v>347.6</v>
      </c>
    </row>
    <row r="8696" spans="1:8">
      <c r="A8696" s="185">
        <v>44759</v>
      </c>
      <c r="B8696" s="184">
        <v>38</v>
      </c>
      <c r="C8696" s="184">
        <f t="shared" si="543"/>
        <v>2022</v>
      </c>
      <c r="E8696" s="190">
        <v>17.8</v>
      </c>
      <c r="F8696" s="190">
        <f t="shared" si="546"/>
        <v>8691</v>
      </c>
      <c r="G8696" s="190">
        <f t="shared" si="544"/>
        <v>0.95170827858081475</v>
      </c>
      <c r="H8696" s="190">
        <f t="shared" si="545"/>
        <v>347.64</v>
      </c>
    </row>
    <row r="8697" spans="1:8">
      <c r="A8697" s="185">
        <v>44760</v>
      </c>
      <c r="B8697" s="184">
        <v>38.6</v>
      </c>
      <c r="C8697" s="184">
        <f t="shared" si="543"/>
        <v>2022</v>
      </c>
      <c r="E8697" s="190">
        <v>17.7</v>
      </c>
      <c r="F8697" s="190">
        <f t="shared" si="546"/>
        <v>8692</v>
      </c>
      <c r="G8697" s="190">
        <f t="shared" si="544"/>
        <v>0.95181778361804648</v>
      </c>
      <c r="H8697" s="190">
        <f t="shared" si="545"/>
        <v>347.68</v>
      </c>
    </row>
    <row r="8698" spans="1:8">
      <c r="A8698" s="185">
        <v>44761</v>
      </c>
      <c r="B8698" s="184">
        <v>39.700000000000003</v>
      </c>
      <c r="C8698" s="184">
        <f t="shared" si="543"/>
        <v>2022</v>
      </c>
      <c r="E8698" s="190">
        <v>17.7</v>
      </c>
      <c r="F8698" s="190">
        <f t="shared" si="546"/>
        <v>8693</v>
      </c>
      <c r="G8698" s="190">
        <f t="shared" si="544"/>
        <v>0.95192728865527809</v>
      </c>
      <c r="H8698" s="190">
        <f t="shared" si="545"/>
        <v>347.72</v>
      </c>
    </row>
    <row r="8699" spans="1:8">
      <c r="A8699" s="185">
        <v>44762</v>
      </c>
      <c r="B8699" s="184">
        <v>37.1</v>
      </c>
      <c r="C8699" s="184">
        <f t="shared" si="543"/>
        <v>2022</v>
      </c>
      <c r="E8699" s="190">
        <v>17.7</v>
      </c>
      <c r="F8699" s="190">
        <f t="shared" si="546"/>
        <v>8694</v>
      </c>
      <c r="G8699" s="190">
        <f t="shared" si="544"/>
        <v>0.95203679369250982</v>
      </c>
      <c r="H8699" s="190">
        <f t="shared" si="545"/>
        <v>347.76</v>
      </c>
    </row>
    <row r="8700" spans="1:8">
      <c r="A8700" s="185">
        <v>44763</v>
      </c>
      <c r="B8700" s="184">
        <v>33.299999999999997</v>
      </c>
      <c r="C8700" s="184">
        <f t="shared" si="543"/>
        <v>2022</v>
      </c>
      <c r="E8700" s="190">
        <v>17.600000000000001</v>
      </c>
      <c r="F8700" s="190">
        <f t="shared" si="546"/>
        <v>8695</v>
      </c>
      <c r="G8700" s="190">
        <f t="shared" si="544"/>
        <v>0.95214629872974155</v>
      </c>
      <c r="H8700" s="190">
        <f t="shared" si="545"/>
        <v>347.8</v>
      </c>
    </row>
    <row r="8701" spans="1:8">
      <c r="A8701" s="185">
        <v>44764</v>
      </c>
      <c r="B8701" s="184">
        <v>36.700000000000003</v>
      </c>
      <c r="C8701" s="184">
        <f t="shared" si="543"/>
        <v>2022</v>
      </c>
      <c r="E8701" s="190">
        <v>17.600000000000001</v>
      </c>
      <c r="F8701" s="190">
        <f t="shared" si="546"/>
        <v>8696</v>
      </c>
      <c r="G8701" s="190">
        <f t="shared" si="544"/>
        <v>0.95225580376697327</v>
      </c>
      <c r="H8701" s="190">
        <f t="shared" si="545"/>
        <v>347.84</v>
      </c>
    </row>
    <row r="8702" spans="1:8">
      <c r="A8702" s="185">
        <v>44765</v>
      </c>
      <c r="B8702" s="184">
        <v>40.200000000000003</v>
      </c>
      <c r="C8702" s="184">
        <f t="shared" si="543"/>
        <v>2022</v>
      </c>
      <c r="E8702" s="190">
        <v>17.600000000000001</v>
      </c>
      <c r="F8702" s="190">
        <f t="shared" si="546"/>
        <v>8697</v>
      </c>
      <c r="G8702" s="190">
        <f t="shared" si="544"/>
        <v>0.952365308804205</v>
      </c>
      <c r="H8702" s="190">
        <f t="shared" si="545"/>
        <v>347.88</v>
      </c>
    </row>
    <row r="8703" spans="1:8">
      <c r="A8703" s="185">
        <v>44766</v>
      </c>
      <c r="B8703" s="184">
        <v>37.700000000000003</v>
      </c>
      <c r="C8703" s="184">
        <f t="shared" si="543"/>
        <v>2022</v>
      </c>
      <c r="E8703" s="190">
        <v>17.600000000000001</v>
      </c>
      <c r="F8703" s="190">
        <f t="shared" si="546"/>
        <v>8698</v>
      </c>
      <c r="G8703" s="190">
        <f t="shared" si="544"/>
        <v>0.95247481384143673</v>
      </c>
      <c r="H8703" s="190">
        <f t="shared" si="545"/>
        <v>347.92</v>
      </c>
    </row>
    <row r="8704" spans="1:8">
      <c r="A8704" s="185">
        <v>44767</v>
      </c>
      <c r="B8704" s="184">
        <v>36.4</v>
      </c>
      <c r="C8704" s="184">
        <f t="shared" si="543"/>
        <v>2022</v>
      </c>
      <c r="E8704" s="190">
        <v>17.600000000000001</v>
      </c>
      <c r="F8704" s="190">
        <f t="shared" si="546"/>
        <v>8699</v>
      </c>
      <c r="G8704" s="190">
        <f t="shared" si="544"/>
        <v>0.95258431887866846</v>
      </c>
      <c r="H8704" s="190">
        <f t="shared" si="545"/>
        <v>347.96</v>
      </c>
    </row>
    <row r="8705" spans="1:8">
      <c r="A8705" s="185">
        <v>44768</v>
      </c>
      <c r="B8705" s="184">
        <v>35.9</v>
      </c>
      <c r="C8705" s="184">
        <f t="shared" si="543"/>
        <v>2022</v>
      </c>
      <c r="E8705" s="190">
        <v>17.5</v>
      </c>
      <c r="F8705" s="190">
        <f t="shared" si="546"/>
        <v>8700</v>
      </c>
      <c r="G8705" s="190">
        <f t="shared" si="544"/>
        <v>0.95269382391590018</v>
      </c>
      <c r="H8705" s="190">
        <f t="shared" si="545"/>
        <v>348</v>
      </c>
    </row>
    <row r="8706" spans="1:8">
      <c r="A8706" s="185">
        <v>44769</v>
      </c>
      <c r="B8706" s="184">
        <v>34.299999999999997</v>
      </c>
      <c r="C8706" s="184">
        <f t="shared" si="543"/>
        <v>2022</v>
      </c>
      <c r="E8706" s="190">
        <v>17.5</v>
      </c>
      <c r="F8706" s="190">
        <f t="shared" si="546"/>
        <v>8701</v>
      </c>
      <c r="G8706" s="190">
        <f t="shared" si="544"/>
        <v>0.9528033289531318</v>
      </c>
      <c r="H8706" s="190">
        <f t="shared" si="545"/>
        <v>348.04</v>
      </c>
    </row>
    <row r="8707" spans="1:8">
      <c r="A8707" s="185">
        <v>44770</v>
      </c>
      <c r="B8707" s="184">
        <v>38.799999999999997</v>
      </c>
      <c r="C8707" s="184">
        <f t="shared" si="543"/>
        <v>2022</v>
      </c>
      <c r="E8707" s="190">
        <v>17.399999999999999</v>
      </c>
      <c r="F8707" s="190">
        <f t="shared" si="546"/>
        <v>8702</v>
      </c>
      <c r="G8707" s="190">
        <f t="shared" si="544"/>
        <v>0.95291283399036353</v>
      </c>
      <c r="H8707" s="190">
        <f t="shared" si="545"/>
        <v>348.08</v>
      </c>
    </row>
    <row r="8708" spans="1:8">
      <c r="A8708" s="185">
        <v>44771</v>
      </c>
      <c r="B8708" s="184">
        <v>44.6</v>
      </c>
      <c r="C8708" s="184">
        <f t="shared" si="543"/>
        <v>2022</v>
      </c>
      <c r="E8708" s="190">
        <v>17.399999999999999</v>
      </c>
      <c r="F8708" s="190">
        <f t="shared" si="546"/>
        <v>8703</v>
      </c>
      <c r="G8708" s="190">
        <f t="shared" si="544"/>
        <v>0.95302233902759526</v>
      </c>
      <c r="H8708" s="190">
        <f t="shared" si="545"/>
        <v>348.12</v>
      </c>
    </row>
    <row r="8709" spans="1:8">
      <c r="A8709" s="185">
        <v>44772</v>
      </c>
      <c r="B8709" s="184">
        <v>45.2</v>
      </c>
      <c r="C8709" s="184">
        <f t="shared" si="543"/>
        <v>2022</v>
      </c>
      <c r="E8709" s="190">
        <v>17.3</v>
      </c>
      <c r="F8709" s="190">
        <f t="shared" si="546"/>
        <v>8704</v>
      </c>
      <c r="G8709" s="190">
        <f t="shared" si="544"/>
        <v>0.95313184406482698</v>
      </c>
      <c r="H8709" s="190">
        <f t="shared" si="545"/>
        <v>348.16</v>
      </c>
    </row>
    <row r="8710" spans="1:8">
      <c r="A8710" s="185">
        <v>44773</v>
      </c>
      <c r="B8710" s="184">
        <v>44.7</v>
      </c>
      <c r="C8710" s="184">
        <f t="shared" ref="C8710:C8773" si="547">YEAR(A8710)</f>
        <v>2022</v>
      </c>
      <c r="E8710" s="190">
        <v>17.2</v>
      </c>
      <c r="F8710" s="190">
        <f t="shared" si="546"/>
        <v>8705</v>
      </c>
      <c r="G8710" s="190">
        <f t="shared" ref="G8710:G8773" si="548">F8710/9132</f>
        <v>0.95324134910205871</v>
      </c>
      <c r="H8710" s="190">
        <f t="shared" ref="H8710:H8773" si="549">G8710*9132/25</f>
        <v>348.2</v>
      </c>
    </row>
    <row r="8711" spans="1:8">
      <c r="A8711" s="185">
        <v>44774</v>
      </c>
      <c r="B8711" s="184">
        <v>56.2</v>
      </c>
      <c r="C8711" s="184">
        <f t="shared" si="547"/>
        <v>2022</v>
      </c>
      <c r="E8711" s="190">
        <v>17.2</v>
      </c>
      <c r="F8711" s="190">
        <f t="shared" ref="F8711:F8774" si="550">F8710+1</f>
        <v>8706</v>
      </c>
      <c r="G8711" s="190">
        <f t="shared" si="548"/>
        <v>0.95335085413929044</v>
      </c>
      <c r="H8711" s="190">
        <f t="shared" si="549"/>
        <v>348.24</v>
      </c>
    </row>
    <row r="8712" spans="1:8">
      <c r="A8712" s="185">
        <v>44775</v>
      </c>
      <c r="B8712" s="184">
        <v>69.7</v>
      </c>
      <c r="C8712" s="184">
        <f t="shared" si="547"/>
        <v>2022</v>
      </c>
      <c r="E8712" s="190">
        <v>17.100000000000001</v>
      </c>
      <c r="F8712" s="190">
        <f t="shared" si="550"/>
        <v>8707</v>
      </c>
      <c r="G8712" s="190">
        <f t="shared" si="548"/>
        <v>0.95346035917652217</v>
      </c>
      <c r="H8712" s="190">
        <f t="shared" si="549"/>
        <v>348.28</v>
      </c>
    </row>
    <row r="8713" spans="1:8">
      <c r="A8713" s="185">
        <v>44776</v>
      </c>
      <c r="B8713" s="184">
        <v>45.3</v>
      </c>
      <c r="C8713" s="184">
        <f t="shared" si="547"/>
        <v>2022</v>
      </c>
      <c r="E8713" s="190">
        <v>17.100000000000001</v>
      </c>
      <c r="F8713" s="190">
        <f t="shared" si="550"/>
        <v>8708</v>
      </c>
      <c r="G8713" s="190">
        <f t="shared" si="548"/>
        <v>0.95356986421375378</v>
      </c>
      <c r="H8713" s="190">
        <f t="shared" si="549"/>
        <v>348.32</v>
      </c>
    </row>
    <row r="8714" spans="1:8">
      <c r="A8714" s="185">
        <v>44777</v>
      </c>
      <c r="B8714" s="184">
        <v>41.3</v>
      </c>
      <c r="C8714" s="184">
        <f t="shared" si="547"/>
        <v>2022</v>
      </c>
      <c r="E8714" s="190">
        <v>17</v>
      </c>
      <c r="F8714" s="190">
        <f t="shared" si="550"/>
        <v>8709</v>
      </c>
      <c r="G8714" s="190">
        <f t="shared" si="548"/>
        <v>0.95367936925098551</v>
      </c>
      <c r="H8714" s="190">
        <f t="shared" si="549"/>
        <v>348.36</v>
      </c>
    </row>
    <row r="8715" spans="1:8">
      <c r="A8715" s="185">
        <v>44778</v>
      </c>
      <c r="B8715" s="184">
        <v>41.9</v>
      </c>
      <c r="C8715" s="184">
        <f t="shared" si="547"/>
        <v>2022</v>
      </c>
      <c r="E8715" s="190">
        <v>17</v>
      </c>
      <c r="F8715" s="190">
        <f t="shared" si="550"/>
        <v>8710</v>
      </c>
      <c r="G8715" s="190">
        <f t="shared" si="548"/>
        <v>0.95378887428821724</v>
      </c>
      <c r="H8715" s="190">
        <f t="shared" si="549"/>
        <v>348.4</v>
      </c>
    </row>
    <row r="8716" spans="1:8">
      <c r="A8716" s="185">
        <v>44779</v>
      </c>
      <c r="B8716" s="184">
        <v>42.1</v>
      </c>
      <c r="C8716" s="184">
        <f t="shared" si="547"/>
        <v>2022</v>
      </c>
      <c r="E8716" s="190">
        <v>17</v>
      </c>
      <c r="F8716" s="190">
        <f t="shared" si="550"/>
        <v>8711</v>
      </c>
      <c r="G8716" s="190">
        <f t="shared" si="548"/>
        <v>0.95389837932544896</v>
      </c>
      <c r="H8716" s="190">
        <f t="shared" si="549"/>
        <v>348.44</v>
      </c>
    </row>
    <row r="8717" spans="1:8">
      <c r="A8717" s="185">
        <v>44780</v>
      </c>
      <c r="B8717" s="184">
        <v>39.1</v>
      </c>
      <c r="C8717" s="184">
        <f t="shared" si="547"/>
        <v>2022</v>
      </c>
      <c r="E8717" s="190">
        <v>17</v>
      </c>
      <c r="F8717" s="190">
        <f t="shared" si="550"/>
        <v>8712</v>
      </c>
      <c r="G8717" s="190">
        <f t="shared" si="548"/>
        <v>0.95400788436268069</v>
      </c>
      <c r="H8717" s="190">
        <f t="shared" si="549"/>
        <v>348.48</v>
      </c>
    </row>
    <row r="8718" spans="1:8">
      <c r="A8718" s="185">
        <v>44781</v>
      </c>
      <c r="B8718" s="184">
        <v>37.299999999999997</v>
      </c>
      <c r="C8718" s="184">
        <f t="shared" si="547"/>
        <v>2022</v>
      </c>
      <c r="E8718" s="190">
        <v>17</v>
      </c>
      <c r="F8718" s="190">
        <f t="shared" si="550"/>
        <v>8713</v>
      </c>
      <c r="G8718" s="190">
        <f t="shared" si="548"/>
        <v>0.95411738939991242</v>
      </c>
      <c r="H8718" s="190">
        <f t="shared" si="549"/>
        <v>348.52</v>
      </c>
    </row>
    <row r="8719" spans="1:8">
      <c r="A8719" s="185">
        <v>44782</v>
      </c>
      <c r="B8719" s="184">
        <v>35.6</v>
      </c>
      <c r="C8719" s="184">
        <f t="shared" si="547"/>
        <v>2022</v>
      </c>
      <c r="E8719" s="190">
        <v>17</v>
      </c>
      <c r="F8719" s="190">
        <f t="shared" si="550"/>
        <v>8714</v>
      </c>
      <c r="G8719" s="190">
        <f t="shared" si="548"/>
        <v>0.95422689443714415</v>
      </c>
      <c r="H8719" s="190">
        <f t="shared" si="549"/>
        <v>348.56</v>
      </c>
    </row>
    <row r="8720" spans="1:8">
      <c r="A8720" s="185">
        <v>44783</v>
      </c>
      <c r="B8720" s="184">
        <v>41.1</v>
      </c>
      <c r="C8720" s="184">
        <f t="shared" si="547"/>
        <v>2022</v>
      </c>
      <c r="E8720" s="190">
        <v>17</v>
      </c>
      <c r="F8720" s="190">
        <f t="shared" si="550"/>
        <v>8715</v>
      </c>
      <c r="G8720" s="190">
        <f t="shared" si="548"/>
        <v>0.95433639947437587</v>
      </c>
      <c r="H8720" s="190">
        <f t="shared" si="549"/>
        <v>348.6</v>
      </c>
    </row>
    <row r="8721" spans="1:8">
      <c r="A8721" s="185">
        <v>44784</v>
      </c>
      <c r="B8721" s="184">
        <v>41.8</v>
      </c>
      <c r="C8721" s="184">
        <f t="shared" si="547"/>
        <v>2022</v>
      </c>
      <c r="E8721" s="190">
        <v>17</v>
      </c>
      <c r="F8721" s="190">
        <f t="shared" si="550"/>
        <v>8716</v>
      </c>
      <c r="G8721" s="190">
        <f t="shared" si="548"/>
        <v>0.95444590451160749</v>
      </c>
      <c r="H8721" s="190">
        <f t="shared" si="549"/>
        <v>348.64</v>
      </c>
    </row>
    <row r="8722" spans="1:8">
      <c r="A8722" s="185">
        <v>44785</v>
      </c>
      <c r="B8722" s="184">
        <v>44.5</v>
      </c>
      <c r="C8722" s="184">
        <f t="shared" si="547"/>
        <v>2022</v>
      </c>
      <c r="E8722" s="190">
        <v>17</v>
      </c>
      <c r="F8722" s="190">
        <f t="shared" si="550"/>
        <v>8717</v>
      </c>
      <c r="G8722" s="190">
        <f t="shared" si="548"/>
        <v>0.95455540954883922</v>
      </c>
      <c r="H8722" s="190">
        <f t="shared" si="549"/>
        <v>348.68</v>
      </c>
    </row>
    <row r="8723" spans="1:8">
      <c r="A8723" s="185">
        <v>44786</v>
      </c>
      <c r="B8723" s="184">
        <v>51.3</v>
      </c>
      <c r="C8723" s="184">
        <f t="shared" si="547"/>
        <v>2022</v>
      </c>
      <c r="E8723" s="190">
        <v>17</v>
      </c>
      <c r="F8723" s="190">
        <f t="shared" si="550"/>
        <v>8718</v>
      </c>
      <c r="G8723" s="190">
        <f t="shared" si="548"/>
        <v>0.95466491458607095</v>
      </c>
      <c r="H8723" s="190">
        <f t="shared" si="549"/>
        <v>348.72</v>
      </c>
    </row>
    <row r="8724" spans="1:8">
      <c r="A8724" s="185">
        <v>44787</v>
      </c>
      <c r="B8724" s="184">
        <v>59.6</v>
      </c>
      <c r="C8724" s="184">
        <f t="shared" si="547"/>
        <v>2022</v>
      </c>
      <c r="E8724" s="190">
        <v>17</v>
      </c>
      <c r="F8724" s="190">
        <f t="shared" si="550"/>
        <v>8719</v>
      </c>
      <c r="G8724" s="190">
        <f t="shared" si="548"/>
        <v>0.95477441962330267</v>
      </c>
      <c r="H8724" s="190">
        <f t="shared" si="549"/>
        <v>348.76</v>
      </c>
    </row>
    <row r="8725" spans="1:8">
      <c r="A8725" s="185">
        <v>44788</v>
      </c>
      <c r="B8725" s="184">
        <v>41.5</v>
      </c>
      <c r="C8725" s="184">
        <f t="shared" si="547"/>
        <v>2022</v>
      </c>
      <c r="E8725" s="190">
        <v>17</v>
      </c>
      <c r="F8725" s="190">
        <f t="shared" si="550"/>
        <v>8720</v>
      </c>
      <c r="G8725" s="190">
        <f t="shared" si="548"/>
        <v>0.9548839246605344</v>
      </c>
      <c r="H8725" s="190">
        <f t="shared" si="549"/>
        <v>348.8</v>
      </c>
    </row>
    <row r="8726" spans="1:8">
      <c r="A8726" s="185">
        <v>44789</v>
      </c>
      <c r="B8726" s="184">
        <v>43.2</v>
      </c>
      <c r="C8726" s="184">
        <f t="shared" si="547"/>
        <v>2022</v>
      </c>
      <c r="E8726" s="190">
        <v>17</v>
      </c>
      <c r="F8726" s="190">
        <f t="shared" si="550"/>
        <v>8721</v>
      </c>
      <c r="G8726" s="190">
        <f t="shared" si="548"/>
        <v>0.95499342969776613</v>
      </c>
      <c r="H8726" s="190">
        <f t="shared" si="549"/>
        <v>348.84</v>
      </c>
    </row>
    <row r="8727" spans="1:8">
      <c r="A8727" s="185">
        <v>44790</v>
      </c>
      <c r="B8727" s="184">
        <v>35.4</v>
      </c>
      <c r="C8727" s="184">
        <f t="shared" si="547"/>
        <v>2022</v>
      </c>
      <c r="E8727" s="190">
        <v>17</v>
      </c>
      <c r="F8727" s="190">
        <f t="shared" si="550"/>
        <v>8722</v>
      </c>
      <c r="G8727" s="190">
        <f t="shared" si="548"/>
        <v>0.95510293473499785</v>
      </c>
      <c r="H8727" s="190">
        <f t="shared" si="549"/>
        <v>348.88</v>
      </c>
    </row>
    <row r="8728" spans="1:8">
      <c r="A8728" s="185">
        <v>44791</v>
      </c>
      <c r="B8728" s="184">
        <v>46.4</v>
      </c>
      <c r="C8728" s="184">
        <f t="shared" si="547"/>
        <v>2022</v>
      </c>
      <c r="E8728" s="190">
        <v>17</v>
      </c>
      <c r="F8728" s="190">
        <f t="shared" si="550"/>
        <v>8723</v>
      </c>
      <c r="G8728" s="190">
        <f t="shared" si="548"/>
        <v>0.95521243977222947</v>
      </c>
      <c r="H8728" s="190">
        <f t="shared" si="549"/>
        <v>348.92</v>
      </c>
    </row>
    <row r="8729" spans="1:8">
      <c r="A8729" s="185">
        <v>44792</v>
      </c>
      <c r="B8729" s="184">
        <v>50.2</v>
      </c>
      <c r="C8729" s="184">
        <f t="shared" si="547"/>
        <v>2022</v>
      </c>
      <c r="E8729" s="190">
        <v>16.899999999999999</v>
      </c>
      <c r="F8729" s="190">
        <f t="shared" si="550"/>
        <v>8724</v>
      </c>
      <c r="G8729" s="190">
        <f t="shared" si="548"/>
        <v>0.9553219448094612</v>
      </c>
      <c r="H8729" s="190">
        <f t="shared" si="549"/>
        <v>348.96</v>
      </c>
    </row>
    <row r="8730" spans="1:8">
      <c r="A8730" s="185">
        <v>44793</v>
      </c>
      <c r="B8730" s="184">
        <v>53.8</v>
      </c>
      <c r="C8730" s="184">
        <f t="shared" si="547"/>
        <v>2022</v>
      </c>
      <c r="E8730" s="190">
        <v>16.899999999999999</v>
      </c>
      <c r="F8730" s="190">
        <f t="shared" si="550"/>
        <v>8725</v>
      </c>
      <c r="G8730" s="190">
        <f t="shared" si="548"/>
        <v>0.95543144984669293</v>
      </c>
      <c r="H8730" s="190">
        <f t="shared" si="549"/>
        <v>349</v>
      </c>
    </row>
    <row r="8731" spans="1:8">
      <c r="A8731" s="185">
        <v>44794</v>
      </c>
      <c r="B8731" s="184">
        <v>42.6</v>
      </c>
      <c r="C8731" s="184">
        <f t="shared" si="547"/>
        <v>2022</v>
      </c>
      <c r="E8731" s="190">
        <v>16.899999999999999</v>
      </c>
      <c r="F8731" s="190">
        <f t="shared" si="550"/>
        <v>8726</v>
      </c>
      <c r="G8731" s="190">
        <f t="shared" si="548"/>
        <v>0.95554095488392465</v>
      </c>
      <c r="H8731" s="190">
        <f t="shared" si="549"/>
        <v>349.04</v>
      </c>
    </row>
    <row r="8732" spans="1:8">
      <c r="A8732" s="185">
        <v>44795</v>
      </c>
      <c r="B8732" s="184">
        <v>37.700000000000003</v>
      </c>
      <c r="C8732" s="184">
        <f t="shared" si="547"/>
        <v>2022</v>
      </c>
      <c r="E8732" s="190">
        <v>16.899999999999999</v>
      </c>
      <c r="F8732" s="190">
        <f t="shared" si="550"/>
        <v>8727</v>
      </c>
      <c r="G8732" s="190">
        <f t="shared" si="548"/>
        <v>0.95565045992115638</v>
      </c>
      <c r="H8732" s="190">
        <f t="shared" si="549"/>
        <v>349.08</v>
      </c>
    </row>
    <row r="8733" spans="1:8">
      <c r="A8733" s="185">
        <v>44796</v>
      </c>
      <c r="B8733" s="184">
        <v>37.799999999999997</v>
      </c>
      <c r="C8733" s="184">
        <f t="shared" si="547"/>
        <v>2022</v>
      </c>
      <c r="E8733" s="190">
        <v>16.899999999999999</v>
      </c>
      <c r="F8733" s="190">
        <f t="shared" si="550"/>
        <v>8728</v>
      </c>
      <c r="G8733" s="190">
        <f t="shared" si="548"/>
        <v>0.95575996495838811</v>
      </c>
      <c r="H8733" s="190">
        <f t="shared" si="549"/>
        <v>349.12</v>
      </c>
    </row>
    <row r="8734" spans="1:8">
      <c r="A8734" s="185">
        <v>44797</v>
      </c>
      <c r="B8734" s="184">
        <v>39.9</v>
      </c>
      <c r="C8734" s="184">
        <f t="shared" si="547"/>
        <v>2022</v>
      </c>
      <c r="E8734" s="190">
        <v>16.7</v>
      </c>
      <c r="F8734" s="190">
        <f t="shared" si="550"/>
        <v>8729</v>
      </c>
      <c r="G8734" s="190">
        <f t="shared" si="548"/>
        <v>0.95586946999561984</v>
      </c>
      <c r="H8734" s="190">
        <f t="shared" si="549"/>
        <v>349.16</v>
      </c>
    </row>
    <row r="8735" spans="1:8">
      <c r="A8735" s="185">
        <v>44798</v>
      </c>
      <c r="B8735" s="184">
        <v>36.200000000000003</v>
      </c>
      <c r="C8735" s="184">
        <f t="shared" si="547"/>
        <v>2022</v>
      </c>
      <c r="E8735" s="190">
        <v>16.7</v>
      </c>
      <c r="F8735" s="190">
        <f t="shared" si="550"/>
        <v>8730</v>
      </c>
      <c r="G8735" s="190">
        <f t="shared" si="548"/>
        <v>0.95597897503285156</v>
      </c>
      <c r="H8735" s="190">
        <f t="shared" si="549"/>
        <v>349.2</v>
      </c>
    </row>
    <row r="8736" spans="1:8">
      <c r="A8736" s="185">
        <v>44799</v>
      </c>
      <c r="B8736" s="184">
        <v>42.3</v>
      </c>
      <c r="C8736" s="184">
        <f t="shared" si="547"/>
        <v>2022</v>
      </c>
      <c r="E8736" s="190">
        <v>16.600000000000001</v>
      </c>
      <c r="F8736" s="190">
        <f t="shared" si="550"/>
        <v>8731</v>
      </c>
      <c r="G8736" s="190">
        <f t="shared" si="548"/>
        <v>0.95608848007008318</v>
      </c>
      <c r="H8736" s="190">
        <f t="shared" si="549"/>
        <v>349.24</v>
      </c>
    </row>
    <row r="8737" spans="1:8">
      <c r="A8737" s="185">
        <v>44800</v>
      </c>
      <c r="B8737" s="184">
        <v>34.700000000000003</v>
      </c>
      <c r="C8737" s="184">
        <f t="shared" si="547"/>
        <v>2022</v>
      </c>
      <c r="E8737" s="190">
        <v>16.600000000000001</v>
      </c>
      <c r="F8737" s="190">
        <f t="shared" si="550"/>
        <v>8732</v>
      </c>
      <c r="G8737" s="190">
        <f t="shared" si="548"/>
        <v>0.95619798510731491</v>
      </c>
      <c r="H8737" s="190">
        <f t="shared" si="549"/>
        <v>349.28</v>
      </c>
    </row>
    <row r="8738" spans="1:8">
      <c r="A8738" s="185">
        <v>44801</v>
      </c>
      <c r="B8738" s="184">
        <v>28.7</v>
      </c>
      <c r="C8738" s="184">
        <f t="shared" si="547"/>
        <v>2022</v>
      </c>
      <c r="E8738" s="190">
        <v>16.600000000000001</v>
      </c>
      <c r="F8738" s="190">
        <f t="shared" si="550"/>
        <v>8733</v>
      </c>
      <c r="G8738" s="190">
        <f t="shared" si="548"/>
        <v>0.95630749014454663</v>
      </c>
      <c r="H8738" s="190">
        <f t="shared" si="549"/>
        <v>349.32</v>
      </c>
    </row>
    <row r="8739" spans="1:8">
      <c r="A8739" s="185">
        <v>44802</v>
      </c>
      <c r="B8739" s="184">
        <v>36.799999999999997</v>
      </c>
      <c r="C8739" s="184">
        <f t="shared" si="547"/>
        <v>2022</v>
      </c>
      <c r="E8739" s="190">
        <v>16.600000000000001</v>
      </c>
      <c r="F8739" s="190">
        <f t="shared" si="550"/>
        <v>8734</v>
      </c>
      <c r="G8739" s="190">
        <f t="shared" si="548"/>
        <v>0.95641699518177836</v>
      </c>
      <c r="H8739" s="190">
        <f t="shared" si="549"/>
        <v>349.36</v>
      </c>
    </row>
    <row r="8740" spans="1:8">
      <c r="A8740" s="185">
        <v>44803</v>
      </c>
      <c r="B8740" s="184">
        <v>34.5</v>
      </c>
      <c r="C8740" s="184">
        <f t="shared" si="547"/>
        <v>2022</v>
      </c>
      <c r="E8740" s="190">
        <v>16.5</v>
      </c>
      <c r="F8740" s="190">
        <f t="shared" si="550"/>
        <v>8735</v>
      </c>
      <c r="G8740" s="190">
        <f t="shared" si="548"/>
        <v>0.95652650021901009</v>
      </c>
      <c r="H8740" s="190">
        <f t="shared" si="549"/>
        <v>349.4</v>
      </c>
    </row>
    <row r="8741" spans="1:8">
      <c r="A8741" s="185">
        <v>44804</v>
      </c>
      <c r="B8741" s="184">
        <v>38.700000000000003</v>
      </c>
      <c r="C8741" s="184">
        <f t="shared" si="547"/>
        <v>2022</v>
      </c>
      <c r="E8741" s="190">
        <v>16.5</v>
      </c>
      <c r="F8741" s="190">
        <f t="shared" si="550"/>
        <v>8736</v>
      </c>
      <c r="G8741" s="190">
        <f t="shared" si="548"/>
        <v>0.95663600525624182</v>
      </c>
      <c r="H8741" s="190">
        <f t="shared" si="549"/>
        <v>349.44</v>
      </c>
    </row>
    <row r="8742" spans="1:8">
      <c r="A8742" s="185">
        <v>44805</v>
      </c>
      <c r="B8742" s="184">
        <v>32.299999999999997</v>
      </c>
      <c r="C8742" s="184">
        <f t="shared" si="547"/>
        <v>2022</v>
      </c>
      <c r="E8742" s="190">
        <v>16.5</v>
      </c>
      <c r="F8742" s="190">
        <f t="shared" si="550"/>
        <v>8737</v>
      </c>
      <c r="G8742" s="190">
        <f t="shared" si="548"/>
        <v>0.95674551029347354</v>
      </c>
      <c r="H8742" s="190">
        <f t="shared" si="549"/>
        <v>349.48</v>
      </c>
    </row>
    <row r="8743" spans="1:8">
      <c r="A8743" s="185">
        <v>44806</v>
      </c>
      <c r="B8743" s="184">
        <v>39.5</v>
      </c>
      <c r="C8743" s="184">
        <f t="shared" si="547"/>
        <v>2022</v>
      </c>
      <c r="E8743" s="190">
        <v>16.399999999999999</v>
      </c>
      <c r="F8743" s="190">
        <f t="shared" si="550"/>
        <v>8738</v>
      </c>
      <c r="G8743" s="190">
        <f t="shared" si="548"/>
        <v>0.95685501533070516</v>
      </c>
      <c r="H8743" s="190">
        <f t="shared" si="549"/>
        <v>349.52</v>
      </c>
    </row>
    <row r="8744" spans="1:8">
      <c r="A8744" s="185">
        <v>44807</v>
      </c>
      <c r="B8744" s="184">
        <v>43.3</v>
      </c>
      <c r="C8744" s="184">
        <f t="shared" si="547"/>
        <v>2022</v>
      </c>
      <c r="E8744" s="190">
        <v>16.399999999999999</v>
      </c>
      <c r="F8744" s="190">
        <f t="shared" si="550"/>
        <v>8739</v>
      </c>
      <c r="G8744" s="190">
        <f t="shared" si="548"/>
        <v>0.95696452036793689</v>
      </c>
      <c r="H8744" s="190">
        <f t="shared" si="549"/>
        <v>349.56</v>
      </c>
    </row>
    <row r="8745" spans="1:8">
      <c r="A8745" s="185">
        <v>44808</v>
      </c>
      <c r="B8745" s="184">
        <v>39</v>
      </c>
      <c r="C8745" s="184">
        <f t="shared" si="547"/>
        <v>2022</v>
      </c>
      <c r="E8745" s="190">
        <v>16.3</v>
      </c>
      <c r="F8745" s="190">
        <f t="shared" si="550"/>
        <v>8740</v>
      </c>
      <c r="G8745" s="190">
        <f t="shared" si="548"/>
        <v>0.95707402540516862</v>
      </c>
      <c r="H8745" s="190">
        <f t="shared" si="549"/>
        <v>349.6</v>
      </c>
    </row>
    <row r="8746" spans="1:8">
      <c r="A8746" s="185">
        <v>44809</v>
      </c>
      <c r="B8746" s="184">
        <v>44.4</v>
      </c>
      <c r="C8746" s="184">
        <f t="shared" si="547"/>
        <v>2022</v>
      </c>
      <c r="E8746" s="190">
        <v>16.2</v>
      </c>
      <c r="F8746" s="190">
        <f t="shared" si="550"/>
        <v>8741</v>
      </c>
      <c r="G8746" s="190">
        <f t="shared" si="548"/>
        <v>0.95718353044240034</v>
      </c>
      <c r="H8746" s="190">
        <f t="shared" si="549"/>
        <v>349.64</v>
      </c>
    </row>
    <row r="8747" spans="1:8">
      <c r="A8747" s="185">
        <v>44810</v>
      </c>
      <c r="B8747" s="184">
        <v>40.9</v>
      </c>
      <c r="C8747" s="184">
        <f t="shared" si="547"/>
        <v>2022</v>
      </c>
      <c r="E8747" s="190">
        <v>16.2</v>
      </c>
      <c r="F8747" s="190">
        <f t="shared" si="550"/>
        <v>8742</v>
      </c>
      <c r="G8747" s="190">
        <f t="shared" si="548"/>
        <v>0.95729303547963207</v>
      </c>
      <c r="H8747" s="190">
        <f t="shared" si="549"/>
        <v>349.68</v>
      </c>
    </row>
    <row r="8748" spans="1:8">
      <c r="A8748" s="185">
        <v>44811</v>
      </c>
      <c r="B8748" s="184">
        <v>40.299999999999997</v>
      </c>
      <c r="C8748" s="184">
        <f t="shared" si="547"/>
        <v>2022</v>
      </c>
      <c r="E8748" s="190">
        <v>16.2</v>
      </c>
      <c r="F8748" s="190">
        <f t="shared" si="550"/>
        <v>8743</v>
      </c>
      <c r="G8748" s="190">
        <f t="shared" si="548"/>
        <v>0.9574025405168638</v>
      </c>
      <c r="H8748" s="190">
        <f t="shared" si="549"/>
        <v>349.72</v>
      </c>
    </row>
    <row r="8749" spans="1:8">
      <c r="A8749" s="185">
        <v>44812</v>
      </c>
      <c r="B8749" s="184">
        <v>34.9</v>
      </c>
      <c r="C8749" s="184">
        <f t="shared" si="547"/>
        <v>2022</v>
      </c>
      <c r="E8749" s="190">
        <v>16.100000000000001</v>
      </c>
      <c r="F8749" s="190">
        <f t="shared" si="550"/>
        <v>8744</v>
      </c>
      <c r="G8749" s="190">
        <f t="shared" si="548"/>
        <v>0.95751204555409553</v>
      </c>
      <c r="H8749" s="190">
        <f t="shared" si="549"/>
        <v>349.76</v>
      </c>
    </row>
    <row r="8750" spans="1:8">
      <c r="A8750" s="185">
        <v>44813</v>
      </c>
      <c r="B8750" s="184">
        <v>37.1</v>
      </c>
      <c r="C8750" s="184">
        <f t="shared" si="547"/>
        <v>2022</v>
      </c>
      <c r="E8750" s="190">
        <v>16.100000000000001</v>
      </c>
      <c r="F8750" s="190">
        <f t="shared" si="550"/>
        <v>8745</v>
      </c>
      <c r="G8750" s="190">
        <f t="shared" si="548"/>
        <v>0.95762155059132725</v>
      </c>
      <c r="H8750" s="190">
        <f t="shared" si="549"/>
        <v>349.8</v>
      </c>
    </row>
    <row r="8751" spans="1:8">
      <c r="A8751" s="185">
        <v>44814</v>
      </c>
      <c r="B8751" s="184">
        <v>45.8</v>
      </c>
      <c r="C8751" s="184">
        <f t="shared" si="547"/>
        <v>2022</v>
      </c>
      <c r="E8751" s="190">
        <v>16.100000000000001</v>
      </c>
      <c r="F8751" s="190">
        <f t="shared" si="550"/>
        <v>8746</v>
      </c>
      <c r="G8751" s="190">
        <f t="shared" si="548"/>
        <v>0.95773105562855887</v>
      </c>
      <c r="H8751" s="190">
        <f t="shared" si="549"/>
        <v>349.84</v>
      </c>
    </row>
    <row r="8752" spans="1:8">
      <c r="A8752" s="185">
        <v>44815</v>
      </c>
      <c r="B8752" s="184">
        <v>40.6</v>
      </c>
      <c r="C8752" s="184">
        <f t="shared" si="547"/>
        <v>2022</v>
      </c>
      <c r="E8752" s="190">
        <v>16.100000000000001</v>
      </c>
      <c r="F8752" s="190">
        <f t="shared" si="550"/>
        <v>8747</v>
      </c>
      <c r="G8752" s="190">
        <f t="shared" si="548"/>
        <v>0.9578405606657906</v>
      </c>
      <c r="H8752" s="190">
        <f t="shared" si="549"/>
        <v>349.88</v>
      </c>
    </row>
    <row r="8753" spans="1:8">
      <c r="A8753" s="185">
        <v>44816</v>
      </c>
      <c r="B8753" s="184">
        <v>46.7</v>
      </c>
      <c r="C8753" s="184">
        <f t="shared" si="547"/>
        <v>2022</v>
      </c>
      <c r="E8753" s="190">
        <v>16</v>
      </c>
      <c r="F8753" s="190">
        <f t="shared" si="550"/>
        <v>8748</v>
      </c>
      <c r="G8753" s="190">
        <f t="shared" si="548"/>
        <v>0.95795006570302232</v>
      </c>
      <c r="H8753" s="190">
        <f t="shared" si="549"/>
        <v>349.92</v>
      </c>
    </row>
    <row r="8754" spans="1:8">
      <c r="A8754" s="185">
        <v>44817</v>
      </c>
      <c r="B8754" s="184">
        <v>56.5</v>
      </c>
      <c r="C8754" s="184">
        <f t="shared" si="547"/>
        <v>2022</v>
      </c>
      <c r="E8754" s="190">
        <v>16</v>
      </c>
      <c r="F8754" s="190">
        <f t="shared" si="550"/>
        <v>8749</v>
      </c>
      <c r="G8754" s="190">
        <f t="shared" si="548"/>
        <v>0.95805957074025405</v>
      </c>
      <c r="H8754" s="190">
        <f t="shared" si="549"/>
        <v>349.96</v>
      </c>
    </row>
    <row r="8755" spans="1:8">
      <c r="A8755" s="185">
        <v>44818</v>
      </c>
      <c r="B8755" s="184">
        <v>60.3</v>
      </c>
      <c r="C8755" s="184">
        <f t="shared" si="547"/>
        <v>2022</v>
      </c>
      <c r="E8755" s="190">
        <v>16</v>
      </c>
      <c r="F8755" s="190">
        <f t="shared" si="550"/>
        <v>8750</v>
      </c>
      <c r="G8755" s="190">
        <f t="shared" si="548"/>
        <v>0.95816907577748578</v>
      </c>
      <c r="H8755" s="190">
        <f t="shared" si="549"/>
        <v>350</v>
      </c>
    </row>
    <row r="8756" spans="1:8">
      <c r="A8756" s="185">
        <v>44819</v>
      </c>
      <c r="B8756" s="184">
        <v>56.8</v>
      </c>
      <c r="C8756" s="184">
        <f t="shared" si="547"/>
        <v>2022</v>
      </c>
      <c r="E8756" s="190">
        <v>16</v>
      </c>
      <c r="F8756" s="190">
        <f t="shared" si="550"/>
        <v>8751</v>
      </c>
      <c r="G8756" s="190">
        <f t="shared" si="548"/>
        <v>0.95827858081471751</v>
      </c>
      <c r="H8756" s="190">
        <f t="shared" si="549"/>
        <v>350.04</v>
      </c>
    </row>
    <row r="8757" spans="1:8">
      <c r="A8757" s="185">
        <v>44820</v>
      </c>
      <c r="B8757" s="184">
        <v>60.2</v>
      </c>
      <c r="C8757" s="184">
        <f t="shared" si="547"/>
        <v>2022</v>
      </c>
      <c r="E8757" s="190">
        <v>16</v>
      </c>
      <c r="F8757" s="190">
        <f t="shared" si="550"/>
        <v>8752</v>
      </c>
      <c r="G8757" s="190">
        <f t="shared" si="548"/>
        <v>0.95838808585194923</v>
      </c>
      <c r="H8757" s="190">
        <f t="shared" si="549"/>
        <v>350.08</v>
      </c>
    </row>
    <row r="8758" spans="1:8">
      <c r="A8758" s="185">
        <v>44821</v>
      </c>
      <c r="B8758" s="184">
        <v>54.3</v>
      </c>
      <c r="C8758" s="184">
        <f t="shared" si="547"/>
        <v>2022</v>
      </c>
      <c r="E8758" s="190">
        <v>16</v>
      </c>
      <c r="F8758" s="190">
        <f t="shared" si="550"/>
        <v>8753</v>
      </c>
      <c r="G8758" s="190">
        <f t="shared" si="548"/>
        <v>0.95849759088918085</v>
      </c>
      <c r="H8758" s="190">
        <f t="shared" si="549"/>
        <v>350.12</v>
      </c>
    </row>
    <row r="8759" spans="1:8">
      <c r="A8759" s="185">
        <v>44822</v>
      </c>
      <c r="B8759" s="184">
        <v>46.7</v>
      </c>
      <c r="C8759" s="184">
        <f t="shared" si="547"/>
        <v>2022</v>
      </c>
      <c r="E8759" s="190">
        <v>16</v>
      </c>
      <c r="F8759" s="190">
        <f t="shared" si="550"/>
        <v>8754</v>
      </c>
      <c r="G8759" s="190">
        <f t="shared" si="548"/>
        <v>0.95860709592641258</v>
      </c>
      <c r="H8759" s="190">
        <f t="shared" si="549"/>
        <v>350.16</v>
      </c>
    </row>
    <row r="8760" spans="1:8">
      <c r="A8760" s="185">
        <v>44823</v>
      </c>
      <c r="B8760" s="184">
        <v>52.5</v>
      </c>
      <c r="C8760" s="184">
        <f t="shared" si="547"/>
        <v>2022</v>
      </c>
      <c r="E8760" s="190">
        <v>16</v>
      </c>
      <c r="F8760" s="190">
        <f t="shared" si="550"/>
        <v>8755</v>
      </c>
      <c r="G8760" s="190">
        <f t="shared" si="548"/>
        <v>0.95871660096364431</v>
      </c>
      <c r="H8760" s="190">
        <f t="shared" si="549"/>
        <v>350.2</v>
      </c>
    </row>
    <row r="8761" spans="1:8">
      <c r="A8761" s="185">
        <v>44824</v>
      </c>
      <c r="B8761" s="184">
        <v>51.4</v>
      </c>
      <c r="C8761" s="184">
        <f t="shared" si="547"/>
        <v>2022</v>
      </c>
      <c r="E8761" s="190">
        <v>16</v>
      </c>
      <c r="F8761" s="190">
        <f t="shared" si="550"/>
        <v>8756</v>
      </c>
      <c r="G8761" s="190">
        <f t="shared" si="548"/>
        <v>0.95882610600087603</v>
      </c>
      <c r="H8761" s="190">
        <f t="shared" si="549"/>
        <v>350.24</v>
      </c>
    </row>
    <row r="8762" spans="1:8">
      <c r="A8762" s="185">
        <v>44825</v>
      </c>
      <c r="B8762" s="184">
        <v>67.099999999999994</v>
      </c>
      <c r="C8762" s="184">
        <f t="shared" si="547"/>
        <v>2022</v>
      </c>
      <c r="E8762" s="190">
        <v>15.9</v>
      </c>
      <c r="F8762" s="190">
        <f t="shared" si="550"/>
        <v>8757</v>
      </c>
      <c r="G8762" s="190">
        <f t="shared" si="548"/>
        <v>0.95893561103810776</v>
      </c>
      <c r="H8762" s="190">
        <f t="shared" si="549"/>
        <v>350.28</v>
      </c>
    </row>
    <row r="8763" spans="1:8">
      <c r="A8763" s="185">
        <v>44826</v>
      </c>
      <c r="B8763" s="184">
        <v>52.9</v>
      </c>
      <c r="C8763" s="184">
        <f t="shared" si="547"/>
        <v>2022</v>
      </c>
      <c r="E8763" s="190">
        <v>15.9</v>
      </c>
      <c r="F8763" s="190">
        <f t="shared" si="550"/>
        <v>8758</v>
      </c>
      <c r="G8763" s="190">
        <f t="shared" si="548"/>
        <v>0.95904511607533949</v>
      </c>
      <c r="H8763" s="190">
        <f t="shared" si="549"/>
        <v>350.32</v>
      </c>
    </row>
    <row r="8764" spans="1:8">
      <c r="A8764" s="185">
        <v>44827</v>
      </c>
      <c r="B8764" s="184">
        <v>51.2</v>
      </c>
      <c r="C8764" s="184">
        <f t="shared" si="547"/>
        <v>2022</v>
      </c>
      <c r="E8764" s="190">
        <v>15.9</v>
      </c>
      <c r="F8764" s="190">
        <f t="shared" si="550"/>
        <v>8759</v>
      </c>
      <c r="G8764" s="190">
        <f t="shared" si="548"/>
        <v>0.95915462111257122</v>
      </c>
      <c r="H8764" s="190">
        <f t="shared" si="549"/>
        <v>350.36</v>
      </c>
    </row>
    <row r="8765" spans="1:8">
      <c r="A8765" s="185">
        <v>44828</v>
      </c>
      <c r="B8765" s="184">
        <v>57.8</v>
      </c>
      <c r="C8765" s="184">
        <f t="shared" si="547"/>
        <v>2022</v>
      </c>
      <c r="E8765" s="190">
        <v>15.9</v>
      </c>
      <c r="F8765" s="190">
        <f t="shared" si="550"/>
        <v>8760</v>
      </c>
      <c r="G8765" s="190">
        <f t="shared" si="548"/>
        <v>0.95926412614980294</v>
      </c>
      <c r="H8765" s="190">
        <f t="shared" si="549"/>
        <v>350.4</v>
      </c>
    </row>
    <row r="8766" spans="1:8">
      <c r="A8766" s="185">
        <v>44829</v>
      </c>
      <c r="B8766" s="184">
        <v>55.5</v>
      </c>
      <c r="C8766" s="184">
        <f t="shared" si="547"/>
        <v>2022</v>
      </c>
      <c r="E8766" s="190">
        <v>15.8</v>
      </c>
      <c r="F8766" s="190">
        <f t="shared" si="550"/>
        <v>8761</v>
      </c>
      <c r="G8766" s="190">
        <f t="shared" si="548"/>
        <v>0.95937363118703456</v>
      </c>
      <c r="H8766" s="190">
        <f t="shared" si="549"/>
        <v>350.44</v>
      </c>
    </row>
    <row r="8767" spans="1:8">
      <c r="A8767" s="185">
        <v>44830</v>
      </c>
      <c r="B8767" s="184">
        <v>52.4</v>
      </c>
      <c r="C8767" s="184">
        <f t="shared" si="547"/>
        <v>2022</v>
      </c>
      <c r="E8767" s="190">
        <v>15.8</v>
      </c>
      <c r="F8767" s="190">
        <f t="shared" si="550"/>
        <v>8762</v>
      </c>
      <c r="G8767" s="190">
        <f t="shared" si="548"/>
        <v>0.95948313622426629</v>
      </c>
      <c r="H8767" s="190">
        <f t="shared" si="549"/>
        <v>350.48</v>
      </c>
    </row>
    <row r="8768" spans="1:8">
      <c r="A8768" s="185">
        <v>44831</v>
      </c>
      <c r="B8768" s="184">
        <v>34.700000000000003</v>
      </c>
      <c r="C8768" s="184">
        <f t="shared" si="547"/>
        <v>2022</v>
      </c>
      <c r="E8768" s="190">
        <v>15.8</v>
      </c>
      <c r="F8768" s="190">
        <f t="shared" si="550"/>
        <v>8763</v>
      </c>
      <c r="G8768" s="190">
        <f t="shared" si="548"/>
        <v>0.95959264126149801</v>
      </c>
      <c r="H8768" s="190">
        <f t="shared" si="549"/>
        <v>350.52</v>
      </c>
    </row>
    <row r="8769" spans="1:8">
      <c r="A8769" s="185">
        <v>44832</v>
      </c>
      <c r="B8769" s="184">
        <v>29.4</v>
      </c>
      <c r="C8769" s="184">
        <f t="shared" si="547"/>
        <v>2022</v>
      </c>
      <c r="E8769" s="190">
        <v>15.6</v>
      </c>
      <c r="F8769" s="190">
        <f t="shared" si="550"/>
        <v>8764</v>
      </c>
      <c r="G8769" s="190">
        <f t="shared" si="548"/>
        <v>0.95970214629872974</v>
      </c>
      <c r="H8769" s="190">
        <f t="shared" si="549"/>
        <v>350.56</v>
      </c>
    </row>
    <row r="8770" spans="1:8">
      <c r="A8770" s="185">
        <v>44833</v>
      </c>
      <c r="B8770" s="184">
        <v>38.799999999999997</v>
      </c>
      <c r="C8770" s="184">
        <f t="shared" si="547"/>
        <v>2022</v>
      </c>
      <c r="E8770" s="190">
        <v>15.5</v>
      </c>
      <c r="F8770" s="190">
        <f t="shared" si="550"/>
        <v>8765</v>
      </c>
      <c r="G8770" s="190">
        <f t="shared" si="548"/>
        <v>0.95981165133596147</v>
      </c>
      <c r="H8770" s="190">
        <f t="shared" si="549"/>
        <v>350.6</v>
      </c>
    </row>
    <row r="8771" spans="1:8">
      <c r="A8771" s="185">
        <v>44834</v>
      </c>
      <c r="B8771" s="184">
        <v>44.3</v>
      </c>
      <c r="C8771" s="184">
        <f t="shared" si="547"/>
        <v>2022</v>
      </c>
      <c r="E8771" s="190">
        <v>15.5</v>
      </c>
      <c r="F8771" s="190">
        <f t="shared" si="550"/>
        <v>8766</v>
      </c>
      <c r="G8771" s="190">
        <f t="shared" si="548"/>
        <v>0.9599211563731932</v>
      </c>
      <c r="H8771" s="190">
        <f t="shared" si="549"/>
        <v>350.64</v>
      </c>
    </row>
    <row r="8772" spans="1:8">
      <c r="A8772" s="185">
        <v>44835</v>
      </c>
      <c r="B8772" s="184">
        <v>39.5</v>
      </c>
      <c r="C8772" s="184">
        <f t="shared" si="547"/>
        <v>2022</v>
      </c>
      <c r="E8772" s="190">
        <v>15.5</v>
      </c>
      <c r="F8772" s="190">
        <f t="shared" si="550"/>
        <v>8767</v>
      </c>
      <c r="G8772" s="190">
        <f t="shared" si="548"/>
        <v>0.96003066141042492</v>
      </c>
      <c r="H8772" s="190">
        <f t="shared" si="549"/>
        <v>350.68</v>
      </c>
    </row>
    <row r="8773" spans="1:8">
      <c r="A8773" s="185">
        <v>44836</v>
      </c>
      <c r="B8773" s="184">
        <v>35.6</v>
      </c>
      <c r="C8773" s="184">
        <f t="shared" si="547"/>
        <v>2022</v>
      </c>
      <c r="E8773" s="190">
        <v>15.4</v>
      </c>
      <c r="F8773" s="190">
        <f t="shared" si="550"/>
        <v>8768</v>
      </c>
      <c r="G8773" s="190">
        <f t="shared" si="548"/>
        <v>0.96014016644765654</v>
      </c>
      <c r="H8773" s="190">
        <f t="shared" si="549"/>
        <v>350.72</v>
      </c>
    </row>
    <row r="8774" spans="1:8">
      <c r="A8774" s="185">
        <v>44837</v>
      </c>
      <c r="B8774" s="184">
        <v>41.6</v>
      </c>
      <c r="C8774" s="184">
        <f t="shared" ref="C8774:C8837" si="551">YEAR(A8774)</f>
        <v>2022</v>
      </c>
      <c r="E8774" s="190">
        <v>15.4</v>
      </c>
      <c r="F8774" s="190">
        <f t="shared" si="550"/>
        <v>8769</v>
      </c>
      <c r="G8774" s="190">
        <f t="shared" ref="G8774:G8837" si="552">F8774/9132</f>
        <v>0.96024967148488827</v>
      </c>
      <c r="H8774" s="190">
        <f t="shared" ref="H8774:H8837" si="553">G8774*9132/25</f>
        <v>350.76</v>
      </c>
    </row>
    <row r="8775" spans="1:8">
      <c r="A8775" s="185">
        <v>44838</v>
      </c>
      <c r="B8775" s="184">
        <v>43.3</v>
      </c>
      <c r="C8775" s="184">
        <f t="shared" si="551"/>
        <v>2022</v>
      </c>
      <c r="E8775" s="190">
        <v>15.4</v>
      </c>
      <c r="F8775" s="190">
        <f t="shared" ref="F8775:F8838" si="554">F8774+1</f>
        <v>8770</v>
      </c>
      <c r="G8775" s="190">
        <f t="shared" si="552"/>
        <v>0.96035917652211999</v>
      </c>
      <c r="H8775" s="190">
        <f t="shared" si="553"/>
        <v>350.8</v>
      </c>
    </row>
    <row r="8776" spans="1:8">
      <c r="A8776" s="185">
        <v>44839</v>
      </c>
      <c r="B8776" s="184">
        <v>42.9</v>
      </c>
      <c r="C8776" s="184">
        <f t="shared" si="551"/>
        <v>2022</v>
      </c>
      <c r="E8776" s="190">
        <v>15.4</v>
      </c>
      <c r="F8776" s="190">
        <f t="shared" si="554"/>
        <v>8771</v>
      </c>
      <c r="G8776" s="190">
        <f t="shared" si="552"/>
        <v>0.96046868155935172</v>
      </c>
      <c r="H8776" s="190">
        <f t="shared" si="553"/>
        <v>350.84</v>
      </c>
    </row>
    <row r="8777" spans="1:8">
      <c r="A8777" s="185">
        <v>44840</v>
      </c>
      <c r="B8777" s="184">
        <v>42.5</v>
      </c>
      <c r="C8777" s="184">
        <f t="shared" si="551"/>
        <v>2022</v>
      </c>
      <c r="E8777" s="190">
        <v>15.3</v>
      </c>
      <c r="F8777" s="190">
        <f t="shared" si="554"/>
        <v>8772</v>
      </c>
      <c r="G8777" s="190">
        <f t="shared" si="552"/>
        <v>0.96057818659658345</v>
      </c>
      <c r="H8777" s="190">
        <f t="shared" si="553"/>
        <v>350.88</v>
      </c>
    </row>
    <row r="8778" spans="1:8">
      <c r="A8778" s="185">
        <v>44841</v>
      </c>
      <c r="B8778" s="184">
        <v>39.5</v>
      </c>
      <c r="C8778" s="184">
        <f t="shared" si="551"/>
        <v>2022</v>
      </c>
      <c r="E8778" s="190">
        <v>15.3</v>
      </c>
      <c r="F8778" s="190">
        <f t="shared" si="554"/>
        <v>8773</v>
      </c>
      <c r="G8778" s="190">
        <f t="shared" si="552"/>
        <v>0.96068769163381518</v>
      </c>
      <c r="H8778" s="190">
        <f t="shared" si="553"/>
        <v>350.92</v>
      </c>
    </row>
    <row r="8779" spans="1:8">
      <c r="A8779" s="185">
        <v>44842</v>
      </c>
      <c r="B8779" s="184">
        <v>37.5</v>
      </c>
      <c r="C8779" s="184">
        <f t="shared" si="551"/>
        <v>2022</v>
      </c>
      <c r="E8779" s="190">
        <v>15.3</v>
      </c>
      <c r="F8779" s="190">
        <f t="shared" si="554"/>
        <v>8774</v>
      </c>
      <c r="G8779" s="190">
        <f t="shared" si="552"/>
        <v>0.9607971966710469</v>
      </c>
      <c r="H8779" s="190">
        <f t="shared" si="553"/>
        <v>350.96</v>
      </c>
    </row>
    <row r="8780" spans="1:8">
      <c r="A8780" s="185">
        <v>44843</v>
      </c>
      <c r="B8780" s="184">
        <v>36.6</v>
      </c>
      <c r="C8780" s="184">
        <f t="shared" si="551"/>
        <v>2022</v>
      </c>
      <c r="E8780" s="190">
        <v>15.3</v>
      </c>
      <c r="F8780" s="190">
        <f t="shared" si="554"/>
        <v>8775</v>
      </c>
      <c r="G8780" s="190">
        <f t="shared" si="552"/>
        <v>0.96090670170827863</v>
      </c>
      <c r="H8780" s="190">
        <f t="shared" si="553"/>
        <v>351</v>
      </c>
    </row>
    <row r="8781" spans="1:8">
      <c r="A8781" s="185">
        <v>44844</v>
      </c>
      <c r="B8781" s="184">
        <v>38.799999999999997</v>
      </c>
      <c r="C8781" s="184">
        <f t="shared" si="551"/>
        <v>2022</v>
      </c>
      <c r="E8781" s="190">
        <v>15.3</v>
      </c>
      <c r="F8781" s="190">
        <f t="shared" si="554"/>
        <v>8776</v>
      </c>
      <c r="G8781" s="190">
        <f t="shared" si="552"/>
        <v>0.96101620674551025</v>
      </c>
      <c r="H8781" s="190">
        <f t="shared" si="553"/>
        <v>351.04</v>
      </c>
    </row>
    <row r="8782" spans="1:8">
      <c r="A8782" s="185">
        <v>44845</v>
      </c>
      <c r="B8782" s="184">
        <v>33</v>
      </c>
      <c r="C8782" s="184">
        <f t="shared" si="551"/>
        <v>2022</v>
      </c>
      <c r="E8782" s="190">
        <v>15.2</v>
      </c>
      <c r="F8782" s="190">
        <f t="shared" si="554"/>
        <v>8777</v>
      </c>
      <c r="G8782" s="190">
        <f t="shared" si="552"/>
        <v>0.96112571178274198</v>
      </c>
      <c r="H8782" s="190">
        <f t="shared" si="553"/>
        <v>351.08</v>
      </c>
    </row>
    <row r="8783" spans="1:8">
      <c r="A8783" s="185">
        <v>44846</v>
      </c>
      <c r="B8783" s="184">
        <v>36.4</v>
      </c>
      <c r="C8783" s="184">
        <f t="shared" si="551"/>
        <v>2022</v>
      </c>
      <c r="E8783" s="190">
        <v>15.2</v>
      </c>
      <c r="F8783" s="190">
        <f t="shared" si="554"/>
        <v>8778</v>
      </c>
      <c r="G8783" s="190">
        <f t="shared" si="552"/>
        <v>0.9612352168199737</v>
      </c>
      <c r="H8783" s="190">
        <f t="shared" si="553"/>
        <v>351.12</v>
      </c>
    </row>
    <row r="8784" spans="1:8">
      <c r="A8784" s="185">
        <v>44847</v>
      </c>
      <c r="B8784" s="184">
        <v>33.4</v>
      </c>
      <c r="C8784" s="184">
        <f t="shared" si="551"/>
        <v>2022</v>
      </c>
      <c r="E8784" s="190">
        <v>15.1</v>
      </c>
      <c r="F8784" s="190">
        <f t="shared" si="554"/>
        <v>8779</v>
      </c>
      <c r="G8784" s="190">
        <f t="shared" si="552"/>
        <v>0.96134472185720543</v>
      </c>
      <c r="H8784" s="190">
        <f t="shared" si="553"/>
        <v>351.16</v>
      </c>
    </row>
    <row r="8785" spans="1:8">
      <c r="A8785" s="185">
        <v>44848</v>
      </c>
      <c r="B8785" s="184">
        <v>27.5</v>
      </c>
      <c r="C8785" s="184">
        <f t="shared" si="551"/>
        <v>2022</v>
      </c>
      <c r="E8785" s="190">
        <v>15.1</v>
      </c>
      <c r="F8785" s="190">
        <f t="shared" si="554"/>
        <v>8780</v>
      </c>
      <c r="G8785" s="190">
        <f t="shared" si="552"/>
        <v>0.96145422689443716</v>
      </c>
      <c r="H8785" s="190">
        <f t="shared" si="553"/>
        <v>351.2</v>
      </c>
    </row>
    <row r="8786" spans="1:8">
      <c r="A8786" s="185">
        <v>44849</v>
      </c>
      <c r="B8786" s="184">
        <v>40.299999999999997</v>
      </c>
      <c r="C8786" s="184">
        <f t="shared" si="551"/>
        <v>2022</v>
      </c>
      <c r="E8786" s="190">
        <v>15</v>
      </c>
      <c r="F8786" s="190">
        <f t="shared" si="554"/>
        <v>8781</v>
      </c>
      <c r="G8786" s="190">
        <f t="shared" si="552"/>
        <v>0.96156373193166889</v>
      </c>
      <c r="H8786" s="190">
        <f t="shared" si="553"/>
        <v>351.24</v>
      </c>
    </row>
    <row r="8787" spans="1:8">
      <c r="A8787" s="185">
        <v>44850</v>
      </c>
      <c r="B8787" s="184">
        <v>45</v>
      </c>
      <c r="C8787" s="184">
        <f t="shared" si="551"/>
        <v>2022</v>
      </c>
      <c r="E8787" s="190">
        <v>15</v>
      </c>
      <c r="F8787" s="190">
        <f t="shared" si="554"/>
        <v>8782</v>
      </c>
      <c r="G8787" s="190">
        <f t="shared" si="552"/>
        <v>0.96167323696890061</v>
      </c>
      <c r="H8787" s="190">
        <f t="shared" si="553"/>
        <v>351.28</v>
      </c>
    </row>
    <row r="8788" spans="1:8">
      <c r="A8788" s="185">
        <v>44851</v>
      </c>
      <c r="B8788" s="184">
        <v>45.3</v>
      </c>
      <c r="C8788" s="184">
        <f t="shared" si="551"/>
        <v>2022</v>
      </c>
      <c r="E8788" s="190">
        <v>15</v>
      </c>
      <c r="F8788" s="190">
        <f t="shared" si="554"/>
        <v>8783</v>
      </c>
      <c r="G8788" s="190">
        <f t="shared" si="552"/>
        <v>0.96178274200613223</v>
      </c>
      <c r="H8788" s="190">
        <f t="shared" si="553"/>
        <v>351.32</v>
      </c>
    </row>
    <row r="8789" spans="1:8">
      <c r="A8789" s="185">
        <v>44852</v>
      </c>
      <c r="B8789" s="184">
        <v>45.8</v>
      </c>
      <c r="C8789" s="184">
        <f t="shared" si="551"/>
        <v>2022</v>
      </c>
      <c r="E8789" s="190">
        <v>15</v>
      </c>
      <c r="F8789" s="190">
        <f t="shared" si="554"/>
        <v>8784</v>
      </c>
      <c r="G8789" s="190">
        <f t="shared" si="552"/>
        <v>0.96189224704336396</v>
      </c>
      <c r="H8789" s="190">
        <f t="shared" si="553"/>
        <v>351.36</v>
      </c>
    </row>
    <row r="8790" spans="1:8">
      <c r="A8790" s="185">
        <v>44853</v>
      </c>
      <c r="B8790" s="184">
        <v>46</v>
      </c>
      <c r="C8790" s="184">
        <f t="shared" si="551"/>
        <v>2022</v>
      </c>
      <c r="E8790" s="190">
        <v>15</v>
      </c>
      <c r="F8790" s="190">
        <f t="shared" si="554"/>
        <v>8785</v>
      </c>
      <c r="G8790" s="190">
        <f t="shared" si="552"/>
        <v>0.96200175208059568</v>
      </c>
      <c r="H8790" s="190">
        <f t="shared" si="553"/>
        <v>351.4</v>
      </c>
    </row>
    <row r="8791" spans="1:8">
      <c r="A8791" s="185">
        <v>44854</v>
      </c>
      <c r="B8791" s="184">
        <v>48.1</v>
      </c>
      <c r="C8791" s="184">
        <f t="shared" si="551"/>
        <v>2022</v>
      </c>
      <c r="E8791" s="190">
        <v>15</v>
      </c>
      <c r="F8791" s="190">
        <f t="shared" si="554"/>
        <v>8786</v>
      </c>
      <c r="G8791" s="190">
        <f t="shared" si="552"/>
        <v>0.96211125711782741</v>
      </c>
      <c r="H8791" s="190">
        <f t="shared" si="553"/>
        <v>351.44</v>
      </c>
    </row>
    <row r="8792" spans="1:8">
      <c r="A8792" s="185">
        <v>44855</v>
      </c>
      <c r="B8792" s="184">
        <v>51.9</v>
      </c>
      <c r="C8792" s="184">
        <f t="shared" si="551"/>
        <v>2022</v>
      </c>
      <c r="E8792" s="190">
        <v>15</v>
      </c>
      <c r="F8792" s="190">
        <f t="shared" si="554"/>
        <v>8787</v>
      </c>
      <c r="G8792" s="190">
        <f t="shared" si="552"/>
        <v>0.96222076215505914</v>
      </c>
      <c r="H8792" s="190">
        <f t="shared" si="553"/>
        <v>351.48</v>
      </c>
    </row>
    <row r="8793" spans="1:8">
      <c r="A8793" s="185">
        <v>44856</v>
      </c>
      <c r="B8793" s="184">
        <v>85.5</v>
      </c>
      <c r="C8793" s="184">
        <f t="shared" si="551"/>
        <v>2022</v>
      </c>
      <c r="E8793" s="190">
        <v>15</v>
      </c>
      <c r="F8793" s="190">
        <f t="shared" si="554"/>
        <v>8788</v>
      </c>
      <c r="G8793" s="190">
        <f t="shared" si="552"/>
        <v>0.96233026719229087</v>
      </c>
      <c r="H8793" s="190">
        <f t="shared" si="553"/>
        <v>351.52</v>
      </c>
    </row>
    <row r="8794" spans="1:8">
      <c r="A8794" s="185">
        <v>44857</v>
      </c>
      <c r="B8794" s="184">
        <v>72.8</v>
      </c>
      <c r="C8794" s="184">
        <f t="shared" si="551"/>
        <v>2022</v>
      </c>
      <c r="E8794" s="190">
        <v>15</v>
      </c>
      <c r="F8794" s="190">
        <f t="shared" si="554"/>
        <v>8789</v>
      </c>
      <c r="G8794" s="190">
        <f t="shared" si="552"/>
        <v>0.96243977222952259</v>
      </c>
      <c r="H8794" s="190">
        <f t="shared" si="553"/>
        <v>351.56</v>
      </c>
    </row>
    <row r="8795" spans="1:8">
      <c r="A8795" s="185">
        <v>44858</v>
      </c>
      <c r="B8795" s="184">
        <v>93.7</v>
      </c>
      <c r="C8795" s="184">
        <f t="shared" si="551"/>
        <v>2022</v>
      </c>
      <c r="E8795" s="190">
        <v>15</v>
      </c>
      <c r="F8795" s="190">
        <f t="shared" si="554"/>
        <v>8790</v>
      </c>
      <c r="G8795" s="190">
        <f t="shared" si="552"/>
        <v>0.96254927726675432</v>
      </c>
      <c r="H8795" s="190">
        <f t="shared" si="553"/>
        <v>351.6</v>
      </c>
    </row>
    <row r="8796" spans="1:8">
      <c r="A8796" s="185">
        <v>44859</v>
      </c>
      <c r="B8796" s="184">
        <v>88.7</v>
      </c>
      <c r="C8796" s="184">
        <f t="shared" si="551"/>
        <v>2022</v>
      </c>
      <c r="E8796" s="190">
        <v>14.9</v>
      </c>
      <c r="F8796" s="190">
        <f t="shared" si="554"/>
        <v>8791</v>
      </c>
      <c r="G8796" s="190">
        <f t="shared" si="552"/>
        <v>0.96265878230398594</v>
      </c>
      <c r="H8796" s="190">
        <f t="shared" si="553"/>
        <v>351.64</v>
      </c>
    </row>
    <row r="8797" spans="1:8">
      <c r="A8797" s="185">
        <v>44860</v>
      </c>
      <c r="B8797" s="184">
        <v>82.2</v>
      </c>
      <c r="C8797" s="184">
        <f t="shared" si="551"/>
        <v>2022</v>
      </c>
      <c r="E8797" s="190">
        <v>14.8</v>
      </c>
      <c r="F8797" s="190">
        <f t="shared" si="554"/>
        <v>8792</v>
      </c>
      <c r="G8797" s="190">
        <f t="shared" si="552"/>
        <v>0.96276828734121767</v>
      </c>
      <c r="H8797" s="190">
        <f t="shared" si="553"/>
        <v>351.68</v>
      </c>
    </row>
    <row r="8798" spans="1:8">
      <c r="A8798" s="185">
        <v>44861</v>
      </c>
      <c r="B8798" s="184">
        <v>88.3</v>
      </c>
      <c r="C8798" s="184">
        <f t="shared" si="551"/>
        <v>2022</v>
      </c>
      <c r="E8798" s="190">
        <v>14.8</v>
      </c>
      <c r="F8798" s="190">
        <f t="shared" si="554"/>
        <v>8793</v>
      </c>
      <c r="G8798" s="190">
        <f t="shared" si="552"/>
        <v>0.96287779237844939</v>
      </c>
      <c r="H8798" s="190">
        <f t="shared" si="553"/>
        <v>351.72</v>
      </c>
    </row>
    <row r="8799" spans="1:8">
      <c r="A8799" s="185">
        <v>44862</v>
      </c>
      <c r="B8799" s="184">
        <v>78.599999999999994</v>
      </c>
      <c r="C8799" s="184">
        <f t="shared" si="551"/>
        <v>2022</v>
      </c>
      <c r="E8799" s="190">
        <v>14.8</v>
      </c>
      <c r="F8799" s="190">
        <f t="shared" si="554"/>
        <v>8794</v>
      </c>
      <c r="G8799" s="190">
        <f t="shared" si="552"/>
        <v>0.96298729741568112</v>
      </c>
      <c r="H8799" s="190">
        <f t="shared" si="553"/>
        <v>351.76</v>
      </c>
    </row>
    <row r="8800" spans="1:8">
      <c r="A8800" s="185">
        <v>44863</v>
      </c>
      <c r="B8800" s="184">
        <v>68.8</v>
      </c>
      <c r="C8800" s="184">
        <f t="shared" si="551"/>
        <v>2022</v>
      </c>
      <c r="E8800" s="190">
        <v>14.8</v>
      </c>
      <c r="F8800" s="190">
        <f t="shared" si="554"/>
        <v>8795</v>
      </c>
      <c r="G8800" s="190">
        <f t="shared" si="552"/>
        <v>0.96309680245291285</v>
      </c>
      <c r="H8800" s="190">
        <f t="shared" si="553"/>
        <v>351.8</v>
      </c>
    </row>
    <row r="8801" spans="1:8">
      <c r="A8801" s="185">
        <v>44864</v>
      </c>
      <c r="B8801" s="184">
        <v>60.6</v>
      </c>
      <c r="C8801" s="184">
        <f t="shared" si="551"/>
        <v>2022</v>
      </c>
      <c r="E8801" s="190">
        <v>14.8</v>
      </c>
      <c r="F8801" s="190">
        <f t="shared" si="554"/>
        <v>8796</v>
      </c>
      <c r="G8801" s="190">
        <f t="shared" si="552"/>
        <v>0.96320630749014458</v>
      </c>
      <c r="H8801" s="190">
        <f t="shared" si="553"/>
        <v>351.84</v>
      </c>
    </row>
    <row r="8802" spans="1:8">
      <c r="A8802" s="185">
        <v>44865</v>
      </c>
      <c r="B8802" s="184">
        <v>83.3</v>
      </c>
      <c r="C8802" s="184">
        <f t="shared" si="551"/>
        <v>2022</v>
      </c>
      <c r="E8802" s="190">
        <v>14.5</v>
      </c>
      <c r="F8802" s="190">
        <f t="shared" si="554"/>
        <v>8797</v>
      </c>
      <c r="G8802" s="190">
        <f t="shared" si="552"/>
        <v>0.9633158125273763</v>
      </c>
      <c r="H8802" s="190">
        <f t="shared" si="553"/>
        <v>351.88</v>
      </c>
    </row>
    <row r="8803" spans="1:8">
      <c r="A8803" s="185">
        <v>44866</v>
      </c>
      <c r="B8803" s="184">
        <v>66.5</v>
      </c>
      <c r="C8803" s="184">
        <f t="shared" si="551"/>
        <v>2022</v>
      </c>
      <c r="E8803" s="190">
        <v>14.5</v>
      </c>
      <c r="F8803" s="190">
        <f t="shared" si="554"/>
        <v>8798</v>
      </c>
      <c r="G8803" s="190">
        <f t="shared" si="552"/>
        <v>0.96342531756460792</v>
      </c>
      <c r="H8803" s="190">
        <f t="shared" si="553"/>
        <v>351.92</v>
      </c>
    </row>
    <row r="8804" spans="1:8">
      <c r="A8804" s="185">
        <v>44867</v>
      </c>
      <c r="B8804" s="184">
        <v>89.6</v>
      </c>
      <c r="C8804" s="184">
        <f t="shared" si="551"/>
        <v>2022</v>
      </c>
      <c r="E8804" s="190">
        <v>14.5</v>
      </c>
      <c r="F8804" s="190">
        <f t="shared" si="554"/>
        <v>8799</v>
      </c>
      <c r="G8804" s="190">
        <f t="shared" si="552"/>
        <v>0.96353482260183965</v>
      </c>
      <c r="H8804" s="190">
        <f t="shared" si="553"/>
        <v>351.96</v>
      </c>
    </row>
    <row r="8805" spans="1:8">
      <c r="A8805" s="185">
        <v>44868</v>
      </c>
      <c r="B8805" s="184">
        <v>74.2</v>
      </c>
      <c r="C8805" s="184">
        <f t="shared" si="551"/>
        <v>2022</v>
      </c>
      <c r="E8805" s="190">
        <v>14.4</v>
      </c>
      <c r="F8805" s="190">
        <f t="shared" si="554"/>
        <v>8800</v>
      </c>
      <c r="G8805" s="190">
        <f t="shared" si="552"/>
        <v>0.96364432763907137</v>
      </c>
      <c r="H8805" s="190">
        <f t="shared" si="553"/>
        <v>352</v>
      </c>
    </row>
    <row r="8806" spans="1:8">
      <c r="A8806" s="185">
        <v>44869</v>
      </c>
      <c r="B8806" s="184">
        <v>67.8</v>
      </c>
      <c r="C8806" s="184">
        <f t="shared" si="551"/>
        <v>2022</v>
      </c>
      <c r="E8806" s="190">
        <v>14.4</v>
      </c>
      <c r="F8806" s="190">
        <f t="shared" si="554"/>
        <v>8801</v>
      </c>
      <c r="G8806" s="190">
        <f t="shared" si="552"/>
        <v>0.9637538326763031</v>
      </c>
      <c r="H8806" s="190">
        <f t="shared" si="553"/>
        <v>352.04</v>
      </c>
    </row>
    <row r="8807" spans="1:8">
      <c r="A8807" s="185">
        <v>44870</v>
      </c>
      <c r="B8807" s="184">
        <v>86.3</v>
      </c>
      <c r="C8807" s="184">
        <f t="shared" si="551"/>
        <v>2022</v>
      </c>
      <c r="E8807" s="190">
        <v>14.4</v>
      </c>
      <c r="F8807" s="190">
        <f t="shared" si="554"/>
        <v>8802</v>
      </c>
      <c r="G8807" s="190">
        <f t="shared" si="552"/>
        <v>0.96386333771353483</v>
      </c>
      <c r="H8807" s="190">
        <f t="shared" si="553"/>
        <v>352.08</v>
      </c>
    </row>
    <row r="8808" spans="1:8">
      <c r="A8808" s="185">
        <v>44871</v>
      </c>
      <c r="B8808" s="184">
        <v>89.5</v>
      </c>
      <c r="C8808" s="184">
        <f t="shared" si="551"/>
        <v>2022</v>
      </c>
      <c r="E8808" s="190">
        <v>14.4</v>
      </c>
      <c r="F8808" s="190">
        <f t="shared" si="554"/>
        <v>8803</v>
      </c>
      <c r="G8808" s="190">
        <f t="shared" si="552"/>
        <v>0.96397284275076656</v>
      </c>
      <c r="H8808" s="190">
        <f t="shared" si="553"/>
        <v>352.12</v>
      </c>
    </row>
    <row r="8809" spans="1:8">
      <c r="A8809" s="185">
        <v>44872</v>
      </c>
      <c r="B8809" s="184">
        <v>86.6</v>
      </c>
      <c r="C8809" s="184">
        <f t="shared" si="551"/>
        <v>2022</v>
      </c>
      <c r="E8809" s="190">
        <v>14.4</v>
      </c>
      <c r="F8809" s="190">
        <f t="shared" si="554"/>
        <v>8804</v>
      </c>
      <c r="G8809" s="190">
        <f t="shared" si="552"/>
        <v>0.96408234778799828</v>
      </c>
      <c r="H8809" s="190">
        <f t="shared" si="553"/>
        <v>352.16</v>
      </c>
    </row>
    <row r="8810" spans="1:8">
      <c r="A8810" s="185">
        <v>44873</v>
      </c>
      <c r="B8810" s="184">
        <v>84.3</v>
      </c>
      <c r="C8810" s="184">
        <f t="shared" si="551"/>
        <v>2022</v>
      </c>
      <c r="E8810" s="190">
        <v>14.4</v>
      </c>
      <c r="F8810" s="190">
        <f t="shared" si="554"/>
        <v>8805</v>
      </c>
      <c r="G8810" s="190">
        <f t="shared" si="552"/>
        <v>0.96419185282523001</v>
      </c>
      <c r="H8810" s="190">
        <f t="shared" si="553"/>
        <v>352.2</v>
      </c>
    </row>
    <row r="8811" spans="1:8">
      <c r="A8811" s="185">
        <v>44874</v>
      </c>
      <c r="B8811" s="184">
        <v>114</v>
      </c>
      <c r="C8811" s="184">
        <f t="shared" si="551"/>
        <v>2022</v>
      </c>
      <c r="E8811" s="190">
        <v>14.3</v>
      </c>
      <c r="F8811" s="190">
        <f t="shared" si="554"/>
        <v>8806</v>
      </c>
      <c r="G8811" s="190">
        <f t="shared" si="552"/>
        <v>0.96430135786246163</v>
      </c>
      <c r="H8811" s="190">
        <f t="shared" si="553"/>
        <v>352.24</v>
      </c>
    </row>
    <row r="8812" spans="1:8">
      <c r="A8812" s="185">
        <v>44875</v>
      </c>
      <c r="B8812" s="184">
        <v>81.5</v>
      </c>
      <c r="C8812" s="184">
        <f t="shared" si="551"/>
        <v>2022</v>
      </c>
      <c r="E8812" s="190">
        <v>14.3</v>
      </c>
      <c r="F8812" s="190">
        <f t="shared" si="554"/>
        <v>8807</v>
      </c>
      <c r="G8812" s="190">
        <f t="shared" si="552"/>
        <v>0.96441086289969336</v>
      </c>
      <c r="H8812" s="190">
        <f t="shared" si="553"/>
        <v>352.28</v>
      </c>
    </row>
    <row r="8813" spans="1:8">
      <c r="A8813" s="185">
        <v>44876</v>
      </c>
      <c r="B8813" s="184">
        <v>77</v>
      </c>
      <c r="C8813" s="184">
        <f t="shared" si="551"/>
        <v>2022</v>
      </c>
      <c r="E8813" s="190">
        <v>14.2</v>
      </c>
      <c r="F8813" s="190">
        <f t="shared" si="554"/>
        <v>8808</v>
      </c>
      <c r="G8813" s="190">
        <f t="shared" si="552"/>
        <v>0.96452036793692508</v>
      </c>
      <c r="H8813" s="190">
        <f t="shared" si="553"/>
        <v>352.32</v>
      </c>
    </row>
    <row r="8814" spans="1:8">
      <c r="A8814" s="185">
        <v>44877</v>
      </c>
      <c r="B8814" s="184">
        <v>74.400000000000006</v>
      </c>
      <c r="C8814" s="184">
        <f t="shared" si="551"/>
        <v>2022</v>
      </c>
      <c r="E8814" s="190">
        <v>14.2</v>
      </c>
      <c r="F8814" s="190">
        <f t="shared" si="554"/>
        <v>8809</v>
      </c>
      <c r="G8814" s="190">
        <f t="shared" si="552"/>
        <v>0.96462987297415681</v>
      </c>
      <c r="H8814" s="190">
        <f t="shared" si="553"/>
        <v>352.36</v>
      </c>
    </row>
    <row r="8815" spans="1:8">
      <c r="A8815" s="185">
        <v>44878</v>
      </c>
      <c r="B8815" s="184">
        <v>78.8</v>
      </c>
      <c r="C8815" s="184">
        <f t="shared" si="551"/>
        <v>2022</v>
      </c>
      <c r="E8815" s="190">
        <v>14.2</v>
      </c>
      <c r="F8815" s="190">
        <f t="shared" si="554"/>
        <v>8810</v>
      </c>
      <c r="G8815" s="190">
        <f t="shared" si="552"/>
        <v>0.96473937801138854</v>
      </c>
      <c r="H8815" s="190">
        <f t="shared" si="553"/>
        <v>352.4</v>
      </c>
    </row>
    <row r="8816" spans="1:8">
      <c r="A8816" s="185">
        <v>44879</v>
      </c>
      <c r="B8816" s="184">
        <v>123</v>
      </c>
      <c r="C8816" s="184">
        <f t="shared" si="551"/>
        <v>2022</v>
      </c>
      <c r="E8816" s="190">
        <v>14.2</v>
      </c>
      <c r="F8816" s="190">
        <f t="shared" si="554"/>
        <v>8811</v>
      </c>
      <c r="G8816" s="190">
        <f t="shared" si="552"/>
        <v>0.96484888304862026</v>
      </c>
      <c r="H8816" s="190">
        <f t="shared" si="553"/>
        <v>352.44</v>
      </c>
    </row>
    <row r="8817" spans="1:8">
      <c r="A8817" s="185">
        <v>44880</v>
      </c>
      <c r="B8817" s="184">
        <v>141</v>
      </c>
      <c r="C8817" s="184">
        <f t="shared" si="551"/>
        <v>2022</v>
      </c>
      <c r="E8817" s="190">
        <v>14.2</v>
      </c>
      <c r="F8817" s="190">
        <f t="shared" si="554"/>
        <v>8812</v>
      </c>
      <c r="G8817" s="190">
        <f t="shared" si="552"/>
        <v>0.96495838808585199</v>
      </c>
      <c r="H8817" s="190">
        <f t="shared" si="553"/>
        <v>352.48</v>
      </c>
    </row>
    <row r="8818" spans="1:8">
      <c r="A8818" s="185">
        <v>44881</v>
      </c>
      <c r="B8818" s="184">
        <v>119</v>
      </c>
      <c r="C8818" s="184">
        <f t="shared" si="551"/>
        <v>2022</v>
      </c>
      <c r="E8818" s="190">
        <v>14.2</v>
      </c>
      <c r="F8818" s="190">
        <f t="shared" si="554"/>
        <v>8813</v>
      </c>
      <c r="G8818" s="190">
        <f t="shared" si="552"/>
        <v>0.96506789312308361</v>
      </c>
      <c r="H8818" s="190">
        <f t="shared" si="553"/>
        <v>352.52</v>
      </c>
    </row>
    <row r="8819" spans="1:8">
      <c r="A8819" s="185">
        <v>44882</v>
      </c>
      <c r="B8819" s="184">
        <v>84.3</v>
      </c>
      <c r="C8819" s="184">
        <f t="shared" si="551"/>
        <v>2022</v>
      </c>
      <c r="E8819" s="190">
        <v>14.2</v>
      </c>
      <c r="F8819" s="190">
        <f t="shared" si="554"/>
        <v>8814</v>
      </c>
      <c r="G8819" s="190">
        <f t="shared" si="552"/>
        <v>0.96517739816031534</v>
      </c>
      <c r="H8819" s="190">
        <f t="shared" si="553"/>
        <v>352.56</v>
      </c>
    </row>
    <row r="8820" spans="1:8">
      <c r="A8820" s="185">
        <v>44883</v>
      </c>
      <c r="B8820" s="184">
        <v>67.099999999999994</v>
      </c>
      <c r="C8820" s="184">
        <f t="shared" si="551"/>
        <v>2022</v>
      </c>
      <c r="E8820" s="190">
        <v>14.1</v>
      </c>
      <c r="F8820" s="190">
        <f t="shared" si="554"/>
        <v>8815</v>
      </c>
      <c r="G8820" s="190">
        <f t="shared" si="552"/>
        <v>0.96528690319754706</v>
      </c>
      <c r="H8820" s="190">
        <f t="shared" si="553"/>
        <v>352.6</v>
      </c>
    </row>
    <row r="8821" spans="1:8">
      <c r="A8821" s="185">
        <v>44884</v>
      </c>
      <c r="B8821" s="184">
        <v>84.1</v>
      </c>
      <c r="C8821" s="184">
        <f t="shared" si="551"/>
        <v>2022</v>
      </c>
      <c r="E8821" s="190">
        <v>14.1</v>
      </c>
      <c r="F8821" s="190">
        <f t="shared" si="554"/>
        <v>8816</v>
      </c>
      <c r="G8821" s="190">
        <f t="shared" si="552"/>
        <v>0.96539640823477879</v>
      </c>
      <c r="H8821" s="190">
        <f t="shared" si="553"/>
        <v>352.64</v>
      </c>
    </row>
    <row r="8822" spans="1:8">
      <c r="A8822" s="185">
        <v>44885</v>
      </c>
      <c r="B8822" s="184">
        <v>73.400000000000006</v>
      </c>
      <c r="C8822" s="184">
        <f t="shared" si="551"/>
        <v>2022</v>
      </c>
      <c r="E8822" s="190">
        <v>14</v>
      </c>
      <c r="F8822" s="190">
        <f t="shared" si="554"/>
        <v>8817</v>
      </c>
      <c r="G8822" s="190">
        <f t="shared" si="552"/>
        <v>0.96550591327201052</v>
      </c>
      <c r="H8822" s="190">
        <f t="shared" si="553"/>
        <v>352.68</v>
      </c>
    </row>
    <row r="8823" spans="1:8">
      <c r="A8823" s="185">
        <v>44886</v>
      </c>
      <c r="B8823" s="184">
        <v>71.8</v>
      </c>
      <c r="C8823" s="184">
        <f t="shared" si="551"/>
        <v>2022</v>
      </c>
      <c r="E8823" s="190">
        <v>14</v>
      </c>
      <c r="F8823" s="190">
        <f t="shared" si="554"/>
        <v>8818</v>
      </c>
      <c r="G8823" s="190">
        <f t="shared" si="552"/>
        <v>0.96561541830924225</v>
      </c>
      <c r="H8823" s="190">
        <f t="shared" si="553"/>
        <v>352.72</v>
      </c>
    </row>
    <row r="8824" spans="1:8">
      <c r="A8824" s="185">
        <v>44887</v>
      </c>
      <c r="B8824" s="184">
        <v>71.3</v>
      </c>
      <c r="C8824" s="184">
        <f t="shared" si="551"/>
        <v>2022</v>
      </c>
      <c r="E8824" s="190">
        <v>14</v>
      </c>
      <c r="F8824" s="190">
        <f t="shared" si="554"/>
        <v>8819</v>
      </c>
      <c r="G8824" s="190">
        <f t="shared" si="552"/>
        <v>0.96572492334647397</v>
      </c>
      <c r="H8824" s="190">
        <f t="shared" si="553"/>
        <v>352.76</v>
      </c>
    </row>
    <row r="8825" spans="1:8">
      <c r="A8825" s="185">
        <v>44888</v>
      </c>
      <c r="B8825" s="184">
        <v>60</v>
      </c>
      <c r="C8825" s="184">
        <f t="shared" si="551"/>
        <v>2022</v>
      </c>
      <c r="E8825" s="190">
        <v>14</v>
      </c>
      <c r="F8825" s="190">
        <f t="shared" si="554"/>
        <v>8820</v>
      </c>
      <c r="G8825" s="190">
        <f t="shared" si="552"/>
        <v>0.9658344283837057</v>
      </c>
      <c r="H8825" s="190">
        <f t="shared" si="553"/>
        <v>352.8</v>
      </c>
    </row>
    <row r="8826" spans="1:8">
      <c r="A8826" s="185">
        <v>44889</v>
      </c>
      <c r="B8826" s="184">
        <v>67</v>
      </c>
      <c r="C8826" s="184">
        <f t="shared" si="551"/>
        <v>2022</v>
      </c>
      <c r="E8826" s="190">
        <v>14</v>
      </c>
      <c r="F8826" s="190">
        <f t="shared" si="554"/>
        <v>8821</v>
      </c>
      <c r="G8826" s="190">
        <f t="shared" si="552"/>
        <v>0.96594393342093732</v>
      </c>
      <c r="H8826" s="190">
        <f t="shared" si="553"/>
        <v>352.84</v>
      </c>
    </row>
    <row r="8827" spans="1:8">
      <c r="A8827" s="185">
        <v>44890</v>
      </c>
      <c r="B8827" s="184">
        <v>85.2</v>
      </c>
      <c r="C8827" s="184">
        <f t="shared" si="551"/>
        <v>2022</v>
      </c>
      <c r="E8827" s="190">
        <v>14</v>
      </c>
      <c r="F8827" s="190">
        <f t="shared" si="554"/>
        <v>8822</v>
      </c>
      <c r="G8827" s="190">
        <f t="shared" si="552"/>
        <v>0.96605343845816904</v>
      </c>
      <c r="H8827" s="190">
        <f t="shared" si="553"/>
        <v>352.88</v>
      </c>
    </row>
    <row r="8828" spans="1:8">
      <c r="A8828" s="185">
        <v>44891</v>
      </c>
      <c r="B8828" s="184">
        <v>71.599999999999994</v>
      </c>
      <c r="C8828" s="184">
        <f t="shared" si="551"/>
        <v>2022</v>
      </c>
      <c r="E8828" s="190">
        <v>14</v>
      </c>
      <c r="F8828" s="190">
        <f t="shared" si="554"/>
        <v>8823</v>
      </c>
      <c r="G8828" s="190">
        <f t="shared" si="552"/>
        <v>0.96616294349540077</v>
      </c>
      <c r="H8828" s="190">
        <f t="shared" si="553"/>
        <v>352.92</v>
      </c>
    </row>
    <row r="8829" spans="1:8">
      <c r="A8829" s="185">
        <v>44892</v>
      </c>
      <c r="B8829" s="184">
        <v>56</v>
      </c>
      <c r="C8829" s="184">
        <f t="shared" si="551"/>
        <v>2022</v>
      </c>
      <c r="E8829" s="190">
        <v>14</v>
      </c>
      <c r="F8829" s="190">
        <f t="shared" si="554"/>
        <v>8824</v>
      </c>
      <c r="G8829" s="190">
        <f t="shared" si="552"/>
        <v>0.9662724485326325</v>
      </c>
      <c r="H8829" s="190">
        <f t="shared" si="553"/>
        <v>352.96</v>
      </c>
    </row>
    <row r="8830" spans="1:8">
      <c r="A8830" s="185">
        <v>44893</v>
      </c>
      <c r="B8830" s="184">
        <v>57.4</v>
      </c>
      <c r="C8830" s="184">
        <f t="shared" si="551"/>
        <v>2022</v>
      </c>
      <c r="E8830" s="190">
        <v>14</v>
      </c>
      <c r="F8830" s="190">
        <f t="shared" si="554"/>
        <v>8825</v>
      </c>
      <c r="G8830" s="190">
        <f t="shared" si="552"/>
        <v>0.96638195356986423</v>
      </c>
      <c r="H8830" s="190">
        <f t="shared" si="553"/>
        <v>353</v>
      </c>
    </row>
    <row r="8831" spans="1:8">
      <c r="A8831" s="185">
        <v>44894</v>
      </c>
      <c r="B8831" s="184">
        <v>43.9</v>
      </c>
      <c r="C8831" s="184">
        <f t="shared" si="551"/>
        <v>2022</v>
      </c>
      <c r="E8831" s="190">
        <v>14</v>
      </c>
      <c r="F8831" s="190">
        <f t="shared" si="554"/>
        <v>8826</v>
      </c>
      <c r="G8831" s="190">
        <f t="shared" si="552"/>
        <v>0.96649145860709595</v>
      </c>
      <c r="H8831" s="190">
        <f t="shared" si="553"/>
        <v>353.04</v>
      </c>
    </row>
    <row r="8832" spans="1:8">
      <c r="A8832" s="185">
        <v>44895</v>
      </c>
      <c r="B8832" s="184">
        <v>38.200000000000003</v>
      </c>
      <c r="C8832" s="184">
        <f t="shared" si="551"/>
        <v>2022</v>
      </c>
      <c r="E8832" s="190">
        <v>13.9</v>
      </c>
      <c r="F8832" s="190">
        <f t="shared" si="554"/>
        <v>8827</v>
      </c>
      <c r="G8832" s="190">
        <f t="shared" si="552"/>
        <v>0.96660096364432768</v>
      </c>
      <c r="H8832" s="190">
        <f t="shared" si="553"/>
        <v>353.08</v>
      </c>
    </row>
    <row r="8833" spans="1:8">
      <c r="A8833" s="185">
        <v>44896</v>
      </c>
      <c r="B8833" s="184">
        <v>42.5</v>
      </c>
      <c r="C8833" s="184">
        <f t="shared" si="551"/>
        <v>2022</v>
      </c>
      <c r="E8833" s="190">
        <v>13.9</v>
      </c>
      <c r="F8833" s="190">
        <f t="shared" si="554"/>
        <v>8828</v>
      </c>
      <c r="G8833" s="190">
        <f t="shared" si="552"/>
        <v>0.9667104686815593</v>
      </c>
      <c r="H8833" s="190">
        <f t="shared" si="553"/>
        <v>353.12</v>
      </c>
    </row>
    <row r="8834" spans="1:8">
      <c r="A8834" s="185">
        <v>44897</v>
      </c>
      <c r="B8834" s="184">
        <v>59.9</v>
      </c>
      <c r="C8834" s="184">
        <f t="shared" si="551"/>
        <v>2022</v>
      </c>
      <c r="E8834" s="190">
        <v>13.8</v>
      </c>
      <c r="F8834" s="190">
        <f t="shared" si="554"/>
        <v>8829</v>
      </c>
      <c r="G8834" s="190">
        <f t="shared" si="552"/>
        <v>0.96681997371879103</v>
      </c>
      <c r="H8834" s="190">
        <f t="shared" si="553"/>
        <v>353.16</v>
      </c>
    </row>
    <row r="8835" spans="1:8">
      <c r="A8835" s="185">
        <v>44898</v>
      </c>
      <c r="B8835" s="184">
        <v>74.2</v>
      </c>
      <c r="C8835" s="184">
        <f t="shared" si="551"/>
        <v>2022</v>
      </c>
      <c r="E8835" s="190">
        <v>13.6</v>
      </c>
      <c r="F8835" s="190">
        <f t="shared" si="554"/>
        <v>8830</v>
      </c>
      <c r="G8835" s="190">
        <f t="shared" si="552"/>
        <v>0.96692947875602275</v>
      </c>
      <c r="H8835" s="190">
        <f t="shared" si="553"/>
        <v>353.2</v>
      </c>
    </row>
    <row r="8836" spans="1:8">
      <c r="A8836" s="185">
        <v>44899</v>
      </c>
      <c r="B8836" s="184">
        <v>38.4</v>
      </c>
      <c r="C8836" s="184">
        <f t="shared" si="551"/>
        <v>2022</v>
      </c>
      <c r="E8836" s="190">
        <v>13.5</v>
      </c>
      <c r="F8836" s="190">
        <f t="shared" si="554"/>
        <v>8831</v>
      </c>
      <c r="G8836" s="190">
        <f t="shared" si="552"/>
        <v>0.96703898379325448</v>
      </c>
      <c r="H8836" s="190">
        <f t="shared" si="553"/>
        <v>353.24</v>
      </c>
    </row>
    <row r="8837" spans="1:8">
      <c r="A8837" s="185">
        <v>44900</v>
      </c>
      <c r="B8837" s="184">
        <v>40.4</v>
      </c>
      <c r="C8837" s="184">
        <f t="shared" si="551"/>
        <v>2022</v>
      </c>
      <c r="E8837" s="190">
        <v>13.4</v>
      </c>
      <c r="F8837" s="190">
        <f t="shared" si="554"/>
        <v>8832</v>
      </c>
      <c r="G8837" s="190">
        <f t="shared" si="552"/>
        <v>0.96714848883048621</v>
      </c>
      <c r="H8837" s="190">
        <f t="shared" si="553"/>
        <v>353.28</v>
      </c>
    </row>
    <row r="8838" spans="1:8">
      <c r="A8838" s="185">
        <v>44901</v>
      </c>
      <c r="B8838" s="184">
        <v>35.200000000000003</v>
      </c>
      <c r="C8838" s="184">
        <f t="shared" ref="C8838:C8901" si="555">YEAR(A8838)</f>
        <v>2022</v>
      </c>
      <c r="E8838" s="190">
        <v>13.4</v>
      </c>
      <c r="F8838" s="190">
        <f t="shared" si="554"/>
        <v>8833</v>
      </c>
      <c r="G8838" s="190">
        <f t="shared" ref="G8838:G8901" si="556">F8838/9132</f>
        <v>0.96725799386771794</v>
      </c>
      <c r="H8838" s="190">
        <f t="shared" ref="H8838:H8901" si="557">G8838*9132/25</f>
        <v>353.32</v>
      </c>
    </row>
    <row r="8839" spans="1:8">
      <c r="A8839" s="185">
        <v>44902</v>
      </c>
      <c r="B8839" s="184">
        <v>38.9</v>
      </c>
      <c r="C8839" s="184">
        <f t="shared" si="555"/>
        <v>2022</v>
      </c>
      <c r="E8839" s="190">
        <v>13.3</v>
      </c>
      <c r="F8839" s="190">
        <f t="shared" ref="F8839:F8902" si="558">F8838+1</f>
        <v>8834</v>
      </c>
      <c r="G8839" s="190">
        <f t="shared" si="556"/>
        <v>0.96736749890494966</v>
      </c>
      <c r="H8839" s="190">
        <f t="shared" si="557"/>
        <v>353.36</v>
      </c>
    </row>
    <row r="8840" spans="1:8">
      <c r="A8840" s="185">
        <v>44903</v>
      </c>
      <c r="B8840" s="184">
        <v>39.700000000000003</v>
      </c>
      <c r="C8840" s="184">
        <f t="shared" si="555"/>
        <v>2022</v>
      </c>
      <c r="E8840" s="190">
        <v>13.3</v>
      </c>
      <c r="F8840" s="190">
        <f t="shared" si="558"/>
        <v>8835</v>
      </c>
      <c r="G8840" s="190">
        <f t="shared" si="556"/>
        <v>0.96747700394218139</v>
      </c>
      <c r="H8840" s="190">
        <f t="shared" si="557"/>
        <v>353.4</v>
      </c>
    </row>
    <row r="8841" spans="1:8">
      <c r="A8841" s="185">
        <v>44904</v>
      </c>
      <c r="B8841" s="184">
        <v>36.299999999999997</v>
      </c>
      <c r="C8841" s="184">
        <f t="shared" si="555"/>
        <v>2022</v>
      </c>
      <c r="E8841" s="190">
        <v>13.3</v>
      </c>
      <c r="F8841" s="190">
        <f t="shared" si="558"/>
        <v>8836</v>
      </c>
      <c r="G8841" s="190">
        <f t="shared" si="556"/>
        <v>0.96758650897941301</v>
      </c>
      <c r="H8841" s="190">
        <f t="shared" si="557"/>
        <v>353.44</v>
      </c>
    </row>
    <row r="8842" spans="1:8">
      <c r="A8842" s="185">
        <v>44905</v>
      </c>
      <c r="B8842" s="184">
        <v>35.9</v>
      </c>
      <c r="C8842" s="184">
        <f t="shared" si="555"/>
        <v>2022</v>
      </c>
      <c r="E8842" s="190">
        <v>13.1</v>
      </c>
      <c r="F8842" s="190">
        <f t="shared" si="558"/>
        <v>8837</v>
      </c>
      <c r="G8842" s="190">
        <f t="shared" si="556"/>
        <v>0.96769601401664473</v>
      </c>
      <c r="H8842" s="190">
        <f t="shared" si="557"/>
        <v>353.48</v>
      </c>
    </row>
    <row r="8843" spans="1:8">
      <c r="A8843" s="185">
        <v>44906</v>
      </c>
      <c r="B8843" s="184">
        <v>37.1</v>
      </c>
      <c r="C8843" s="184">
        <f t="shared" si="555"/>
        <v>2022</v>
      </c>
      <c r="E8843" s="190">
        <v>13.1</v>
      </c>
      <c r="F8843" s="190">
        <f t="shared" si="558"/>
        <v>8838</v>
      </c>
      <c r="G8843" s="190">
        <f t="shared" si="556"/>
        <v>0.96780551905387646</v>
      </c>
      <c r="H8843" s="190">
        <f t="shared" si="557"/>
        <v>353.52</v>
      </c>
    </row>
    <row r="8844" spans="1:8">
      <c r="A8844" s="185">
        <v>44907</v>
      </c>
      <c r="B8844" s="184">
        <v>45</v>
      </c>
      <c r="C8844" s="184">
        <f t="shared" si="555"/>
        <v>2022</v>
      </c>
      <c r="E8844" s="190">
        <v>13.1</v>
      </c>
      <c r="F8844" s="190">
        <f t="shared" si="558"/>
        <v>8839</v>
      </c>
      <c r="G8844" s="190">
        <f t="shared" si="556"/>
        <v>0.96791502409110819</v>
      </c>
      <c r="H8844" s="190">
        <f t="shared" si="557"/>
        <v>353.56</v>
      </c>
    </row>
    <row r="8845" spans="1:8">
      <c r="A8845" s="185">
        <v>44908</v>
      </c>
      <c r="B8845" s="184">
        <v>39.6</v>
      </c>
      <c r="C8845" s="184">
        <f t="shared" si="555"/>
        <v>2022</v>
      </c>
      <c r="E8845" s="190">
        <v>13.1</v>
      </c>
      <c r="F8845" s="190">
        <f t="shared" si="558"/>
        <v>8840</v>
      </c>
      <c r="G8845" s="190">
        <f t="shared" si="556"/>
        <v>0.96802452912833992</v>
      </c>
      <c r="H8845" s="190">
        <f t="shared" si="557"/>
        <v>353.6</v>
      </c>
    </row>
    <row r="8846" spans="1:8">
      <c r="A8846" s="185">
        <v>44909</v>
      </c>
      <c r="B8846" s="184">
        <v>39.5</v>
      </c>
      <c r="C8846" s="184">
        <f t="shared" si="555"/>
        <v>2022</v>
      </c>
      <c r="E8846" s="190">
        <v>13</v>
      </c>
      <c r="F8846" s="190">
        <f t="shared" si="558"/>
        <v>8841</v>
      </c>
      <c r="G8846" s="190">
        <f t="shared" si="556"/>
        <v>0.96813403416557164</v>
      </c>
      <c r="H8846" s="190">
        <f t="shared" si="557"/>
        <v>353.64</v>
      </c>
    </row>
    <row r="8847" spans="1:8">
      <c r="A8847" s="185">
        <v>44910</v>
      </c>
      <c r="B8847" s="184">
        <v>38.9</v>
      </c>
      <c r="C8847" s="184">
        <f t="shared" si="555"/>
        <v>2022</v>
      </c>
      <c r="E8847" s="190">
        <v>13</v>
      </c>
      <c r="F8847" s="190">
        <f t="shared" si="558"/>
        <v>8842</v>
      </c>
      <c r="G8847" s="190">
        <f t="shared" si="556"/>
        <v>0.96824353920280337</v>
      </c>
      <c r="H8847" s="190">
        <f t="shared" si="557"/>
        <v>353.68</v>
      </c>
    </row>
    <row r="8848" spans="1:8">
      <c r="A8848" s="185">
        <v>44911</v>
      </c>
      <c r="B8848" s="184">
        <v>37.4</v>
      </c>
      <c r="C8848" s="184">
        <f t="shared" si="555"/>
        <v>2022</v>
      </c>
      <c r="E8848" s="190">
        <v>13</v>
      </c>
      <c r="F8848" s="190">
        <f t="shared" si="558"/>
        <v>8843</v>
      </c>
      <c r="G8848" s="190">
        <f t="shared" si="556"/>
        <v>0.96835304424003499</v>
      </c>
      <c r="H8848" s="190">
        <f t="shared" si="557"/>
        <v>353.72</v>
      </c>
    </row>
    <row r="8849" spans="1:8">
      <c r="A8849" s="185">
        <v>44912</v>
      </c>
      <c r="B8849" s="184">
        <v>34.200000000000003</v>
      </c>
      <c r="C8849" s="184">
        <f t="shared" si="555"/>
        <v>2022</v>
      </c>
      <c r="E8849" s="190">
        <v>13</v>
      </c>
      <c r="F8849" s="190">
        <f t="shared" si="558"/>
        <v>8844</v>
      </c>
      <c r="G8849" s="190">
        <f t="shared" si="556"/>
        <v>0.96846254927726672</v>
      </c>
      <c r="H8849" s="190">
        <f t="shared" si="557"/>
        <v>353.76</v>
      </c>
    </row>
    <row r="8850" spans="1:8">
      <c r="A8850" s="185">
        <v>44913</v>
      </c>
      <c r="B8850" s="184">
        <v>37.799999999999997</v>
      </c>
      <c r="C8850" s="184">
        <f t="shared" si="555"/>
        <v>2022</v>
      </c>
      <c r="E8850" s="190">
        <v>13</v>
      </c>
      <c r="F8850" s="190">
        <f t="shared" si="558"/>
        <v>8845</v>
      </c>
      <c r="G8850" s="190">
        <f t="shared" si="556"/>
        <v>0.96857205431449844</v>
      </c>
      <c r="H8850" s="190">
        <f t="shared" si="557"/>
        <v>353.8</v>
      </c>
    </row>
    <row r="8851" spans="1:8">
      <c r="A8851" s="185">
        <v>44914</v>
      </c>
      <c r="B8851" s="184">
        <v>42.9</v>
      </c>
      <c r="C8851" s="184">
        <f t="shared" si="555"/>
        <v>2022</v>
      </c>
      <c r="E8851" s="190">
        <v>13</v>
      </c>
      <c r="F8851" s="190">
        <f t="shared" si="558"/>
        <v>8846</v>
      </c>
      <c r="G8851" s="190">
        <f t="shared" si="556"/>
        <v>0.96868155935173017</v>
      </c>
      <c r="H8851" s="190">
        <f t="shared" si="557"/>
        <v>353.84</v>
      </c>
    </row>
    <row r="8852" spans="1:8">
      <c r="A8852" s="185">
        <v>44915</v>
      </c>
      <c r="B8852" s="184">
        <v>46.2</v>
      </c>
      <c r="C8852" s="184">
        <f t="shared" si="555"/>
        <v>2022</v>
      </c>
      <c r="E8852" s="190">
        <v>13</v>
      </c>
      <c r="F8852" s="190">
        <f t="shared" si="558"/>
        <v>8847</v>
      </c>
      <c r="G8852" s="190">
        <f t="shared" si="556"/>
        <v>0.9687910643889619</v>
      </c>
      <c r="H8852" s="190">
        <f t="shared" si="557"/>
        <v>353.88</v>
      </c>
    </row>
    <row r="8853" spans="1:8">
      <c r="A8853" s="185">
        <v>44916</v>
      </c>
      <c r="B8853" s="184">
        <v>42.8</v>
      </c>
      <c r="C8853" s="184">
        <f t="shared" si="555"/>
        <v>2022</v>
      </c>
      <c r="E8853" s="190">
        <v>12.9</v>
      </c>
      <c r="F8853" s="190">
        <f t="shared" si="558"/>
        <v>8848</v>
      </c>
      <c r="G8853" s="190">
        <f t="shared" si="556"/>
        <v>0.96890056942619363</v>
      </c>
      <c r="H8853" s="190">
        <f t="shared" si="557"/>
        <v>353.92</v>
      </c>
    </row>
    <row r="8854" spans="1:8">
      <c r="A8854" s="185">
        <v>44917</v>
      </c>
      <c r="B8854" s="184">
        <v>41.5</v>
      </c>
      <c r="C8854" s="184">
        <f t="shared" si="555"/>
        <v>2022</v>
      </c>
      <c r="E8854" s="190">
        <v>12.9</v>
      </c>
      <c r="F8854" s="190">
        <f t="shared" si="558"/>
        <v>8849</v>
      </c>
      <c r="G8854" s="190">
        <f t="shared" si="556"/>
        <v>0.96901007446342535</v>
      </c>
      <c r="H8854" s="190">
        <f t="shared" si="557"/>
        <v>353.96</v>
      </c>
    </row>
    <row r="8855" spans="1:8">
      <c r="A8855" s="185">
        <v>44918</v>
      </c>
      <c r="B8855" s="184">
        <v>40.5</v>
      </c>
      <c r="C8855" s="184">
        <f t="shared" si="555"/>
        <v>2022</v>
      </c>
      <c r="E8855" s="190">
        <v>12.8</v>
      </c>
      <c r="F8855" s="190">
        <f t="shared" si="558"/>
        <v>8850</v>
      </c>
      <c r="G8855" s="190">
        <f t="shared" si="556"/>
        <v>0.96911957950065708</v>
      </c>
      <c r="H8855" s="190">
        <f t="shared" si="557"/>
        <v>354</v>
      </c>
    </row>
    <row r="8856" spans="1:8">
      <c r="A8856" s="185">
        <v>44919</v>
      </c>
      <c r="B8856" s="184">
        <v>39.5</v>
      </c>
      <c r="C8856" s="184">
        <f t="shared" si="555"/>
        <v>2022</v>
      </c>
      <c r="E8856" s="190">
        <v>12.8</v>
      </c>
      <c r="F8856" s="190">
        <f t="shared" si="558"/>
        <v>8851</v>
      </c>
      <c r="G8856" s="190">
        <f t="shared" si="556"/>
        <v>0.9692290845378887</v>
      </c>
      <c r="H8856" s="190">
        <f t="shared" si="557"/>
        <v>354.04</v>
      </c>
    </row>
    <row r="8857" spans="1:8">
      <c r="A8857" s="185">
        <v>44920</v>
      </c>
      <c r="B8857" s="184">
        <v>37.9</v>
      </c>
      <c r="C8857" s="184">
        <f t="shared" si="555"/>
        <v>2022</v>
      </c>
      <c r="E8857" s="190">
        <v>12.7</v>
      </c>
      <c r="F8857" s="190">
        <f t="shared" si="558"/>
        <v>8852</v>
      </c>
      <c r="G8857" s="190">
        <f t="shared" si="556"/>
        <v>0.96933858957512042</v>
      </c>
      <c r="H8857" s="190">
        <f t="shared" si="557"/>
        <v>354.08</v>
      </c>
    </row>
    <row r="8858" spans="1:8">
      <c r="A8858" s="185">
        <v>44921</v>
      </c>
      <c r="B8858" s="184">
        <v>40.200000000000003</v>
      </c>
      <c r="C8858" s="184">
        <f t="shared" si="555"/>
        <v>2022</v>
      </c>
      <c r="E8858" s="190">
        <v>12.7</v>
      </c>
      <c r="F8858" s="190">
        <f t="shared" si="558"/>
        <v>8853</v>
      </c>
      <c r="G8858" s="190">
        <f t="shared" si="556"/>
        <v>0.96944809461235215</v>
      </c>
      <c r="H8858" s="190">
        <f t="shared" si="557"/>
        <v>354.12</v>
      </c>
    </row>
    <row r="8859" spans="1:8">
      <c r="A8859" s="185">
        <v>44922</v>
      </c>
      <c r="B8859" s="184">
        <v>78.900000000000006</v>
      </c>
      <c r="C8859" s="184">
        <f t="shared" si="555"/>
        <v>2022</v>
      </c>
      <c r="E8859" s="190">
        <v>12.4</v>
      </c>
      <c r="F8859" s="190">
        <f t="shared" si="558"/>
        <v>8854</v>
      </c>
      <c r="G8859" s="190">
        <f t="shared" si="556"/>
        <v>0.96955759964958388</v>
      </c>
      <c r="H8859" s="190">
        <f t="shared" si="557"/>
        <v>354.16</v>
      </c>
    </row>
    <row r="8860" spans="1:8">
      <c r="A8860" s="185">
        <v>44923</v>
      </c>
      <c r="B8860" s="184">
        <v>65.099999999999994</v>
      </c>
      <c r="C8860" s="184">
        <f t="shared" si="555"/>
        <v>2022</v>
      </c>
      <c r="E8860" s="190">
        <v>12.4</v>
      </c>
      <c r="F8860" s="190">
        <f t="shared" si="558"/>
        <v>8855</v>
      </c>
      <c r="G8860" s="190">
        <f t="shared" si="556"/>
        <v>0.96966710468681561</v>
      </c>
      <c r="H8860" s="190">
        <f t="shared" si="557"/>
        <v>354.2</v>
      </c>
    </row>
    <row r="8861" spans="1:8">
      <c r="A8861" s="185">
        <v>44924</v>
      </c>
      <c r="B8861" s="184">
        <v>42.7</v>
      </c>
      <c r="C8861" s="184">
        <f t="shared" si="555"/>
        <v>2022</v>
      </c>
      <c r="E8861" s="190">
        <v>12.4</v>
      </c>
      <c r="F8861" s="190">
        <f t="shared" si="558"/>
        <v>8856</v>
      </c>
      <c r="G8861" s="190">
        <f t="shared" si="556"/>
        <v>0.96977660972404733</v>
      </c>
      <c r="H8861" s="190">
        <f t="shared" si="557"/>
        <v>354.24</v>
      </c>
    </row>
    <row r="8862" spans="1:8">
      <c r="A8862" s="185">
        <v>44925</v>
      </c>
      <c r="B8862" s="184">
        <v>44.9</v>
      </c>
      <c r="C8862" s="184">
        <f t="shared" si="555"/>
        <v>2022</v>
      </c>
      <c r="E8862" s="190">
        <v>12.4</v>
      </c>
      <c r="F8862" s="190">
        <f t="shared" si="558"/>
        <v>8857</v>
      </c>
      <c r="G8862" s="190">
        <f t="shared" si="556"/>
        <v>0.96988611476127906</v>
      </c>
      <c r="H8862" s="190">
        <f t="shared" si="557"/>
        <v>354.28</v>
      </c>
    </row>
    <row r="8863" spans="1:8">
      <c r="A8863" s="185">
        <v>44926</v>
      </c>
      <c r="B8863" s="184">
        <v>105</v>
      </c>
      <c r="C8863" s="184">
        <f t="shared" si="555"/>
        <v>2022</v>
      </c>
      <c r="E8863" s="190">
        <v>12.4</v>
      </c>
      <c r="F8863" s="190">
        <f t="shared" si="558"/>
        <v>8858</v>
      </c>
      <c r="G8863" s="190">
        <f t="shared" si="556"/>
        <v>0.96999561979851068</v>
      </c>
      <c r="H8863" s="190">
        <f t="shared" si="557"/>
        <v>354.32</v>
      </c>
    </row>
    <row r="8864" spans="1:8">
      <c r="A8864" s="185">
        <v>44927</v>
      </c>
      <c r="B8864" s="184">
        <v>95.6</v>
      </c>
      <c r="C8864" s="184">
        <f t="shared" si="555"/>
        <v>2023</v>
      </c>
      <c r="E8864" s="190">
        <v>12.3</v>
      </c>
      <c r="F8864" s="190">
        <f t="shared" si="558"/>
        <v>8859</v>
      </c>
      <c r="G8864" s="190">
        <f t="shared" si="556"/>
        <v>0.97010512483574241</v>
      </c>
      <c r="H8864" s="190">
        <f t="shared" si="557"/>
        <v>354.36</v>
      </c>
    </row>
    <row r="8865" spans="1:8">
      <c r="A8865" s="185">
        <v>44928</v>
      </c>
      <c r="B8865" s="184">
        <v>61.4</v>
      </c>
      <c r="C8865" s="184">
        <f t="shared" si="555"/>
        <v>2023</v>
      </c>
      <c r="E8865" s="190">
        <v>12.3</v>
      </c>
      <c r="F8865" s="190">
        <f t="shared" si="558"/>
        <v>8860</v>
      </c>
      <c r="G8865" s="190">
        <f t="shared" si="556"/>
        <v>0.97021462987297413</v>
      </c>
      <c r="H8865" s="190">
        <f t="shared" si="557"/>
        <v>354.4</v>
      </c>
    </row>
    <row r="8866" spans="1:8">
      <c r="A8866" s="185">
        <v>44929</v>
      </c>
      <c r="B8866" s="184">
        <v>59.5</v>
      </c>
      <c r="C8866" s="184">
        <f t="shared" si="555"/>
        <v>2023</v>
      </c>
      <c r="E8866" s="190">
        <v>12.2</v>
      </c>
      <c r="F8866" s="190">
        <f t="shared" si="558"/>
        <v>8861</v>
      </c>
      <c r="G8866" s="190">
        <f t="shared" si="556"/>
        <v>0.97032413491020586</v>
      </c>
      <c r="H8866" s="190">
        <f t="shared" si="557"/>
        <v>354.44</v>
      </c>
    </row>
    <row r="8867" spans="1:8">
      <c r="A8867" s="185">
        <v>44930</v>
      </c>
      <c r="B8867" s="184">
        <v>54.4</v>
      </c>
      <c r="C8867" s="184">
        <f t="shared" si="555"/>
        <v>2023</v>
      </c>
      <c r="E8867" s="190">
        <v>12.2</v>
      </c>
      <c r="F8867" s="190">
        <f t="shared" si="558"/>
        <v>8862</v>
      </c>
      <c r="G8867" s="190">
        <f t="shared" si="556"/>
        <v>0.97043363994743759</v>
      </c>
      <c r="H8867" s="190">
        <f t="shared" si="557"/>
        <v>354.48</v>
      </c>
    </row>
    <row r="8868" spans="1:8">
      <c r="A8868" s="185">
        <v>44931</v>
      </c>
      <c r="B8868" s="184">
        <v>50.2</v>
      </c>
      <c r="C8868" s="184">
        <f t="shared" si="555"/>
        <v>2023</v>
      </c>
      <c r="E8868" s="190">
        <v>12.2</v>
      </c>
      <c r="F8868" s="190">
        <f t="shared" si="558"/>
        <v>8863</v>
      </c>
      <c r="G8868" s="190">
        <f t="shared" si="556"/>
        <v>0.97054314498466931</v>
      </c>
      <c r="H8868" s="190">
        <f t="shared" si="557"/>
        <v>354.52</v>
      </c>
    </row>
    <row r="8869" spans="1:8">
      <c r="A8869" s="185">
        <v>44932</v>
      </c>
      <c r="B8869" s="184">
        <v>75</v>
      </c>
      <c r="C8869" s="184">
        <f t="shared" si="555"/>
        <v>2023</v>
      </c>
      <c r="E8869" s="190">
        <v>12.2</v>
      </c>
      <c r="F8869" s="190">
        <f t="shared" si="558"/>
        <v>8864</v>
      </c>
      <c r="G8869" s="190">
        <f t="shared" si="556"/>
        <v>0.97065265002190104</v>
      </c>
      <c r="H8869" s="190">
        <f t="shared" si="557"/>
        <v>354.56</v>
      </c>
    </row>
    <row r="8870" spans="1:8">
      <c r="A8870" s="185">
        <v>44933</v>
      </c>
      <c r="B8870" s="184">
        <v>60.7</v>
      </c>
      <c r="C8870" s="184">
        <f t="shared" si="555"/>
        <v>2023</v>
      </c>
      <c r="E8870" s="190">
        <v>12.1</v>
      </c>
      <c r="F8870" s="190">
        <f t="shared" si="558"/>
        <v>8865</v>
      </c>
      <c r="G8870" s="190">
        <f t="shared" si="556"/>
        <v>0.97076215505913277</v>
      </c>
      <c r="H8870" s="190">
        <f t="shared" si="557"/>
        <v>354.6</v>
      </c>
    </row>
    <row r="8871" spans="1:8">
      <c r="A8871" s="185">
        <v>44934</v>
      </c>
      <c r="B8871" s="184">
        <v>57.5</v>
      </c>
      <c r="C8871" s="184">
        <f t="shared" si="555"/>
        <v>2023</v>
      </c>
      <c r="E8871" s="190">
        <v>12.1</v>
      </c>
      <c r="F8871" s="190">
        <f t="shared" si="558"/>
        <v>8866</v>
      </c>
      <c r="G8871" s="190">
        <f t="shared" si="556"/>
        <v>0.97087166009636439</v>
      </c>
      <c r="H8871" s="190">
        <f t="shared" si="557"/>
        <v>354.64</v>
      </c>
    </row>
    <row r="8872" spans="1:8">
      <c r="A8872" s="185">
        <v>44935</v>
      </c>
      <c r="B8872" s="184">
        <v>85.5</v>
      </c>
      <c r="C8872" s="184">
        <f t="shared" si="555"/>
        <v>2023</v>
      </c>
      <c r="E8872" s="190">
        <v>12</v>
      </c>
      <c r="F8872" s="190">
        <f t="shared" si="558"/>
        <v>8867</v>
      </c>
      <c r="G8872" s="190">
        <f t="shared" si="556"/>
        <v>0.97098116513359611</v>
      </c>
      <c r="H8872" s="190">
        <f t="shared" si="557"/>
        <v>354.68</v>
      </c>
    </row>
    <row r="8873" spans="1:8">
      <c r="A8873" s="185">
        <v>44936</v>
      </c>
      <c r="B8873" s="184">
        <v>135</v>
      </c>
      <c r="C8873" s="184">
        <f t="shared" si="555"/>
        <v>2023</v>
      </c>
      <c r="E8873" s="190">
        <v>12</v>
      </c>
      <c r="F8873" s="190">
        <f t="shared" si="558"/>
        <v>8868</v>
      </c>
      <c r="G8873" s="190">
        <f t="shared" si="556"/>
        <v>0.97109067017082784</v>
      </c>
      <c r="H8873" s="190">
        <f t="shared" si="557"/>
        <v>354.72</v>
      </c>
    </row>
    <row r="8874" spans="1:8">
      <c r="A8874" s="185">
        <v>44937</v>
      </c>
      <c r="B8874" s="184">
        <v>117</v>
      </c>
      <c r="C8874" s="184">
        <f t="shared" si="555"/>
        <v>2023</v>
      </c>
      <c r="E8874" s="190">
        <v>12</v>
      </c>
      <c r="F8874" s="190">
        <f t="shared" si="558"/>
        <v>8869</v>
      </c>
      <c r="G8874" s="190">
        <f t="shared" si="556"/>
        <v>0.97120017520805957</v>
      </c>
      <c r="H8874" s="190">
        <f t="shared" si="557"/>
        <v>354.76</v>
      </c>
    </row>
    <row r="8875" spans="1:8">
      <c r="A8875" s="185">
        <v>44938</v>
      </c>
      <c r="B8875" s="184">
        <v>99.7</v>
      </c>
      <c r="C8875" s="184">
        <f t="shared" si="555"/>
        <v>2023</v>
      </c>
      <c r="E8875" s="190">
        <v>12</v>
      </c>
      <c r="F8875" s="190">
        <f t="shared" si="558"/>
        <v>8870</v>
      </c>
      <c r="G8875" s="190">
        <f t="shared" si="556"/>
        <v>0.9713096802452913</v>
      </c>
      <c r="H8875" s="190">
        <f t="shared" si="557"/>
        <v>354.8</v>
      </c>
    </row>
    <row r="8876" spans="1:8">
      <c r="A8876" s="185">
        <v>44939</v>
      </c>
      <c r="B8876" s="184">
        <v>95.7</v>
      </c>
      <c r="C8876" s="184">
        <f t="shared" si="555"/>
        <v>2023</v>
      </c>
      <c r="E8876" s="190">
        <v>12</v>
      </c>
      <c r="F8876" s="190">
        <f t="shared" si="558"/>
        <v>8871</v>
      </c>
      <c r="G8876" s="190">
        <f t="shared" si="556"/>
        <v>0.97141918528252302</v>
      </c>
      <c r="H8876" s="190">
        <f t="shared" si="557"/>
        <v>354.84</v>
      </c>
    </row>
    <row r="8877" spans="1:8">
      <c r="A8877" s="185">
        <v>44940</v>
      </c>
      <c r="B8877" s="184">
        <v>90.8</v>
      </c>
      <c r="C8877" s="184">
        <f t="shared" si="555"/>
        <v>2023</v>
      </c>
      <c r="E8877" s="190">
        <v>12</v>
      </c>
      <c r="F8877" s="190">
        <f t="shared" si="558"/>
        <v>8872</v>
      </c>
      <c r="G8877" s="190">
        <f t="shared" si="556"/>
        <v>0.97152869031975475</v>
      </c>
      <c r="H8877" s="190">
        <f t="shared" si="557"/>
        <v>354.88</v>
      </c>
    </row>
    <row r="8878" spans="1:8">
      <c r="A8878" s="185">
        <v>44941</v>
      </c>
      <c r="B8878" s="184">
        <v>119</v>
      </c>
      <c r="C8878" s="184">
        <f t="shared" si="555"/>
        <v>2023</v>
      </c>
      <c r="E8878" s="190">
        <v>11.9</v>
      </c>
      <c r="F8878" s="190">
        <f t="shared" si="558"/>
        <v>8873</v>
      </c>
      <c r="G8878" s="190">
        <f t="shared" si="556"/>
        <v>0.97163819535698637</v>
      </c>
      <c r="H8878" s="190">
        <f t="shared" si="557"/>
        <v>354.92</v>
      </c>
    </row>
    <row r="8879" spans="1:8">
      <c r="A8879" s="185">
        <v>44942</v>
      </c>
      <c r="B8879" s="184">
        <v>99.5</v>
      </c>
      <c r="C8879" s="184">
        <f t="shared" si="555"/>
        <v>2023</v>
      </c>
      <c r="E8879" s="190">
        <v>11.9</v>
      </c>
      <c r="F8879" s="190">
        <f t="shared" si="558"/>
        <v>8874</v>
      </c>
      <c r="G8879" s="190">
        <f t="shared" si="556"/>
        <v>0.97174770039421809</v>
      </c>
      <c r="H8879" s="190">
        <f t="shared" si="557"/>
        <v>354.96</v>
      </c>
    </row>
    <row r="8880" spans="1:8">
      <c r="A8880" s="185">
        <v>44943</v>
      </c>
      <c r="B8880" s="184">
        <v>95.3</v>
      </c>
      <c r="C8880" s="184">
        <f t="shared" si="555"/>
        <v>2023</v>
      </c>
      <c r="E8880" s="190">
        <v>11.9</v>
      </c>
      <c r="F8880" s="190">
        <f t="shared" si="558"/>
        <v>8875</v>
      </c>
      <c r="G8880" s="190">
        <f t="shared" si="556"/>
        <v>0.97185720543144982</v>
      </c>
      <c r="H8880" s="190">
        <f t="shared" si="557"/>
        <v>355</v>
      </c>
    </row>
    <row r="8881" spans="1:8">
      <c r="A8881" s="185">
        <v>44944</v>
      </c>
      <c r="B8881" s="184">
        <v>86.9</v>
      </c>
      <c r="C8881" s="184">
        <f t="shared" si="555"/>
        <v>2023</v>
      </c>
      <c r="E8881" s="190">
        <v>11.9</v>
      </c>
      <c r="F8881" s="190">
        <f t="shared" si="558"/>
        <v>8876</v>
      </c>
      <c r="G8881" s="190">
        <f t="shared" si="556"/>
        <v>0.97196671046868155</v>
      </c>
      <c r="H8881" s="190">
        <f t="shared" si="557"/>
        <v>355.04</v>
      </c>
    </row>
    <row r="8882" spans="1:8">
      <c r="A8882" s="185">
        <v>44945</v>
      </c>
      <c r="B8882" s="184">
        <v>79.7</v>
      </c>
      <c r="C8882" s="184">
        <f t="shared" si="555"/>
        <v>2023</v>
      </c>
      <c r="E8882" s="190">
        <v>11.9</v>
      </c>
      <c r="F8882" s="190">
        <f t="shared" si="558"/>
        <v>8877</v>
      </c>
      <c r="G8882" s="190">
        <f t="shared" si="556"/>
        <v>0.97207621550591328</v>
      </c>
      <c r="H8882" s="190">
        <f t="shared" si="557"/>
        <v>355.08</v>
      </c>
    </row>
    <row r="8883" spans="1:8">
      <c r="A8883" s="185">
        <v>44946</v>
      </c>
      <c r="B8883" s="184">
        <v>68.099999999999994</v>
      </c>
      <c r="C8883" s="184">
        <f t="shared" si="555"/>
        <v>2023</v>
      </c>
      <c r="E8883" s="190">
        <v>11.8</v>
      </c>
      <c r="F8883" s="190">
        <f t="shared" si="558"/>
        <v>8878</v>
      </c>
      <c r="G8883" s="190">
        <f t="shared" si="556"/>
        <v>0.972185720543145</v>
      </c>
      <c r="H8883" s="190">
        <f t="shared" si="557"/>
        <v>355.12</v>
      </c>
    </row>
    <row r="8884" spans="1:8">
      <c r="A8884" s="185">
        <v>44947</v>
      </c>
      <c r="B8884" s="184">
        <v>64</v>
      </c>
      <c r="C8884" s="184">
        <f t="shared" si="555"/>
        <v>2023</v>
      </c>
      <c r="E8884" s="190">
        <v>11.8</v>
      </c>
      <c r="F8884" s="190">
        <f t="shared" si="558"/>
        <v>8879</v>
      </c>
      <c r="G8884" s="190">
        <f t="shared" si="556"/>
        <v>0.97229522558037673</v>
      </c>
      <c r="H8884" s="190">
        <f t="shared" si="557"/>
        <v>355.16</v>
      </c>
    </row>
    <row r="8885" spans="1:8">
      <c r="A8885" s="185">
        <v>44948</v>
      </c>
      <c r="B8885" s="184">
        <v>64.5</v>
      </c>
      <c r="C8885" s="184">
        <f t="shared" si="555"/>
        <v>2023</v>
      </c>
      <c r="E8885" s="190">
        <v>11.8</v>
      </c>
      <c r="F8885" s="190">
        <f t="shared" si="558"/>
        <v>8880</v>
      </c>
      <c r="G8885" s="190">
        <f t="shared" si="556"/>
        <v>0.97240473061760846</v>
      </c>
      <c r="H8885" s="190">
        <f t="shared" si="557"/>
        <v>355.2</v>
      </c>
    </row>
    <row r="8886" spans="1:8">
      <c r="A8886" s="185">
        <v>44949</v>
      </c>
      <c r="B8886" s="184">
        <v>63.1</v>
      </c>
      <c r="C8886" s="184">
        <f t="shared" si="555"/>
        <v>2023</v>
      </c>
      <c r="E8886" s="190">
        <v>11.8</v>
      </c>
      <c r="F8886" s="190">
        <f t="shared" si="558"/>
        <v>8881</v>
      </c>
      <c r="G8886" s="190">
        <f t="shared" si="556"/>
        <v>0.97251423565484008</v>
      </c>
      <c r="H8886" s="190">
        <f t="shared" si="557"/>
        <v>355.24</v>
      </c>
    </row>
    <row r="8887" spans="1:8">
      <c r="A8887" s="185">
        <v>44950</v>
      </c>
      <c r="B8887" s="184">
        <v>61.4</v>
      </c>
      <c r="C8887" s="184">
        <f t="shared" si="555"/>
        <v>2023</v>
      </c>
      <c r="E8887" s="190">
        <v>11.7</v>
      </c>
      <c r="F8887" s="190">
        <f t="shared" si="558"/>
        <v>8882</v>
      </c>
      <c r="G8887" s="190">
        <f t="shared" si="556"/>
        <v>0.9726237406920718</v>
      </c>
      <c r="H8887" s="190">
        <f t="shared" si="557"/>
        <v>355.28</v>
      </c>
    </row>
    <row r="8888" spans="1:8">
      <c r="A8888" s="185">
        <v>44951</v>
      </c>
      <c r="B8888" s="184">
        <v>60</v>
      </c>
      <c r="C8888" s="184">
        <f t="shared" si="555"/>
        <v>2023</v>
      </c>
      <c r="E8888" s="190">
        <v>11.7</v>
      </c>
      <c r="F8888" s="190">
        <f t="shared" si="558"/>
        <v>8883</v>
      </c>
      <c r="G8888" s="190">
        <f t="shared" si="556"/>
        <v>0.97273324572930353</v>
      </c>
      <c r="H8888" s="190">
        <f t="shared" si="557"/>
        <v>355.32</v>
      </c>
    </row>
    <row r="8889" spans="1:8">
      <c r="A8889" s="185">
        <v>44952</v>
      </c>
      <c r="B8889" s="184">
        <v>60.6</v>
      </c>
      <c r="C8889" s="184">
        <f t="shared" si="555"/>
        <v>2023</v>
      </c>
      <c r="E8889" s="190">
        <v>11.7</v>
      </c>
      <c r="F8889" s="190">
        <f t="shared" si="558"/>
        <v>8884</v>
      </c>
      <c r="G8889" s="190">
        <f t="shared" si="556"/>
        <v>0.97284275076653526</v>
      </c>
      <c r="H8889" s="190">
        <f t="shared" si="557"/>
        <v>355.36</v>
      </c>
    </row>
    <row r="8890" spans="1:8">
      <c r="A8890" s="185">
        <v>44953</v>
      </c>
      <c r="B8890" s="184">
        <v>53.5</v>
      </c>
      <c r="C8890" s="184">
        <f t="shared" si="555"/>
        <v>2023</v>
      </c>
      <c r="E8890" s="190">
        <v>11.7</v>
      </c>
      <c r="F8890" s="190">
        <f t="shared" si="558"/>
        <v>8885</v>
      </c>
      <c r="G8890" s="190">
        <f t="shared" si="556"/>
        <v>0.97295225580376699</v>
      </c>
      <c r="H8890" s="190">
        <f t="shared" si="557"/>
        <v>355.4</v>
      </c>
    </row>
    <row r="8891" spans="1:8">
      <c r="A8891" s="185">
        <v>44954</v>
      </c>
      <c r="B8891" s="184">
        <v>42.5</v>
      </c>
      <c r="C8891" s="184">
        <f t="shared" si="555"/>
        <v>2023</v>
      </c>
      <c r="E8891" s="190">
        <v>11.6</v>
      </c>
      <c r="F8891" s="190">
        <f t="shared" si="558"/>
        <v>8886</v>
      </c>
      <c r="G8891" s="190">
        <f t="shared" si="556"/>
        <v>0.97306176084099871</v>
      </c>
      <c r="H8891" s="190">
        <f t="shared" si="557"/>
        <v>355.44</v>
      </c>
    </row>
    <row r="8892" spans="1:8">
      <c r="A8892" s="185">
        <v>44955</v>
      </c>
      <c r="B8892" s="184">
        <v>44.4</v>
      </c>
      <c r="C8892" s="184">
        <f t="shared" si="555"/>
        <v>2023</v>
      </c>
      <c r="E8892" s="190">
        <v>11.6</v>
      </c>
      <c r="F8892" s="190">
        <f t="shared" si="558"/>
        <v>8887</v>
      </c>
      <c r="G8892" s="190">
        <f t="shared" si="556"/>
        <v>0.97317126587823044</v>
      </c>
      <c r="H8892" s="190">
        <f t="shared" si="557"/>
        <v>355.48</v>
      </c>
    </row>
    <row r="8893" spans="1:8">
      <c r="A8893" s="185">
        <v>44956</v>
      </c>
      <c r="B8893" s="184">
        <v>42.2</v>
      </c>
      <c r="C8893" s="184">
        <f t="shared" si="555"/>
        <v>2023</v>
      </c>
      <c r="E8893" s="190">
        <v>11.6</v>
      </c>
      <c r="F8893" s="190">
        <f t="shared" si="558"/>
        <v>8888</v>
      </c>
      <c r="G8893" s="190">
        <f t="shared" si="556"/>
        <v>0.97328077091546206</v>
      </c>
      <c r="H8893" s="190">
        <f t="shared" si="557"/>
        <v>355.52</v>
      </c>
    </row>
    <row r="8894" spans="1:8">
      <c r="A8894" s="185">
        <v>44957</v>
      </c>
      <c r="B8894" s="184">
        <v>36.799999999999997</v>
      </c>
      <c r="C8894" s="184">
        <f t="shared" si="555"/>
        <v>2023</v>
      </c>
      <c r="E8894" s="190">
        <v>11.6</v>
      </c>
      <c r="F8894" s="190">
        <f t="shared" si="558"/>
        <v>8889</v>
      </c>
      <c r="G8894" s="190">
        <f t="shared" si="556"/>
        <v>0.97339027595269378</v>
      </c>
      <c r="H8894" s="190">
        <f t="shared" si="557"/>
        <v>355.56</v>
      </c>
    </row>
    <row r="8895" spans="1:8">
      <c r="A8895" s="185">
        <v>44958</v>
      </c>
      <c r="B8895" s="184">
        <v>51.5</v>
      </c>
      <c r="C8895" s="184">
        <f t="shared" si="555"/>
        <v>2023</v>
      </c>
      <c r="E8895" s="190">
        <v>11.6</v>
      </c>
      <c r="F8895" s="190">
        <f t="shared" si="558"/>
        <v>8890</v>
      </c>
      <c r="G8895" s="190">
        <f t="shared" si="556"/>
        <v>0.97349978098992551</v>
      </c>
      <c r="H8895" s="190">
        <f t="shared" si="557"/>
        <v>355.6</v>
      </c>
    </row>
    <row r="8896" spans="1:8">
      <c r="A8896" s="185">
        <v>44959</v>
      </c>
      <c r="B8896" s="184">
        <v>62.7</v>
      </c>
      <c r="C8896" s="184">
        <f t="shared" si="555"/>
        <v>2023</v>
      </c>
      <c r="E8896" s="190">
        <v>11.5</v>
      </c>
      <c r="F8896" s="190">
        <f t="shared" si="558"/>
        <v>8891</v>
      </c>
      <c r="G8896" s="190">
        <f t="shared" si="556"/>
        <v>0.97360928602715724</v>
      </c>
      <c r="H8896" s="190">
        <f t="shared" si="557"/>
        <v>355.64</v>
      </c>
    </row>
    <row r="8897" spans="1:8">
      <c r="A8897" s="185">
        <v>44960</v>
      </c>
      <c r="B8897" s="184">
        <v>51.2</v>
      </c>
      <c r="C8897" s="184">
        <f t="shared" si="555"/>
        <v>2023</v>
      </c>
      <c r="E8897" s="190">
        <v>11.5</v>
      </c>
      <c r="F8897" s="190">
        <f t="shared" si="558"/>
        <v>8892</v>
      </c>
      <c r="G8897" s="190">
        <f t="shared" si="556"/>
        <v>0.97371879106438897</v>
      </c>
      <c r="H8897" s="190">
        <f t="shared" si="557"/>
        <v>355.68</v>
      </c>
    </row>
    <row r="8898" spans="1:8">
      <c r="A8898" s="185">
        <v>44961</v>
      </c>
      <c r="B8898" s="184">
        <v>42.4</v>
      </c>
      <c r="C8898" s="184">
        <f t="shared" si="555"/>
        <v>2023</v>
      </c>
      <c r="E8898" s="190">
        <v>11.5</v>
      </c>
      <c r="F8898" s="190">
        <f t="shared" si="558"/>
        <v>8893</v>
      </c>
      <c r="G8898" s="190">
        <f t="shared" si="556"/>
        <v>0.97382829610162069</v>
      </c>
      <c r="H8898" s="190">
        <f t="shared" si="557"/>
        <v>355.72</v>
      </c>
    </row>
    <row r="8899" spans="1:8">
      <c r="A8899" s="185">
        <v>44962</v>
      </c>
      <c r="B8899" s="184">
        <v>44.8</v>
      </c>
      <c r="C8899" s="184">
        <f t="shared" si="555"/>
        <v>2023</v>
      </c>
      <c r="E8899" s="190">
        <v>11.5</v>
      </c>
      <c r="F8899" s="190">
        <f t="shared" si="558"/>
        <v>8894</v>
      </c>
      <c r="G8899" s="190">
        <f t="shared" si="556"/>
        <v>0.97393780113885242</v>
      </c>
      <c r="H8899" s="190">
        <f t="shared" si="557"/>
        <v>355.76</v>
      </c>
    </row>
    <row r="8900" spans="1:8">
      <c r="A8900" s="185">
        <v>44963</v>
      </c>
      <c r="B8900" s="184">
        <v>44.1</v>
      </c>
      <c r="C8900" s="184">
        <f t="shared" si="555"/>
        <v>2023</v>
      </c>
      <c r="E8900" s="190">
        <v>11.4</v>
      </c>
      <c r="F8900" s="190">
        <f t="shared" si="558"/>
        <v>8895</v>
      </c>
      <c r="G8900" s="190">
        <f t="shared" si="556"/>
        <v>0.97404730617608415</v>
      </c>
      <c r="H8900" s="190">
        <f t="shared" si="557"/>
        <v>355.8</v>
      </c>
    </row>
    <row r="8901" spans="1:8">
      <c r="A8901" s="185">
        <v>44964</v>
      </c>
      <c r="B8901" s="184">
        <v>41.8</v>
      </c>
      <c r="C8901" s="184">
        <f t="shared" si="555"/>
        <v>2023</v>
      </c>
      <c r="E8901" s="190">
        <v>11.3</v>
      </c>
      <c r="F8901" s="190">
        <f t="shared" si="558"/>
        <v>8896</v>
      </c>
      <c r="G8901" s="190">
        <f t="shared" si="556"/>
        <v>0.97415681121331577</v>
      </c>
      <c r="H8901" s="190">
        <f t="shared" si="557"/>
        <v>355.84</v>
      </c>
    </row>
    <row r="8902" spans="1:8">
      <c r="A8902" s="185">
        <v>44965</v>
      </c>
      <c r="B8902" s="184">
        <v>41.6</v>
      </c>
      <c r="C8902" s="184">
        <f t="shared" ref="C8902:C8965" si="559">YEAR(A8902)</f>
        <v>2023</v>
      </c>
      <c r="E8902" s="190">
        <v>11.3</v>
      </c>
      <c r="F8902" s="190">
        <f t="shared" si="558"/>
        <v>8897</v>
      </c>
      <c r="G8902" s="190">
        <f t="shared" ref="G8902:G8965" si="560">F8902/9132</f>
        <v>0.97426631625054749</v>
      </c>
      <c r="H8902" s="190">
        <f t="shared" ref="H8902:H8965" si="561">G8902*9132/25</f>
        <v>355.88</v>
      </c>
    </row>
    <row r="8903" spans="1:8">
      <c r="A8903" s="185">
        <v>44966</v>
      </c>
      <c r="B8903" s="184">
        <v>41.4</v>
      </c>
      <c r="C8903" s="184">
        <f t="shared" si="559"/>
        <v>2023</v>
      </c>
      <c r="E8903" s="190">
        <v>11.2</v>
      </c>
      <c r="F8903" s="190">
        <f t="shared" ref="F8903:F8966" si="562">F8902+1</f>
        <v>8898</v>
      </c>
      <c r="G8903" s="190">
        <f t="shared" si="560"/>
        <v>0.97437582128777922</v>
      </c>
      <c r="H8903" s="190">
        <f t="shared" si="561"/>
        <v>355.92</v>
      </c>
    </row>
    <row r="8904" spans="1:8">
      <c r="A8904" s="185">
        <v>44967</v>
      </c>
      <c r="B8904" s="184">
        <v>41.7</v>
      </c>
      <c r="C8904" s="184">
        <f t="shared" si="559"/>
        <v>2023</v>
      </c>
      <c r="E8904" s="190">
        <v>11.1</v>
      </c>
      <c r="F8904" s="190">
        <f t="shared" si="562"/>
        <v>8899</v>
      </c>
      <c r="G8904" s="190">
        <f t="shared" si="560"/>
        <v>0.97448532632501095</v>
      </c>
      <c r="H8904" s="190">
        <f t="shared" si="561"/>
        <v>355.96</v>
      </c>
    </row>
    <row r="8905" spans="1:8">
      <c r="A8905" s="185">
        <v>44968</v>
      </c>
      <c r="B8905" s="184">
        <v>39.6</v>
      </c>
      <c r="C8905" s="184">
        <f t="shared" si="559"/>
        <v>2023</v>
      </c>
      <c r="E8905" s="190">
        <v>11.1</v>
      </c>
      <c r="F8905" s="190">
        <f t="shared" si="562"/>
        <v>8900</v>
      </c>
      <c r="G8905" s="190">
        <f t="shared" si="560"/>
        <v>0.97459483136224268</v>
      </c>
      <c r="H8905" s="190">
        <f t="shared" si="561"/>
        <v>356</v>
      </c>
    </row>
    <row r="8906" spans="1:8">
      <c r="A8906" s="185">
        <v>44969</v>
      </c>
      <c r="B8906" s="184">
        <v>40.5</v>
      </c>
      <c r="C8906" s="184">
        <f t="shared" si="559"/>
        <v>2023</v>
      </c>
      <c r="E8906" s="190">
        <v>11</v>
      </c>
      <c r="F8906" s="190">
        <f t="shared" si="562"/>
        <v>8901</v>
      </c>
      <c r="G8906" s="190">
        <f t="shared" si="560"/>
        <v>0.9747043363994744</v>
      </c>
      <c r="H8906" s="190">
        <f t="shared" si="561"/>
        <v>356.04</v>
      </c>
    </row>
    <row r="8907" spans="1:8">
      <c r="A8907" s="185">
        <v>44970</v>
      </c>
      <c r="B8907" s="184">
        <v>42.3</v>
      </c>
      <c r="C8907" s="184">
        <f t="shared" si="559"/>
        <v>2023</v>
      </c>
      <c r="E8907" s="190">
        <v>11</v>
      </c>
      <c r="F8907" s="190">
        <f t="shared" si="562"/>
        <v>8902</v>
      </c>
      <c r="G8907" s="190">
        <f t="shared" si="560"/>
        <v>0.97481384143670613</v>
      </c>
      <c r="H8907" s="190">
        <f t="shared" si="561"/>
        <v>356.08</v>
      </c>
    </row>
    <row r="8908" spans="1:8">
      <c r="A8908" s="185">
        <v>44971</v>
      </c>
      <c r="B8908" s="184">
        <v>43.8</v>
      </c>
      <c r="C8908" s="184">
        <f t="shared" si="559"/>
        <v>2023</v>
      </c>
      <c r="E8908" s="190">
        <v>11</v>
      </c>
      <c r="F8908" s="190">
        <f t="shared" si="562"/>
        <v>8903</v>
      </c>
      <c r="G8908" s="190">
        <f t="shared" si="560"/>
        <v>0.97492334647393775</v>
      </c>
      <c r="H8908" s="190">
        <f t="shared" si="561"/>
        <v>356.12</v>
      </c>
    </row>
    <row r="8909" spans="1:8">
      <c r="A8909" s="185">
        <v>44972</v>
      </c>
      <c r="B8909" s="184">
        <v>36.700000000000003</v>
      </c>
      <c r="C8909" s="184">
        <f t="shared" si="559"/>
        <v>2023</v>
      </c>
      <c r="E8909" s="190">
        <v>11</v>
      </c>
      <c r="F8909" s="190">
        <f t="shared" si="562"/>
        <v>8904</v>
      </c>
      <c r="G8909" s="190">
        <f t="shared" si="560"/>
        <v>0.97503285151116947</v>
      </c>
      <c r="H8909" s="190">
        <f t="shared" si="561"/>
        <v>356.16</v>
      </c>
    </row>
    <row r="8910" spans="1:8">
      <c r="A8910" s="185">
        <v>44973</v>
      </c>
      <c r="B8910" s="184">
        <v>40.799999999999997</v>
      </c>
      <c r="C8910" s="184">
        <f t="shared" si="559"/>
        <v>2023</v>
      </c>
      <c r="E8910" s="190">
        <v>11</v>
      </c>
      <c r="F8910" s="190">
        <f t="shared" si="562"/>
        <v>8905</v>
      </c>
      <c r="G8910" s="190">
        <f t="shared" si="560"/>
        <v>0.9751423565484012</v>
      </c>
      <c r="H8910" s="190">
        <f t="shared" si="561"/>
        <v>356.2</v>
      </c>
    </row>
    <row r="8911" spans="1:8">
      <c r="A8911" s="185">
        <v>44974</v>
      </c>
      <c r="B8911" s="184">
        <v>42.6</v>
      </c>
      <c r="C8911" s="184">
        <f t="shared" si="559"/>
        <v>2023</v>
      </c>
      <c r="E8911" s="190">
        <v>11</v>
      </c>
      <c r="F8911" s="190">
        <f t="shared" si="562"/>
        <v>8906</v>
      </c>
      <c r="G8911" s="190">
        <f t="shared" si="560"/>
        <v>0.97525186158563293</v>
      </c>
      <c r="H8911" s="190">
        <f t="shared" si="561"/>
        <v>356.24</v>
      </c>
    </row>
    <row r="8912" spans="1:8">
      <c r="A8912" s="185">
        <v>44975</v>
      </c>
      <c r="B8912" s="184">
        <v>45.2</v>
      </c>
      <c r="C8912" s="184">
        <f t="shared" si="559"/>
        <v>2023</v>
      </c>
      <c r="E8912" s="190">
        <v>10.9</v>
      </c>
      <c r="F8912" s="190">
        <f t="shared" si="562"/>
        <v>8907</v>
      </c>
      <c r="G8912" s="190">
        <f t="shared" si="560"/>
        <v>0.97536136662286466</v>
      </c>
      <c r="H8912" s="190">
        <f t="shared" si="561"/>
        <v>356.28</v>
      </c>
    </row>
    <row r="8913" spans="1:8">
      <c r="A8913" s="185">
        <v>44976</v>
      </c>
      <c r="B8913" s="184">
        <v>41.5</v>
      </c>
      <c r="C8913" s="184">
        <f t="shared" si="559"/>
        <v>2023</v>
      </c>
      <c r="E8913" s="190">
        <v>10.9</v>
      </c>
      <c r="F8913" s="190">
        <f t="shared" si="562"/>
        <v>8908</v>
      </c>
      <c r="G8913" s="190">
        <f t="shared" si="560"/>
        <v>0.97547087166009638</v>
      </c>
      <c r="H8913" s="190">
        <f t="shared" si="561"/>
        <v>356.32</v>
      </c>
    </row>
    <row r="8914" spans="1:8">
      <c r="A8914" s="185">
        <v>44977</v>
      </c>
      <c r="B8914" s="184">
        <v>44</v>
      </c>
      <c r="C8914" s="184">
        <f t="shared" si="559"/>
        <v>2023</v>
      </c>
      <c r="E8914" s="190">
        <v>10.9</v>
      </c>
      <c r="F8914" s="190">
        <f t="shared" si="562"/>
        <v>8909</v>
      </c>
      <c r="G8914" s="190">
        <f t="shared" si="560"/>
        <v>0.97558037669732811</v>
      </c>
      <c r="H8914" s="190">
        <f t="shared" si="561"/>
        <v>356.36</v>
      </c>
    </row>
    <row r="8915" spans="1:8">
      <c r="A8915" s="185">
        <v>44978</v>
      </c>
      <c r="B8915" s="184">
        <v>61.5</v>
      </c>
      <c r="C8915" s="184">
        <f t="shared" si="559"/>
        <v>2023</v>
      </c>
      <c r="E8915" s="190">
        <v>10.8</v>
      </c>
      <c r="F8915" s="190">
        <f t="shared" si="562"/>
        <v>8910</v>
      </c>
      <c r="G8915" s="190">
        <f t="shared" si="560"/>
        <v>0.97568988173455984</v>
      </c>
      <c r="H8915" s="190">
        <f t="shared" si="561"/>
        <v>356.4</v>
      </c>
    </row>
    <row r="8916" spans="1:8">
      <c r="A8916" s="185">
        <v>44979</v>
      </c>
      <c r="B8916" s="184">
        <v>49.2</v>
      </c>
      <c r="C8916" s="184">
        <f t="shared" si="559"/>
        <v>2023</v>
      </c>
      <c r="E8916" s="190">
        <v>10.8</v>
      </c>
      <c r="F8916" s="190">
        <f t="shared" si="562"/>
        <v>8911</v>
      </c>
      <c r="G8916" s="190">
        <f t="shared" si="560"/>
        <v>0.97579938677179145</v>
      </c>
      <c r="H8916" s="190">
        <f t="shared" si="561"/>
        <v>356.44</v>
      </c>
    </row>
    <row r="8917" spans="1:8">
      <c r="A8917" s="185">
        <v>44980</v>
      </c>
      <c r="B8917" s="184">
        <v>43.2</v>
      </c>
      <c r="C8917" s="184">
        <f t="shared" si="559"/>
        <v>2023</v>
      </c>
      <c r="E8917" s="190">
        <v>10.8</v>
      </c>
      <c r="F8917" s="190">
        <f t="shared" si="562"/>
        <v>8912</v>
      </c>
      <c r="G8917" s="190">
        <f t="shared" si="560"/>
        <v>0.97590889180902318</v>
      </c>
      <c r="H8917" s="190">
        <f t="shared" si="561"/>
        <v>356.48</v>
      </c>
    </row>
    <row r="8918" spans="1:8">
      <c r="A8918" s="185">
        <v>44981</v>
      </c>
      <c r="B8918" s="184">
        <v>44.5</v>
      </c>
      <c r="C8918" s="184">
        <f t="shared" si="559"/>
        <v>2023</v>
      </c>
      <c r="E8918" s="190">
        <v>10.8</v>
      </c>
      <c r="F8918" s="190">
        <f t="shared" si="562"/>
        <v>8913</v>
      </c>
      <c r="G8918" s="190">
        <f t="shared" si="560"/>
        <v>0.97601839684625491</v>
      </c>
      <c r="H8918" s="190">
        <f t="shared" si="561"/>
        <v>356.52</v>
      </c>
    </row>
    <row r="8919" spans="1:8">
      <c r="A8919" s="185">
        <v>44982</v>
      </c>
      <c r="B8919" s="184">
        <v>43.8</v>
      </c>
      <c r="C8919" s="184">
        <f t="shared" si="559"/>
        <v>2023</v>
      </c>
      <c r="E8919" s="190">
        <v>10.7</v>
      </c>
      <c r="F8919" s="190">
        <f t="shared" si="562"/>
        <v>8914</v>
      </c>
      <c r="G8919" s="190">
        <f t="shared" si="560"/>
        <v>0.97612790188348664</v>
      </c>
      <c r="H8919" s="190">
        <f t="shared" si="561"/>
        <v>356.56</v>
      </c>
    </row>
    <row r="8920" spans="1:8">
      <c r="A8920" s="185">
        <v>44983</v>
      </c>
      <c r="B8920" s="184">
        <v>44.8</v>
      </c>
      <c r="C8920" s="184">
        <f t="shared" si="559"/>
        <v>2023</v>
      </c>
      <c r="E8920" s="190">
        <v>10.7</v>
      </c>
      <c r="F8920" s="190">
        <f t="shared" si="562"/>
        <v>8915</v>
      </c>
      <c r="G8920" s="190">
        <f t="shared" si="560"/>
        <v>0.97623740692071836</v>
      </c>
      <c r="H8920" s="190">
        <f t="shared" si="561"/>
        <v>356.6</v>
      </c>
    </row>
    <row r="8921" spans="1:8">
      <c r="A8921" s="185">
        <v>44984</v>
      </c>
      <c r="B8921" s="184">
        <v>45.1</v>
      </c>
      <c r="C8921" s="184">
        <f t="shared" si="559"/>
        <v>2023</v>
      </c>
      <c r="E8921" s="190">
        <v>10.5</v>
      </c>
      <c r="F8921" s="190">
        <f t="shared" si="562"/>
        <v>8916</v>
      </c>
      <c r="G8921" s="190">
        <f t="shared" si="560"/>
        <v>0.97634691195795009</v>
      </c>
      <c r="H8921" s="190">
        <f t="shared" si="561"/>
        <v>356.64</v>
      </c>
    </row>
    <row r="8922" spans="1:8">
      <c r="A8922" s="185">
        <v>44985</v>
      </c>
      <c r="B8922" s="184">
        <v>45.6</v>
      </c>
      <c r="C8922" s="184">
        <f t="shared" si="559"/>
        <v>2023</v>
      </c>
      <c r="E8922" s="190">
        <v>10.5</v>
      </c>
      <c r="F8922" s="190">
        <f t="shared" si="562"/>
        <v>8917</v>
      </c>
      <c r="G8922" s="190">
        <f t="shared" si="560"/>
        <v>0.97645641699518182</v>
      </c>
      <c r="H8922" s="190">
        <f t="shared" si="561"/>
        <v>356.68</v>
      </c>
    </row>
    <row r="8923" spans="1:8">
      <c r="A8923" s="185">
        <v>44986</v>
      </c>
      <c r="B8923" s="184">
        <v>44</v>
      </c>
      <c r="C8923" s="184">
        <f t="shared" si="559"/>
        <v>2023</v>
      </c>
      <c r="E8923" s="190">
        <v>10.5</v>
      </c>
      <c r="F8923" s="190">
        <f t="shared" si="562"/>
        <v>8918</v>
      </c>
      <c r="G8923" s="190">
        <f t="shared" si="560"/>
        <v>0.97656592203241344</v>
      </c>
      <c r="H8923" s="190">
        <f t="shared" si="561"/>
        <v>356.72</v>
      </c>
    </row>
    <row r="8924" spans="1:8">
      <c r="A8924" s="185">
        <v>44987</v>
      </c>
      <c r="B8924" s="184">
        <v>51.5</v>
      </c>
      <c r="C8924" s="184">
        <f t="shared" si="559"/>
        <v>2023</v>
      </c>
      <c r="E8924" s="190">
        <v>10.4</v>
      </c>
      <c r="F8924" s="190">
        <f t="shared" si="562"/>
        <v>8919</v>
      </c>
      <c r="G8924" s="190">
        <f t="shared" si="560"/>
        <v>0.97667542706964516</v>
      </c>
      <c r="H8924" s="190">
        <f t="shared" si="561"/>
        <v>356.76</v>
      </c>
    </row>
    <row r="8925" spans="1:8">
      <c r="A8925" s="185">
        <v>44988</v>
      </c>
      <c r="B8925" s="184">
        <v>45.7</v>
      </c>
      <c r="C8925" s="184">
        <f t="shared" si="559"/>
        <v>2023</v>
      </c>
      <c r="E8925" s="190">
        <v>10.4</v>
      </c>
      <c r="F8925" s="190">
        <f t="shared" si="562"/>
        <v>8920</v>
      </c>
      <c r="G8925" s="190">
        <f t="shared" si="560"/>
        <v>0.97678493210687689</v>
      </c>
      <c r="H8925" s="190">
        <f t="shared" si="561"/>
        <v>356.8</v>
      </c>
    </row>
    <row r="8926" spans="1:8">
      <c r="A8926" s="185">
        <v>44989</v>
      </c>
      <c r="B8926" s="184">
        <v>48.6</v>
      </c>
      <c r="C8926" s="184">
        <f t="shared" si="559"/>
        <v>2023</v>
      </c>
      <c r="E8926" s="190">
        <v>10.199999999999999</v>
      </c>
      <c r="F8926" s="190">
        <f t="shared" si="562"/>
        <v>8921</v>
      </c>
      <c r="G8926" s="190">
        <f t="shared" si="560"/>
        <v>0.97689443714410862</v>
      </c>
      <c r="H8926" s="190">
        <f t="shared" si="561"/>
        <v>356.84</v>
      </c>
    </row>
    <row r="8927" spans="1:8">
      <c r="A8927" s="185">
        <v>44990</v>
      </c>
      <c r="B8927" s="184">
        <v>57.1</v>
      </c>
      <c r="C8927" s="184">
        <f t="shared" si="559"/>
        <v>2023</v>
      </c>
      <c r="E8927" s="190">
        <v>10.199999999999999</v>
      </c>
      <c r="F8927" s="190">
        <f t="shared" si="562"/>
        <v>8922</v>
      </c>
      <c r="G8927" s="190">
        <f t="shared" si="560"/>
        <v>0.97700394218134035</v>
      </c>
      <c r="H8927" s="190">
        <f t="shared" si="561"/>
        <v>356.88</v>
      </c>
    </row>
    <row r="8928" spans="1:8">
      <c r="A8928" s="185">
        <v>44991</v>
      </c>
      <c r="B8928" s="184">
        <v>55</v>
      </c>
      <c r="C8928" s="184">
        <f t="shared" si="559"/>
        <v>2023</v>
      </c>
      <c r="E8928" s="190">
        <v>10.199999999999999</v>
      </c>
      <c r="F8928" s="190">
        <f t="shared" si="562"/>
        <v>8923</v>
      </c>
      <c r="G8928" s="190">
        <f t="shared" si="560"/>
        <v>0.97711344721857207</v>
      </c>
      <c r="H8928" s="190">
        <f t="shared" si="561"/>
        <v>356.92</v>
      </c>
    </row>
    <row r="8929" spans="1:8">
      <c r="A8929" s="185">
        <v>44992</v>
      </c>
      <c r="B8929" s="184">
        <v>49.3</v>
      </c>
      <c r="C8929" s="184">
        <f t="shared" si="559"/>
        <v>2023</v>
      </c>
      <c r="E8929" s="190">
        <v>10.1</v>
      </c>
      <c r="F8929" s="190">
        <f t="shared" si="562"/>
        <v>8924</v>
      </c>
      <c r="G8929" s="190">
        <f t="shared" si="560"/>
        <v>0.9772229522558038</v>
      </c>
      <c r="H8929" s="190">
        <f t="shared" si="561"/>
        <v>356.96</v>
      </c>
    </row>
    <row r="8930" spans="1:8">
      <c r="A8930" s="185">
        <v>44993</v>
      </c>
      <c r="B8930" s="184">
        <v>45.3</v>
      </c>
      <c r="C8930" s="184">
        <f t="shared" si="559"/>
        <v>2023</v>
      </c>
      <c r="E8930" s="190">
        <v>10.1</v>
      </c>
      <c r="F8930" s="190">
        <f t="shared" si="562"/>
        <v>8925</v>
      </c>
      <c r="G8930" s="190">
        <f t="shared" si="560"/>
        <v>0.97733245729303553</v>
      </c>
      <c r="H8930" s="190">
        <f t="shared" si="561"/>
        <v>357</v>
      </c>
    </row>
    <row r="8931" spans="1:8">
      <c r="A8931" s="185">
        <v>44994</v>
      </c>
      <c r="B8931" s="184">
        <v>50</v>
      </c>
      <c r="C8931" s="184">
        <f t="shared" si="559"/>
        <v>2023</v>
      </c>
      <c r="E8931" s="190">
        <v>10.1</v>
      </c>
      <c r="F8931" s="190">
        <f t="shared" si="562"/>
        <v>8926</v>
      </c>
      <c r="G8931" s="190">
        <f t="shared" si="560"/>
        <v>0.97744196233026714</v>
      </c>
      <c r="H8931" s="190">
        <f t="shared" si="561"/>
        <v>357.04</v>
      </c>
    </row>
    <row r="8932" spans="1:8">
      <c r="A8932" s="185">
        <v>44995</v>
      </c>
      <c r="B8932" s="184">
        <v>67.2</v>
      </c>
      <c r="C8932" s="184">
        <f t="shared" si="559"/>
        <v>2023</v>
      </c>
      <c r="E8932" s="190">
        <v>10</v>
      </c>
      <c r="F8932" s="190">
        <f t="shared" si="562"/>
        <v>8927</v>
      </c>
      <c r="G8932" s="190">
        <f t="shared" si="560"/>
        <v>0.97755146736749887</v>
      </c>
      <c r="H8932" s="190">
        <f t="shared" si="561"/>
        <v>357.08</v>
      </c>
    </row>
    <row r="8933" spans="1:8">
      <c r="A8933" s="185">
        <v>44996</v>
      </c>
      <c r="B8933" s="184">
        <v>74.900000000000006</v>
      </c>
      <c r="C8933" s="184">
        <f t="shared" si="559"/>
        <v>2023</v>
      </c>
      <c r="E8933" s="190">
        <v>10</v>
      </c>
      <c r="F8933" s="190">
        <f t="shared" si="562"/>
        <v>8928</v>
      </c>
      <c r="G8933" s="190">
        <f t="shared" si="560"/>
        <v>0.9776609724047306</v>
      </c>
      <c r="H8933" s="190">
        <f t="shared" si="561"/>
        <v>357.12</v>
      </c>
    </row>
    <row r="8934" spans="1:8">
      <c r="A8934" s="185">
        <v>44997</v>
      </c>
      <c r="B8934" s="184">
        <v>65.3</v>
      </c>
      <c r="C8934" s="184">
        <f t="shared" si="559"/>
        <v>2023</v>
      </c>
      <c r="E8934" s="190">
        <v>10</v>
      </c>
      <c r="F8934" s="190">
        <f t="shared" si="562"/>
        <v>8929</v>
      </c>
      <c r="G8934" s="190">
        <f t="shared" si="560"/>
        <v>0.97777047744196233</v>
      </c>
      <c r="H8934" s="190">
        <f t="shared" si="561"/>
        <v>357.16</v>
      </c>
    </row>
    <row r="8935" spans="1:8">
      <c r="A8935" s="185">
        <v>44998</v>
      </c>
      <c r="B8935" s="184">
        <v>61.8</v>
      </c>
      <c r="C8935" s="184">
        <f t="shared" si="559"/>
        <v>2023</v>
      </c>
      <c r="E8935" s="190">
        <v>10</v>
      </c>
      <c r="F8935" s="190">
        <f t="shared" si="562"/>
        <v>8930</v>
      </c>
      <c r="G8935" s="190">
        <f t="shared" si="560"/>
        <v>0.97787998247919405</v>
      </c>
      <c r="H8935" s="190">
        <f t="shared" si="561"/>
        <v>357.2</v>
      </c>
    </row>
    <row r="8936" spans="1:8">
      <c r="A8936" s="185">
        <v>44999</v>
      </c>
      <c r="B8936" s="184">
        <v>73.400000000000006</v>
      </c>
      <c r="C8936" s="184">
        <f t="shared" si="559"/>
        <v>2023</v>
      </c>
      <c r="E8936" s="190">
        <v>10</v>
      </c>
      <c r="F8936" s="190">
        <f t="shared" si="562"/>
        <v>8931</v>
      </c>
      <c r="G8936" s="190">
        <f t="shared" si="560"/>
        <v>0.97798948751642578</v>
      </c>
      <c r="H8936" s="190">
        <f t="shared" si="561"/>
        <v>357.24</v>
      </c>
    </row>
    <row r="8937" spans="1:8">
      <c r="A8937" s="185">
        <v>45000</v>
      </c>
      <c r="B8937" s="184">
        <v>128</v>
      </c>
      <c r="C8937" s="184">
        <f t="shared" si="559"/>
        <v>2023</v>
      </c>
      <c r="E8937" s="190">
        <v>10</v>
      </c>
      <c r="F8937" s="190">
        <f t="shared" si="562"/>
        <v>8932</v>
      </c>
      <c r="G8937" s="190">
        <f t="shared" si="560"/>
        <v>0.97809899255365751</v>
      </c>
      <c r="H8937" s="190">
        <f t="shared" si="561"/>
        <v>357.28</v>
      </c>
    </row>
    <row r="8938" spans="1:8">
      <c r="A8938" s="185">
        <v>45001</v>
      </c>
      <c r="B8938" s="184">
        <v>80.599999999999994</v>
      </c>
      <c r="C8938" s="184">
        <f t="shared" si="559"/>
        <v>2023</v>
      </c>
      <c r="E8938" s="190">
        <v>10</v>
      </c>
      <c r="F8938" s="190">
        <f t="shared" si="562"/>
        <v>8933</v>
      </c>
      <c r="G8938" s="190">
        <f t="shared" si="560"/>
        <v>0.97820849759088913</v>
      </c>
      <c r="H8938" s="190">
        <f t="shared" si="561"/>
        <v>357.32</v>
      </c>
    </row>
    <row r="8939" spans="1:8">
      <c r="A8939" s="185">
        <v>45002</v>
      </c>
      <c r="B8939" s="184">
        <v>98.9</v>
      </c>
      <c r="C8939" s="184">
        <f t="shared" si="559"/>
        <v>2023</v>
      </c>
      <c r="E8939" s="190">
        <v>10</v>
      </c>
      <c r="F8939" s="190">
        <f t="shared" si="562"/>
        <v>8934</v>
      </c>
      <c r="G8939" s="190">
        <f t="shared" si="560"/>
        <v>0.97831800262812085</v>
      </c>
      <c r="H8939" s="190">
        <f t="shared" si="561"/>
        <v>357.36</v>
      </c>
    </row>
    <row r="8940" spans="1:8">
      <c r="A8940" s="185">
        <v>45003</v>
      </c>
      <c r="B8940" s="184">
        <v>90.9</v>
      </c>
      <c r="C8940" s="184">
        <f t="shared" si="559"/>
        <v>2023</v>
      </c>
      <c r="E8940" s="190">
        <v>10</v>
      </c>
      <c r="F8940" s="190">
        <f t="shared" si="562"/>
        <v>8935</v>
      </c>
      <c r="G8940" s="190">
        <f t="shared" si="560"/>
        <v>0.97842750766535258</v>
      </c>
      <c r="H8940" s="190">
        <f t="shared" si="561"/>
        <v>357.4</v>
      </c>
    </row>
    <row r="8941" spans="1:8">
      <c r="A8941" s="185">
        <v>45004</v>
      </c>
      <c r="B8941" s="184">
        <v>83.2</v>
      </c>
      <c r="C8941" s="184">
        <f t="shared" si="559"/>
        <v>2023</v>
      </c>
      <c r="E8941" s="190">
        <v>9.9600000000000009</v>
      </c>
      <c r="F8941" s="190">
        <f t="shared" si="562"/>
        <v>8936</v>
      </c>
      <c r="G8941" s="190">
        <f t="shared" si="560"/>
        <v>0.97853701270258431</v>
      </c>
      <c r="H8941" s="190">
        <f t="shared" si="561"/>
        <v>357.44</v>
      </c>
    </row>
    <row r="8942" spans="1:8">
      <c r="A8942" s="185">
        <v>45005</v>
      </c>
      <c r="B8942" s="184">
        <v>95.2</v>
      </c>
      <c r="C8942" s="184">
        <f t="shared" si="559"/>
        <v>2023</v>
      </c>
      <c r="E8942" s="190">
        <v>9.92</v>
      </c>
      <c r="F8942" s="190">
        <f t="shared" si="562"/>
        <v>8937</v>
      </c>
      <c r="G8942" s="190">
        <f t="shared" si="560"/>
        <v>0.97864651773981604</v>
      </c>
      <c r="H8942" s="190">
        <f t="shared" si="561"/>
        <v>357.48</v>
      </c>
    </row>
    <row r="8943" spans="1:8">
      <c r="A8943" s="185">
        <v>45006</v>
      </c>
      <c r="B8943" s="184">
        <v>77.2</v>
      </c>
      <c r="C8943" s="184">
        <f t="shared" si="559"/>
        <v>2023</v>
      </c>
      <c r="E8943" s="190">
        <v>9.91</v>
      </c>
      <c r="F8943" s="190">
        <f t="shared" si="562"/>
        <v>8938</v>
      </c>
      <c r="G8943" s="190">
        <f t="shared" si="560"/>
        <v>0.97875602277704776</v>
      </c>
      <c r="H8943" s="190">
        <f t="shared" si="561"/>
        <v>357.52</v>
      </c>
    </row>
    <row r="8944" spans="1:8">
      <c r="A8944" s="185">
        <v>45007</v>
      </c>
      <c r="B8944" s="184">
        <v>83.6</v>
      </c>
      <c r="C8944" s="184">
        <f t="shared" si="559"/>
        <v>2023</v>
      </c>
      <c r="E8944" s="190">
        <v>9.81</v>
      </c>
      <c r="F8944" s="190">
        <f t="shared" si="562"/>
        <v>8939</v>
      </c>
      <c r="G8944" s="190">
        <f t="shared" si="560"/>
        <v>0.97886552781427949</v>
      </c>
      <c r="H8944" s="190">
        <f t="shared" si="561"/>
        <v>357.56</v>
      </c>
    </row>
    <row r="8945" spans="1:8">
      <c r="A8945" s="185">
        <v>45008</v>
      </c>
      <c r="B8945" s="184">
        <v>99.6</v>
      </c>
      <c r="C8945" s="184">
        <f t="shared" si="559"/>
        <v>2023</v>
      </c>
      <c r="E8945" s="190">
        <v>9.8000000000000007</v>
      </c>
      <c r="F8945" s="190">
        <f t="shared" si="562"/>
        <v>8940</v>
      </c>
      <c r="G8945" s="190">
        <f t="shared" si="560"/>
        <v>0.97897503285151122</v>
      </c>
      <c r="H8945" s="190">
        <f t="shared" si="561"/>
        <v>357.6</v>
      </c>
    </row>
    <row r="8946" spans="1:8">
      <c r="A8946" s="185">
        <v>45009</v>
      </c>
      <c r="B8946" s="184">
        <v>115</v>
      </c>
      <c r="C8946" s="184">
        <f t="shared" si="559"/>
        <v>2023</v>
      </c>
      <c r="E8946" s="190">
        <v>9.77</v>
      </c>
      <c r="F8946" s="190">
        <f t="shared" si="562"/>
        <v>8941</v>
      </c>
      <c r="G8946" s="190">
        <f t="shared" si="560"/>
        <v>0.97908453788874283</v>
      </c>
      <c r="H8946" s="190">
        <f t="shared" si="561"/>
        <v>357.64</v>
      </c>
    </row>
    <row r="8947" spans="1:8">
      <c r="A8947" s="185">
        <v>45010</v>
      </c>
      <c r="B8947" s="184">
        <v>140</v>
      </c>
      <c r="C8947" s="184">
        <f t="shared" si="559"/>
        <v>2023</v>
      </c>
      <c r="E8947" s="190">
        <v>9.75</v>
      </c>
      <c r="F8947" s="190">
        <f t="shared" si="562"/>
        <v>8942</v>
      </c>
      <c r="G8947" s="190">
        <f t="shared" si="560"/>
        <v>0.97919404292597456</v>
      </c>
      <c r="H8947" s="190">
        <f t="shared" si="561"/>
        <v>357.68</v>
      </c>
    </row>
    <row r="8948" spans="1:8">
      <c r="A8948" s="185">
        <v>45011</v>
      </c>
      <c r="B8948" s="184">
        <v>136</v>
      </c>
      <c r="C8948" s="184">
        <f t="shared" si="559"/>
        <v>2023</v>
      </c>
      <c r="E8948" s="190">
        <v>9.7200000000000006</v>
      </c>
      <c r="F8948" s="190">
        <f t="shared" si="562"/>
        <v>8943</v>
      </c>
      <c r="G8948" s="190">
        <f t="shared" si="560"/>
        <v>0.97930354796320629</v>
      </c>
      <c r="H8948" s="190">
        <f t="shared" si="561"/>
        <v>357.72</v>
      </c>
    </row>
    <row r="8949" spans="1:8">
      <c r="A8949" s="185">
        <v>45012</v>
      </c>
      <c r="B8949" s="184">
        <v>136</v>
      </c>
      <c r="C8949" s="184">
        <f t="shared" si="559"/>
        <v>2023</v>
      </c>
      <c r="E8949" s="190">
        <v>9.68</v>
      </c>
      <c r="F8949" s="190">
        <f t="shared" si="562"/>
        <v>8944</v>
      </c>
      <c r="G8949" s="190">
        <f t="shared" si="560"/>
        <v>0.97941305300043802</v>
      </c>
      <c r="H8949" s="190">
        <f t="shared" si="561"/>
        <v>357.76</v>
      </c>
    </row>
    <row r="8950" spans="1:8">
      <c r="A8950" s="185">
        <v>45013</v>
      </c>
      <c r="B8950" s="184">
        <v>128</v>
      </c>
      <c r="C8950" s="184">
        <f t="shared" si="559"/>
        <v>2023</v>
      </c>
      <c r="E8950" s="190">
        <v>9.64</v>
      </c>
      <c r="F8950" s="190">
        <f t="shared" si="562"/>
        <v>8945</v>
      </c>
      <c r="G8950" s="190">
        <f t="shared" si="560"/>
        <v>0.97952255803766974</v>
      </c>
      <c r="H8950" s="190">
        <f t="shared" si="561"/>
        <v>357.8</v>
      </c>
    </row>
    <row r="8951" spans="1:8">
      <c r="A8951" s="185">
        <v>45014</v>
      </c>
      <c r="B8951" s="184">
        <v>122</v>
      </c>
      <c r="C8951" s="184">
        <f t="shared" si="559"/>
        <v>2023</v>
      </c>
      <c r="E8951" s="190">
        <v>9.59</v>
      </c>
      <c r="F8951" s="190">
        <f t="shared" si="562"/>
        <v>8946</v>
      </c>
      <c r="G8951" s="190">
        <f t="shared" si="560"/>
        <v>0.97963206307490147</v>
      </c>
      <c r="H8951" s="190">
        <f t="shared" si="561"/>
        <v>357.84</v>
      </c>
    </row>
    <row r="8952" spans="1:8">
      <c r="A8952" s="185">
        <v>45015</v>
      </c>
      <c r="B8952" s="184">
        <v>152</v>
      </c>
      <c r="C8952" s="184">
        <f t="shared" si="559"/>
        <v>2023</v>
      </c>
      <c r="E8952" s="190">
        <v>9.5399999999999991</v>
      </c>
      <c r="F8952" s="190">
        <f t="shared" si="562"/>
        <v>8947</v>
      </c>
      <c r="G8952" s="190">
        <f t="shared" si="560"/>
        <v>0.9797415681121332</v>
      </c>
      <c r="H8952" s="190">
        <f t="shared" si="561"/>
        <v>357.88</v>
      </c>
    </row>
    <row r="8953" spans="1:8">
      <c r="A8953" s="185">
        <v>45016</v>
      </c>
      <c r="B8953" s="184">
        <v>153</v>
      </c>
      <c r="C8953" s="184">
        <f t="shared" si="559"/>
        <v>2023</v>
      </c>
      <c r="E8953" s="190">
        <v>9.5</v>
      </c>
      <c r="F8953" s="190">
        <f t="shared" si="562"/>
        <v>8948</v>
      </c>
      <c r="G8953" s="190">
        <f t="shared" si="560"/>
        <v>0.97985107314936493</v>
      </c>
      <c r="H8953" s="190">
        <f t="shared" si="561"/>
        <v>357.92</v>
      </c>
    </row>
    <row r="8954" spans="1:8">
      <c r="A8954" s="185">
        <v>45017</v>
      </c>
      <c r="B8954" s="184">
        <v>143</v>
      </c>
      <c r="C8954" s="184">
        <f t="shared" si="559"/>
        <v>2023</v>
      </c>
      <c r="E8954" s="190">
        <v>9.5</v>
      </c>
      <c r="F8954" s="190">
        <f t="shared" si="562"/>
        <v>8949</v>
      </c>
      <c r="G8954" s="190">
        <f t="shared" si="560"/>
        <v>0.97996057818659654</v>
      </c>
      <c r="H8954" s="190">
        <f t="shared" si="561"/>
        <v>357.96</v>
      </c>
    </row>
    <row r="8955" spans="1:8">
      <c r="A8955" s="185">
        <v>45018</v>
      </c>
      <c r="B8955" s="184">
        <v>147</v>
      </c>
      <c r="C8955" s="184">
        <f t="shared" si="559"/>
        <v>2023</v>
      </c>
      <c r="E8955" s="190">
        <v>9.5</v>
      </c>
      <c r="F8955" s="190">
        <f t="shared" si="562"/>
        <v>8950</v>
      </c>
      <c r="G8955" s="190">
        <f t="shared" si="560"/>
        <v>0.98007008322382827</v>
      </c>
      <c r="H8955" s="190">
        <f t="shared" si="561"/>
        <v>358</v>
      </c>
    </row>
    <row r="8956" spans="1:8">
      <c r="A8956" s="185">
        <v>45019</v>
      </c>
      <c r="B8956" s="184">
        <v>172</v>
      </c>
      <c r="C8956" s="184">
        <f t="shared" si="559"/>
        <v>2023</v>
      </c>
      <c r="E8956" s="190">
        <v>9.4</v>
      </c>
      <c r="F8956" s="190">
        <f t="shared" si="562"/>
        <v>8951</v>
      </c>
      <c r="G8956" s="190">
        <f t="shared" si="560"/>
        <v>0.98017958826106</v>
      </c>
      <c r="H8956" s="190">
        <f t="shared" si="561"/>
        <v>358.04</v>
      </c>
    </row>
    <row r="8957" spans="1:8">
      <c r="A8957" s="185">
        <v>45020</v>
      </c>
      <c r="B8957" s="184">
        <v>155</v>
      </c>
      <c r="C8957" s="184">
        <f t="shared" si="559"/>
        <v>2023</v>
      </c>
      <c r="E8957" s="190">
        <v>9.4</v>
      </c>
      <c r="F8957" s="190">
        <f t="shared" si="562"/>
        <v>8952</v>
      </c>
      <c r="G8957" s="190">
        <f t="shared" si="560"/>
        <v>0.98028909329829172</v>
      </c>
      <c r="H8957" s="190">
        <f t="shared" si="561"/>
        <v>358.08</v>
      </c>
    </row>
    <row r="8958" spans="1:8">
      <c r="A8958" s="185">
        <v>45021</v>
      </c>
      <c r="B8958" s="184">
        <v>155</v>
      </c>
      <c r="C8958" s="184">
        <f t="shared" si="559"/>
        <v>2023</v>
      </c>
      <c r="E8958" s="190">
        <v>9.4</v>
      </c>
      <c r="F8958" s="190">
        <f t="shared" si="562"/>
        <v>8953</v>
      </c>
      <c r="G8958" s="190">
        <f t="shared" si="560"/>
        <v>0.98039859833552345</v>
      </c>
      <c r="H8958" s="190">
        <f t="shared" si="561"/>
        <v>358.12</v>
      </c>
    </row>
    <row r="8959" spans="1:8">
      <c r="A8959" s="185">
        <v>45022</v>
      </c>
      <c r="B8959" s="184">
        <v>156</v>
      </c>
      <c r="C8959" s="184">
        <f t="shared" si="559"/>
        <v>2023</v>
      </c>
      <c r="E8959" s="190">
        <v>9.4</v>
      </c>
      <c r="F8959" s="190">
        <f t="shared" si="562"/>
        <v>8954</v>
      </c>
      <c r="G8959" s="190">
        <f t="shared" si="560"/>
        <v>0.98050810337275518</v>
      </c>
      <c r="H8959" s="190">
        <f t="shared" si="561"/>
        <v>358.16</v>
      </c>
    </row>
    <row r="8960" spans="1:8">
      <c r="A8960" s="185">
        <v>45023</v>
      </c>
      <c r="B8960" s="184">
        <v>170</v>
      </c>
      <c r="C8960" s="184">
        <f t="shared" si="559"/>
        <v>2023</v>
      </c>
      <c r="E8960" s="190">
        <v>9.3800000000000008</v>
      </c>
      <c r="F8960" s="190">
        <f t="shared" si="562"/>
        <v>8955</v>
      </c>
      <c r="G8960" s="190">
        <f t="shared" si="560"/>
        <v>0.98061760840998691</v>
      </c>
      <c r="H8960" s="190">
        <f t="shared" si="561"/>
        <v>358.2</v>
      </c>
    </row>
    <row r="8961" spans="1:8">
      <c r="A8961" s="185">
        <v>45024</v>
      </c>
      <c r="B8961" s="184">
        <v>206</v>
      </c>
      <c r="C8961" s="184">
        <f t="shared" si="559"/>
        <v>2023</v>
      </c>
      <c r="E8961" s="190">
        <v>9.36</v>
      </c>
      <c r="F8961" s="190">
        <f t="shared" si="562"/>
        <v>8956</v>
      </c>
      <c r="G8961" s="190">
        <f t="shared" si="560"/>
        <v>0.98072711344721852</v>
      </c>
      <c r="H8961" s="190">
        <f t="shared" si="561"/>
        <v>358.24</v>
      </c>
    </row>
    <row r="8962" spans="1:8">
      <c r="A8962" s="185">
        <v>45025</v>
      </c>
      <c r="B8962" s="184">
        <v>218</v>
      </c>
      <c r="C8962" s="184">
        <f t="shared" si="559"/>
        <v>2023</v>
      </c>
      <c r="E8962" s="190">
        <v>9.2799999999999994</v>
      </c>
      <c r="F8962" s="190">
        <f t="shared" si="562"/>
        <v>8957</v>
      </c>
      <c r="G8962" s="190">
        <f t="shared" si="560"/>
        <v>0.98083661848445025</v>
      </c>
      <c r="H8962" s="190">
        <f t="shared" si="561"/>
        <v>358.28</v>
      </c>
    </row>
    <row r="8963" spans="1:8">
      <c r="A8963" s="185">
        <v>45026</v>
      </c>
      <c r="B8963" s="184">
        <v>268</v>
      </c>
      <c r="C8963" s="184">
        <f t="shared" si="559"/>
        <v>2023</v>
      </c>
      <c r="E8963" s="190">
        <v>9.27</v>
      </c>
      <c r="F8963" s="190">
        <f t="shared" si="562"/>
        <v>8958</v>
      </c>
      <c r="G8963" s="190">
        <f t="shared" si="560"/>
        <v>0.98094612352168198</v>
      </c>
      <c r="H8963" s="190">
        <f t="shared" si="561"/>
        <v>358.32</v>
      </c>
    </row>
    <row r="8964" spans="1:8">
      <c r="A8964" s="185">
        <v>45027</v>
      </c>
      <c r="B8964" s="184">
        <v>357</v>
      </c>
      <c r="C8964" s="184">
        <f t="shared" si="559"/>
        <v>2023</v>
      </c>
      <c r="E8964" s="190">
        <v>9.23</v>
      </c>
      <c r="F8964" s="190">
        <f t="shared" si="562"/>
        <v>8959</v>
      </c>
      <c r="G8964" s="190">
        <f t="shared" si="560"/>
        <v>0.98105562855891371</v>
      </c>
      <c r="H8964" s="190">
        <f t="shared" si="561"/>
        <v>358.36</v>
      </c>
    </row>
    <row r="8965" spans="1:8">
      <c r="A8965" s="185">
        <v>45028</v>
      </c>
      <c r="B8965" s="184">
        <v>455</v>
      </c>
      <c r="C8965" s="184">
        <f t="shared" si="559"/>
        <v>2023</v>
      </c>
      <c r="E8965" s="190">
        <v>9.17</v>
      </c>
      <c r="F8965" s="190">
        <f t="shared" si="562"/>
        <v>8960</v>
      </c>
      <c r="G8965" s="190">
        <f t="shared" si="560"/>
        <v>0.98116513359614543</v>
      </c>
      <c r="H8965" s="190">
        <f t="shared" si="561"/>
        <v>358.4</v>
      </c>
    </row>
    <row r="8966" spans="1:8">
      <c r="A8966" s="185">
        <v>45029</v>
      </c>
      <c r="B8966" s="184">
        <v>471</v>
      </c>
      <c r="C8966" s="184">
        <f t="shared" ref="C8966:C9029" si="563">YEAR(A8966)</f>
        <v>2023</v>
      </c>
      <c r="E8966" s="190">
        <v>9.14</v>
      </c>
      <c r="F8966" s="190">
        <f t="shared" si="562"/>
        <v>8961</v>
      </c>
      <c r="G8966" s="190">
        <f t="shared" ref="G8966:G9029" si="564">F8966/9132</f>
        <v>0.98127463863337716</v>
      </c>
      <c r="H8966" s="190">
        <f t="shared" ref="H8966:H9029" si="565">G8966*9132/25</f>
        <v>358.44</v>
      </c>
    </row>
    <row r="8967" spans="1:8">
      <c r="A8967" s="185">
        <v>45030</v>
      </c>
      <c r="B8967" s="184">
        <v>438</v>
      </c>
      <c r="C8967" s="184">
        <f t="shared" si="563"/>
        <v>2023</v>
      </c>
      <c r="E8967" s="190">
        <v>9.1</v>
      </c>
      <c r="F8967" s="190">
        <f t="shared" ref="F8967:F9030" si="566">F8966+1</f>
        <v>8962</v>
      </c>
      <c r="G8967" s="190">
        <f t="shared" si="564"/>
        <v>0.98138414367060889</v>
      </c>
      <c r="H8967" s="190">
        <f t="shared" si="565"/>
        <v>358.48</v>
      </c>
    </row>
    <row r="8968" spans="1:8">
      <c r="A8968" s="185">
        <v>45031</v>
      </c>
      <c r="B8968" s="184">
        <v>429</v>
      </c>
      <c r="C8968" s="184">
        <f t="shared" si="563"/>
        <v>2023</v>
      </c>
      <c r="E8968" s="190">
        <v>9.01</v>
      </c>
      <c r="F8968" s="190">
        <f t="shared" si="566"/>
        <v>8963</v>
      </c>
      <c r="G8968" s="190">
        <f t="shared" si="564"/>
        <v>0.98149364870784062</v>
      </c>
      <c r="H8968" s="190">
        <f t="shared" si="565"/>
        <v>358.52</v>
      </c>
    </row>
    <row r="8969" spans="1:8">
      <c r="A8969" s="185">
        <v>45032</v>
      </c>
      <c r="B8969" s="184">
        <v>445</v>
      </c>
      <c r="C8969" s="184">
        <f t="shared" si="563"/>
        <v>2023</v>
      </c>
      <c r="E8969" s="190">
        <v>9.01</v>
      </c>
      <c r="F8969" s="190">
        <f t="shared" si="566"/>
        <v>8964</v>
      </c>
      <c r="G8969" s="190">
        <f t="shared" si="564"/>
        <v>0.98160315374507223</v>
      </c>
      <c r="H8969" s="190">
        <f t="shared" si="565"/>
        <v>358.56</v>
      </c>
    </row>
    <row r="8970" spans="1:8">
      <c r="A8970" s="185">
        <v>45033</v>
      </c>
      <c r="B8970" s="184">
        <v>470</v>
      </c>
      <c r="C8970" s="184">
        <f t="shared" si="563"/>
        <v>2023</v>
      </c>
      <c r="E8970" s="190">
        <v>9</v>
      </c>
      <c r="F8970" s="190">
        <f t="shared" si="566"/>
        <v>8965</v>
      </c>
      <c r="G8970" s="190">
        <f t="shared" si="564"/>
        <v>0.98171265878230396</v>
      </c>
      <c r="H8970" s="190">
        <f t="shared" si="565"/>
        <v>358.6</v>
      </c>
    </row>
    <row r="8971" spans="1:8">
      <c r="A8971" s="185">
        <v>45034</v>
      </c>
      <c r="B8971" s="184">
        <v>477</v>
      </c>
      <c r="C8971" s="184">
        <f t="shared" si="563"/>
        <v>2023</v>
      </c>
      <c r="E8971" s="190">
        <v>8.99</v>
      </c>
      <c r="F8971" s="190">
        <f t="shared" si="566"/>
        <v>8966</v>
      </c>
      <c r="G8971" s="190">
        <f t="shared" si="564"/>
        <v>0.98182216381953569</v>
      </c>
      <c r="H8971" s="190">
        <f t="shared" si="565"/>
        <v>358.64</v>
      </c>
    </row>
    <row r="8972" spans="1:8">
      <c r="A8972" s="185">
        <v>45035</v>
      </c>
      <c r="B8972" s="184">
        <v>438</v>
      </c>
      <c r="C8972" s="184">
        <f t="shared" si="563"/>
        <v>2023</v>
      </c>
      <c r="E8972" s="190">
        <v>8.94</v>
      </c>
      <c r="F8972" s="190">
        <f t="shared" si="566"/>
        <v>8967</v>
      </c>
      <c r="G8972" s="190">
        <f t="shared" si="564"/>
        <v>0.98193166885676741</v>
      </c>
      <c r="H8972" s="190">
        <f t="shared" si="565"/>
        <v>358.68</v>
      </c>
    </row>
    <row r="8973" spans="1:8">
      <c r="A8973" s="185">
        <v>45036</v>
      </c>
      <c r="B8973" s="184">
        <v>445</v>
      </c>
      <c r="C8973" s="184">
        <f t="shared" si="563"/>
        <v>2023</v>
      </c>
      <c r="E8973" s="190">
        <v>8.9</v>
      </c>
      <c r="F8973" s="190">
        <f t="shared" si="566"/>
        <v>8968</v>
      </c>
      <c r="G8973" s="190">
        <f t="shared" si="564"/>
        <v>0.98204117389399914</v>
      </c>
      <c r="H8973" s="190">
        <f t="shared" si="565"/>
        <v>358.72</v>
      </c>
    </row>
    <row r="8974" spans="1:8">
      <c r="A8974" s="185">
        <v>45037</v>
      </c>
      <c r="B8974" s="184">
        <v>444</v>
      </c>
      <c r="C8974" s="184">
        <f t="shared" si="563"/>
        <v>2023</v>
      </c>
      <c r="E8974" s="190">
        <v>8.89</v>
      </c>
      <c r="F8974" s="190">
        <f t="shared" si="566"/>
        <v>8969</v>
      </c>
      <c r="G8974" s="190">
        <f t="shared" si="564"/>
        <v>0.98215067893123087</v>
      </c>
      <c r="H8974" s="190">
        <f t="shared" si="565"/>
        <v>358.76</v>
      </c>
    </row>
    <row r="8975" spans="1:8">
      <c r="A8975" s="185">
        <v>45038</v>
      </c>
      <c r="B8975" s="184">
        <v>438</v>
      </c>
      <c r="C8975" s="184">
        <f t="shared" si="563"/>
        <v>2023</v>
      </c>
      <c r="E8975" s="190">
        <v>8.8800000000000008</v>
      </c>
      <c r="F8975" s="190">
        <f t="shared" si="566"/>
        <v>8970</v>
      </c>
      <c r="G8975" s="190">
        <f t="shared" si="564"/>
        <v>0.9822601839684626</v>
      </c>
      <c r="H8975" s="190">
        <f t="shared" si="565"/>
        <v>358.8</v>
      </c>
    </row>
    <row r="8976" spans="1:8">
      <c r="A8976" s="185">
        <v>45039</v>
      </c>
      <c r="B8976" s="184">
        <v>440</v>
      </c>
      <c r="C8976" s="184">
        <f t="shared" si="563"/>
        <v>2023</v>
      </c>
      <c r="E8976" s="190">
        <v>8.83</v>
      </c>
      <c r="F8976" s="190">
        <f t="shared" si="566"/>
        <v>8971</v>
      </c>
      <c r="G8976" s="190">
        <f t="shared" si="564"/>
        <v>0.98236968900569421</v>
      </c>
      <c r="H8976" s="190">
        <f t="shared" si="565"/>
        <v>358.84</v>
      </c>
    </row>
    <row r="8977" spans="1:8">
      <c r="A8977" s="185">
        <v>45040</v>
      </c>
      <c r="B8977" s="184">
        <v>446</v>
      </c>
      <c r="C8977" s="184">
        <f t="shared" si="563"/>
        <v>2023</v>
      </c>
      <c r="E8977" s="190">
        <v>8.8000000000000007</v>
      </c>
      <c r="F8977" s="190">
        <f t="shared" si="566"/>
        <v>8972</v>
      </c>
      <c r="G8977" s="190">
        <f t="shared" si="564"/>
        <v>0.98247919404292594</v>
      </c>
      <c r="H8977" s="190">
        <f t="shared" si="565"/>
        <v>358.88</v>
      </c>
    </row>
    <row r="8978" spans="1:8">
      <c r="A8978" s="185">
        <v>45041</v>
      </c>
      <c r="B8978" s="184">
        <v>453</v>
      </c>
      <c r="C8978" s="184">
        <f t="shared" si="563"/>
        <v>2023</v>
      </c>
      <c r="E8978" s="190">
        <v>8.8000000000000007</v>
      </c>
      <c r="F8978" s="190">
        <f t="shared" si="566"/>
        <v>8973</v>
      </c>
      <c r="G8978" s="190">
        <f t="shared" si="564"/>
        <v>0.98258869908015767</v>
      </c>
      <c r="H8978" s="190">
        <f t="shared" si="565"/>
        <v>358.92</v>
      </c>
    </row>
    <row r="8979" spans="1:8">
      <c r="A8979" s="185">
        <v>45042</v>
      </c>
      <c r="B8979" s="184">
        <v>435</v>
      </c>
      <c r="C8979" s="184">
        <f t="shared" si="563"/>
        <v>2023</v>
      </c>
      <c r="E8979" s="190">
        <v>8.77</v>
      </c>
      <c r="F8979" s="190">
        <f t="shared" si="566"/>
        <v>8974</v>
      </c>
      <c r="G8979" s="190">
        <f t="shared" si="564"/>
        <v>0.9826982041173894</v>
      </c>
      <c r="H8979" s="190">
        <f t="shared" si="565"/>
        <v>358.96</v>
      </c>
    </row>
    <row r="8980" spans="1:8">
      <c r="A8980" s="185">
        <v>45043</v>
      </c>
      <c r="B8980" s="184">
        <v>445</v>
      </c>
      <c r="C8980" s="184">
        <f t="shared" si="563"/>
        <v>2023</v>
      </c>
      <c r="E8980" s="190">
        <v>8.6999999999999993</v>
      </c>
      <c r="F8980" s="190">
        <f t="shared" si="566"/>
        <v>8975</v>
      </c>
      <c r="G8980" s="190">
        <f t="shared" si="564"/>
        <v>0.98280770915462112</v>
      </c>
      <c r="H8980" s="190">
        <f t="shared" si="565"/>
        <v>359</v>
      </c>
    </row>
    <row r="8981" spans="1:8">
      <c r="A8981" s="185">
        <v>45044</v>
      </c>
      <c r="B8981" s="184">
        <v>444</v>
      </c>
      <c r="C8981" s="184">
        <f t="shared" si="563"/>
        <v>2023</v>
      </c>
      <c r="E8981" s="190">
        <v>8.69</v>
      </c>
      <c r="F8981" s="190">
        <f t="shared" si="566"/>
        <v>8976</v>
      </c>
      <c r="G8981" s="190">
        <f t="shared" si="564"/>
        <v>0.98291721419185285</v>
      </c>
      <c r="H8981" s="190">
        <f t="shared" si="565"/>
        <v>359.04</v>
      </c>
    </row>
    <row r="8982" spans="1:8">
      <c r="A8982" s="185">
        <v>45045</v>
      </c>
      <c r="B8982" s="184">
        <v>460</v>
      </c>
      <c r="C8982" s="184">
        <f t="shared" si="563"/>
        <v>2023</v>
      </c>
      <c r="E8982" s="190">
        <v>8.6</v>
      </c>
      <c r="F8982" s="190">
        <f t="shared" si="566"/>
        <v>8977</v>
      </c>
      <c r="G8982" s="190">
        <f t="shared" si="564"/>
        <v>0.98302671922908458</v>
      </c>
      <c r="H8982" s="190">
        <f t="shared" si="565"/>
        <v>359.08</v>
      </c>
    </row>
    <row r="8983" spans="1:8">
      <c r="A8983" s="185">
        <v>45046</v>
      </c>
      <c r="B8983" s="184">
        <v>459</v>
      </c>
      <c r="C8983" s="184">
        <f t="shared" si="563"/>
        <v>2023</v>
      </c>
      <c r="E8983" s="190">
        <v>8.59</v>
      </c>
      <c r="F8983" s="190">
        <f t="shared" si="566"/>
        <v>8978</v>
      </c>
      <c r="G8983" s="190">
        <f t="shared" si="564"/>
        <v>0.98313622426631631</v>
      </c>
      <c r="H8983" s="190">
        <f t="shared" si="565"/>
        <v>359.12</v>
      </c>
    </row>
    <row r="8984" spans="1:8">
      <c r="A8984" s="185">
        <v>45047</v>
      </c>
      <c r="B8984" s="184">
        <v>459</v>
      </c>
      <c r="C8984" s="184">
        <f t="shared" si="563"/>
        <v>2023</v>
      </c>
      <c r="E8984" s="190">
        <v>8.5</v>
      </c>
      <c r="F8984" s="190">
        <f t="shared" si="566"/>
        <v>8979</v>
      </c>
      <c r="G8984" s="190">
        <f t="shared" si="564"/>
        <v>0.98324572930354792</v>
      </c>
      <c r="H8984" s="190">
        <f t="shared" si="565"/>
        <v>359.16</v>
      </c>
    </row>
    <row r="8985" spans="1:8">
      <c r="A8985" s="185">
        <v>45048</v>
      </c>
      <c r="B8985" s="184">
        <v>471</v>
      </c>
      <c r="C8985" s="184">
        <f t="shared" si="563"/>
        <v>2023</v>
      </c>
      <c r="E8985" s="190">
        <v>8.44</v>
      </c>
      <c r="F8985" s="190">
        <f t="shared" si="566"/>
        <v>8980</v>
      </c>
      <c r="G8985" s="190">
        <f t="shared" si="564"/>
        <v>0.98335523434077965</v>
      </c>
      <c r="H8985" s="190">
        <f t="shared" si="565"/>
        <v>359.2</v>
      </c>
    </row>
    <row r="8986" spans="1:8">
      <c r="A8986" s="185">
        <v>45049</v>
      </c>
      <c r="B8986" s="184">
        <v>452</v>
      </c>
      <c r="C8986" s="184">
        <f t="shared" si="563"/>
        <v>2023</v>
      </c>
      <c r="E8986" s="190">
        <v>8.39</v>
      </c>
      <c r="F8986" s="190">
        <f t="shared" si="566"/>
        <v>8981</v>
      </c>
      <c r="G8986" s="190">
        <f t="shared" si="564"/>
        <v>0.98346473937801138</v>
      </c>
      <c r="H8986" s="190">
        <f t="shared" si="565"/>
        <v>359.24</v>
      </c>
    </row>
    <row r="8987" spans="1:8">
      <c r="A8987" s="185">
        <v>45050</v>
      </c>
      <c r="B8987" s="184">
        <v>458</v>
      </c>
      <c r="C8987" s="184">
        <f t="shared" si="563"/>
        <v>2023</v>
      </c>
      <c r="E8987" s="190">
        <v>8.33</v>
      </c>
      <c r="F8987" s="190">
        <f t="shared" si="566"/>
        <v>8982</v>
      </c>
      <c r="G8987" s="190">
        <f t="shared" si="564"/>
        <v>0.9835742444152431</v>
      </c>
      <c r="H8987" s="190">
        <f t="shared" si="565"/>
        <v>359.28</v>
      </c>
    </row>
    <row r="8988" spans="1:8">
      <c r="A8988" s="185">
        <v>45051</v>
      </c>
      <c r="B8988" s="184">
        <v>498</v>
      </c>
      <c r="C8988" s="184">
        <f t="shared" si="563"/>
        <v>2023</v>
      </c>
      <c r="E8988" s="190">
        <v>8.32</v>
      </c>
      <c r="F8988" s="190">
        <f t="shared" si="566"/>
        <v>8983</v>
      </c>
      <c r="G8988" s="190">
        <f t="shared" si="564"/>
        <v>0.98368374945247483</v>
      </c>
      <c r="H8988" s="190">
        <f t="shared" si="565"/>
        <v>359.32</v>
      </c>
    </row>
    <row r="8989" spans="1:8">
      <c r="A8989" s="185">
        <v>45052</v>
      </c>
      <c r="B8989" s="184">
        <v>472</v>
      </c>
      <c r="C8989" s="184">
        <f t="shared" si="563"/>
        <v>2023</v>
      </c>
      <c r="E8989" s="190">
        <v>8.3000000000000007</v>
      </c>
      <c r="F8989" s="190">
        <f t="shared" si="566"/>
        <v>8984</v>
      </c>
      <c r="G8989" s="190">
        <f t="shared" si="564"/>
        <v>0.98379325448970656</v>
      </c>
      <c r="H8989" s="190">
        <f t="shared" si="565"/>
        <v>359.36</v>
      </c>
    </row>
    <row r="8990" spans="1:8">
      <c r="A8990" s="185">
        <v>45053</v>
      </c>
      <c r="B8990" s="184">
        <v>466</v>
      </c>
      <c r="C8990" s="184">
        <f t="shared" si="563"/>
        <v>2023</v>
      </c>
      <c r="E8990" s="190">
        <v>8.2899999999999991</v>
      </c>
      <c r="F8990" s="190">
        <f t="shared" si="566"/>
        <v>8985</v>
      </c>
      <c r="G8990" s="190">
        <f t="shared" si="564"/>
        <v>0.98390275952693829</v>
      </c>
      <c r="H8990" s="190">
        <f t="shared" si="565"/>
        <v>359.4</v>
      </c>
    </row>
    <row r="8991" spans="1:8">
      <c r="A8991" s="185">
        <v>45054</v>
      </c>
      <c r="B8991" s="184">
        <v>457</v>
      </c>
      <c r="C8991" s="184">
        <f t="shared" si="563"/>
        <v>2023</v>
      </c>
      <c r="E8991" s="190">
        <v>8.2899999999999991</v>
      </c>
      <c r="F8991" s="190">
        <f t="shared" si="566"/>
        <v>8986</v>
      </c>
      <c r="G8991" s="190">
        <f t="shared" si="564"/>
        <v>0.9840122645641699</v>
      </c>
      <c r="H8991" s="190">
        <f t="shared" si="565"/>
        <v>359.44</v>
      </c>
    </row>
    <row r="8992" spans="1:8">
      <c r="A8992" s="185">
        <v>45055</v>
      </c>
      <c r="B8992" s="184">
        <v>455</v>
      </c>
      <c r="C8992" s="184">
        <f t="shared" si="563"/>
        <v>2023</v>
      </c>
      <c r="E8992" s="190">
        <v>8.2799999999999994</v>
      </c>
      <c r="F8992" s="190">
        <f t="shared" si="566"/>
        <v>8987</v>
      </c>
      <c r="G8992" s="190">
        <f t="shared" si="564"/>
        <v>0.98412176960140163</v>
      </c>
      <c r="H8992" s="190">
        <f t="shared" si="565"/>
        <v>359.48</v>
      </c>
    </row>
    <row r="8993" spans="1:8">
      <c r="A8993" s="185">
        <v>45056</v>
      </c>
      <c r="B8993" s="184">
        <v>459</v>
      </c>
      <c r="C8993" s="184">
        <f t="shared" si="563"/>
        <v>2023</v>
      </c>
      <c r="E8993" s="190">
        <v>8.27</v>
      </c>
      <c r="F8993" s="190">
        <f t="shared" si="566"/>
        <v>8988</v>
      </c>
      <c r="G8993" s="190">
        <f t="shared" si="564"/>
        <v>0.98423127463863336</v>
      </c>
      <c r="H8993" s="190">
        <f t="shared" si="565"/>
        <v>359.52</v>
      </c>
    </row>
    <row r="8994" spans="1:8">
      <c r="A8994" s="185">
        <v>45057</v>
      </c>
      <c r="B8994" s="184">
        <v>466</v>
      </c>
      <c r="C8994" s="184">
        <f t="shared" si="563"/>
        <v>2023</v>
      </c>
      <c r="E8994" s="190">
        <v>8.23</v>
      </c>
      <c r="F8994" s="190">
        <f t="shared" si="566"/>
        <v>8989</v>
      </c>
      <c r="G8994" s="190">
        <f t="shared" si="564"/>
        <v>0.98434077967586509</v>
      </c>
      <c r="H8994" s="190">
        <f t="shared" si="565"/>
        <v>359.56</v>
      </c>
    </row>
    <row r="8995" spans="1:8">
      <c r="A8995" s="185">
        <v>45058</v>
      </c>
      <c r="B8995" s="184">
        <v>453</v>
      </c>
      <c r="C8995" s="184">
        <f t="shared" si="563"/>
        <v>2023</v>
      </c>
      <c r="E8995" s="190">
        <v>8.23</v>
      </c>
      <c r="F8995" s="190">
        <f t="shared" si="566"/>
        <v>8990</v>
      </c>
      <c r="G8995" s="190">
        <f t="shared" si="564"/>
        <v>0.98445028471309681</v>
      </c>
      <c r="H8995" s="190">
        <f t="shared" si="565"/>
        <v>359.6</v>
      </c>
    </row>
    <row r="8996" spans="1:8">
      <c r="A8996" s="185">
        <v>45059</v>
      </c>
      <c r="B8996" s="184">
        <v>474</v>
      </c>
      <c r="C8996" s="184">
        <f t="shared" si="563"/>
        <v>2023</v>
      </c>
      <c r="E8996" s="190">
        <v>8.2100000000000009</v>
      </c>
      <c r="F8996" s="190">
        <f t="shared" si="566"/>
        <v>8991</v>
      </c>
      <c r="G8996" s="190">
        <f t="shared" si="564"/>
        <v>0.98455978975032854</v>
      </c>
      <c r="H8996" s="190">
        <f t="shared" si="565"/>
        <v>359.64</v>
      </c>
    </row>
    <row r="8997" spans="1:8">
      <c r="A8997" s="185">
        <v>45060</v>
      </c>
      <c r="B8997" s="184">
        <v>570</v>
      </c>
      <c r="C8997" s="184">
        <f t="shared" si="563"/>
        <v>2023</v>
      </c>
      <c r="E8997" s="190">
        <v>8.17</v>
      </c>
      <c r="F8997" s="190">
        <f t="shared" si="566"/>
        <v>8992</v>
      </c>
      <c r="G8997" s="190">
        <f t="shared" si="564"/>
        <v>0.98466929478756027</v>
      </c>
      <c r="H8997" s="190">
        <f t="shared" si="565"/>
        <v>359.68</v>
      </c>
    </row>
    <row r="8998" spans="1:8">
      <c r="A8998" s="185">
        <v>45061</v>
      </c>
      <c r="B8998" s="184">
        <v>653</v>
      </c>
      <c r="C8998" s="184">
        <f t="shared" si="563"/>
        <v>2023</v>
      </c>
      <c r="E8998" s="190">
        <v>8.0399999999999991</v>
      </c>
      <c r="F8998" s="190">
        <f t="shared" si="566"/>
        <v>8993</v>
      </c>
      <c r="G8998" s="190">
        <f t="shared" si="564"/>
        <v>0.98477879982479199</v>
      </c>
      <c r="H8998" s="190">
        <f t="shared" si="565"/>
        <v>359.72</v>
      </c>
    </row>
    <row r="8999" spans="1:8">
      <c r="A8999" s="185">
        <v>45062</v>
      </c>
      <c r="B8999" s="184">
        <v>715</v>
      </c>
      <c r="C8999" s="184">
        <f t="shared" si="563"/>
        <v>2023</v>
      </c>
      <c r="E8999" s="190">
        <v>8.02</v>
      </c>
      <c r="F8999" s="190">
        <f t="shared" si="566"/>
        <v>8994</v>
      </c>
      <c r="G8999" s="190">
        <f t="shared" si="564"/>
        <v>0.98488830486202361</v>
      </c>
      <c r="H8999" s="190">
        <f t="shared" si="565"/>
        <v>359.76</v>
      </c>
    </row>
    <row r="9000" spans="1:8">
      <c r="A9000" s="185">
        <v>45063</v>
      </c>
      <c r="B9000" s="184">
        <v>806</v>
      </c>
      <c r="C9000" s="184">
        <f t="shared" si="563"/>
        <v>2023</v>
      </c>
      <c r="E9000" s="190">
        <v>8</v>
      </c>
      <c r="F9000" s="190">
        <f t="shared" si="566"/>
        <v>8995</v>
      </c>
      <c r="G9000" s="190">
        <f t="shared" si="564"/>
        <v>0.98499780989925534</v>
      </c>
      <c r="H9000" s="190">
        <f t="shared" si="565"/>
        <v>359.8</v>
      </c>
    </row>
    <row r="9001" spans="1:8">
      <c r="A9001" s="185">
        <v>45064</v>
      </c>
      <c r="B9001" s="184">
        <v>890</v>
      </c>
      <c r="C9001" s="184">
        <f t="shared" si="563"/>
        <v>2023</v>
      </c>
      <c r="E9001" s="190">
        <v>8</v>
      </c>
      <c r="F9001" s="190">
        <f t="shared" si="566"/>
        <v>8996</v>
      </c>
      <c r="G9001" s="190">
        <f t="shared" si="564"/>
        <v>0.98510731493648707</v>
      </c>
      <c r="H9001" s="190">
        <f t="shared" si="565"/>
        <v>359.84</v>
      </c>
    </row>
    <row r="9002" spans="1:8">
      <c r="A9002" s="185">
        <v>45065</v>
      </c>
      <c r="B9002" s="184">
        <v>912</v>
      </c>
      <c r="C9002" s="184">
        <f t="shared" si="563"/>
        <v>2023</v>
      </c>
      <c r="E9002" s="190">
        <v>8</v>
      </c>
      <c r="F9002" s="190">
        <f t="shared" si="566"/>
        <v>8997</v>
      </c>
      <c r="G9002" s="190">
        <f t="shared" si="564"/>
        <v>0.98521681997371879</v>
      </c>
      <c r="H9002" s="190">
        <f t="shared" si="565"/>
        <v>359.88</v>
      </c>
    </row>
    <row r="9003" spans="1:8">
      <c r="A9003" s="185">
        <v>45066</v>
      </c>
      <c r="B9003" s="184">
        <v>936</v>
      </c>
      <c r="C9003" s="184">
        <f t="shared" si="563"/>
        <v>2023</v>
      </c>
      <c r="E9003" s="190">
        <v>8</v>
      </c>
      <c r="F9003" s="190">
        <f t="shared" si="566"/>
        <v>8998</v>
      </c>
      <c r="G9003" s="190">
        <f t="shared" si="564"/>
        <v>0.98532632501095052</v>
      </c>
      <c r="H9003" s="190">
        <f t="shared" si="565"/>
        <v>359.92</v>
      </c>
    </row>
    <row r="9004" spans="1:8">
      <c r="A9004" s="185">
        <v>45067</v>
      </c>
      <c r="B9004" s="184">
        <v>909</v>
      </c>
      <c r="C9004" s="184">
        <f t="shared" si="563"/>
        <v>2023</v>
      </c>
      <c r="E9004" s="190">
        <v>8</v>
      </c>
      <c r="F9004" s="190">
        <f t="shared" si="566"/>
        <v>8999</v>
      </c>
      <c r="G9004" s="190">
        <f t="shared" si="564"/>
        <v>0.98543583004818225</v>
      </c>
      <c r="H9004" s="190">
        <f t="shared" si="565"/>
        <v>359.96</v>
      </c>
    </row>
    <row r="9005" spans="1:8">
      <c r="A9005" s="185">
        <v>45068</v>
      </c>
      <c r="B9005" s="184">
        <v>685</v>
      </c>
      <c r="C9005" s="184">
        <f t="shared" si="563"/>
        <v>2023</v>
      </c>
      <c r="E9005" s="190">
        <v>8</v>
      </c>
      <c r="F9005" s="190">
        <f t="shared" si="566"/>
        <v>9000</v>
      </c>
      <c r="G9005" s="190">
        <f t="shared" si="564"/>
        <v>0.98554533508541398</v>
      </c>
      <c r="H9005" s="190">
        <f t="shared" si="565"/>
        <v>360</v>
      </c>
    </row>
    <row r="9006" spans="1:8">
      <c r="A9006" s="185">
        <v>45069</v>
      </c>
      <c r="B9006" s="184">
        <v>922</v>
      </c>
      <c r="C9006" s="184">
        <f t="shared" si="563"/>
        <v>2023</v>
      </c>
      <c r="E9006" s="190">
        <v>7.98</v>
      </c>
      <c r="F9006" s="190">
        <f t="shared" si="566"/>
        <v>9001</v>
      </c>
      <c r="G9006" s="190">
        <f t="shared" si="564"/>
        <v>0.98565484012264559</v>
      </c>
      <c r="H9006" s="190">
        <f t="shared" si="565"/>
        <v>360.04</v>
      </c>
    </row>
    <row r="9007" spans="1:8">
      <c r="A9007" s="185">
        <v>45070</v>
      </c>
      <c r="B9007" s="184">
        <v>1050</v>
      </c>
      <c r="C9007" s="184">
        <f t="shared" si="563"/>
        <v>2023</v>
      </c>
      <c r="E9007" s="190">
        <v>7.98</v>
      </c>
      <c r="F9007" s="190">
        <f t="shared" si="566"/>
        <v>9002</v>
      </c>
      <c r="G9007" s="190">
        <f t="shared" si="564"/>
        <v>0.98576434515987732</v>
      </c>
      <c r="H9007" s="190">
        <f t="shared" si="565"/>
        <v>360.08</v>
      </c>
    </row>
    <row r="9008" spans="1:8">
      <c r="A9008" s="185">
        <v>45071</v>
      </c>
      <c r="B9008" s="184">
        <v>1130</v>
      </c>
      <c r="C9008" s="184">
        <f t="shared" si="563"/>
        <v>2023</v>
      </c>
      <c r="E9008" s="190">
        <v>7.97</v>
      </c>
      <c r="F9008" s="190">
        <f t="shared" si="566"/>
        <v>9003</v>
      </c>
      <c r="G9008" s="190">
        <f t="shared" si="564"/>
        <v>0.98587385019710905</v>
      </c>
      <c r="H9008" s="190">
        <f t="shared" si="565"/>
        <v>360.12</v>
      </c>
    </row>
    <row r="9009" spans="1:8">
      <c r="A9009" s="185">
        <v>45072</v>
      </c>
      <c r="B9009" s="184">
        <v>1290</v>
      </c>
      <c r="C9009" s="184">
        <f t="shared" si="563"/>
        <v>2023</v>
      </c>
      <c r="E9009" s="190">
        <v>7.92</v>
      </c>
      <c r="F9009" s="190">
        <f t="shared" si="566"/>
        <v>9004</v>
      </c>
      <c r="G9009" s="190">
        <f t="shared" si="564"/>
        <v>0.98598335523434077</v>
      </c>
      <c r="H9009" s="190">
        <f t="shared" si="565"/>
        <v>360.16</v>
      </c>
    </row>
    <row r="9010" spans="1:8">
      <c r="A9010" s="185">
        <v>45073</v>
      </c>
      <c r="B9010" s="184">
        <v>1450</v>
      </c>
      <c r="C9010" s="184">
        <f t="shared" si="563"/>
        <v>2023</v>
      </c>
      <c r="E9010" s="190">
        <v>7.91</v>
      </c>
      <c r="F9010" s="190">
        <f t="shared" si="566"/>
        <v>9005</v>
      </c>
      <c r="G9010" s="190">
        <f t="shared" si="564"/>
        <v>0.9860928602715725</v>
      </c>
      <c r="H9010" s="190">
        <f t="shared" si="565"/>
        <v>360.2</v>
      </c>
    </row>
    <row r="9011" spans="1:8">
      <c r="A9011" s="185">
        <v>45074</v>
      </c>
      <c r="B9011" s="184">
        <v>1410</v>
      </c>
      <c r="C9011" s="184">
        <f t="shared" si="563"/>
        <v>2023</v>
      </c>
      <c r="E9011" s="190">
        <v>7.91</v>
      </c>
      <c r="F9011" s="190">
        <f t="shared" si="566"/>
        <v>9006</v>
      </c>
      <c r="G9011" s="190">
        <f t="shared" si="564"/>
        <v>0.98620236530880423</v>
      </c>
      <c r="H9011" s="190">
        <f t="shared" si="565"/>
        <v>360.24</v>
      </c>
    </row>
    <row r="9012" spans="1:8">
      <c r="A9012" s="185">
        <v>45075</v>
      </c>
      <c r="B9012" s="184">
        <v>1400</v>
      </c>
      <c r="C9012" s="184">
        <f t="shared" si="563"/>
        <v>2023</v>
      </c>
      <c r="E9012" s="190">
        <v>7.91</v>
      </c>
      <c r="F9012" s="190">
        <f t="shared" si="566"/>
        <v>9007</v>
      </c>
      <c r="G9012" s="190">
        <f t="shared" si="564"/>
        <v>0.98631187034603596</v>
      </c>
      <c r="H9012" s="190">
        <f t="shared" si="565"/>
        <v>360.28</v>
      </c>
    </row>
    <row r="9013" spans="1:8">
      <c r="A9013" s="185">
        <v>45076</v>
      </c>
      <c r="B9013" s="184">
        <v>1430</v>
      </c>
      <c r="C9013" s="184">
        <f t="shared" si="563"/>
        <v>2023</v>
      </c>
      <c r="E9013" s="190">
        <v>7.85</v>
      </c>
      <c r="F9013" s="190">
        <f t="shared" si="566"/>
        <v>9008</v>
      </c>
      <c r="G9013" s="190">
        <f t="shared" si="564"/>
        <v>0.98642137538326768</v>
      </c>
      <c r="H9013" s="190">
        <f t="shared" si="565"/>
        <v>360.32</v>
      </c>
    </row>
    <row r="9014" spans="1:8">
      <c r="A9014" s="185">
        <v>45077</v>
      </c>
      <c r="B9014" s="184">
        <v>1520</v>
      </c>
      <c r="C9014" s="184">
        <f t="shared" si="563"/>
        <v>2023</v>
      </c>
      <c r="E9014" s="190">
        <v>7.83</v>
      </c>
      <c r="F9014" s="190">
        <f t="shared" si="566"/>
        <v>9009</v>
      </c>
      <c r="G9014" s="190">
        <f t="shared" si="564"/>
        <v>0.9865308804204993</v>
      </c>
      <c r="H9014" s="190">
        <f t="shared" si="565"/>
        <v>360.36</v>
      </c>
    </row>
    <row r="9015" spans="1:8">
      <c r="A9015" s="185">
        <v>45078</v>
      </c>
      <c r="B9015" s="184">
        <v>1580</v>
      </c>
      <c r="C9015" s="184">
        <f t="shared" si="563"/>
        <v>2023</v>
      </c>
      <c r="E9015" s="190">
        <v>7.73</v>
      </c>
      <c r="F9015" s="190">
        <f t="shared" si="566"/>
        <v>9010</v>
      </c>
      <c r="G9015" s="190">
        <f t="shared" si="564"/>
        <v>0.98664038545773103</v>
      </c>
      <c r="H9015" s="190">
        <f t="shared" si="565"/>
        <v>360.4</v>
      </c>
    </row>
    <row r="9016" spans="1:8">
      <c r="A9016" s="185">
        <v>45079</v>
      </c>
      <c r="B9016" s="184">
        <v>1570</v>
      </c>
      <c r="C9016" s="184">
        <f t="shared" si="563"/>
        <v>2023</v>
      </c>
      <c r="E9016" s="190">
        <v>7.7</v>
      </c>
      <c r="F9016" s="190">
        <f t="shared" si="566"/>
        <v>9011</v>
      </c>
      <c r="G9016" s="190">
        <f t="shared" si="564"/>
        <v>0.98674989049496276</v>
      </c>
      <c r="H9016" s="190">
        <f t="shared" si="565"/>
        <v>360.44</v>
      </c>
    </row>
    <row r="9017" spans="1:8">
      <c r="A9017" s="185">
        <v>45080</v>
      </c>
      <c r="B9017" s="184">
        <v>1490</v>
      </c>
      <c r="C9017" s="184">
        <f t="shared" si="563"/>
        <v>2023</v>
      </c>
      <c r="E9017" s="190">
        <v>7.68</v>
      </c>
      <c r="F9017" s="190">
        <f t="shared" si="566"/>
        <v>9012</v>
      </c>
      <c r="G9017" s="190">
        <f t="shared" si="564"/>
        <v>0.98685939553219448</v>
      </c>
      <c r="H9017" s="190">
        <f t="shared" si="565"/>
        <v>360.48</v>
      </c>
    </row>
    <row r="9018" spans="1:8">
      <c r="A9018" s="185">
        <v>45081</v>
      </c>
      <c r="B9018" s="184">
        <v>1310</v>
      </c>
      <c r="C9018" s="184">
        <f t="shared" si="563"/>
        <v>2023</v>
      </c>
      <c r="E9018" s="190">
        <v>7.66</v>
      </c>
      <c r="F9018" s="190">
        <f t="shared" si="566"/>
        <v>9013</v>
      </c>
      <c r="G9018" s="190">
        <f t="shared" si="564"/>
        <v>0.98696890056942621</v>
      </c>
      <c r="H9018" s="190">
        <f t="shared" si="565"/>
        <v>360.52</v>
      </c>
    </row>
    <row r="9019" spans="1:8">
      <c r="A9019" s="185">
        <v>45082</v>
      </c>
      <c r="B9019" s="184">
        <v>1260</v>
      </c>
      <c r="C9019" s="184">
        <f t="shared" si="563"/>
        <v>2023</v>
      </c>
      <c r="E9019" s="190">
        <v>7.62</v>
      </c>
      <c r="F9019" s="190">
        <f t="shared" si="566"/>
        <v>9014</v>
      </c>
      <c r="G9019" s="190">
        <f t="shared" si="564"/>
        <v>0.98707840560665794</v>
      </c>
      <c r="H9019" s="190">
        <f t="shared" si="565"/>
        <v>360.56</v>
      </c>
    </row>
    <row r="9020" spans="1:8">
      <c r="A9020" s="185">
        <v>45083</v>
      </c>
      <c r="B9020" s="184">
        <v>1100</v>
      </c>
      <c r="C9020" s="184">
        <f t="shared" si="563"/>
        <v>2023</v>
      </c>
      <c r="E9020" s="190">
        <v>7.58</v>
      </c>
      <c r="F9020" s="190">
        <f t="shared" si="566"/>
        <v>9015</v>
      </c>
      <c r="G9020" s="190">
        <f t="shared" si="564"/>
        <v>0.98718791064388967</v>
      </c>
      <c r="H9020" s="190">
        <f t="shared" si="565"/>
        <v>360.6</v>
      </c>
    </row>
    <row r="9021" spans="1:8">
      <c r="A9021" s="185">
        <v>45084</v>
      </c>
      <c r="B9021" s="184">
        <v>1230</v>
      </c>
      <c r="C9021" s="184">
        <f t="shared" si="563"/>
        <v>2023</v>
      </c>
      <c r="E9021" s="190">
        <v>7.5</v>
      </c>
      <c r="F9021" s="190">
        <f t="shared" si="566"/>
        <v>9016</v>
      </c>
      <c r="G9021" s="190">
        <f t="shared" si="564"/>
        <v>0.98729741568112128</v>
      </c>
      <c r="H9021" s="190">
        <f t="shared" si="565"/>
        <v>360.64</v>
      </c>
    </row>
    <row r="9022" spans="1:8">
      <c r="A9022" s="185">
        <v>45085</v>
      </c>
      <c r="B9022" s="184">
        <v>1250</v>
      </c>
      <c r="C9022" s="184">
        <f t="shared" si="563"/>
        <v>2023</v>
      </c>
      <c r="E9022" s="190">
        <v>7.47</v>
      </c>
      <c r="F9022" s="190">
        <f t="shared" si="566"/>
        <v>9017</v>
      </c>
      <c r="G9022" s="190">
        <f t="shared" si="564"/>
        <v>0.98740692071835301</v>
      </c>
      <c r="H9022" s="190">
        <f t="shared" si="565"/>
        <v>360.68</v>
      </c>
    </row>
    <row r="9023" spans="1:8">
      <c r="A9023" s="185">
        <v>45086</v>
      </c>
      <c r="B9023" s="184">
        <v>1200</v>
      </c>
      <c r="C9023" s="184">
        <f t="shared" si="563"/>
        <v>2023</v>
      </c>
      <c r="E9023" s="190">
        <v>7.45</v>
      </c>
      <c r="F9023" s="190">
        <f t="shared" si="566"/>
        <v>9018</v>
      </c>
      <c r="G9023" s="190">
        <f t="shared" si="564"/>
        <v>0.98751642575558474</v>
      </c>
      <c r="H9023" s="190">
        <f t="shared" si="565"/>
        <v>360.72</v>
      </c>
    </row>
    <row r="9024" spans="1:8">
      <c r="A9024" s="185">
        <v>45087</v>
      </c>
      <c r="B9024" s="184">
        <v>1120</v>
      </c>
      <c r="C9024" s="184">
        <f t="shared" si="563"/>
        <v>2023</v>
      </c>
      <c r="E9024" s="190">
        <v>7.4</v>
      </c>
      <c r="F9024" s="190">
        <f t="shared" si="566"/>
        <v>9019</v>
      </c>
      <c r="G9024" s="190">
        <f t="shared" si="564"/>
        <v>0.98762593079281646</v>
      </c>
      <c r="H9024" s="190">
        <f t="shared" si="565"/>
        <v>360.76</v>
      </c>
    </row>
    <row r="9025" spans="1:8">
      <c r="A9025" s="185">
        <v>45088</v>
      </c>
      <c r="B9025" s="184">
        <v>1080</v>
      </c>
      <c r="C9025" s="184">
        <f t="shared" si="563"/>
        <v>2023</v>
      </c>
      <c r="E9025" s="190">
        <v>7.4</v>
      </c>
      <c r="F9025" s="190">
        <f t="shared" si="566"/>
        <v>9020</v>
      </c>
      <c r="G9025" s="190">
        <f t="shared" si="564"/>
        <v>0.98773543583004819</v>
      </c>
      <c r="H9025" s="190">
        <f t="shared" si="565"/>
        <v>360.8</v>
      </c>
    </row>
    <row r="9026" spans="1:8">
      <c r="A9026" s="185">
        <v>45089</v>
      </c>
      <c r="B9026" s="184">
        <v>1040</v>
      </c>
      <c r="C9026" s="184">
        <f t="shared" si="563"/>
        <v>2023</v>
      </c>
      <c r="E9026" s="190">
        <v>7.4</v>
      </c>
      <c r="F9026" s="190">
        <f t="shared" si="566"/>
        <v>9021</v>
      </c>
      <c r="G9026" s="190">
        <f t="shared" si="564"/>
        <v>0.98784494086727992</v>
      </c>
      <c r="H9026" s="190">
        <f t="shared" si="565"/>
        <v>360.84</v>
      </c>
    </row>
    <row r="9027" spans="1:8">
      <c r="A9027" s="185">
        <v>45090</v>
      </c>
      <c r="B9027" s="184">
        <v>1240</v>
      </c>
      <c r="C9027" s="184">
        <f t="shared" si="563"/>
        <v>2023</v>
      </c>
      <c r="E9027" s="190">
        <v>7.4</v>
      </c>
      <c r="F9027" s="190">
        <f t="shared" si="566"/>
        <v>9022</v>
      </c>
      <c r="G9027" s="190">
        <f t="shared" si="564"/>
        <v>0.98795444590451165</v>
      </c>
      <c r="H9027" s="190">
        <f t="shared" si="565"/>
        <v>360.88</v>
      </c>
    </row>
    <row r="9028" spans="1:8">
      <c r="A9028" s="185">
        <v>45091</v>
      </c>
      <c r="B9028" s="184">
        <v>1430</v>
      </c>
      <c r="C9028" s="184">
        <f t="shared" si="563"/>
        <v>2023</v>
      </c>
      <c r="E9028" s="190">
        <v>7.38</v>
      </c>
      <c r="F9028" s="190">
        <f t="shared" si="566"/>
        <v>9023</v>
      </c>
      <c r="G9028" s="190">
        <f t="shared" si="564"/>
        <v>0.98806395094174337</v>
      </c>
      <c r="H9028" s="190">
        <f t="shared" si="565"/>
        <v>360.92</v>
      </c>
    </row>
    <row r="9029" spans="1:8">
      <c r="A9029" s="185">
        <v>45092</v>
      </c>
      <c r="B9029" s="184">
        <v>1560</v>
      </c>
      <c r="C9029" s="184">
        <f t="shared" si="563"/>
        <v>2023</v>
      </c>
      <c r="E9029" s="190">
        <v>7.35</v>
      </c>
      <c r="F9029" s="190">
        <f t="shared" si="566"/>
        <v>9024</v>
      </c>
      <c r="G9029" s="190">
        <f t="shared" si="564"/>
        <v>0.98817345597897499</v>
      </c>
      <c r="H9029" s="190">
        <f t="shared" si="565"/>
        <v>360.96</v>
      </c>
    </row>
    <row r="9030" spans="1:8">
      <c r="A9030" s="185">
        <v>45093</v>
      </c>
      <c r="B9030" s="184">
        <v>1580</v>
      </c>
      <c r="C9030" s="184">
        <f t="shared" ref="C9030:C9093" si="567">YEAR(A9030)</f>
        <v>2023</v>
      </c>
      <c r="E9030" s="190">
        <v>7.31</v>
      </c>
      <c r="F9030" s="190">
        <f t="shared" si="566"/>
        <v>9025</v>
      </c>
      <c r="G9030" s="190">
        <f t="shared" ref="G9030:G9093" si="568">F9030/9132</f>
        <v>0.98828296101620672</v>
      </c>
      <c r="H9030" s="190">
        <f t="shared" ref="H9030:H9093" si="569">G9030*9132/25</f>
        <v>361</v>
      </c>
    </row>
    <row r="9031" spans="1:8">
      <c r="A9031" s="185">
        <v>45094</v>
      </c>
      <c r="B9031" s="184">
        <v>1650</v>
      </c>
      <c r="C9031" s="184">
        <f t="shared" si="567"/>
        <v>2023</v>
      </c>
      <c r="E9031" s="190">
        <v>7.31</v>
      </c>
      <c r="F9031" s="190">
        <f t="shared" ref="F9031:F9094" si="570">F9030+1</f>
        <v>9026</v>
      </c>
      <c r="G9031" s="190">
        <f t="shared" si="568"/>
        <v>0.98839246605343845</v>
      </c>
      <c r="H9031" s="190">
        <f t="shared" si="569"/>
        <v>361.04</v>
      </c>
    </row>
    <row r="9032" spans="1:8">
      <c r="A9032" s="185">
        <v>45095</v>
      </c>
      <c r="B9032" s="184">
        <v>1650</v>
      </c>
      <c r="C9032" s="184">
        <f t="shared" si="567"/>
        <v>2023</v>
      </c>
      <c r="E9032" s="190">
        <v>7.3</v>
      </c>
      <c r="F9032" s="190">
        <f t="shared" si="570"/>
        <v>9027</v>
      </c>
      <c r="G9032" s="190">
        <f t="shared" si="568"/>
        <v>0.98850197109067017</v>
      </c>
      <c r="H9032" s="190">
        <f t="shared" si="569"/>
        <v>361.08</v>
      </c>
    </row>
    <row r="9033" spans="1:8">
      <c r="A9033" s="185">
        <v>45096</v>
      </c>
      <c r="B9033" s="184">
        <v>1630</v>
      </c>
      <c r="C9033" s="184">
        <f t="shared" si="567"/>
        <v>2023</v>
      </c>
      <c r="E9033" s="190">
        <v>7.29</v>
      </c>
      <c r="F9033" s="190">
        <f t="shared" si="570"/>
        <v>9028</v>
      </c>
      <c r="G9033" s="190">
        <f t="shared" si="568"/>
        <v>0.9886114761279019</v>
      </c>
      <c r="H9033" s="190">
        <f t="shared" si="569"/>
        <v>361.12</v>
      </c>
    </row>
    <row r="9034" spans="1:8">
      <c r="A9034" s="185">
        <v>45097</v>
      </c>
      <c r="B9034" s="184">
        <v>1690</v>
      </c>
      <c r="C9034" s="184">
        <f t="shared" si="567"/>
        <v>2023</v>
      </c>
      <c r="E9034" s="190">
        <v>7.23</v>
      </c>
      <c r="F9034" s="190">
        <f t="shared" si="570"/>
        <v>9029</v>
      </c>
      <c r="G9034" s="190">
        <f t="shared" si="568"/>
        <v>0.98872098116513363</v>
      </c>
      <c r="H9034" s="190">
        <f t="shared" si="569"/>
        <v>361.16</v>
      </c>
    </row>
    <row r="9035" spans="1:8">
      <c r="A9035" s="185">
        <v>45098</v>
      </c>
      <c r="B9035" s="184">
        <v>1690</v>
      </c>
      <c r="C9035" s="184">
        <f t="shared" si="567"/>
        <v>2023</v>
      </c>
      <c r="E9035" s="190">
        <v>7.2</v>
      </c>
      <c r="F9035" s="190">
        <f t="shared" si="570"/>
        <v>9030</v>
      </c>
      <c r="G9035" s="190">
        <f t="shared" si="568"/>
        <v>0.98883048620236536</v>
      </c>
      <c r="H9035" s="190">
        <f t="shared" si="569"/>
        <v>361.2</v>
      </c>
    </row>
    <row r="9036" spans="1:8">
      <c r="A9036" s="185">
        <v>45099</v>
      </c>
      <c r="B9036" s="184">
        <v>1680</v>
      </c>
      <c r="C9036" s="184">
        <f t="shared" si="567"/>
        <v>2023</v>
      </c>
      <c r="E9036" s="190">
        <v>7.13</v>
      </c>
      <c r="F9036" s="190">
        <f t="shared" si="570"/>
        <v>9031</v>
      </c>
      <c r="G9036" s="190">
        <f t="shared" si="568"/>
        <v>0.98893999123959697</v>
      </c>
      <c r="H9036" s="190">
        <f t="shared" si="569"/>
        <v>361.24</v>
      </c>
    </row>
    <row r="9037" spans="1:8">
      <c r="A9037" s="185">
        <v>45100</v>
      </c>
      <c r="B9037" s="184">
        <v>1650</v>
      </c>
      <c r="C9037" s="184">
        <f t="shared" si="567"/>
        <v>2023</v>
      </c>
      <c r="E9037" s="190">
        <v>7.11</v>
      </c>
      <c r="F9037" s="190">
        <f t="shared" si="570"/>
        <v>9032</v>
      </c>
      <c r="G9037" s="190">
        <f t="shared" si="568"/>
        <v>0.9890494962768287</v>
      </c>
      <c r="H9037" s="190">
        <f t="shared" si="569"/>
        <v>361.28</v>
      </c>
    </row>
    <row r="9038" spans="1:8">
      <c r="A9038" s="185">
        <v>45101</v>
      </c>
      <c r="B9038" s="184">
        <v>1640</v>
      </c>
      <c r="C9038" s="184">
        <f t="shared" si="567"/>
        <v>2023</v>
      </c>
      <c r="E9038" s="190">
        <v>7.06</v>
      </c>
      <c r="F9038" s="190">
        <f t="shared" si="570"/>
        <v>9033</v>
      </c>
      <c r="G9038" s="190">
        <f t="shared" si="568"/>
        <v>0.98915900131406043</v>
      </c>
      <c r="H9038" s="190">
        <f t="shared" si="569"/>
        <v>361.32</v>
      </c>
    </row>
    <row r="9039" spans="1:8">
      <c r="A9039" s="185">
        <v>45102</v>
      </c>
      <c r="B9039" s="184">
        <v>1570</v>
      </c>
      <c r="C9039" s="184">
        <f t="shared" si="567"/>
        <v>2023</v>
      </c>
      <c r="E9039" s="190">
        <v>7.05</v>
      </c>
      <c r="F9039" s="190">
        <f t="shared" si="570"/>
        <v>9034</v>
      </c>
      <c r="G9039" s="190">
        <f t="shared" si="568"/>
        <v>0.98926850635129215</v>
      </c>
      <c r="H9039" s="190">
        <f t="shared" si="569"/>
        <v>361.36</v>
      </c>
    </row>
    <row r="9040" spans="1:8">
      <c r="A9040" s="185">
        <v>45103</v>
      </c>
      <c r="B9040" s="184">
        <v>1270</v>
      </c>
      <c r="C9040" s="184">
        <f t="shared" si="567"/>
        <v>2023</v>
      </c>
      <c r="E9040" s="190">
        <v>7.03</v>
      </c>
      <c r="F9040" s="190">
        <f t="shared" si="570"/>
        <v>9035</v>
      </c>
      <c r="G9040" s="190">
        <f t="shared" si="568"/>
        <v>0.98937801138852388</v>
      </c>
      <c r="H9040" s="190">
        <f t="shared" si="569"/>
        <v>361.4</v>
      </c>
    </row>
    <row r="9041" spans="1:8">
      <c r="A9041" s="185">
        <v>45104</v>
      </c>
      <c r="B9041" s="184">
        <v>889</v>
      </c>
      <c r="C9041" s="184">
        <f t="shared" si="567"/>
        <v>2023</v>
      </c>
      <c r="E9041" s="190">
        <v>6.98</v>
      </c>
      <c r="F9041" s="190">
        <f t="shared" si="570"/>
        <v>9036</v>
      </c>
      <c r="G9041" s="190">
        <f t="shared" si="568"/>
        <v>0.98948751642575561</v>
      </c>
      <c r="H9041" s="190">
        <f t="shared" si="569"/>
        <v>361.44</v>
      </c>
    </row>
    <row r="9042" spans="1:8">
      <c r="A9042" s="185">
        <v>45105</v>
      </c>
      <c r="B9042" s="184">
        <v>675</v>
      </c>
      <c r="C9042" s="184">
        <f t="shared" si="567"/>
        <v>2023</v>
      </c>
      <c r="E9042" s="190">
        <v>6.96</v>
      </c>
      <c r="F9042" s="190">
        <f t="shared" si="570"/>
        <v>9037</v>
      </c>
      <c r="G9042" s="190">
        <f t="shared" si="568"/>
        <v>0.98959702146298734</v>
      </c>
      <c r="H9042" s="190">
        <f t="shared" si="569"/>
        <v>361.48</v>
      </c>
    </row>
    <row r="9043" spans="1:8">
      <c r="A9043" s="185">
        <v>45106</v>
      </c>
      <c r="B9043" s="184">
        <v>503</v>
      </c>
      <c r="C9043" s="184">
        <f t="shared" si="567"/>
        <v>2023</v>
      </c>
      <c r="E9043" s="190">
        <v>6.9</v>
      </c>
      <c r="F9043" s="190">
        <f t="shared" si="570"/>
        <v>9038</v>
      </c>
      <c r="G9043" s="190">
        <f t="shared" si="568"/>
        <v>0.98970652650021906</v>
      </c>
      <c r="H9043" s="190">
        <f t="shared" si="569"/>
        <v>361.52</v>
      </c>
    </row>
    <row r="9044" spans="1:8">
      <c r="A9044" s="185">
        <v>45107</v>
      </c>
      <c r="B9044" s="184">
        <v>493</v>
      </c>
      <c r="C9044" s="184">
        <f t="shared" si="567"/>
        <v>2023</v>
      </c>
      <c r="E9044" s="190">
        <v>6.9</v>
      </c>
      <c r="F9044" s="190">
        <f t="shared" si="570"/>
        <v>9039</v>
      </c>
      <c r="G9044" s="190">
        <f t="shared" si="568"/>
        <v>0.98981603153745068</v>
      </c>
      <c r="H9044" s="190">
        <f t="shared" si="569"/>
        <v>361.56</v>
      </c>
    </row>
    <row r="9045" spans="1:8">
      <c r="A9045" s="185">
        <v>45108</v>
      </c>
      <c r="B9045" s="184">
        <v>513</v>
      </c>
      <c r="C9045" s="184">
        <f t="shared" si="567"/>
        <v>2023</v>
      </c>
      <c r="E9045" s="190">
        <v>6.89</v>
      </c>
      <c r="F9045" s="190">
        <f t="shared" si="570"/>
        <v>9040</v>
      </c>
      <c r="G9045" s="190">
        <f t="shared" si="568"/>
        <v>0.98992553657468241</v>
      </c>
      <c r="H9045" s="190">
        <f t="shared" si="569"/>
        <v>361.6</v>
      </c>
    </row>
    <row r="9046" spans="1:8">
      <c r="A9046" s="185">
        <v>45109</v>
      </c>
      <c r="B9046" s="184">
        <v>482</v>
      </c>
      <c r="C9046" s="184">
        <f t="shared" si="567"/>
        <v>2023</v>
      </c>
      <c r="E9046" s="190">
        <v>6.87</v>
      </c>
      <c r="F9046" s="190">
        <f t="shared" si="570"/>
        <v>9041</v>
      </c>
      <c r="G9046" s="190">
        <f t="shared" si="568"/>
        <v>0.99003504161191414</v>
      </c>
      <c r="H9046" s="190">
        <f t="shared" si="569"/>
        <v>361.64</v>
      </c>
    </row>
    <row r="9047" spans="1:8">
      <c r="A9047" s="185">
        <v>45110</v>
      </c>
      <c r="B9047" s="184">
        <v>471</v>
      </c>
      <c r="C9047" s="184">
        <f t="shared" si="567"/>
        <v>2023</v>
      </c>
      <c r="E9047" s="190">
        <v>6.81</v>
      </c>
      <c r="F9047" s="190">
        <f t="shared" si="570"/>
        <v>9042</v>
      </c>
      <c r="G9047" s="190">
        <f t="shared" si="568"/>
        <v>0.99014454664914586</v>
      </c>
      <c r="H9047" s="190">
        <f t="shared" si="569"/>
        <v>361.68</v>
      </c>
    </row>
    <row r="9048" spans="1:8">
      <c r="A9048" s="185">
        <v>45111</v>
      </c>
      <c r="B9048" s="184">
        <v>460</v>
      </c>
      <c r="C9048" s="184">
        <f t="shared" si="567"/>
        <v>2023</v>
      </c>
      <c r="E9048" s="190">
        <v>6.8</v>
      </c>
      <c r="F9048" s="190">
        <f t="shared" si="570"/>
        <v>9043</v>
      </c>
      <c r="G9048" s="190">
        <f t="shared" si="568"/>
        <v>0.99025405168637759</v>
      </c>
      <c r="H9048" s="190">
        <f t="shared" si="569"/>
        <v>361.72</v>
      </c>
    </row>
    <row r="9049" spans="1:8">
      <c r="A9049" s="185">
        <v>45112</v>
      </c>
      <c r="B9049" s="184">
        <v>429</v>
      </c>
      <c r="C9049" s="184">
        <f t="shared" si="567"/>
        <v>2023</v>
      </c>
      <c r="E9049" s="190">
        <v>6.8</v>
      </c>
      <c r="F9049" s="190">
        <f t="shared" si="570"/>
        <v>9044</v>
      </c>
      <c r="G9049" s="190">
        <f t="shared" si="568"/>
        <v>0.99036355672360932</v>
      </c>
      <c r="H9049" s="190">
        <f t="shared" si="569"/>
        <v>361.76</v>
      </c>
    </row>
    <row r="9050" spans="1:8">
      <c r="A9050" s="185">
        <v>45113</v>
      </c>
      <c r="B9050" s="184">
        <v>393</v>
      </c>
      <c r="C9050" s="184">
        <f t="shared" si="567"/>
        <v>2023</v>
      </c>
      <c r="E9050" s="190">
        <v>6.78</v>
      </c>
      <c r="F9050" s="190">
        <f t="shared" si="570"/>
        <v>9045</v>
      </c>
      <c r="G9050" s="190">
        <f t="shared" si="568"/>
        <v>0.99047306176084104</v>
      </c>
      <c r="H9050" s="190">
        <f t="shared" si="569"/>
        <v>361.8</v>
      </c>
    </row>
    <row r="9051" spans="1:8">
      <c r="A9051" s="185">
        <v>45114</v>
      </c>
      <c r="B9051" s="184">
        <v>329</v>
      </c>
      <c r="C9051" s="184">
        <f t="shared" si="567"/>
        <v>2023</v>
      </c>
      <c r="E9051" s="190">
        <v>6.72</v>
      </c>
      <c r="F9051" s="190">
        <f t="shared" si="570"/>
        <v>9046</v>
      </c>
      <c r="G9051" s="190">
        <f t="shared" si="568"/>
        <v>0.99058256679807266</v>
      </c>
      <c r="H9051" s="190">
        <f t="shared" si="569"/>
        <v>361.84</v>
      </c>
    </row>
    <row r="9052" spans="1:8">
      <c r="A9052" s="185">
        <v>45115</v>
      </c>
      <c r="B9052" s="184">
        <v>301</v>
      </c>
      <c r="C9052" s="184">
        <f t="shared" si="567"/>
        <v>2023</v>
      </c>
      <c r="E9052" s="190">
        <v>6.7</v>
      </c>
      <c r="F9052" s="190">
        <f t="shared" si="570"/>
        <v>9047</v>
      </c>
      <c r="G9052" s="190">
        <f t="shared" si="568"/>
        <v>0.99069207183530439</v>
      </c>
      <c r="H9052" s="190">
        <f t="shared" si="569"/>
        <v>361.88</v>
      </c>
    </row>
    <row r="9053" spans="1:8">
      <c r="A9053" s="185">
        <v>45116</v>
      </c>
      <c r="B9053" s="184">
        <v>303</v>
      </c>
      <c r="C9053" s="184">
        <f t="shared" si="567"/>
        <v>2023</v>
      </c>
      <c r="E9053" s="190">
        <v>6.66</v>
      </c>
      <c r="F9053" s="190">
        <f t="shared" si="570"/>
        <v>9048</v>
      </c>
      <c r="G9053" s="190">
        <f t="shared" si="568"/>
        <v>0.99080157687253612</v>
      </c>
      <c r="H9053" s="190">
        <f t="shared" si="569"/>
        <v>361.92</v>
      </c>
    </row>
    <row r="9054" spans="1:8">
      <c r="A9054" s="185">
        <v>45117</v>
      </c>
      <c r="B9054" s="184">
        <v>304</v>
      </c>
      <c r="C9054" s="184">
        <f t="shared" si="567"/>
        <v>2023</v>
      </c>
      <c r="E9054" s="190">
        <v>6.6</v>
      </c>
      <c r="F9054" s="190">
        <f t="shared" si="570"/>
        <v>9049</v>
      </c>
      <c r="G9054" s="190">
        <f t="shared" si="568"/>
        <v>0.99091108190976784</v>
      </c>
      <c r="H9054" s="190">
        <f t="shared" si="569"/>
        <v>361.96</v>
      </c>
    </row>
    <row r="9055" spans="1:8">
      <c r="A9055" s="185">
        <v>45118</v>
      </c>
      <c r="B9055" s="184">
        <v>301</v>
      </c>
      <c r="C9055" s="184">
        <f t="shared" si="567"/>
        <v>2023</v>
      </c>
      <c r="E9055" s="190">
        <v>6.52</v>
      </c>
      <c r="F9055" s="190">
        <f t="shared" si="570"/>
        <v>9050</v>
      </c>
      <c r="G9055" s="190">
        <f t="shared" si="568"/>
        <v>0.99102058694699957</v>
      </c>
      <c r="H9055" s="190">
        <f t="shared" si="569"/>
        <v>362</v>
      </c>
    </row>
    <row r="9056" spans="1:8">
      <c r="A9056" s="185">
        <v>45119</v>
      </c>
      <c r="B9056" s="184">
        <v>288</v>
      </c>
      <c r="C9056" s="184">
        <f t="shared" si="567"/>
        <v>2023</v>
      </c>
      <c r="E9056" s="190">
        <v>6.4</v>
      </c>
      <c r="F9056" s="190">
        <f t="shared" si="570"/>
        <v>9051</v>
      </c>
      <c r="G9056" s="190">
        <f t="shared" si="568"/>
        <v>0.9911300919842313</v>
      </c>
      <c r="H9056" s="190">
        <f t="shared" si="569"/>
        <v>362.04</v>
      </c>
    </row>
    <row r="9057" spans="1:8">
      <c r="A9057" s="185">
        <v>45120</v>
      </c>
      <c r="B9057" s="184">
        <v>300</v>
      </c>
      <c r="C9057" s="184">
        <f t="shared" si="567"/>
        <v>2023</v>
      </c>
      <c r="E9057" s="190">
        <v>6.24</v>
      </c>
      <c r="F9057" s="190">
        <f t="shared" si="570"/>
        <v>9052</v>
      </c>
      <c r="G9057" s="190">
        <f t="shared" si="568"/>
        <v>0.99123959702146303</v>
      </c>
      <c r="H9057" s="190">
        <f t="shared" si="569"/>
        <v>362.08</v>
      </c>
    </row>
    <row r="9058" spans="1:8">
      <c r="A9058" s="185">
        <v>45121</v>
      </c>
      <c r="B9058" s="184">
        <v>297</v>
      </c>
      <c r="C9058" s="184">
        <f t="shared" si="567"/>
        <v>2023</v>
      </c>
      <c r="E9058" s="190">
        <v>6.2</v>
      </c>
      <c r="F9058" s="190">
        <f t="shared" si="570"/>
        <v>9053</v>
      </c>
      <c r="G9058" s="190">
        <f t="shared" si="568"/>
        <v>0.99134910205869475</v>
      </c>
      <c r="H9058" s="190">
        <f t="shared" si="569"/>
        <v>362.12</v>
      </c>
    </row>
    <row r="9059" spans="1:8">
      <c r="A9059" s="185">
        <v>45122</v>
      </c>
      <c r="B9059" s="184">
        <v>312</v>
      </c>
      <c r="C9059" s="184">
        <f t="shared" si="567"/>
        <v>2023</v>
      </c>
      <c r="E9059" s="190">
        <v>6.2</v>
      </c>
      <c r="F9059" s="190">
        <f t="shared" si="570"/>
        <v>9054</v>
      </c>
      <c r="G9059" s="190">
        <f t="shared" si="568"/>
        <v>0.99145860709592637</v>
      </c>
      <c r="H9059" s="190">
        <f t="shared" si="569"/>
        <v>362.16</v>
      </c>
    </row>
    <row r="9060" spans="1:8">
      <c r="A9060" s="185">
        <v>45123</v>
      </c>
      <c r="B9060" s="184">
        <v>301</v>
      </c>
      <c r="C9060" s="184">
        <f t="shared" si="567"/>
        <v>2023</v>
      </c>
      <c r="E9060" s="190">
        <v>6.16</v>
      </c>
      <c r="F9060" s="190">
        <f t="shared" si="570"/>
        <v>9055</v>
      </c>
      <c r="G9060" s="190">
        <f t="shared" si="568"/>
        <v>0.9915681121331581</v>
      </c>
      <c r="H9060" s="190">
        <f t="shared" si="569"/>
        <v>362.2</v>
      </c>
    </row>
    <row r="9061" spans="1:8">
      <c r="A9061" s="185">
        <v>45124</v>
      </c>
      <c r="B9061" s="184">
        <v>288</v>
      </c>
      <c r="C9061" s="184">
        <f t="shared" si="567"/>
        <v>2023</v>
      </c>
      <c r="E9061" s="190">
        <v>6.14</v>
      </c>
      <c r="F9061" s="190">
        <f t="shared" si="570"/>
        <v>9056</v>
      </c>
      <c r="G9061" s="190">
        <f t="shared" si="568"/>
        <v>0.99167761717038982</v>
      </c>
      <c r="H9061" s="190">
        <f t="shared" si="569"/>
        <v>362.24</v>
      </c>
    </row>
    <row r="9062" spans="1:8">
      <c r="A9062" s="185">
        <v>45125</v>
      </c>
      <c r="B9062" s="184">
        <v>269</v>
      </c>
      <c r="C9062" s="184">
        <f t="shared" si="567"/>
        <v>2023</v>
      </c>
      <c r="E9062" s="190">
        <v>6.14</v>
      </c>
      <c r="F9062" s="190">
        <f t="shared" si="570"/>
        <v>9057</v>
      </c>
      <c r="G9062" s="190">
        <f t="shared" si="568"/>
        <v>0.99178712220762155</v>
      </c>
      <c r="H9062" s="190">
        <f t="shared" si="569"/>
        <v>362.28</v>
      </c>
    </row>
    <row r="9063" spans="1:8">
      <c r="A9063" s="185">
        <v>45126</v>
      </c>
      <c r="B9063" s="184">
        <v>261</v>
      </c>
      <c r="C9063" s="184">
        <f t="shared" si="567"/>
        <v>2023</v>
      </c>
      <c r="E9063" s="190">
        <v>6.06</v>
      </c>
      <c r="F9063" s="190">
        <f t="shared" si="570"/>
        <v>9058</v>
      </c>
      <c r="G9063" s="190">
        <f t="shared" si="568"/>
        <v>0.99189662724485328</v>
      </c>
      <c r="H9063" s="190">
        <f t="shared" si="569"/>
        <v>362.32</v>
      </c>
    </row>
    <row r="9064" spans="1:8">
      <c r="A9064" s="185">
        <v>45127</v>
      </c>
      <c r="B9064" s="184">
        <v>249</v>
      </c>
      <c r="C9064" s="184">
        <f t="shared" si="567"/>
        <v>2023</v>
      </c>
      <c r="E9064" s="190">
        <v>6.03</v>
      </c>
      <c r="F9064" s="190">
        <f t="shared" si="570"/>
        <v>9059</v>
      </c>
      <c r="G9064" s="190">
        <f t="shared" si="568"/>
        <v>0.99200613228208501</v>
      </c>
      <c r="H9064" s="190">
        <f t="shared" si="569"/>
        <v>362.36</v>
      </c>
    </row>
    <row r="9065" spans="1:8">
      <c r="A9065" s="185">
        <v>45128</v>
      </c>
      <c r="B9065" s="184">
        <v>194</v>
      </c>
      <c r="C9065" s="184">
        <f t="shared" si="567"/>
        <v>2023</v>
      </c>
      <c r="E9065" s="190">
        <v>6</v>
      </c>
      <c r="F9065" s="190">
        <f t="shared" si="570"/>
        <v>9060</v>
      </c>
      <c r="G9065" s="190">
        <f t="shared" si="568"/>
        <v>0.99211563731931673</v>
      </c>
      <c r="H9065" s="190">
        <f t="shared" si="569"/>
        <v>362.4</v>
      </c>
    </row>
    <row r="9066" spans="1:8">
      <c r="A9066" s="185">
        <v>45129</v>
      </c>
      <c r="B9066" s="184">
        <v>173</v>
      </c>
      <c r="C9066" s="184">
        <f t="shared" si="567"/>
        <v>2023</v>
      </c>
      <c r="E9066" s="190">
        <v>6</v>
      </c>
      <c r="F9066" s="190">
        <f t="shared" si="570"/>
        <v>9061</v>
      </c>
      <c r="G9066" s="190">
        <f t="shared" si="568"/>
        <v>0.99222514235654835</v>
      </c>
      <c r="H9066" s="190">
        <f t="shared" si="569"/>
        <v>362.44</v>
      </c>
    </row>
    <row r="9067" spans="1:8">
      <c r="A9067" s="185">
        <v>45130</v>
      </c>
      <c r="B9067" s="184">
        <v>166</v>
      </c>
      <c r="C9067" s="184">
        <f t="shared" si="567"/>
        <v>2023</v>
      </c>
      <c r="E9067" s="190">
        <v>6</v>
      </c>
      <c r="F9067" s="190">
        <f t="shared" si="570"/>
        <v>9062</v>
      </c>
      <c r="G9067" s="190">
        <f t="shared" si="568"/>
        <v>0.99233464739378008</v>
      </c>
      <c r="H9067" s="190">
        <f t="shared" si="569"/>
        <v>362.48</v>
      </c>
    </row>
    <row r="9068" spans="1:8">
      <c r="A9068" s="185">
        <v>45131</v>
      </c>
      <c r="B9068" s="184">
        <v>167</v>
      </c>
      <c r="C9068" s="184">
        <f t="shared" si="567"/>
        <v>2023</v>
      </c>
      <c r="E9068" s="190">
        <v>6</v>
      </c>
      <c r="F9068" s="190">
        <f t="shared" si="570"/>
        <v>9063</v>
      </c>
      <c r="G9068" s="190">
        <f t="shared" si="568"/>
        <v>0.99244415243101181</v>
      </c>
      <c r="H9068" s="190">
        <f t="shared" si="569"/>
        <v>362.52</v>
      </c>
    </row>
    <row r="9069" spans="1:8">
      <c r="A9069" s="185">
        <v>45132</v>
      </c>
      <c r="B9069" s="184">
        <v>150</v>
      </c>
      <c r="C9069" s="184">
        <f t="shared" si="567"/>
        <v>2023</v>
      </c>
      <c r="E9069" s="190">
        <v>5.9</v>
      </c>
      <c r="F9069" s="190">
        <f t="shared" si="570"/>
        <v>9064</v>
      </c>
      <c r="G9069" s="190">
        <f t="shared" si="568"/>
        <v>0.99255365746824353</v>
      </c>
      <c r="H9069" s="190">
        <f t="shared" si="569"/>
        <v>362.56</v>
      </c>
    </row>
    <row r="9070" spans="1:8">
      <c r="A9070" s="185">
        <v>45133</v>
      </c>
      <c r="B9070" s="184">
        <v>132</v>
      </c>
      <c r="C9070" s="184">
        <f t="shared" si="567"/>
        <v>2023</v>
      </c>
      <c r="E9070" s="190">
        <v>5.8</v>
      </c>
      <c r="F9070" s="190">
        <f t="shared" si="570"/>
        <v>9065</v>
      </c>
      <c r="G9070" s="190">
        <f t="shared" si="568"/>
        <v>0.99266316250547526</v>
      </c>
      <c r="H9070" s="190">
        <f t="shared" si="569"/>
        <v>362.6</v>
      </c>
    </row>
    <row r="9071" spans="1:8">
      <c r="A9071" s="185">
        <v>45134</v>
      </c>
      <c r="B9071" s="184">
        <v>130</v>
      </c>
      <c r="C9071" s="184">
        <f t="shared" si="567"/>
        <v>2023</v>
      </c>
      <c r="E9071" s="190">
        <v>5.53</v>
      </c>
      <c r="F9071" s="190">
        <f t="shared" si="570"/>
        <v>9066</v>
      </c>
      <c r="G9071" s="190">
        <f t="shared" si="568"/>
        <v>0.99277266754270699</v>
      </c>
      <c r="H9071" s="190">
        <f t="shared" si="569"/>
        <v>362.64</v>
      </c>
    </row>
    <row r="9072" spans="1:8">
      <c r="A9072" s="185">
        <v>45135</v>
      </c>
      <c r="B9072" s="184">
        <v>131</v>
      </c>
      <c r="C9072" s="184">
        <f t="shared" si="567"/>
        <v>2023</v>
      </c>
      <c r="E9072" s="190">
        <v>5.4</v>
      </c>
      <c r="F9072" s="190">
        <f t="shared" si="570"/>
        <v>9067</v>
      </c>
      <c r="G9072" s="190">
        <f t="shared" si="568"/>
        <v>0.99288217257993872</v>
      </c>
      <c r="H9072" s="190">
        <f t="shared" si="569"/>
        <v>362.68</v>
      </c>
    </row>
    <row r="9073" spans="1:8">
      <c r="A9073" s="185">
        <v>45136</v>
      </c>
      <c r="B9073" s="184">
        <v>133</v>
      </c>
      <c r="C9073" s="184">
        <f t="shared" si="567"/>
        <v>2023</v>
      </c>
      <c r="E9073" s="190">
        <v>5.37</v>
      </c>
      <c r="F9073" s="190">
        <f t="shared" si="570"/>
        <v>9068</v>
      </c>
      <c r="G9073" s="190">
        <f t="shared" si="568"/>
        <v>0.99299167761717044</v>
      </c>
      <c r="H9073" s="190">
        <f t="shared" si="569"/>
        <v>362.72</v>
      </c>
    </row>
    <row r="9074" spans="1:8">
      <c r="A9074" s="185">
        <v>45137</v>
      </c>
      <c r="B9074" s="184">
        <v>137</v>
      </c>
      <c r="C9074" s="184">
        <f t="shared" si="567"/>
        <v>2023</v>
      </c>
      <c r="E9074" s="190">
        <v>5.33</v>
      </c>
      <c r="F9074" s="190">
        <f t="shared" si="570"/>
        <v>9069</v>
      </c>
      <c r="G9074" s="190">
        <f t="shared" si="568"/>
        <v>0.99310118265440206</v>
      </c>
      <c r="H9074" s="190">
        <f t="shared" si="569"/>
        <v>362.76</v>
      </c>
    </row>
    <row r="9075" spans="1:8">
      <c r="A9075" s="185">
        <v>45138</v>
      </c>
      <c r="B9075" s="184">
        <v>140</v>
      </c>
      <c r="C9075" s="184">
        <f t="shared" si="567"/>
        <v>2023</v>
      </c>
      <c r="E9075" s="190">
        <v>5.3</v>
      </c>
      <c r="F9075" s="190">
        <f t="shared" si="570"/>
        <v>9070</v>
      </c>
      <c r="G9075" s="190">
        <f t="shared" si="568"/>
        <v>0.99321068769163379</v>
      </c>
      <c r="H9075" s="190">
        <f t="shared" si="569"/>
        <v>362.8</v>
      </c>
    </row>
    <row r="9076" spans="1:8">
      <c r="A9076" s="185">
        <v>45139</v>
      </c>
      <c r="B9076" s="184">
        <v>132</v>
      </c>
      <c r="C9076" s="184">
        <f t="shared" si="567"/>
        <v>2023</v>
      </c>
      <c r="E9076" s="190">
        <v>5.26</v>
      </c>
      <c r="F9076" s="190">
        <f t="shared" si="570"/>
        <v>9071</v>
      </c>
      <c r="G9076" s="190">
        <f t="shared" si="568"/>
        <v>0.99332019272886551</v>
      </c>
      <c r="H9076" s="190">
        <f t="shared" si="569"/>
        <v>362.84</v>
      </c>
    </row>
    <row r="9077" spans="1:8">
      <c r="A9077" s="185">
        <v>45140</v>
      </c>
      <c r="B9077" s="184">
        <v>137</v>
      </c>
      <c r="C9077" s="184">
        <f t="shared" si="567"/>
        <v>2023</v>
      </c>
      <c r="E9077" s="190">
        <v>5.0999999999999996</v>
      </c>
      <c r="F9077" s="190">
        <f t="shared" si="570"/>
        <v>9072</v>
      </c>
      <c r="G9077" s="190">
        <f t="shared" si="568"/>
        <v>0.99342969776609724</v>
      </c>
      <c r="H9077" s="190">
        <f t="shared" si="569"/>
        <v>362.88</v>
      </c>
    </row>
    <row r="9078" spans="1:8">
      <c r="A9078" s="185">
        <v>45141</v>
      </c>
      <c r="B9078" s="184">
        <v>148</v>
      </c>
      <c r="C9078" s="184">
        <f t="shared" si="567"/>
        <v>2023</v>
      </c>
      <c r="E9078" s="190">
        <v>5.0999999999999996</v>
      </c>
      <c r="F9078" s="190">
        <f t="shared" si="570"/>
        <v>9073</v>
      </c>
      <c r="G9078" s="190">
        <f t="shared" si="568"/>
        <v>0.99353920280332897</v>
      </c>
      <c r="H9078" s="190">
        <f t="shared" si="569"/>
        <v>362.92</v>
      </c>
    </row>
    <row r="9079" spans="1:8">
      <c r="A9079" s="185">
        <v>45142</v>
      </c>
      <c r="B9079" s="184">
        <v>131</v>
      </c>
      <c r="C9079" s="184">
        <f t="shared" si="567"/>
        <v>2023</v>
      </c>
      <c r="E9079" s="190">
        <v>5</v>
      </c>
      <c r="F9079" s="190">
        <f t="shared" si="570"/>
        <v>9074</v>
      </c>
      <c r="G9079" s="190">
        <f t="shared" si="568"/>
        <v>0.9936487078405607</v>
      </c>
      <c r="H9079" s="190">
        <f t="shared" si="569"/>
        <v>362.96</v>
      </c>
    </row>
    <row r="9080" spans="1:8">
      <c r="A9080" s="185">
        <v>45143</v>
      </c>
      <c r="B9080" s="184">
        <v>116</v>
      </c>
      <c r="C9080" s="184">
        <f t="shared" si="567"/>
        <v>2023</v>
      </c>
      <c r="E9080" s="190">
        <v>4.91</v>
      </c>
      <c r="F9080" s="190">
        <f t="shared" si="570"/>
        <v>9075</v>
      </c>
      <c r="G9080" s="190">
        <f t="shared" si="568"/>
        <v>0.99375821287779242</v>
      </c>
      <c r="H9080" s="190">
        <f t="shared" si="569"/>
        <v>363</v>
      </c>
    </row>
    <row r="9081" spans="1:8">
      <c r="A9081" s="185">
        <v>45144</v>
      </c>
      <c r="B9081" s="184">
        <v>117</v>
      </c>
      <c r="C9081" s="184">
        <f t="shared" si="567"/>
        <v>2023</v>
      </c>
      <c r="E9081" s="190">
        <v>4.83</v>
      </c>
      <c r="F9081" s="190">
        <f t="shared" si="570"/>
        <v>9076</v>
      </c>
      <c r="G9081" s="190">
        <f t="shared" si="568"/>
        <v>0.99386771791502404</v>
      </c>
      <c r="H9081" s="190">
        <f t="shared" si="569"/>
        <v>363.04</v>
      </c>
    </row>
    <row r="9082" spans="1:8">
      <c r="A9082" s="185">
        <v>45145</v>
      </c>
      <c r="B9082" s="184">
        <v>131</v>
      </c>
      <c r="C9082" s="184">
        <f t="shared" si="567"/>
        <v>2023</v>
      </c>
      <c r="E9082" s="190">
        <v>4.8</v>
      </c>
      <c r="F9082" s="190">
        <f t="shared" si="570"/>
        <v>9077</v>
      </c>
      <c r="G9082" s="190">
        <f t="shared" si="568"/>
        <v>0.99397722295225577</v>
      </c>
      <c r="H9082" s="190">
        <f t="shared" si="569"/>
        <v>363.08</v>
      </c>
    </row>
    <row r="9083" spans="1:8">
      <c r="A9083" s="185">
        <v>45146</v>
      </c>
      <c r="B9083" s="184">
        <v>129</v>
      </c>
      <c r="C9083" s="184">
        <f t="shared" si="567"/>
        <v>2023</v>
      </c>
      <c r="E9083" s="190">
        <v>4.7</v>
      </c>
      <c r="F9083" s="190">
        <f t="shared" si="570"/>
        <v>9078</v>
      </c>
      <c r="G9083" s="190">
        <f t="shared" si="568"/>
        <v>0.9940867279894875</v>
      </c>
      <c r="H9083" s="190">
        <f t="shared" si="569"/>
        <v>363.12</v>
      </c>
    </row>
    <row r="9084" spans="1:8">
      <c r="A9084" s="185">
        <v>45147</v>
      </c>
      <c r="B9084" s="184">
        <v>118</v>
      </c>
      <c r="C9084" s="184">
        <f t="shared" si="567"/>
        <v>2023</v>
      </c>
      <c r="E9084" s="190">
        <v>4.5999999999999996</v>
      </c>
      <c r="F9084" s="190">
        <f t="shared" si="570"/>
        <v>9079</v>
      </c>
      <c r="G9084" s="190">
        <f t="shared" si="568"/>
        <v>0.99419623302671922</v>
      </c>
      <c r="H9084" s="190">
        <f t="shared" si="569"/>
        <v>363.16</v>
      </c>
    </row>
    <row r="9085" spans="1:8">
      <c r="A9085" s="185">
        <v>45148</v>
      </c>
      <c r="B9085" s="184">
        <v>126</v>
      </c>
      <c r="C9085" s="184">
        <f t="shared" si="567"/>
        <v>2023</v>
      </c>
      <c r="E9085" s="190">
        <v>4.5999999999999996</v>
      </c>
      <c r="F9085" s="190">
        <f t="shared" si="570"/>
        <v>9080</v>
      </c>
      <c r="G9085" s="190">
        <f t="shared" si="568"/>
        <v>0.99430573806395095</v>
      </c>
      <c r="H9085" s="190">
        <f t="shared" si="569"/>
        <v>363.2</v>
      </c>
    </row>
    <row r="9086" spans="1:8">
      <c r="A9086" s="185">
        <v>45149</v>
      </c>
      <c r="B9086" s="184">
        <v>123</v>
      </c>
      <c r="C9086" s="184">
        <f t="shared" si="567"/>
        <v>2023</v>
      </c>
      <c r="E9086" s="190">
        <v>4.51</v>
      </c>
      <c r="F9086" s="190">
        <f t="shared" si="570"/>
        <v>9081</v>
      </c>
      <c r="G9086" s="190">
        <f t="shared" si="568"/>
        <v>0.99441524310118268</v>
      </c>
      <c r="H9086" s="190">
        <f t="shared" si="569"/>
        <v>363.24</v>
      </c>
    </row>
    <row r="9087" spans="1:8">
      <c r="A9087" s="185">
        <v>45150</v>
      </c>
      <c r="B9087" s="184">
        <v>123</v>
      </c>
      <c r="C9087" s="184">
        <f t="shared" si="567"/>
        <v>2023</v>
      </c>
      <c r="E9087" s="190">
        <v>4.49</v>
      </c>
      <c r="F9087" s="190">
        <f t="shared" si="570"/>
        <v>9082</v>
      </c>
      <c r="G9087" s="190">
        <f t="shared" si="568"/>
        <v>0.99452474813841441</v>
      </c>
      <c r="H9087" s="190">
        <f t="shared" si="569"/>
        <v>363.28</v>
      </c>
    </row>
    <row r="9088" spans="1:8">
      <c r="A9088" s="185">
        <v>45151</v>
      </c>
      <c r="B9088" s="184">
        <v>123</v>
      </c>
      <c r="C9088" s="184">
        <f t="shared" si="567"/>
        <v>2023</v>
      </c>
      <c r="E9088" s="190">
        <v>4.4800000000000004</v>
      </c>
      <c r="F9088" s="190">
        <f t="shared" si="570"/>
        <v>9083</v>
      </c>
      <c r="G9088" s="190">
        <f t="shared" si="568"/>
        <v>0.99463425317564613</v>
      </c>
      <c r="H9088" s="190">
        <f t="shared" si="569"/>
        <v>363.32</v>
      </c>
    </row>
    <row r="9089" spans="1:8">
      <c r="A9089" s="185">
        <v>45152</v>
      </c>
      <c r="B9089" s="184">
        <v>126</v>
      </c>
      <c r="C9089" s="184">
        <f t="shared" si="567"/>
        <v>2023</v>
      </c>
      <c r="E9089" s="190">
        <v>4.4000000000000004</v>
      </c>
      <c r="F9089" s="190">
        <f t="shared" si="570"/>
        <v>9084</v>
      </c>
      <c r="G9089" s="190">
        <f t="shared" si="568"/>
        <v>0.99474375821287775</v>
      </c>
      <c r="H9089" s="190">
        <f t="shared" si="569"/>
        <v>363.36</v>
      </c>
    </row>
    <row r="9090" spans="1:8">
      <c r="A9090" s="185">
        <v>45153</v>
      </c>
      <c r="B9090" s="184">
        <v>130</v>
      </c>
      <c r="C9090" s="184">
        <f t="shared" si="567"/>
        <v>2023</v>
      </c>
      <c r="E9090" s="190">
        <v>4.3</v>
      </c>
      <c r="F9090" s="190">
        <f t="shared" si="570"/>
        <v>9085</v>
      </c>
      <c r="G9090" s="190">
        <f t="shared" si="568"/>
        <v>0.99485326325010948</v>
      </c>
      <c r="H9090" s="190">
        <f t="shared" si="569"/>
        <v>363.4</v>
      </c>
    </row>
    <row r="9091" spans="1:8">
      <c r="A9091" s="185">
        <v>45154</v>
      </c>
      <c r="B9091" s="184">
        <v>126</v>
      </c>
      <c r="C9091" s="184">
        <f t="shared" si="567"/>
        <v>2023</v>
      </c>
      <c r="E9091" s="190">
        <v>4.2300000000000004</v>
      </c>
      <c r="F9091" s="190">
        <f t="shared" si="570"/>
        <v>9086</v>
      </c>
      <c r="G9091" s="190">
        <f t="shared" si="568"/>
        <v>0.9949627682873412</v>
      </c>
      <c r="H9091" s="190">
        <f t="shared" si="569"/>
        <v>363.44</v>
      </c>
    </row>
    <row r="9092" spans="1:8">
      <c r="A9092" s="185">
        <v>45155</v>
      </c>
      <c r="B9092" s="184">
        <v>121</v>
      </c>
      <c r="C9092" s="184">
        <f t="shared" si="567"/>
        <v>2023</v>
      </c>
      <c r="E9092" s="190">
        <v>4.2</v>
      </c>
      <c r="F9092" s="190">
        <f t="shared" si="570"/>
        <v>9087</v>
      </c>
      <c r="G9092" s="190">
        <f t="shared" si="568"/>
        <v>0.99507227332457293</v>
      </c>
      <c r="H9092" s="190">
        <f t="shared" si="569"/>
        <v>363.48</v>
      </c>
    </row>
    <row r="9093" spans="1:8">
      <c r="A9093" s="185">
        <v>45156</v>
      </c>
      <c r="B9093" s="184">
        <v>126</v>
      </c>
      <c r="C9093" s="184">
        <f t="shared" si="567"/>
        <v>2023</v>
      </c>
      <c r="E9093" s="190">
        <v>4.2</v>
      </c>
      <c r="F9093" s="190">
        <f t="shared" si="570"/>
        <v>9088</v>
      </c>
      <c r="G9093" s="190">
        <f t="shared" si="568"/>
        <v>0.99518177836180466</v>
      </c>
      <c r="H9093" s="190">
        <f t="shared" si="569"/>
        <v>363.52</v>
      </c>
    </row>
    <row r="9094" spans="1:8">
      <c r="A9094" s="185">
        <v>45157</v>
      </c>
      <c r="B9094" s="184">
        <v>122</v>
      </c>
      <c r="C9094" s="184">
        <f t="shared" ref="C9094:C9137" si="571">YEAR(A9094)</f>
        <v>2023</v>
      </c>
      <c r="E9094" s="190">
        <v>4.0999999999999996</v>
      </c>
      <c r="F9094" s="190">
        <f t="shared" si="570"/>
        <v>9089</v>
      </c>
      <c r="G9094" s="190">
        <f t="shared" ref="G9094:G9137" si="572">F9094/9132</f>
        <v>0.99529128339903639</v>
      </c>
      <c r="H9094" s="190">
        <f t="shared" ref="H9094:H9137" si="573">G9094*9132/25</f>
        <v>363.56</v>
      </c>
    </row>
    <row r="9095" spans="1:8">
      <c r="A9095" s="185">
        <v>45158</v>
      </c>
      <c r="B9095" s="184">
        <v>121</v>
      </c>
      <c r="C9095" s="184">
        <f t="shared" si="571"/>
        <v>2023</v>
      </c>
      <c r="E9095" s="190">
        <v>3.9</v>
      </c>
      <c r="F9095" s="190">
        <f t="shared" ref="F9095:F9137" si="574">F9094+1</f>
        <v>9090</v>
      </c>
      <c r="G9095" s="190">
        <f t="shared" si="572"/>
        <v>0.99540078843626811</v>
      </c>
      <c r="H9095" s="190">
        <f t="shared" si="573"/>
        <v>363.6</v>
      </c>
    </row>
    <row r="9096" spans="1:8">
      <c r="A9096" s="185">
        <v>45159</v>
      </c>
      <c r="B9096" s="184">
        <v>126</v>
      </c>
      <c r="C9096" s="184">
        <f t="shared" si="571"/>
        <v>2023</v>
      </c>
      <c r="E9096" s="190">
        <v>3.8</v>
      </c>
      <c r="F9096" s="190">
        <f t="shared" si="574"/>
        <v>9091</v>
      </c>
      <c r="G9096" s="190">
        <f t="shared" si="572"/>
        <v>0.99551029347349973</v>
      </c>
      <c r="H9096" s="190">
        <f t="shared" si="573"/>
        <v>363.64</v>
      </c>
    </row>
    <row r="9097" spans="1:8">
      <c r="A9097" s="185">
        <v>45160</v>
      </c>
      <c r="B9097" s="184">
        <v>166</v>
      </c>
      <c r="C9097" s="184">
        <f t="shared" si="571"/>
        <v>2023</v>
      </c>
      <c r="E9097" s="190">
        <v>3.6</v>
      </c>
      <c r="F9097" s="190">
        <f t="shared" si="574"/>
        <v>9092</v>
      </c>
      <c r="G9097" s="190">
        <f t="shared" si="572"/>
        <v>0.99561979851073146</v>
      </c>
      <c r="H9097" s="190">
        <f t="shared" si="573"/>
        <v>363.68</v>
      </c>
    </row>
    <row r="9098" spans="1:8">
      <c r="A9098" s="185">
        <v>45161</v>
      </c>
      <c r="B9098" s="184">
        <v>148</v>
      </c>
      <c r="C9098" s="184">
        <f t="shared" si="571"/>
        <v>2023</v>
      </c>
      <c r="E9098" s="190">
        <v>3.56</v>
      </c>
      <c r="F9098" s="190">
        <f t="shared" si="574"/>
        <v>9093</v>
      </c>
      <c r="G9098" s="190">
        <f t="shared" si="572"/>
        <v>0.99572930354796318</v>
      </c>
      <c r="H9098" s="190">
        <f t="shared" si="573"/>
        <v>363.72</v>
      </c>
    </row>
    <row r="9099" spans="1:8">
      <c r="A9099" s="185">
        <v>45162</v>
      </c>
      <c r="B9099" s="184">
        <v>128</v>
      </c>
      <c r="C9099" s="184">
        <f t="shared" si="571"/>
        <v>2023</v>
      </c>
      <c r="E9099" s="190">
        <v>3.46</v>
      </c>
      <c r="F9099" s="190">
        <f t="shared" si="574"/>
        <v>9094</v>
      </c>
      <c r="G9099" s="190">
        <f t="shared" si="572"/>
        <v>0.99583880858519491</v>
      </c>
      <c r="H9099" s="190">
        <f t="shared" si="573"/>
        <v>363.76</v>
      </c>
    </row>
    <row r="9100" spans="1:8">
      <c r="A9100" s="185">
        <v>45163</v>
      </c>
      <c r="B9100" s="184">
        <v>123</v>
      </c>
      <c r="C9100" s="184">
        <f t="shared" si="571"/>
        <v>2023</v>
      </c>
      <c r="E9100" s="190">
        <v>3.31</v>
      </c>
      <c r="F9100" s="190">
        <f t="shared" si="574"/>
        <v>9095</v>
      </c>
      <c r="G9100" s="190">
        <f t="shared" si="572"/>
        <v>0.99594831362242664</v>
      </c>
      <c r="H9100" s="190">
        <f t="shared" si="573"/>
        <v>363.8</v>
      </c>
    </row>
    <row r="9101" spans="1:8">
      <c r="A9101" s="185">
        <v>45164</v>
      </c>
      <c r="B9101" s="184">
        <v>123</v>
      </c>
      <c r="C9101" s="184">
        <f t="shared" si="571"/>
        <v>2023</v>
      </c>
      <c r="E9101" s="190">
        <v>3.26</v>
      </c>
      <c r="F9101" s="190">
        <f t="shared" si="574"/>
        <v>9096</v>
      </c>
      <c r="G9101" s="190">
        <f t="shared" si="572"/>
        <v>0.99605781865965837</v>
      </c>
      <c r="H9101" s="190">
        <f t="shared" si="573"/>
        <v>363.84</v>
      </c>
    </row>
    <row r="9102" spans="1:8">
      <c r="A9102" s="185">
        <v>45165</v>
      </c>
      <c r="B9102" s="184">
        <v>119</v>
      </c>
      <c r="C9102" s="184">
        <f t="shared" si="571"/>
        <v>2023</v>
      </c>
      <c r="E9102" s="190">
        <v>3.13</v>
      </c>
      <c r="F9102" s="190">
        <f t="shared" si="574"/>
        <v>9097</v>
      </c>
      <c r="G9102" s="190">
        <f t="shared" si="572"/>
        <v>0.99616732369689009</v>
      </c>
      <c r="H9102" s="190">
        <f t="shared" si="573"/>
        <v>363.88</v>
      </c>
    </row>
    <row r="9103" spans="1:8">
      <c r="A9103" s="185">
        <v>45166</v>
      </c>
      <c r="B9103" s="184">
        <v>122</v>
      </c>
      <c r="C9103" s="184">
        <f t="shared" si="571"/>
        <v>2023</v>
      </c>
      <c r="E9103" s="190">
        <v>2.9</v>
      </c>
      <c r="F9103" s="190">
        <f t="shared" si="574"/>
        <v>9098</v>
      </c>
      <c r="G9103" s="190">
        <f t="shared" si="572"/>
        <v>0.99627682873412182</v>
      </c>
      <c r="H9103" s="190">
        <f t="shared" si="573"/>
        <v>363.92</v>
      </c>
    </row>
    <row r="9104" spans="1:8">
      <c r="A9104" s="185">
        <v>45167</v>
      </c>
      <c r="B9104" s="184">
        <v>125</v>
      </c>
      <c r="C9104" s="184">
        <f t="shared" si="571"/>
        <v>2023</v>
      </c>
      <c r="E9104" s="190">
        <v>2.8</v>
      </c>
      <c r="F9104" s="190">
        <f t="shared" si="574"/>
        <v>9099</v>
      </c>
      <c r="G9104" s="190">
        <f t="shared" si="572"/>
        <v>0.99638633377135344</v>
      </c>
      <c r="H9104" s="190">
        <f t="shared" si="573"/>
        <v>363.96</v>
      </c>
    </row>
    <row r="9105" spans="1:8">
      <c r="A9105" s="185">
        <v>45168</v>
      </c>
      <c r="B9105" s="184">
        <v>123</v>
      </c>
      <c r="C9105" s="184">
        <f t="shared" si="571"/>
        <v>2023</v>
      </c>
      <c r="E9105" s="190">
        <v>2.8</v>
      </c>
      <c r="F9105" s="190">
        <f t="shared" si="574"/>
        <v>9100</v>
      </c>
      <c r="G9105" s="190">
        <f t="shared" si="572"/>
        <v>0.99649583880858517</v>
      </c>
      <c r="H9105" s="190">
        <f t="shared" si="573"/>
        <v>364</v>
      </c>
    </row>
    <row r="9106" spans="1:8">
      <c r="A9106" s="185">
        <v>45169</v>
      </c>
      <c r="B9106" s="184">
        <v>120</v>
      </c>
      <c r="C9106" s="184">
        <f t="shared" si="571"/>
        <v>2023</v>
      </c>
      <c r="E9106" s="190">
        <v>2.7</v>
      </c>
      <c r="F9106" s="190">
        <f t="shared" si="574"/>
        <v>9101</v>
      </c>
      <c r="G9106" s="190">
        <f t="shared" si="572"/>
        <v>0.99660534384581689</v>
      </c>
      <c r="H9106" s="190">
        <f t="shared" si="573"/>
        <v>364.04</v>
      </c>
    </row>
    <row r="9107" spans="1:8">
      <c r="A9107" s="185">
        <v>45170</v>
      </c>
      <c r="B9107" s="184">
        <v>124</v>
      </c>
      <c r="C9107" s="184">
        <f t="shared" si="571"/>
        <v>2023</v>
      </c>
      <c r="E9107" s="190">
        <v>2.64</v>
      </c>
      <c r="F9107" s="190">
        <f t="shared" si="574"/>
        <v>9102</v>
      </c>
      <c r="G9107" s="190">
        <f t="shared" si="572"/>
        <v>0.99671484888304862</v>
      </c>
      <c r="H9107" s="190">
        <f t="shared" si="573"/>
        <v>364.08</v>
      </c>
    </row>
    <row r="9108" spans="1:8">
      <c r="A9108" s="185">
        <v>45171</v>
      </c>
      <c r="B9108" s="184">
        <v>116</v>
      </c>
      <c r="C9108" s="184">
        <f t="shared" si="571"/>
        <v>2023</v>
      </c>
      <c r="E9108" s="190">
        <v>2.6</v>
      </c>
      <c r="F9108" s="190">
        <f t="shared" si="574"/>
        <v>9103</v>
      </c>
      <c r="G9108" s="190">
        <f t="shared" si="572"/>
        <v>0.99682435392028035</v>
      </c>
      <c r="H9108" s="190">
        <f t="shared" si="573"/>
        <v>364.12</v>
      </c>
    </row>
    <row r="9109" spans="1:8">
      <c r="A9109" s="185">
        <v>45172</v>
      </c>
      <c r="B9109" s="184">
        <v>113</v>
      </c>
      <c r="C9109" s="184">
        <f t="shared" si="571"/>
        <v>2023</v>
      </c>
      <c r="E9109" s="190">
        <v>2.39</v>
      </c>
      <c r="F9109" s="190">
        <f t="shared" si="574"/>
        <v>9104</v>
      </c>
      <c r="G9109" s="190">
        <f t="shared" si="572"/>
        <v>0.99693385895751208</v>
      </c>
      <c r="H9109" s="190">
        <f t="shared" si="573"/>
        <v>364.16</v>
      </c>
    </row>
    <row r="9110" spans="1:8">
      <c r="A9110" s="185">
        <v>45173</v>
      </c>
      <c r="B9110" s="184">
        <v>148</v>
      </c>
      <c r="C9110" s="184">
        <f t="shared" si="571"/>
        <v>2023</v>
      </c>
      <c r="E9110" s="190">
        <v>2.25</v>
      </c>
      <c r="F9110" s="190">
        <f t="shared" si="574"/>
        <v>9105</v>
      </c>
      <c r="G9110" s="190">
        <f t="shared" si="572"/>
        <v>0.9970433639947438</v>
      </c>
      <c r="H9110" s="190">
        <f t="shared" si="573"/>
        <v>364.2</v>
      </c>
    </row>
    <row r="9111" spans="1:8">
      <c r="A9111" s="185">
        <v>45174</v>
      </c>
      <c r="B9111" s="184">
        <v>128</v>
      </c>
      <c r="C9111" s="184">
        <f t="shared" si="571"/>
        <v>2023</v>
      </c>
      <c r="E9111" s="190">
        <v>2.23</v>
      </c>
      <c r="F9111" s="190">
        <f t="shared" si="574"/>
        <v>9106</v>
      </c>
      <c r="G9111" s="190">
        <f t="shared" si="572"/>
        <v>0.99715286903197542</v>
      </c>
      <c r="H9111" s="190">
        <f t="shared" si="573"/>
        <v>364.24</v>
      </c>
    </row>
    <row r="9112" spans="1:8">
      <c r="A9112" s="185">
        <v>45175</v>
      </c>
      <c r="B9112" s="184">
        <v>124</v>
      </c>
      <c r="C9112" s="184">
        <f t="shared" si="571"/>
        <v>2023</v>
      </c>
      <c r="E9112" s="190">
        <v>2.2000000000000002</v>
      </c>
      <c r="F9112" s="190">
        <f t="shared" si="574"/>
        <v>9107</v>
      </c>
      <c r="G9112" s="190">
        <f t="shared" si="572"/>
        <v>0.99726237406920715</v>
      </c>
      <c r="H9112" s="190">
        <f t="shared" si="573"/>
        <v>364.28</v>
      </c>
    </row>
    <row r="9113" spans="1:8">
      <c r="A9113" s="185">
        <v>45176</v>
      </c>
      <c r="B9113" s="184">
        <v>121</v>
      </c>
      <c r="C9113" s="184">
        <f t="shared" si="571"/>
        <v>2023</v>
      </c>
      <c r="E9113" s="190">
        <v>2.19</v>
      </c>
      <c r="F9113" s="190">
        <f t="shared" si="574"/>
        <v>9108</v>
      </c>
      <c r="G9113" s="190">
        <f t="shared" si="572"/>
        <v>0.99737187910643887</v>
      </c>
      <c r="H9113" s="190">
        <f t="shared" si="573"/>
        <v>364.32</v>
      </c>
    </row>
    <row r="9114" spans="1:8">
      <c r="A9114" s="185">
        <v>45177</v>
      </c>
      <c r="B9114" s="184">
        <v>120</v>
      </c>
      <c r="C9114" s="184">
        <f t="shared" si="571"/>
        <v>2023</v>
      </c>
      <c r="E9114" s="190">
        <v>2.16</v>
      </c>
      <c r="F9114" s="190">
        <f t="shared" si="574"/>
        <v>9109</v>
      </c>
      <c r="G9114" s="190">
        <f t="shared" si="572"/>
        <v>0.9974813841436706</v>
      </c>
      <c r="H9114" s="190">
        <f t="shared" si="573"/>
        <v>364.36</v>
      </c>
    </row>
    <row r="9115" spans="1:8">
      <c r="A9115" s="185">
        <v>45178</v>
      </c>
      <c r="B9115" s="184">
        <v>117</v>
      </c>
      <c r="C9115" s="184">
        <f t="shared" si="571"/>
        <v>2023</v>
      </c>
      <c r="E9115" s="190">
        <v>2.14</v>
      </c>
      <c r="F9115" s="190">
        <f t="shared" si="574"/>
        <v>9110</v>
      </c>
      <c r="G9115" s="190">
        <f t="shared" si="572"/>
        <v>0.99759088918090233</v>
      </c>
      <c r="H9115" s="190">
        <f t="shared" si="573"/>
        <v>364.4</v>
      </c>
    </row>
    <row r="9116" spans="1:8">
      <c r="A9116" s="185">
        <v>45179</v>
      </c>
      <c r="B9116" s="184">
        <v>120</v>
      </c>
      <c r="C9116" s="184">
        <f t="shared" si="571"/>
        <v>2023</v>
      </c>
      <c r="E9116" s="190">
        <v>2.06</v>
      </c>
      <c r="F9116" s="190">
        <f t="shared" si="574"/>
        <v>9111</v>
      </c>
      <c r="G9116" s="190">
        <f t="shared" si="572"/>
        <v>0.99770039421813406</v>
      </c>
      <c r="H9116" s="190">
        <f t="shared" si="573"/>
        <v>364.44</v>
      </c>
    </row>
    <row r="9117" spans="1:8">
      <c r="A9117" s="185">
        <v>45180</v>
      </c>
      <c r="B9117" s="184">
        <v>124</v>
      </c>
      <c r="C9117" s="184">
        <f t="shared" si="571"/>
        <v>2023</v>
      </c>
      <c r="E9117" s="190">
        <v>2.0099999999999998</v>
      </c>
      <c r="F9117" s="190">
        <f t="shared" si="574"/>
        <v>9112</v>
      </c>
      <c r="G9117" s="190">
        <f t="shared" si="572"/>
        <v>0.99780989925536578</v>
      </c>
      <c r="H9117" s="190">
        <f t="shared" si="573"/>
        <v>364.48</v>
      </c>
    </row>
    <row r="9118" spans="1:8">
      <c r="A9118" s="185">
        <v>45181</v>
      </c>
      <c r="B9118" s="184">
        <v>121</v>
      </c>
      <c r="C9118" s="184">
        <f t="shared" si="571"/>
        <v>2023</v>
      </c>
      <c r="E9118" s="190">
        <v>1.92</v>
      </c>
      <c r="F9118" s="190">
        <f t="shared" si="574"/>
        <v>9113</v>
      </c>
      <c r="G9118" s="190">
        <f t="shared" si="572"/>
        <v>0.99791940429259751</v>
      </c>
      <c r="H9118" s="190">
        <f t="shared" si="573"/>
        <v>364.52</v>
      </c>
    </row>
    <row r="9119" spans="1:8">
      <c r="A9119" s="185">
        <v>45182</v>
      </c>
      <c r="B9119" s="184">
        <v>117</v>
      </c>
      <c r="C9119" s="184">
        <f t="shared" si="571"/>
        <v>2023</v>
      </c>
      <c r="E9119" s="190">
        <v>1.9</v>
      </c>
      <c r="F9119" s="190">
        <f t="shared" si="574"/>
        <v>9114</v>
      </c>
      <c r="G9119" s="190">
        <f t="shared" si="572"/>
        <v>0.99802890932982913</v>
      </c>
      <c r="H9119" s="190">
        <f t="shared" si="573"/>
        <v>364.56</v>
      </c>
    </row>
    <row r="9120" spans="1:8">
      <c r="A9120" s="185">
        <v>45183</v>
      </c>
      <c r="B9120" s="184">
        <v>116</v>
      </c>
      <c r="C9120" s="184">
        <f t="shared" si="571"/>
        <v>2023</v>
      </c>
      <c r="E9120" s="190">
        <v>1.84</v>
      </c>
      <c r="F9120" s="190">
        <f t="shared" si="574"/>
        <v>9115</v>
      </c>
      <c r="G9120" s="190">
        <f t="shared" si="572"/>
        <v>0.99813841436706086</v>
      </c>
      <c r="H9120" s="190">
        <f t="shared" si="573"/>
        <v>364.6</v>
      </c>
    </row>
    <row r="9121" spans="1:8">
      <c r="A9121" s="185">
        <v>45184</v>
      </c>
      <c r="B9121" s="184">
        <v>115</v>
      </c>
      <c r="C9121" s="184">
        <f t="shared" si="571"/>
        <v>2023</v>
      </c>
      <c r="E9121" s="190">
        <v>1.8</v>
      </c>
      <c r="F9121" s="190">
        <f t="shared" si="574"/>
        <v>9116</v>
      </c>
      <c r="G9121" s="190">
        <f t="shared" si="572"/>
        <v>0.99824791940429258</v>
      </c>
      <c r="H9121" s="190">
        <f t="shared" si="573"/>
        <v>364.64</v>
      </c>
    </row>
    <row r="9122" spans="1:8">
      <c r="A9122" s="185">
        <v>45185</v>
      </c>
      <c r="B9122" s="184">
        <v>118</v>
      </c>
      <c r="C9122" s="184">
        <f t="shared" si="571"/>
        <v>2023</v>
      </c>
      <c r="E9122" s="190">
        <v>1.76</v>
      </c>
      <c r="F9122" s="190">
        <f t="shared" si="574"/>
        <v>9117</v>
      </c>
      <c r="G9122" s="190">
        <f t="shared" si="572"/>
        <v>0.99835742444152431</v>
      </c>
      <c r="H9122" s="190">
        <f t="shared" si="573"/>
        <v>364.68</v>
      </c>
    </row>
    <row r="9123" spans="1:8">
      <c r="A9123" s="185">
        <v>45186</v>
      </c>
      <c r="B9123" s="184">
        <v>117</v>
      </c>
      <c r="C9123" s="184">
        <f t="shared" si="571"/>
        <v>2023</v>
      </c>
      <c r="E9123" s="190">
        <v>1.7</v>
      </c>
      <c r="F9123" s="190">
        <f t="shared" si="574"/>
        <v>9118</v>
      </c>
      <c r="G9123" s="190">
        <f t="shared" si="572"/>
        <v>0.99846692947875604</v>
      </c>
      <c r="H9123" s="190">
        <f t="shared" si="573"/>
        <v>364.72</v>
      </c>
    </row>
    <row r="9124" spans="1:8">
      <c r="A9124" s="185">
        <v>45187</v>
      </c>
      <c r="B9124" s="184">
        <v>120</v>
      </c>
      <c r="C9124" s="184">
        <f t="shared" si="571"/>
        <v>2023</v>
      </c>
      <c r="E9124" s="190">
        <v>1.63</v>
      </c>
      <c r="F9124" s="190">
        <f t="shared" si="574"/>
        <v>9119</v>
      </c>
      <c r="G9124" s="190">
        <f t="shared" si="572"/>
        <v>0.99857643451598777</v>
      </c>
      <c r="H9124" s="190">
        <f t="shared" si="573"/>
        <v>364.76</v>
      </c>
    </row>
    <row r="9125" spans="1:8">
      <c r="A9125" s="185">
        <v>45188</v>
      </c>
      <c r="B9125" s="184">
        <v>125</v>
      </c>
      <c r="C9125" s="184">
        <f t="shared" si="571"/>
        <v>2023</v>
      </c>
      <c r="E9125" s="190">
        <v>1.35</v>
      </c>
      <c r="F9125" s="190">
        <f t="shared" si="574"/>
        <v>9120</v>
      </c>
      <c r="G9125" s="190">
        <f t="shared" si="572"/>
        <v>0.99868593955321949</v>
      </c>
      <c r="H9125" s="190">
        <f t="shared" si="573"/>
        <v>364.8</v>
      </c>
    </row>
    <row r="9126" spans="1:8">
      <c r="A9126" s="185">
        <v>45189</v>
      </c>
      <c r="B9126" s="184">
        <v>126</v>
      </c>
      <c r="C9126" s="184">
        <f t="shared" si="571"/>
        <v>2023</v>
      </c>
      <c r="E9126" s="190">
        <v>1.07</v>
      </c>
      <c r="F9126" s="190">
        <f t="shared" si="574"/>
        <v>9121</v>
      </c>
      <c r="G9126" s="190">
        <f t="shared" si="572"/>
        <v>0.99879544459045111</v>
      </c>
      <c r="H9126" s="190">
        <f t="shared" si="573"/>
        <v>364.84</v>
      </c>
    </row>
    <row r="9127" spans="1:8">
      <c r="A9127" s="185">
        <v>45190</v>
      </c>
      <c r="B9127" s="184">
        <v>121</v>
      </c>
      <c r="C9127" s="184">
        <f t="shared" si="571"/>
        <v>2023</v>
      </c>
      <c r="E9127" s="190">
        <v>1.06</v>
      </c>
      <c r="F9127" s="190">
        <f t="shared" si="574"/>
        <v>9122</v>
      </c>
      <c r="G9127" s="190">
        <f t="shared" si="572"/>
        <v>0.99890494962768284</v>
      </c>
      <c r="H9127" s="190">
        <f t="shared" si="573"/>
        <v>364.88</v>
      </c>
    </row>
    <row r="9128" spans="1:8">
      <c r="A9128" s="185">
        <v>45191</v>
      </c>
      <c r="B9128" s="184">
        <v>117</v>
      </c>
      <c r="C9128" s="184">
        <f t="shared" si="571"/>
        <v>2023</v>
      </c>
      <c r="E9128" s="190">
        <v>0.88</v>
      </c>
      <c r="F9128" s="190">
        <f t="shared" si="574"/>
        <v>9123</v>
      </c>
      <c r="G9128" s="190">
        <f t="shared" si="572"/>
        <v>0.99901445466491456</v>
      </c>
      <c r="H9128" s="190">
        <f t="shared" si="573"/>
        <v>364.92</v>
      </c>
    </row>
    <row r="9129" spans="1:8">
      <c r="A9129" s="185">
        <v>45192</v>
      </c>
      <c r="B9129" s="184">
        <v>114</v>
      </c>
      <c r="C9129" s="184">
        <f t="shared" si="571"/>
        <v>2023</v>
      </c>
      <c r="E9129" s="190">
        <v>0.57999999999999996</v>
      </c>
      <c r="F9129" s="190">
        <f t="shared" si="574"/>
        <v>9124</v>
      </c>
      <c r="G9129" s="190">
        <f t="shared" si="572"/>
        <v>0.99912395970214629</v>
      </c>
      <c r="H9129" s="190">
        <f t="shared" si="573"/>
        <v>364.96</v>
      </c>
    </row>
    <row r="9130" spans="1:8">
      <c r="A9130" s="185">
        <v>45193</v>
      </c>
      <c r="B9130" s="184">
        <v>114</v>
      </c>
      <c r="C9130" s="184">
        <f t="shared" si="571"/>
        <v>2023</v>
      </c>
      <c r="E9130" s="190">
        <v>0.56999999999999995</v>
      </c>
      <c r="F9130" s="190">
        <f t="shared" si="574"/>
        <v>9125</v>
      </c>
      <c r="G9130" s="190">
        <f t="shared" si="572"/>
        <v>0.99923346473937802</v>
      </c>
      <c r="H9130" s="190">
        <f t="shared" si="573"/>
        <v>365</v>
      </c>
    </row>
    <row r="9131" spans="1:8">
      <c r="A9131" s="185">
        <v>45194</v>
      </c>
      <c r="B9131" s="184">
        <v>124</v>
      </c>
      <c r="C9131" s="184">
        <f t="shared" si="571"/>
        <v>2023</v>
      </c>
      <c r="E9131" s="190">
        <v>0.56000000000000005</v>
      </c>
      <c r="F9131" s="190">
        <f t="shared" si="574"/>
        <v>9126</v>
      </c>
      <c r="G9131" s="190">
        <f t="shared" si="572"/>
        <v>0.99934296977660975</v>
      </c>
      <c r="H9131" s="190">
        <f t="shared" si="573"/>
        <v>365.04</v>
      </c>
    </row>
    <row r="9132" spans="1:8">
      <c r="A9132" s="185">
        <v>45195</v>
      </c>
      <c r="B9132" s="184">
        <v>124</v>
      </c>
      <c r="C9132" s="184">
        <f t="shared" si="571"/>
        <v>2023</v>
      </c>
      <c r="E9132" s="190">
        <v>0.56000000000000005</v>
      </c>
      <c r="F9132" s="190">
        <f t="shared" si="574"/>
        <v>9127</v>
      </c>
      <c r="G9132" s="190">
        <f t="shared" si="572"/>
        <v>0.99945247481384147</v>
      </c>
      <c r="H9132" s="190">
        <f t="shared" si="573"/>
        <v>365.08</v>
      </c>
    </row>
    <row r="9133" spans="1:8">
      <c r="A9133" s="185">
        <v>45196</v>
      </c>
      <c r="B9133" s="184">
        <v>124</v>
      </c>
      <c r="C9133" s="184">
        <f t="shared" si="571"/>
        <v>2023</v>
      </c>
      <c r="E9133" s="190">
        <v>0.55000000000000004</v>
      </c>
      <c r="F9133" s="190">
        <f t="shared" si="574"/>
        <v>9128</v>
      </c>
      <c r="G9133" s="190">
        <f t="shared" si="572"/>
        <v>0.9995619798510732</v>
      </c>
      <c r="H9133" s="190">
        <f t="shared" si="573"/>
        <v>365.12</v>
      </c>
    </row>
    <row r="9134" spans="1:8">
      <c r="A9134" s="185">
        <v>45197</v>
      </c>
      <c r="B9134" s="184">
        <v>122</v>
      </c>
      <c r="C9134" s="184">
        <f t="shared" si="571"/>
        <v>2023</v>
      </c>
      <c r="E9134" s="190">
        <v>0.41</v>
      </c>
      <c r="F9134" s="190">
        <f t="shared" si="574"/>
        <v>9129</v>
      </c>
      <c r="G9134" s="190">
        <f t="shared" si="572"/>
        <v>0.99967148488830482</v>
      </c>
      <c r="H9134" s="190">
        <f t="shared" si="573"/>
        <v>365.16</v>
      </c>
    </row>
    <row r="9135" spans="1:8">
      <c r="A9135" s="185">
        <v>45198</v>
      </c>
      <c r="B9135" s="184">
        <v>121</v>
      </c>
      <c r="C9135" s="184">
        <f t="shared" si="571"/>
        <v>2023</v>
      </c>
      <c r="E9135" s="190">
        <v>0.41</v>
      </c>
      <c r="F9135" s="190">
        <f t="shared" si="574"/>
        <v>9130</v>
      </c>
      <c r="G9135" s="190">
        <f t="shared" si="572"/>
        <v>0.99978098992553655</v>
      </c>
      <c r="H9135" s="190">
        <f t="shared" si="573"/>
        <v>365.2</v>
      </c>
    </row>
    <row r="9136" spans="1:8">
      <c r="A9136" s="185">
        <v>45199</v>
      </c>
      <c r="B9136" s="184">
        <v>115</v>
      </c>
      <c r="C9136" s="184">
        <f t="shared" si="571"/>
        <v>2023</v>
      </c>
      <c r="E9136" s="190">
        <v>0.4</v>
      </c>
      <c r="F9136" s="190">
        <f t="shared" si="574"/>
        <v>9131</v>
      </c>
      <c r="G9136" s="190">
        <f t="shared" si="572"/>
        <v>0.99989049496276827</v>
      </c>
      <c r="H9136" s="190">
        <f t="shared" si="573"/>
        <v>365.24</v>
      </c>
    </row>
    <row r="9137" spans="1:8">
      <c r="A9137" s="185">
        <v>45200</v>
      </c>
      <c r="B9137" s="184">
        <v>126</v>
      </c>
      <c r="C9137" s="184">
        <f t="shared" si="571"/>
        <v>2023</v>
      </c>
      <c r="E9137" s="190">
        <v>0.3</v>
      </c>
      <c r="F9137" s="190">
        <f t="shared" si="574"/>
        <v>9132</v>
      </c>
      <c r="G9137" s="190">
        <f t="shared" si="572"/>
        <v>1</v>
      </c>
      <c r="H9137" s="190">
        <f t="shared" si="573"/>
        <v>365.28</v>
      </c>
    </row>
  </sheetData>
  <mergeCells count="2">
    <mergeCell ref="G4:H4"/>
    <mergeCell ref="I5:K5"/>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33</vt:i4>
      </vt:variant>
    </vt:vector>
  </HeadingPairs>
  <TitlesOfParts>
    <vt:vector size="39" baseType="lpstr">
      <vt:lpstr>Start Here</vt:lpstr>
      <vt:lpstr>GrainStress</vt:lpstr>
      <vt:lpstr>VaryWidth</vt:lpstr>
      <vt:lpstr>Uncertainty</vt:lpstr>
      <vt:lpstr>Peak Flow</vt:lpstr>
      <vt:lpstr>Flow Duration Curve</vt:lpstr>
      <vt:lpstr>GrainStress!Bnot</vt:lpstr>
      <vt:lpstr>Uncertainty!Bnot</vt:lpstr>
      <vt:lpstr>D</vt:lpstr>
      <vt:lpstr>GrainStress!D_50</vt:lpstr>
      <vt:lpstr>Uncertainty!D_50</vt:lpstr>
      <vt:lpstr>VaryWidth!D_50</vt:lpstr>
      <vt:lpstr>GrainStress!D_84</vt:lpstr>
      <vt:lpstr>VaryWidth!D_84</vt:lpstr>
      <vt:lpstr>DownCred</vt:lpstr>
      <vt:lpstr>Flow</vt:lpstr>
      <vt:lpstr>GrainStress!m</vt:lpstr>
      <vt:lpstr>Uncertainty!m</vt:lpstr>
      <vt:lpstr>VaryWidth!m</vt:lpstr>
      <vt:lpstr>n</vt:lpstr>
      <vt:lpstr>Uncertainty!nt</vt:lpstr>
      <vt:lpstr>VaryWidth!nt</vt:lpstr>
      <vt:lpstr>nt</vt:lpstr>
      <vt:lpstr>ntmn</vt:lpstr>
      <vt:lpstr>ntstd</vt:lpstr>
      <vt:lpstr>psimn</vt:lpstr>
      <vt:lpstr>psistd</vt:lpstr>
      <vt:lpstr>GrainStress!Q</vt:lpstr>
      <vt:lpstr>Uncertainty!Q</vt:lpstr>
      <vt:lpstr>VaryWidth!Q</vt:lpstr>
      <vt:lpstr>Qc</vt:lpstr>
      <vt:lpstr>S</vt:lpstr>
      <vt:lpstr>tmn</vt:lpstr>
      <vt:lpstr>GrainStress!tsc</vt:lpstr>
      <vt:lpstr>Uncertainty!tsc</vt:lpstr>
      <vt:lpstr>VaryWidth!tsc</vt:lpstr>
      <vt:lpstr>tstd</vt:lpstr>
      <vt:lpstr>UpCred</vt:lpstr>
      <vt:lpstr>Year</vt:lpstr>
    </vt:vector>
  </TitlesOfParts>
  <Company>Johns Hopkins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Peter Wilcock</dc:creator>
  <cp:lastModifiedBy>Peter Wilcock</cp:lastModifiedBy>
  <dcterms:created xsi:type="dcterms:W3CDTF">2008-03-03T00:00:37Z</dcterms:created>
  <dcterms:modified xsi:type="dcterms:W3CDTF">2024-08-08T23:28:19Z</dcterms:modified>
</cp:coreProperties>
</file>